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F67B3D2F-896B-4E82-A494-08D0727E979C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راهکاران'!$A$1:$K$35</definedName>
    <definedName name="_xlnm._FilterDatabase" localSheetId="3" hidden="1">'مانده تعهد فله'!$B$1:$E$5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1" l="1"/>
  <c r="E13" i="11"/>
  <c r="E11" i="11"/>
  <c r="E3" i="11"/>
  <c r="E4" i="11"/>
  <c r="D3" i="11"/>
  <c r="F3" i="11" s="1"/>
  <c r="D4" i="11"/>
  <c r="F4" i="11" s="1"/>
  <c r="D2" i="11"/>
  <c r="E21" i="8"/>
  <c r="E22" i="8"/>
  <c r="E23" i="8"/>
  <c r="E20" i="8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F16" i="8" s="1"/>
  <c r="E2" i="8"/>
  <c r="F2" i="8" s="1"/>
  <c r="E3" i="8"/>
  <c r="F3" i="8" s="1"/>
  <c r="E4" i="8"/>
  <c r="F4" i="8" s="1"/>
  <c r="E5" i="8"/>
  <c r="E6" i="8"/>
  <c r="F6" i="8" s="1"/>
  <c r="E7" i="8"/>
  <c r="F7" i="8" s="1"/>
  <c r="E8" i="8"/>
  <c r="E9" i="8"/>
  <c r="E10" i="8"/>
  <c r="F10" i="8" s="1"/>
  <c r="E11" i="8"/>
  <c r="F11" i="8" s="1"/>
  <c r="E12" i="8"/>
  <c r="E13" i="8"/>
  <c r="E14" i="8"/>
  <c r="F14" i="8" s="1"/>
  <c r="E15" i="8"/>
  <c r="F15" i="8" s="1"/>
  <c r="E16" i="8"/>
  <c r="F12" i="8" l="1"/>
  <c r="F8" i="8"/>
  <c r="F13" i="8"/>
  <c r="F9" i="8"/>
  <c r="F5" i="8"/>
  <c r="E2" i="11"/>
  <c r="F2" i="11" l="1"/>
</calcChain>
</file>

<file path=xl/sharedStrings.xml><?xml version="1.0" encoding="utf-8"?>
<sst xmlns="http://schemas.openxmlformats.org/spreadsheetml/2006/main" count="658" uniqueCount="107">
  <si>
    <t>12</t>
  </si>
  <si>
    <t>22</t>
  </si>
  <si>
    <t>در حال استفاده</t>
  </si>
  <si>
    <t>1403/01/15</t>
  </si>
  <si>
    <t>جی پورنر پارس</t>
  </si>
  <si>
    <t>گروه پیشگامان صنعت و تجارت رادمان</t>
  </si>
  <si>
    <t>1403/01/27</t>
  </si>
  <si>
    <t>14031200040</t>
  </si>
  <si>
    <t>1403013285001</t>
  </si>
  <si>
    <t>1403/02/29</t>
  </si>
  <si>
    <t>تایید شده</t>
  </si>
  <si>
    <t>ثبت شده</t>
  </si>
  <si>
    <t>1403/02/08</t>
  </si>
  <si>
    <t>1403/03/03</t>
  </si>
  <si>
    <t>ایمن تجارت هنگام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</si>
  <si>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</si>
  <si>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</si>
  <si>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</si>
  <si>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</si>
  <si>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</si>
  <si>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</si>
  <si>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</si>
  <si>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</si>
  <si>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</si>
  <si>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</si>
  <si>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</si>
  <si>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</si>
  <si>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</si>
  <si>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</si>
  <si>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</si>
  <si>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مجموع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</si>
  <si>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</si>
  <si>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</si>
  <si>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</si>
  <si>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</si>
  <si>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</si>
  <si>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</si>
  <si>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14032200046</t>
  </si>
  <si>
    <t>1403/02/10</t>
  </si>
  <si>
    <t>توسعه کوبین مهر</t>
  </si>
  <si>
    <t>1403013281001</t>
  </si>
  <si>
    <t>1403/02/22</t>
  </si>
  <si>
    <t>14032200056</t>
  </si>
  <si>
    <t>1403044446001</t>
  </si>
  <si>
    <t>1403/02/13</t>
  </si>
  <si>
    <t>ناراتک نوین آرکا</t>
  </si>
  <si>
    <t>1402183427001</t>
  </si>
  <si>
    <t>1402/12/19</t>
  </si>
  <si>
    <t>1403/02/23</t>
  </si>
  <si>
    <t>14032200057</t>
  </si>
  <si>
    <t>عمران نگر بندرعباس</t>
  </si>
  <si>
    <t>1403041682001</t>
  </si>
  <si>
    <t>1403/02/04</t>
  </si>
  <si>
    <t>14032200058</t>
  </si>
  <si>
    <t>1403/02/24</t>
  </si>
  <si>
    <t>14031200118</t>
  </si>
  <si>
    <t>1403013318001</t>
  </si>
  <si>
    <t>1403/03/15</t>
  </si>
  <si>
    <t>14031200119</t>
  </si>
  <si>
    <t>1403013319001</t>
  </si>
  <si>
    <t>14031200120</t>
  </si>
  <si>
    <t>1403013284001</t>
  </si>
  <si>
    <t>14031200121</t>
  </si>
  <si>
    <t>1403015550001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</si>
  <si>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</si>
  <si>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</si>
  <si>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</si>
  <si>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</si>
  <si>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</si>
  <si>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</si>
  <si>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</si>
  <si>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14031200115</t>
  </si>
  <si>
    <t>کاج طلایی آفاق</t>
  </si>
  <si>
    <t>1403041629001</t>
  </si>
  <si>
    <t>14031200116</t>
  </si>
  <si>
    <t>14031200117</t>
  </si>
  <si>
    <t>14031200092</t>
  </si>
  <si>
    <t>1403/02/31</t>
  </si>
  <si>
    <t>14031200098</t>
  </si>
  <si>
    <t>1403/02/18</t>
  </si>
  <si>
    <t>1403025382001</t>
  </si>
  <si>
    <t>1403/01/25</t>
  </si>
  <si>
    <t>14031200099</t>
  </si>
  <si>
    <t>14031200106</t>
  </si>
  <si>
    <t>1403/02/20</t>
  </si>
  <si>
    <t>1403025383001</t>
  </si>
  <si>
    <t>14031200105</t>
  </si>
  <si>
    <t>14031200104</t>
  </si>
  <si>
    <t>1403025386001</t>
  </si>
  <si>
    <t>14031200101</t>
  </si>
  <si>
    <t>1403025387001</t>
  </si>
  <si>
    <t>14031200100</t>
  </si>
  <si>
    <t>14031200129</t>
  </si>
  <si>
    <t>1403/02/25</t>
  </si>
  <si>
    <t>14031200130</t>
  </si>
  <si>
    <t>14031200131</t>
  </si>
  <si>
    <t>14031200132</t>
  </si>
  <si>
    <t>14031200133</t>
  </si>
  <si>
    <t>14031200134</t>
  </si>
  <si>
    <t>14031200135</t>
  </si>
  <si>
    <t>14031200125</t>
  </si>
  <si>
    <t>1403044325001</t>
  </si>
  <si>
    <t>14031200127</t>
  </si>
  <si>
    <t>1403044328001</t>
  </si>
  <si>
    <t>14031200128</t>
  </si>
  <si>
    <t>14031200126</t>
  </si>
  <si>
    <t>تخصیص روزانه مورخ 1403/02/29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</si>
</sst>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horizontal="right"/>
    </xf>
  </cellStyleXfs>
  <cellXfs count="21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35"/>
  <sheetViews>
    <sheetView rightToLeft="1" workbookViewId="0">
      <selection sqref="A1:XFD1048576"/>
    </sheetView>
  </sheetViews>
  <sheetFormatPr defaultRowHeight="12.75" x14ac:dyDescent="0.2"/>
  <cols>
    <col min="1" max="1" width="14.42578125" bestFit="1" customWidth="1"/>
    <col min="2" max="2" width="17" bestFit="1" customWidth="1"/>
    <col min="3" max="3" width="11.7109375" bestFit="1" customWidth="1"/>
    <col min="5" max="5" width="9.7109375" bestFit="1" customWidth="1"/>
    <col min="6" max="6" width="9.85546875" bestFit="1" customWidth="1"/>
    <col min="8" max="8" width="14.42578125" bestFit="1" customWidth="1"/>
    <col min="10" max="10" width="17" bestFit="1" customWidth="1"/>
    <col min="11" max="11" width="12" bestFit="1" customWidth="1"/>
  </cols>
  <sheetData>
    <row r="1" spans="1:11" x14ac:dyDescent="0.2">
      <c r="A1" t="s">
        <v>18</v>
      </c>
      <c r="B1" t="s">
        <v>19</v>
      </c>
      <c r="C1" t="s">
        <v>20</v>
      </c>
      <c r="D1" t="s">
        <v>16</v>
      </c>
      <c r="E1" t="s">
        <v>17</v>
      </c>
      <c r="F1" t="s">
        <v>22</v>
      </c>
      <c r="G1" t="s">
        <v>23</v>
      </c>
      <c r="H1" t="s">
        <v>25</v>
      </c>
      <c r="I1" t="s">
        <v>24</v>
      </c>
      <c r="J1" t="s">
        <v>21</v>
      </c>
      <c r="K1" t="s">
        <v>15</v>
      </c>
    </row>
    <row r="2" spans="1:11" hidden="1" x14ac:dyDescent="0.2">
      <c r="A2" t="s">
        <v>4</v>
      </c>
      <c r="B2" t="s">
        <v>8</v>
      </c>
      <c r="C2" t="s">
        <v>3</v>
      </c>
      <c r="D2" t="s">
        <v>7</v>
      </c>
      <c r="E2" t="s">
        <v>6</v>
      </c>
      <c r="F2">
        <v>1000000</v>
      </c>
      <c r="G2">
        <v>436930</v>
      </c>
      <c r="H2" t="s">
        <v>9</v>
      </c>
      <c r="I2" t="s">
        <v>2</v>
      </c>
      <c r="J2">
        <v>1000000</v>
      </c>
      <c r="K2" t="s">
        <v>0</v>
      </c>
    </row>
    <row r="3" spans="1:11" x14ac:dyDescent="0.2">
      <c r="A3" t="s">
        <v>39</v>
      </c>
      <c r="B3" t="s">
        <v>40</v>
      </c>
      <c r="C3" t="s">
        <v>3</v>
      </c>
      <c r="D3" t="s">
        <v>37</v>
      </c>
      <c r="E3" t="s">
        <v>38</v>
      </c>
      <c r="F3">
        <v>100000</v>
      </c>
      <c r="G3">
        <v>6740</v>
      </c>
      <c r="H3" t="s">
        <v>9</v>
      </c>
      <c r="I3" t="s">
        <v>2</v>
      </c>
      <c r="J3">
        <v>1000000</v>
      </c>
      <c r="K3" t="s">
        <v>1</v>
      </c>
    </row>
    <row r="4" spans="1:11" hidden="1" x14ac:dyDescent="0.2">
      <c r="A4" t="s">
        <v>45</v>
      </c>
      <c r="B4" t="s">
        <v>46</v>
      </c>
      <c r="C4" t="s">
        <v>47</v>
      </c>
      <c r="D4" t="s">
        <v>76</v>
      </c>
      <c r="E4" t="s">
        <v>44</v>
      </c>
      <c r="F4">
        <v>360000</v>
      </c>
      <c r="G4">
        <v>15560</v>
      </c>
      <c r="H4" t="s">
        <v>77</v>
      </c>
      <c r="I4" t="s">
        <v>2</v>
      </c>
      <c r="J4">
        <v>4000000</v>
      </c>
      <c r="K4" t="s">
        <v>0</v>
      </c>
    </row>
    <row r="5" spans="1:11" hidden="1" x14ac:dyDescent="0.2">
      <c r="A5" t="s">
        <v>35</v>
      </c>
      <c r="B5" t="s">
        <v>80</v>
      </c>
      <c r="C5" t="s">
        <v>81</v>
      </c>
      <c r="D5" t="s">
        <v>78</v>
      </c>
      <c r="E5" t="s">
        <v>79</v>
      </c>
      <c r="F5">
        <v>2700000</v>
      </c>
      <c r="G5">
        <v>945580</v>
      </c>
      <c r="H5" t="s">
        <v>77</v>
      </c>
      <c r="I5" t="s">
        <v>2</v>
      </c>
      <c r="J5">
        <v>3000000</v>
      </c>
      <c r="K5" t="s">
        <v>0</v>
      </c>
    </row>
    <row r="6" spans="1:11" hidden="1" x14ac:dyDescent="0.2">
      <c r="A6" t="s">
        <v>35</v>
      </c>
      <c r="B6" t="s">
        <v>80</v>
      </c>
      <c r="C6" t="s">
        <v>81</v>
      </c>
      <c r="D6" t="s">
        <v>82</v>
      </c>
      <c r="E6" t="s">
        <v>79</v>
      </c>
      <c r="F6">
        <v>300000</v>
      </c>
      <c r="G6">
        <v>300000</v>
      </c>
      <c r="H6" t="s">
        <v>77</v>
      </c>
      <c r="I6" t="s">
        <v>11</v>
      </c>
      <c r="J6">
        <v>3000000</v>
      </c>
      <c r="K6" t="s">
        <v>0</v>
      </c>
    </row>
    <row r="7" spans="1:11" hidden="1" x14ac:dyDescent="0.2">
      <c r="A7" t="s">
        <v>35</v>
      </c>
      <c r="B7" t="s">
        <v>85</v>
      </c>
      <c r="C7" t="s">
        <v>81</v>
      </c>
      <c r="D7" t="s">
        <v>83</v>
      </c>
      <c r="E7" t="s">
        <v>84</v>
      </c>
      <c r="F7">
        <v>300000</v>
      </c>
      <c r="G7">
        <v>300000</v>
      </c>
      <c r="H7" t="s">
        <v>77</v>
      </c>
      <c r="I7" t="s">
        <v>11</v>
      </c>
      <c r="J7">
        <v>3000000</v>
      </c>
      <c r="K7" t="s">
        <v>0</v>
      </c>
    </row>
    <row r="8" spans="1:11" hidden="1" x14ac:dyDescent="0.2">
      <c r="A8" t="s">
        <v>35</v>
      </c>
      <c r="B8" t="s">
        <v>85</v>
      </c>
      <c r="C8" t="s">
        <v>81</v>
      </c>
      <c r="D8" t="s">
        <v>86</v>
      </c>
      <c r="E8" t="s">
        <v>84</v>
      </c>
      <c r="F8">
        <v>2700000</v>
      </c>
      <c r="G8">
        <v>2700000</v>
      </c>
      <c r="H8" t="s">
        <v>77</v>
      </c>
      <c r="I8" t="s">
        <v>10</v>
      </c>
      <c r="J8">
        <v>3000000</v>
      </c>
      <c r="K8" t="s">
        <v>0</v>
      </c>
    </row>
    <row r="9" spans="1:11" hidden="1" x14ac:dyDescent="0.2">
      <c r="A9" t="s">
        <v>35</v>
      </c>
      <c r="B9" t="s">
        <v>88</v>
      </c>
      <c r="C9" t="s">
        <v>81</v>
      </c>
      <c r="D9" t="s">
        <v>87</v>
      </c>
      <c r="E9" t="s">
        <v>84</v>
      </c>
      <c r="F9">
        <v>200000</v>
      </c>
      <c r="G9">
        <v>200000</v>
      </c>
      <c r="H9" t="s">
        <v>77</v>
      </c>
      <c r="I9" t="s">
        <v>11</v>
      </c>
      <c r="J9">
        <v>2000000</v>
      </c>
      <c r="K9" t="s">
        <v>0</v>
      </c>
    </row>
    <row r="10" spans="1:11" hidden="1" x14ac:dyDescent="0.2">
      <c r="A10" t="s">
        <v>35</v>
      </c>
      <c r="B10" t="s">
        <v>90</v>
      </c>
      <c r="C10" t="s">
        <v>81</v>
      </c>
      <c r="D10" t="s">
        <v>89</v>
      </c>
      <c r="E10" t="s">
        <v>84</v>
      </c>
      <c r="F10">
        <v>225000</v>
      </c>
      <c r="G10">
        <v>225000</v>
      </c>
      <c r="H10" t="s">
        <v>77</v>
      </c>
      <c r="I10" t="s">
        <v>11</v>
      </c>
      <c r="J10">
        <v>2250000</v>
      </c>
      <c r="K10" t="s">
        <v>0</v>
      </c>
    </row>
    <row r="11" spans="1:11" hidden="1" x14ac:dyDescent="0.2">
      <c r="A11" t="s">
        <v>35</v>
      </c>
      <c r="B11" t="s">
        <v>90</v>
      </c>
      <c r="C11" t="s">
        <v>81</v>
      </c>
      <c r="D11" t="s">
        <v>91</v>
      </c>
      <c r="E11" t="s">
        <v>84</v>
      </c>
      <c r="F11">
        <v>2025000</v>
      </c>
      <c r="G11">
        <v>2025000</v>
      </c>
      <c r="H11" t="s">
        <v>77</v>
      </c>
      <c r="I11" t="s">
        <v>10</v>
      </c>
      <c r="J11">
        <v>2250000</v>
      </c>
      <c r="K11" t="s">
        <v>0</v>
      </c>
    </row>
    <row r="12" spans="1:11" x14ac:dyDescent="0.2">
      <c r="A12" t="s">
        <v>14</v>
      </c>
      <c r="B12" t="s">
        <v>43</v>
      </c>
      <c r="C12" t="s">
        <v>12</v>
      </c>
      <c r="D12" t="s">
        <v>42</v>
      </c>
      <c r="E12" t="s">
        <v>41</v>
      </c>
      <c r="F12">
        <v>25000</v>
      </c>
      <c r="G12">
        <v>1461</v>
      </c>
      <c r="H12" t="s">
        <v>13</v>
      </c>
      <c r="I12" t="s">
        <v>2</v>
      </c>
      <c r="J12">
        <v>250000</v>
      </c>
      <c r="K12" t="s">
        <v>1</v>
      </c>
    </row>
    <row r="13" spans="1:11" x14ac:dyDescent="0.2">
      <c r="A13" t="s">
        <v>50</v>
      </c>
      <c r="B13" t="s">
        <v>51</v>
      </c>
      <c r="C13" t="s">
        <v>52</v>
      </c>
      <c r="D13" t="s">
        <v>49</v>
      </c>
      <c r="E13" t="s">
        <v>48</v>
      </c>
      <c r="F13">
        <v>450000</v>
      </c>
      <c r="G13">
        <v>450000</v>
      </c>
      <c r="H13" t="s">
        <v>13</v>
      </c>
      <c r="I13" t="s">
        <v>10</v>
      </c>
      <c r="J13">
        <v>500000</v>
      </c>
      <c r="K13" t="s">
        <v>1</v>
      </c>
    </row>
    <row r="14" spans="1:11" x14ac:dyDescent="0.2">
      <c r="A14" t="s">
        <v>50</v>
      </c>
      <c r="B14" t="s">
        <v>51</v>
      </c>
      <c r="C14" t="s">
        <v>52</v>
      </c>
      <c r="D14" t="s">
        <v>53</v>
      </c>
      <c r="E14" t="s">
        <v>48</v>
      </c>
      <c r="F14">
        <v>50000</v>
      </c>
      <c r="G14">
        <v>50000</v>
      </c>
      <c r="H14" t="s">
        <v>13</v>
      </c>
      <c r="I14" t="s">
        <v>11</v>
      </c>
      <c r="J14">
        <v>500000</v>
      </c>
      <c r="K14" t="s">
        <v>1</v>
      </c>
    </row>
    <row r="15" spans="1:11" hidden="1" x14ac:dyDescent="0.2">
      <c r="A15" t="s">
        <v>35</v>
      </c>
      <c r="B15" t="s">
        <v>56</v>
      </c>
      <c r="C15" t="s">
        <v>3</v>
      </c>
      <c r="D15" t="s">
        <v>55</v>
      </c>
      <c r="E15" t="s">
        <v>54</v>
      </c>
      <c r="F15">
        <v>420150</v>
      </c>
      <c r="G15">
        <v>420150</v>
      </c>
      <c r="H15" t="s">
        <v>57</v>
      </c>
      <c r="I15" t="s">
        <v>10</v>
      </c>
      <c r="J15">
        <v>1850000</v>
      </c>
      <c r="K15" t="s">
        <v>0</v>
      </c>
    </row>
    <row r="16" spans="1:11" hidden="1" x14ac:dyDescent="0.2">
      <c r="A16" t="s">
        <v>35</v>
      </c>
      <c r="B16" t="s">
        <v>56</v>
      </c>
      <c r="C16" t="s">
        <v>3</v>
      </c>
      <c r="D16" t="s">
        <v>92</v>
      </c>
      <c r="E16" t="s">
        <v>54</v>
      </c>
      <c r="F16">
        <v>185000</v>
      </c>
      <c r="G16">
        <v>185000</v>
      </c>
      <c r="H16" t="s">
        <v>57</v>
      </c>
      <c r="I16" t="s">
        <v>11</v>
      </c>
      <c r="J16">
        <v>1850000</v>
      </c>
      <c r="K16" t="s">
        <v>0</v>
      </c>
    </row>
    <row r="17" spans="1:11" hidden="1" x14ac:dyDescent="0.2">
      <c r="A17" t="s">
        <v>35</v>
      </c>
      <c r="B17" t="s">
        <v>59</v>
      </c>
      <c r="C17" t="s">
        <v>3</v>
      </c>
      <c r="D17" t="s">
        <v>58</v>
      </c>
      <c r="E17" t="s">
        <v>54</v>
      </c>
      <c r="F17">
        <v>1620000</v>
      </c>
      <c r="G17">
        <v>1620000</v>
      </c>
      <c r="H17" t="s">
        <v>57</v>
      </c>
      <c r="I17" t="s">
        <v>10</v>
      </c>
      <c r="J17">
        <v>1800000</v>
      </c>
      <c r="K17" t="s">
        <v>0</v>
      </c>
    </row>
    <row r="18" spans="1:11" hidden="1" x14ac:dyDescent="0.2">
      <c r="A18" t="s">
        <v>35</v>
      </c>
      <c r="B18" t="s">
        <v>59</v>
      </c>
      <c r="C18" t="s">
        <v>3</v>
      </c>
      <c r="D18" t="s">
        <v>94</v>
      </c>
      <c r="E18" t="s">
        <v>54</v>
      </c>
      <c r="F18">
        <v>180000</v>
      </c>
      <c r="G18">
        <v>180000</v>
      </c>
      <c r="H18" t="s">
        <v>57</v>
      </c>
      <c r="I18" t="s">
        <v>11</v>
      </c>
      <c r="J18">
        <v>1800000</v>
      </c>
      <c r="K18" t="s">
        <v>0</v>
      </c>
    </row>
    <row r="19" spans="1:11" hidden="1" x14ac:dyDescent="0.2">
      <c r="A19" t="s">
        <v>35</v>
      </c>
      <c r="B19" t="s">
        <v>61</v>
      </c>
      <c r="C19" t="s">
        <v>3</v>
      </c>
      <c r="D19" t="s">
        <v>60</v>
      </c>
      <c r="E19" t="s">
        <v>54</v>
      </c>
      <c r="F19">
        <v>2700000</v>
      </c>
      <c r="G19">
        <v>2700000</v>
      </c>
      <c r="H19" t="s">
        <v>57</v>
      </c>
      <c r="I19" t="s">
        <v>10</v>
      </c>
      <c r="J19">
        <v>3000000</v>
      </c>
      <c r="K19" t="s">
        <v>0</v>
      </c>
    </row>
    <row r="20" spans="1:11" hidden="1" x14ac:dyDescent="0.2">
      <c r="A20" t="s">
        <v>35</v>
      </c>
      <c r="B20" t="s">
        <v>61</v>
      </c>
      <c r="C20" t="s">
        <v>3</v>
      </c>
      <c r="D20" t="s">
        <v>95</v>
      </c>
      <c r="E20" t="s">
        <v>54</v>
      </c>
      <c r="F20">
        <v>300000</v>
      </c>
      <c r="G20">
        <v>300000</v>
      </c>
      <c r="H20" t="s">
        <v>57</v>
      </c>
      <c r="I20" t="s">
        <v>11</v>
      </c>
      <c r="J20">
        <v>3000000</v>
      </c>
      <c r="K20" t="s">
        <v>0</v>
      </c>
    </row>
    <row r="21" spans="1:11" hidden="1" x14ac:dyDescent="0.2">
      <c r="A21" t="s">
        <v>35</v>
      </c>
      <c r="B21" t="s">
        <v>63</v>
      </c>
      <c r="C21" t="s">
        <v>64</v>
      </c>
      <c r="D21" t="s">
        <v>62</v>
      </c>
      <c r="E21" t="s">
        <v>54</v>
      </c>
      <c r="F21">
        <v>593200</v>
      </c>
      <c r="G21">
        <v>593200</v>
      </c>
      <c r="H21" t="s">
        <v>57</v>
      </c>
      <c r="I21" t="s">
        <v>10</v>
      </c>
      <c r="J21">
        <v>3000000</v>
      </c>
      <c r="K21" t="s">
        <v>0</v>
      </c>
    </row>
    <row r="22" spans="1:11" hidden="1" x14ac:dyDescent="0.2">
      <c r="A22" t="s">
        <v>35</v>
      </c>
      <c r="B22" t="s">
        <v>63</v>
      </c>
      <c r="C22" t="s">
        <v>64</v>
      </c>
      <c r="D22" t="s">
        <v>96</v>
      </c>
      <c r="E22" t="s">
        <v>54</v>
      </c>
      <c r="F22">
        <v>300000</v>
      </c>
      <c r="G22">
        <v>300000</v>
      </c>
      <c r="H22" t="s">
        <v>57</v>
      </c>
      <c r="I22" t="s">
        <v>11</v>
      </c>
      <c r="J22">
        <v>3000000</v>
      </c>
      <c r="K22" t="s">
        <v>0</v>
      </c>
    </row>
    <row r="23" spans="1:11" hidden="1" x14ac:dyDescent="0.2">
      <c r="A23" t="s">
        <v>35</v>
      </c>
      <c r="B23" t="s">
        <v>66</v>
      </c>
      <c r="C23" t="s">
        <v>64</v>
      </c>
      <c r="D23" t="s">
        <v>65</v>
      </c>
      <c r="E23" t="s">
        <v>54</v>
      </c>
      <c r="F23">
        <v>2700000</v>
      </c>
      <c r="G23">
        <v>2700000</v>
      </c>
      <c r="H23" t="s">
        <v>57</v>
      </c>
      <c r="I23" t="s">
        <v>10</v>
      </c>
      <c r="J23">
        <v>3000000</v>
      </c>
      <c r="K23" t="s">
        <v>0</v>
      </c>
    </row>
    <row r="24" spans="1:11" hidden="1" x14ac:dyDescent="0.2">
      <c r="A24" t="s">
        <v>35</v>
      </c>
      <c r="B24" t="s">
        <v>66</v>
      </c>
      <c r="C24" t="s">
        <v>64</v>
      </c>
      <c r="D24" t="s">
        <v>97</v>
      </c>
      <c r="E24" t="s">
        <v>54</v>
      </c>
      <c r="F24">
        <v>300000</v>
      </c>
      <c r="G24">
        <v>300000</v>
      </c>
      <c r="H24" t="s">
        <v>57</v>
      </c>
      <c r="I24" t="s">
        <v>11</v>
      </c>
      <c r="J24">
        <v>3000000</v>
      </c>
      <c r="K24" t="s">
        <v>0</v>
      </c>
    </row>
    <row r="25" spans="1:11" hidden="1" x14ac:dyDescent="0.2">
      <c r="A25" t="s">
        <v>35</v>
      </c>
      <c r="B25" t="s">
        <v>68</v>
      </c>
      <c r="C25" t="s">
        <v>64</v>
      </c>
      <c r="D25" t="s">
        <v>67</v>
      </c>
      <c r="E25" t="s">
        <v>54</v>
      </c>
      <c r="F25">
        <v>2700000</v>
      </c>
      <c r="G25">
        <v>2700000</v>
      </c>
      <c r="H25" t="s">
        <v>57</v>
      </c>
      <c r="I25" t="s">
        <v>10</v>
      </c>
      <c r="J25">
        <v>3000000</v>
      </c>
      <c r="K25" t="s">
        <v>0</v>
      </c>
    </row>
    <row r="26" spans="1:11" hidden="1" x14ac:dyDescent="0.2">
      <c r="A26" t="s">
        <v>35</v>
      </c>
      <c r="B26" t="s">
        <v>68</v>
      </c>
      <c r="C26" t="s">
        <v>64</v>
      </c>
      <c r="D26" t="s">
        <v>98</v>
      </c>
      <c r="E26" t="s">
        <v>54</v>
      </c>
      <c r="F26">
        <v>300000</v>
      </c>
      <c r="G26">
        <v>300000</v>
      </c>
      <c r="H26" t="s">
        <v>57</v>
      </c>
      <c r="I26" t="s">
        <v>11</v>
      </c>
      <c r="J26">
        <v>3000000</v>
      </c>
      <c r="K26" t="s">
        <v>0</v>
      </c>
    </row>
    <row r="27" spans="1:11" hidden="1" x14ac:dyDescent="0.2">
      <c r="A27" t="s">
        <v>35</v>
      </c>
      <c r="B27" t="s">
        <v>70</v>
      </c>
      <c r="C27" t="s">
        <v>64</v>
      </c>
      <c r="D27" t="s">
        <v>69</v>
      </c>
      <c r="E27" t="s">
        <v>54</v>
      </c>
      <c r="F27">
        <v>2700000</v>
      </c>
      <c r="G27">
        <v>2700000</v>
      </c>
      <c r="H27" t="s">
        <v>57</v>
      </c>
      <c r="I27" t="s">
        <v>10</v>
      </c>
      <c r="J27">
        <v>3000000</v>
      </c>
      <c r="K27" t="s">
        <v>0</v>
      </c>
    </row>
    <row r="28" spans="1:11" hidden="1" x14ac:dyDescent="0.2">
      <c r="A28" t="s">
        <v>35</v>
      </c>
      <c r="B28" t="s">
        <v>70</v>
      </c>
      <c r="C28" t="s">
        <v>64</v>
      </c>
      <c r="D28" t="s">
        <v>99</v>
      </c>
      <c r="E28" t="s">
        <v>54</v>
      </c>
      <c r="F28">
        <v>300000</v>
      </c>
      <c r="G28">
        <v>300000</v>
      </c>
      <c r="H28" t="s">
        <v>57</v>
      </c>
      <c r="I28" t="s">
        <v>11</v>
      </c>
      <c r="J28">
        <v>3000000</v>
      </c>
      <c r="K28" t="s">
        <v>0</v>
      </c>
    </row>
    <row r="29" spans="1:11" hidden="1" x14ac:dyDescent="0.2">
      <c r="A29" t="s">
        <v>72</v>
      </c>
      <c r="B29" t="s">
        <v>73</v>
      </c>
      <c r="C29" t="s">
        <v>52</v>
      </c>
      <c r="D29" t="s">
        <v>71</v>
      </c>
      <c r="E29" t="s">
        <v>54</v>
      </c>
      <c r="F29">
        <v>700000</v>
      </c>
      <c r="G29">
        <v>49670</v>
      </c>
      <c r="H29" t="s">
        <v>13</v>
      </c>
      <c r="I29" t="s">
        <v>2</v>
      </c>
      <c r="J29">
        <v>1000000</v>
      </c>
      <c r="K29" t="s">
        <v>0</v>
      </c>
    </row>
    <row r="30" spans="1:11" hidden="1" x14ac:dyDescent="0.2">
      <c r="A30" t="s">
        <v>72</v>
      </c>
      <c r="B30" t="s">
        <v>73</v>
      </c>
      <c r="C30" t="s">
        <v>52</v>
      </c>
      <c r="D30" t="s">
        <v>74</v>
      </c>
      <c r="E30" t="s">
        <v>54</v>
      </c>
      <c r="F30">
        <v>200000</v>
      </c>
      <c r="G30">
        <v>200000</v>
      </c>
      <c r="H30" t="s">
        <v>13</v>
      </c>
      <c r="I30" t="s">
        <v>10</v>
      </c>
      <c r="J30">
        <v>1000000</v>
      </c>
      <c r="K30" t="s">
        <v>0</v>
      </c>
    </row>
    <row r="31" spans="1:11" hidden="1" x14ac:dyDescent="0.2">
      <c r="A31" t="s">
        <v>72</v>
      </c>
      <c r="B31" t="s">
        <v>73</v>
      </c>
      <c r="C31" t="s">
        <v>52</v>
      </c>
      <c r="D31" t="s">
        <v>75</v>
      </c>
      <c r="E31" t="s">
        <v>54</v>
      </c>
      <c r="F31">
        <v>100000</v>
      </c>
      <c r="G31">
        <v>100000</v>
      </c>
      <c r="H31" t="s">
        <v>13</v>
      </c>
      <c r="I31" t="s">
        <v>11</v>
      </c>
      <c r="J31">
        <v>1000000</v>
      </c>
      <c r="K31" t="s">
        <v>0</v>
      </c>
    </row>
    <row r="32" spans="1:11" hidden="1" x14ac:dyDescent="0.2">
      <c r="A32" t="s">
        <v>5</v>
      </c>
      <c r="B32" t="s">
        <v>101</v>
      </c>
      <c r="C32" t="s">
        <v>12</v>
      </c>
      <c r="D32" t="s">
        <v>100</v>
      </c>
      <c r="E32" t="s">
        <v>93</v>
      </c>
      <c r="F32">
        <v>1800000</v>
      </c>
      <c r="G32">
        <v>885000</v>
      </c>
      <c r="H32" t="s">
        <v>13</v>
      </c>
      <c r="I32" t="s">
        <v>2</v>
      </c>
      <c r="J32">
        <v>2000000</v>
      </c>
      <c r="K32" t="s">
        <v>0</v>
      </c>
    </row>
    <row r="33" spans="1:11" hidden="1" x14ac:dyDescent="0.2">
      <c r="A33" t="s">
        <v>5</v>
      </c>
      <c r="B33" t="s">
        <v>103</v>
      </c>
      <c r="C33" t="s">
        <v>12</v>
      </c>
      <c r="D33" t="s">
        <v>102</v>
      </c>
      <c r="E33" t="s">
        <v>93</v>
      </c>
      <c r="F33">
        <v>900000</v>
      </c>
      <c r="G33">
        <v>900000</v>
      </c>
      <c r="H33" t="s">
        <v>13</v>
      </c>
      <c r="I33" t="s">
        <v>10</v>
      </c>
      <c r="J33">
        <v>1000000</v>
      </c>
      <c r="K33" t="s">
        <v>0</v>
      </c>
    </row>
    <row r="34" spans="1:11" hidden="1" x14ac:dyDescent="0.2">
      <c r="A34" t="s">
        <v>5</v>
      </c>
      <c r="B34" t="s">
        <v>103</v>
      </c>
      <c r="C34" t="s">
        <v>12</v>
      </c>
      <c r="D34" t="s">
        <v>104</v>
      </c>
      <c r="E34" t="s">
        <v>93</v>
      </c>
      <c r="F34">
        <v>100000</v>
      </c>
      <c r="G34">
        <v>100000</v>
      </c>
      <c r="H34" t="s">
        <v>13</v>
      </c>
      <c r="I34" t="s">
        <v>11</v>
      </c>
      <c r="J34">
        <v>1000000</v>
      </c>
      <c r="K34" t="s">
        <v>0</v>
      </c>
    </row>
    <row r="35" spans="1:11" hidden="1" x14ac:dyDescent="0.2">
      <c r="A35" t="s">
        <v>5</v>
      </c>
      <c r="B35" t="s">
        <v>101</v>
      </c>
      <c r="C35" t="s">
        <v>12</v>
      </c>
      <c r="D35" t="s">
        <v>105</v>
      </c>
      <c r="E35" t="s">
        <v>93</v>
      </c>
      <c r="F35">
        <v>200000</v>
      </c>
      <c r="G35">
        <v>200000</v>
      </c>
      <c r="H35" t="s">
        <v>13</v>
      </c>
      <c r="I35" t="s">
        <v>11</v>
      </c>
      <c r="J35">
        <v>2000000</v>
      </c>
      <c r="K35" t="s">
        <v>0</v>
      </c>
    </row>
  </sheetData>
  <autoFilter ref="A1:K35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31"/>
  <sheetViews>
    <sheetView rightToLeft="1" workbookViewId="0">
      <selection activeCell="J2" activeCellId="1" sqref="A2:B31 J2:J31"/>
    </sheetView>
  </sheetViews>
  <sheetFormatPr defaultRowHeight="12.75" x14ac:dyDescent="0.2"/>
  <cols>
    <col min="1" max="1" width="30.425781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</cols>
  <sheetData>
    <row r="1" spans="1:11" x14ac:dyDescent="0.2">
      <c r="A1" t="s">
        <v>18</v>
      </c>
      <c r="B1" t="s">
        <v>19</v>
      </c>
      <c r="C1" t="s">
        <v>20</v>
      </c>
      <c r="D1" t="s">
        <v>16</v>
      </c>
      <c r="E1" t="s">
        <v>17</v>
      </c>
      <c r="F1" t="s">
        <v>22</v>
      </c>
      <c r="G1" t="s">
        <v>23</v>
      </c>
      <c r="H1" t="s">
        <v>25</v>
      </c>
      <c r="I1" t="s">
        <v>24</v>
      </c>
      <c r="J1" t="s">
        <v>21</v>
      </c>
      <c r="K1" t="s">
        <v>15</v>
      </c>
    </row>
    <row r="2" spans="1:11" x14ac:dyDescent="0.2">
      <c r="A2" t="s">
        <v>4</v>
      </c>
      <c r="B2" t="s">
        <v>8</v>
      </c>
      <c r="C2" t="s">
        <v>3</v>
      </c>
      <c r="D2" t="s">
        <v>7</v>
      </c>
      <c r="E2" t="s">
        <v>6</v>
      </c>
      <c r="F2">
        <v>1000000</v>
      </c>
      <c r="G2">
        <v>436930</v>
      </c>
      <c r="H2" t="s">
        <v>9</v>
      </c>
      <c r="I2" t="s">
        <v>2</v>
      </c>
      <c r="J2">
        <v>1000000</v>
      </c>
      <c r="K2" t="s">
        <v>0</v>
      </c>
    </row>
    <row r="3" spans="1:11" x14ac:dyDescent="0.2">
      <c r="A3" t="s">
        <v>45</v>
      </c>
      <c r="B3" t="s">
        <v>46</v>
      </c>
      <c r="C3" t="s">
        <v>47</v>
      </c>
      <c r="D3" t="s">
        <v>76</v>
      </c>
      <c r="E3" t="s">
        <v>44</v>
      </c>
      <c r="F3">
        <v>360000</v>
      </c>
      <c r="G3">
        <v>15560</v>
      </c>
      <c r="H3" t="s">
        <v>77</v>
      </c>
      <c r="I3" t="s">
        <v>2</v>
      </c>
      <c r="J3">
        <v>4000000</v>
      </c>
      <c r="K3" t="s">
        <v>0</v>
      </c>
    </row>
    <row r="4" spans="1:11" x14ac:dyDescent="0.2">
      <c r="A4" t="s">
        <v>35</v>
      </c>
      <c r="B4" t="s">
        <v>80</v>
      </c>
      <c r="C4" t="s">
        <v>81</v>
      </c>
      <c r="D4" t="s">
        <v>78</v>
      </c>
      <c r="E4" t="s">
        <v>79</v>
      </c>
      <c r="F4">
        <v>2700000</v>
      </c>
      <c r="G4">
        <v>945580</v>
      </c>
      <c r="H4" t="s">
        <v>77</v>
      </c>
      <c r="I4" t="s">
        <v>2</v>
      </c>
      <c r="J4">
        <v>3000000</v>
      </c>
      <c r="K4" t="s">
        <v>0</v>
      </c>
    </row>
    <row r="5" spans="1:11" x14ac:dyDescent="0.2">
      <c r="A5" t="s">
        <v>35</v>
      </c>
      <c r="B5" t="s">
        <v>80</v>
      </c>
      <c r="C5" t="s">
        <v>81</v>
      </c>
      <c r="D5" t="s">
        <v>82</v>
      </c>
      <c r="E5" t="s">
        <v>79</v>
      </c>
      <c r="F5">
        <v>300000</v>
      </c>
      <c r="G5">
        <v>300000</v>
      </c>
      <c r="H5" t="s">
        <v>77</v>
      </c>
      <c r="I5" t="s">
        <v>11</v>
      </c>
      <c r="J5">
        <v>3000000</v>
      </c>
      <c r="K5" t="s">
        <v>0</v>
      </c>
    </row>
    <row r="6" spans="1:11" x14ac:dyDescent="0.2">
      <c r="A6" t="s">
        <v>35</v>
      </c>
      <c r="B6" t="s">
        <v>85</v>
      </c>
      <c r="C6" t="s">
        <v>81</v>
      </c>
      <c r="D6" t="s">
        <v>83</v>
      </c>
      <c r="E6" t="s">
        <v>84</v>
      </c>
      <c r="F6">
        <v>300000</v>
      </c>
      <c r="G6">
        <v>300000</v>
      </c>
      <c r="H6" t="s">
        <v>77</v>
      </c>
      <c r="I6" t="s">
        <v>11</v>
      </c>
      <c r="J6">
        <v>3000000</v>
      </c>
      <c r="K6" t="s">
        <v>0</v>
      </c>
    </row>
    <row r="7" spans="1:11" x14ac:dyDescent="0.2">
      <c r="A7" t="s">
        <v>35</v>
      </c>
      <c r="B7" t="s">
        <v>85</v>
      </c>
      <c r="C7" t="s">
        <v>81</v>
      </c>
      <c r="D7" t="s">
        <v>86</v>
      </c>
      <c r="E7" t="s">
        <v>84</v>
      </c>
      <c r="F7">
        <v>2700000</v>
      </c>
      <c r="G7">
        <v>2700000</v>
      </c>
      <c r="H7" t="s">
        <v>77</v>
      </c>
      <c r="I7" t="s">
        <v>10</v>
      </c>
      <c r="J7">
        <v>3000000</v>
      </c>
      <c r="K7" t="s">
        <v>0</v>
      </c>
    </row>
    <row r="8" spans="1:11" x14ac:dyDescent="0.2">
      <c r="A8" t="s">
        <v>35</v>
      </c>
      <c r="B8" t="s">
        <v>88</v>
      </c>
      <c r="C8" t="s">
        <v>81</v>
      </c>
      <c r="D8" t="s">
        <v>87</v>
      </c>
      <c r="E8" t="s">
        <v>84</v>
      </c>
      <c r="F8">
        <v>200000</v>
      </c>
      <c r="G8">
        <v>200000</v>
      </c>
      <c r="H8" t="s">
        <v>77</v>
      </c>
      <c r="I8" t="s">
        <v>11</v>
      </c>
      <c r="J8">
        <v>2000000</v>
      </c>
      <c r="K8" t="s">
        <v>0</v>
      </c>
    </row>
    <row r="9" spans="1:11" x14ac:dyDescent="0.2">
      <c r="A9" t="s">
        <v>35</v>
      </c>
      <c r="B9" t="s">
        <v>90</v>
      </c>
      <c r="C9" t="s">
        <v>81</v>
      </c>
      <c r="D9" t="s">
        <v>89</v>
      </c>
      <c r="E9" t="s">
        <v>84</v>
      </c>
      <c r="F9">
        <v>225000</v>
      </c>
      <c r="G9">
        <v>225000</v>
      </c>
      <c r="H9" t="s">
        <v>77</v>
      </c>
      <c r="I9" t="s">
        <v>11</v>
      </c>
      <c r="J9">
        <v>2250000</v>
      </c>
      <c r="K9" t="s">
        <v>0</v>
      </c>
    </row>
    <row r="10" spans="1:11" x14ac:dyDescent="0.2">
      <c r="A10" t="s">
        <v>35</v>
      </c>
      <c r="B10" t="s">
        <v>90</v>
      </c>
      <c r="C10" t="s">
        <v>81</v>
      </c>
      <c r="D10" t="s">
        <v>91</v>
      </c>
      <c r="E10" t="s">
        <v>84</v>
      </c>
      <c r="F10">
        <v>2025000</v>
      </c>
      <c r="G10">
        <v>2025000</v>
      </c>
      <c r="H10" t="s">
        <v>77</v>
      </c>
      <c r="I10" t="s">
        <v>10</v>
      </c>
      <c r="J10">
        <v>2250000</v>
      </c>
      <c r="K10" t="s">
        <v>0</v>
      </c>
    </row>
    <row r="11" spans="1:11" x14ac:dyDescent="0.2">
      <c r="A11" t="s">
        <v>35</v>
      </c>
      <c r="B11" t="s">
        <v>56</v>
      </c>
      <c r="C11" t="s">
        <v>3</v>
      </c>
      <c r="D11" t="s">
        <v>55</v>
      </c>
      <c r="E11" t="s">
        <v>54</v>
      </c>
      <c r="F11">
        <v>420150</v>
      </c>
      <c r="G11">
        <v>420150</v>
      </c>
      <c r="H11" t="s">
        <v>57</v>
      </c>
      <c r="I11" t="s">
        <v>10</v>
      </c>
      <c r="J11">
        <v>1850000</v>
      </c>
      <c r="K11" t="s">
        <v>0</v>
      </c>
    </row>
    <row r="12" spans="1:11" x14ac:dyDescent="0.2">
      <c r="A12" t="s">
        <v>35</v>
      </c>
      <c r="B12" t="s">
        <v>56</v>
      </c>
      <c r="C12" t="s">
        <v>3</v>
      </c>
      <c r="D12" t="s">
        <v>92</v>
      </c>
      <c r="E12" t="s">
        <v>54</v>
      </c>
      <c r="F12">
        <v>185000</v>
      </c>
      <c r="G12">
        <v>185000</v>
      </c>
      <c r="H12" t="s">
        <v>57</v>
      </c>
      <c r="I12" t="s">
        <v>11</v>
      </c>
      <c r="J12">
        <v>1850000</v>
      </c>
      <c r="K12" t="s">
        <v>0</v>
      </c>
    </row>
    <row r="13" spans="1:11" x14ac:dyDescent="0.2">
      <c r="A13" t="s">
        <v>35</v>
      </c>
      <c r="B13" t="s">
        <v>59</v>
      </c>
      <c r="C13" t="s">
        <v>3</v>
      </c>
      <c r="D13" t="s">
        <v>58</v>
      </c>
      <c r="E13" t="s">
        <v>54</v>
      </c>
      <c r="F13">
        <v>1620000</v>
      </c>
      <c r="G13">
        <v>1620000</v>
      </c>
      <c r="H13" t="s">
        <v>57</v>
      </c>
      <c r="I13" t="s">
        <v>10</v>
      </c>
      <c r="J13">
        <v>1800000</v>
      </c>
      <c r="K13" t="s">
        <v>0</v>
      </c>
    </row>
    <row r="14" spans="1:11" x14ac:dyDescent="0.2">
      <c r="A14" t="s">
        <v>35</v>
      </c>
      <c r="B14" t="s">
        <v>59</v>
      </c>
      <c r="C14" t="s">
        <v>3</v>
      </c>
      <c r="D14" t="s">
        <v>94</v>
      </c>
      <c r="E14" t="s">
        <v>54</v>
      </c>
      <c r="F14">
        <v>180000</v>
      </c>
      <c r="G14">
        <v>180000</v>
      </c>
      <c r="H14" t="s">
        <v>57</v>
      </c>
      <c r="I14" t="s">
        <v>11</v>
      </c>
      <c r="J14">
        <v>1800000</v>
      </c>
      <c r="K14" t="s">
        <v>0</v>
      </c>
    </row>
    <row r="15" spans="1:11" x14ac:dyDescent="0.2">
      <c r="A15" t="s">
        <v>35</v>
      </c>
      <c r="B15" t="s">
        <v>61</v>
      </c>
      <c r="C15" t="s">
        <v>3</v>
      </c>
      <c r="D15" t="s">
        <v>60</v>
      </c>
      <c r="E15" t="s">
        <v>54</v>
      </c>
      <c r="F15">
        <v>2700000</v>
      </c>
      <c r="G15">
        <v>2700000</v>
      </c>
      <c r="H15" t="s">
        <v>57</v>
      </c>
      <c r="I15" t="s">
        <v>10</v>
      </c>
      <c r="J15">
        <v>3000000</v>
      </c>
      <c r="K15" t="s">
        <v>0</v>
      </c>
    </row>
    <row r="16" spans="1:11" x14ac:dyDescent="0.2">
      <c r="A16" t="s">
        <v>35</v>
      </c>
      <c r="B16" t="s">
        <v>61</v>
      </c>
      <c r="C16" t="s">
        <v>3</v>
      </c>
      <c r="D16" t="s">
        <v>95</v>
      </c>
      <c r="E16" t="s">
        <v>54</v>
      </c>
      <c r="F16">
        <v>300000</v>
      </c>
      <c r="G16">
        <v>300000</v>
      </c>
      <c r="H16" t="s">
        <v>57</v>
      </c>
      <c r="I16" t="s">
        <v>11</v>
      </c>
      <c r="J16">
        <v>3000000</v>
      </c>
      <c r="K16" t="s">
        <v>0</v>
      </c>
    </row>
    <row r="17" spans="1:11" x14ac:dyDescent="0.2">
      <c r="A17" t="s">
        <v>35</v>
      </c>
      <c r="B17" t="s">
        <v>63</v>
      </c>
      <c r="C17" t="s">
        <v>64</v>
      </c>
      <c r="D17" t="s">
        <v>62</v>
      </c>
      <c r="E17" t="s">
        <v>54</v>
      </c>
      <c r="F17">
        <v>593200</v>
      </c>
      <c r="G17">
        <v>593200</v>
      </c>
      <c r="H17" t="s">
        <v>57</v>
      </c>
      <c r="I17" t="s">
        <v>10</v>
      </c>
      <c r="J17">
        <v>3000000</v>
      </c>
      <c r="K17" t="s">
        <v>0</v>
      </c>
    </row>
    <row r="18" spans="1:11" x14ac:dyDescent="0.2">
      <c r="A18" t="s">
        <v>35</v>
      </c>
      <c r="B18" t="s">
        <v>63</v>
      </c>
      <c r="C18" t="s">
        <v>64</v>
      </c>
      <c r="D18" t="s">
        <v>96</v>
      </c>
      <c r="E18" t="s">
        <v>54</v>
      </c>
      <c r="F18">
        <v>300000</v>
      </c>
      <c r="G18">
        <v>300000</v>
      </c>
      <c r="H18" t="s">
        <v>57</v>
      </c>
      <c r="I18" t="s">
        <v>11</v>
      </c>
      <c r="J18">
        <v>3000000</v>
      </c>
      <c r="K18" t="s">
        <v>0</v>
      </c>
    </row>
    <row r="19" spans="1:11" x14ac:dyDescent="0.2">
      <c r="A19" t="s">
        <v>35</v>
      </c>
      <c r="B19" t="s">
        <v>66</v>
      </c>
      <c r="C19" t="s">
        <v>64</v>
      </c>
      <c r="D19" t="s">
        <v>65</v>
      </c>
      <c r="E19" t="s">
        <v>54</v>
      </c>
      <c r="F19">
        <v>2700000</v>
      </c>
      <c r="G19">
        <v>2700000</v>
      </c>
      <c r="H19" t="s">
        <v>57</v>
      </c>
      <c r="I19" t="s">
        <v>10</v>
      </c>
      <c r="J19">
        <v>3000000</v>
      </c>
      <c r="K19" t="s">
        <v>0</v>
      </c>
    </row>
    <row r="20" spans="1:11" x14ac:dyDescent="0.2">
      <c r="A20" t="s">
        <v>35</v>
      </c>
      <c r="B20" t="s">
        <v>66</v>
      </c>
      <c r="C20" t="s">
        <v>64</v>
      </c>
      <c r="D20" t="s">
        <v>97</v>
      </c>
      <c r="E20" t="s">
        <v>54</v>
      </c>
      <c r="F20">
        <v>300000</v>
      </c>
      <c r="G20">
        <v>300000</v>
      </c>
      <c r="H20" t="s">
        <v>57</v>
      </c>
      <c r="I20" t="s">
        <v>11</v>
      </c>
      <c r="J20">
        <v>3000000</v>
      </c>
      <c r="K20" t="s">
        <v>0</v>
      </c>
    </row>
    <row r="21" spans="1:11" x14ac:dyDescent="0.2">
      <c r="A21" t="s">
        <v>35</v>
      </c>
      <c r="B21" t="s">
        <v>68</v>
      </c>
      <c r="C21" t="s">
        <v>64</v>
      </c>
      <c r="D21" t="s">
        <v>67</v>
      </c>
      <c r="E21" t="s">
        <v>54</v>
      </c>
      <c r="F21">
        <v>2700000</v>
      </c>
      <c r="G21">
        <v>2700000</v>
      </c>
      <c r="H21" t="s">
        <v>57</v>
      </c>
      <c r="I21" t="s">
        <v>10</v>
      </c>
      <c r="J21">
        <v>3000000</v>
      </c>
      <c r="K21" t="s">
        <v>0</v>
      </c>
    </row>
    <row r="22" spans="1:11" x14ac:dyDescent="0.2">
      <c r="A22" t="s">
        <v>35</v>
      </c>
      <c r="B22" t="s">
        <v>68</v>
      </c>
      <c r="C22" t="s">
        <v>64</v>
      </c>
      <c r="D22" t="s">
        <v>98</v>
      </c>
      <c r="E22" t="s">
        <v>54</v>
      </c>
      <c r="F22">
        <v>300000</v>
      </c>
      <c r="G22">
        <v>300000</v>
      </c>
      <c r="H22" t="s">
        <v>57</v>
      </c>
      <c r="I22" t="s">
        <v>11</v>
      </c>
      <c r="J22">
        <v>3000000</v>
      </c>
      <c r="K22" t="s">
        <v>0</v>
      </c>
    </row>
    <row r="23" spans="1:11" x14ac:dyDescent="0.2">
      <c r="A23" t="s">
        <v>35</v>
      </c>
      <c r="B23" t="s">
        <v>70</v>
      </c>
      <c r="C23" t="s">
        <v>64</v>
      </c>
      <c r="D23" t="s">
        <v>69</v>
      </c>
      <c r="E23" t="s">
        <v>54</v>
      </c>
      <c r="F23">
        <v>2700000</v>
      </c>
      <c r="G23">
        <v>2700000</v>
      </c>
      <c r="H23" t="s">
        <v>57</v>
      </c>
      <c r="I23" t="s">
        <v>10</v>
      </c>
      <c r="J23">
        <v>3000000</v>
      </c>
      <c r="K23" t="s">
        <v>0</v>
      </c>
    </row>
    <row r="24" spans="1:11" x14ac:dyDescent="0.2">
      <c r="A24" t="s">
        <v>35</v>
      </c>
      <c r="B24" t="s">
        <v>70</v>
      </c>
      <c r="C24" t="s">
        <v>64</v>
      </c>
      <c r="D24" t="s">
        <v>99</v>
      </c>
      <c r="E24" t="s">
        <v>54</v>
      </c>
      <c r="F24">
        <v>300000</v>
      </c>
      <c r="G24">
        <v>300000</v>
      </c>
      <c r="H24" t="s">
        <v>57</v>
      </c>
      <c r="I24" t="s">
        <v>11</v>
      </c>
      <c r="J24">
        <v>3000000</v>
      </c>
      <c r="K24" t="s">
        <v>0</v>
      </c>
    </row>
    <row r="25" spans="1:11" x14ac:dyDescent="0.2">
      <c r="A25" t="s">
        <v>72</v>
      </c>
      <c r="B25" t="s">
        <v>73</v>
      </c>
      <c r="C25" t="s">
        <v>52</v>
      </c>
      <c r="D25" t="s">
        <v>71</v>
      </c>
      <c r="E25" t="s">
        <v>54</v>
      </c>
      <c r="F25">
        <v>700000</v>
      </c>
      <c r="G25">
        <v>49670</v>
      </c>
      <c r="H25" t="s">
        <v>13</v>
      </c>
      <c r="I25" t="s">
        <v>2</v>
      </c>
      <c r="J25">
        <v>1000000</v>
      </c>
      <c r="K25" t="s">
        <v>0</v>
      </c>
    </row>
    <row r="26" spans="1:11" x14ac:dyDescent="0.2">
      <c r="A26" t="s">
        <v>72</v>
      </c>
      <c r="B26" t="s">
        <v>73</v>
      </c>
      <c r="C26" t="s">
        <v>52</v>
      </c>
      <c r="D26" t="s">
        <v>74</v>
      </c>
      <c r="E26" t="s">
        <v>54</v>
      </c>
      <c r="F26">
        <v>200000</v>
      </c>
      <c r="G26">
        <v>200000</v>
      </c>
      <c r="H26" t="s">
        <v>13</v>
      </c>
      <c r="I26" t="s">
        <v>10</v>
      </c>
      <c r="J26">
        <v>1000000</v>
      </c>
      <c r="K26" t="s">
        <v>0</v>
      </c>
    </row>
    <row r="27" spans="1:11" x14ac:dyDescent="0.2">
      <c r="A27" t="s">
        <v>72</v>
      </c>
      <c r="B27" t="s">
        <v>73</v>
      </c>
      <c r="C27" t="s">
        <v>52</v>
      </c>
      <c r="D27" t="s">
        <v>75</v>
      </c>
      <c r="E27" t="s">
        <v>54</v>
      </c>
      <c r="F27">
        <v>100000</v>
      </c>
      <c r="G27">
        <v>100000</v>
      </c>
      <c r="H27" t="s">
        <v>13</v>
      </c>
      <c r="I27" t="s">
        <v>11</v>
      </c>
      <c r="J27">
        <v>1000000</v>
      </c>
      <c r="K27" t="s">
        <v>0</v>
      </c>
    </row>
    <row r="28" spans="1:11" x14ac:dyDescent="0.2">
      <c r="A28" t="s">
        <v>5</v>
      </c>
      <c r="B28" t="s">
        <v>101</v>
      </c>
      <c r="C28" t="s">
        <v>12</v>
      </c>
      <c r="D28" t="s">
        <v>100</v>
      </c>
      <c r="E28" t="s">
        <v>93</v>
      </c>
      <c r="F28">
        <v>1800000</v>
      </c>
      <c r="G28">
        <v>885000</v>
      </c>
      <c r="H28" t="s">
        <v>13</v>
      </c>
      <c r="I28" t="s">
        <v>2</v>
      </c>
      <c r="J28">
        <v>2000000</v>
      </c>
      <c r="K28" t="s">
        <v>0</v>
      </c>
    </row>
    <row r="29" spans="1:11" x14ac:dyDescent="0.2">
      <c r="A29" t="s">
        <v>5</v>
      </c>
      <c r="B29" t="s">
        <v>103</v>
      </c>
      <c r="C29" t="s">
        <v>12</v>
      </c>
      <c r="D29" t="s">
        <v>102</v>
      </c>
      <c r="E29" t="s">
        <v>93</v>
      </c>
      <c r="F29">
        <v>900000</v>
      </c>
      <c r="G29">
        <v>900000</v>
      </c>
      <c r="H29" t="s">
        <v>13</v>
      </c>
      <c r="I29" t="s">
        <v>10</v>
      </c>
      <c r="J29">
        <v>1000000</v>
      </c>
      <c r="K29" t="s">
        <v>0</v>
      </c>
    </row>
    <row r="30" spans="1:11" x14ac:dyDescent="0.2">
      <c r="A30" t="s">
        <v>5</v>
      </c>
      <c r="B30" t="s">
        <v>103</v>
      </c>
      <c r="C30" t="s">
        <v>12</v>
      </c>
      <c r="D30" t="s">
        <v>104</v>
      </c>
      <c r="E30" t="s">
        <v>93</v>
      </c>
      <c r="F30">
        <v>100000</v>
      </c>
      <c r="G30">
        <v>100000</v>
      </c>
      <c r="H30" t="s">
        <v>13</v>
      </c>
      <c r="I30" t="s">
        <v>11</v>
      </c>
      <c r="J30">
        <v>1000000</v>
      </c>
      <c r="K30" t="s">
        <v>0</v>
      </c>
    </row>
    <row r="31" spans="1:11" x14ac:dyDescent="0.2">
      <c r="A31" t="s">
        <v>5</v>
      </c>
      <c r="B31" t="s">
        <v>101</v>
      </c>
      <c r="C31" t="s">
        <v>12</v>
      </c>
      <c r="D31" t="s">
        <v>105</v>
      </c>
      <c r="E31" t="s">
        <v>93</v>
      </c>
      <c r="F31">
        <v>200000</v>
      </c>
      <c r="G31">
        <v>200000</v>
      </c>
      <c r="H31" t="s">
        <v>13</v>
      </c>
      <c r="I31" t="s">
        <v>11</v>
      </c>
      <c r="J31">
        <v>2000000</v>
      </c>
      <c r="K3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5"/>
  <sheetViews>
    <sheetView rightToLeft="1" workbookViewId="0">
      <selection activeCell="J2" activeCellId="1" sqref="A2:B5 J2:J5"/>
    </sheetView>
  </sheetViews>
  <sheetFormatPr defaultRowHeight="12.75" x14ac:dyDescent="0.2"/>
  <cols>
    <col min="1" max="1" width="17" bestFit="1" customWidth="1"/>
    <col min="2" max="2" width="18.140625" bestFit="1" customWidth="1"/>
  </cols>
  <sheetData>
    <row r="1" spans="1:11" x14ac:dyDescent="0.2">
      <c r="A1" t="s">
        <v>18</v>
      </c>
      <c r="B1" t="s">
        <v>19</v>
      </c>
      <c r="C1" t="s">
        <v>20</v>
      </c>
      <c r="D1" t="s">
        <v>16</v>
      </c>
      <c r="E1" t="s">
        <v>17</v>
      </c>
      <c r="F1" t="s">
        <v>22</v>
      </c>
      <c r="G1" t="s">
        <v>23</v>
      </c>
      <c r="H1" t="s">
        <v>25</v>
      </c>
      <c r="I1" t="s">
        <v>24</v>
      </c>
      <c r="J1" t="s">
        <v>21</v>
      </c>
      <c r="K1" t="s">
        <v>15</v>
      </c>
    </row>
    <row r="2" spans="1:11" x14ac:dyDescent="0.2">
      <c r="A2" t="s">
        <v>39</v>
      </c>
      <c r="B2" t="s">
        <v>40</v>
      </c>
      <c r="C2" t="s">
        <v>3</v>
      </c>
      <c r="D2" t="s">
        <v>37</v>
      </c>
      <c r="E2" t="s">
        <v>38</v>
      </c>
      <c r="F2">
        <v>100000</v>
      </c>
      <c r="G2">
        <v>6740</v>
      </c>
      <c r="H2" t="s">
        <v>9</v>
      </c>
      <c r="I2" t="s">
        <v>2</v>
      </c>
      <c r="J2">
        <v>1000000</v>
      </c>
      <c r="K2" t="s">
        <v>1</v>
      </c>
    </row>
    <row r="3" spans="1:11" x14ac:dyDescent="0.2">
      <c r="A3" t="s">
        <v>14</v>
      </c>
      <c r="B3" t="s">
        <v>43</v>
      </c>
      <c r="C3" t="s">
        <v>12</v>
      </c>
      <c r="D3" t="s">
        <v>42</v>
      </c>
      <c r="E3" t="s">
        <v>41</v>
      </c>
      <c r="F3">
        <v>25000</v>
      </c>
      <c r="G3">
        <v>1461</v>
      </c>
      <c r="H3" t="s">
        <v>13</v>
      </c>
      <c r="I3" t="s">
        <v>2</v>
      </c>
      <c r="J3">
        <v>250000</v>
      </c>
      <c r="K3" t="s">
        <v>1</v>
      </c>
    </row>
    <row r="4" spans="1:11" x14ac:dyDescent="0.2">
      <c r="A4" t="s">
        <v>50</v>
      </c>
      <c r="B4" t="s">
        <v>51</v>
      </c>
      <c r="C4" t="s">
        <v>52</v>
      </c>
      <c r="D4" t="s">
        <v>49</v>
      </c>
      <c r="E4" t="s">
        <v>48</v>
      </c>
      <c r="F4">
        <v>450000</v>
      </c>
      <c r="G4">
        <v>450000</v>
      </c>
      <c r="H4" t="s">
        <v>13</v>
      </c>
      <c r="I4" t="s">
        <v>10</v>
      </c>
      <c r="J4">
        <v>500000</v>
      </c>
      <c r="K4" t="s">
        <v>1</v>
      </c>
    </row>
    <row r="5" spans="1:11" x14ac:dyDescent="0.2">
      <c r="A5" t="s">
        <v>50</v>
      </c>
      <c r="B5" t="s">
        <v>51</v>
      </c>
      <c r="C5" t="s">
        <v>52</v>
      </c>
      <c r="D5" t="s">
        <v>53</v>
      </c>
      <c r="E5" t="s">
        <v>48</v>
      </c>
      <c r="F5">
        <v>50000</v>
      </c>
      <c r="G5">
        <v>50000</v>
      </c>
      <c r="H5" t="s">
        <v>13</v>
      </c>
      <c r="I5" t="s">
        <v>11</v>
      </c>
      <c r="J5">
        <v>500000</v>
      </c>
      <c r="K5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9"/>
  <sheetViews>
    <sheetView rightToLeft="1" topLeftCell="A4" workbookViewId="0">
      <selection activeCell="I10" activeCellId="1" sqref="G10:G14 I10:I14"/>
    </sheetView>
  </sheetViews>
  <sheetFormatPr defaultColWidth="25.42578125" defaultRowHeight="15.75" x14ac:dyDescent="0.2"/>
  <cols>
    <col min="1" max="1" width="32" style="4" bestFit="1" customWidth="1"/>
    <col min="2" max="2" width="14.85546875" style="4" customWidth="1"/>
    <col min="3" max="3" width="17.28515625" style="4" bestFit="1" customWidth="1"/>
    <col min="4" max="4" width="10.140625" style="3" bestFit="1" customWidth="1"/>
    <col min="5" max="5" width="10.5703125" style="3" bestFit="1" customWidth="1"/>
    <col min="6" max="6" width="11.140625" style="3" customWidth="1"/>
    <col min="7" max="7" width="25.42578125" style="4"/>
    <col min="8" max="8" width="25.42578125" style="4" customWidth="1"/>
    <col min="9" max="16384" width="25.42578125" style="4"/>
  </cols>
  <sheetData>
    <row r="1" spans="1:9" ht="21" x14ac:dyDescent="0.2">
      <c r="A1" s="7" t="s">
        <v>27</v>
      </c>
      <c r="B1" s="7" t="s">
        <v>26</v>
      </c>
      <c r="C1" s="7" t="s">
        <v>21</v>
      </c>
      <c r="D1" s="1" t="s">
        <v>23</v>
      </c>
      <c r="E1" s="1" t="s">
        <v>32</v>
      </c>
      <c r="F1" s="1" t="s">
        <v>31</v>
      </c>
    </row>
    <row r="2" spans="1:9" ht="18" x14ac:dyDescent="0.4">
      <c r="A2" s="12" t="s">
        <v>45</v>
      </c>
      <c r="B2" s="12" t="s">
        <v>46</v>
      </c>
      <c r="C2" s="12">
        <v>4000000</v>
      </c>
      <c r="D2" s="6">
        <f>SUMIF('گزارش راهکاران فله'!B$2:B$40,'مانده تعهد فله'!B2,'گزارش راهکاران فله'!G$2:G$50)</f>
        <v>15560</v>
      </c>
      <c r="E2" s="6">
        <f t="shared" ref="E2:E16" si="0">C2/17</f>
        <v>235294.11764705883</v>
      </c>
      <c r="F2" s="6">
        <f t="shared" ref="F2:F16" si="1">MIN(E2,D2)/1000</f>
        <v>15.56</v>
      </c>
    </row>
    <row r="3" spans="1:9" ht="18" x14ac:dyDescent="0.4">
      <c r="A3" s="12" t="s">
        <v>35</v>
      </c>
      <c r="B3" s="12" t="s">
        <v>80</v>
      </c>
      <c r="C3" s="12">
        <v>3000000</v>
      </c>
      <c r="D3" s="6">
        <f>SUMIF('گزارش راهکاران فله'!B$2:B$40,'مانده تعهد فله'!B3,'گزارش راهکاران فله'!G$2:G$50)</f>
        <v>1245580</v>
      </c>
      <c r="E3" s="6">
        <f t="shared" si="0"/>
        <v>176470.58823529413</v>
      </c>
      <c r="F3" s="6">
        <f t="shared" si="1"/>
        <v>176.47058823529412</v>
      </c>
    </row>
    <row r="4" spans="1:9" ht="18" x14ac:dyDescent="0.4">
      <c r="A4" s="12" t="s">
        <v>35</v>
      </c>
      <c r="B4" s="12" t="s">
        <v>85</v>
      </c>
      <c r="C4" s="12">
        <v>3000000</v>
      </c>
      <c r="D4" s="6">
        <f>SUMIF('گزارش راهکاران فله'!B$2:B$40,'مانده تعهد فله'!B4,'گزارش راهکاران فله'!G$2:G$50)</f>
        <v>3000000</v>
      </c>
      <c r="E4" s="6">
        <f t="shared" si="0"/>
        <v>176470.58823529413</v>
      </c>
      <c r="F4" s="6">
        <f t="shared" si="1"/>
        <v>176.47058823529412</v>
      </c>
    </row>
    <row r="5" spans="1:9" ht="18" x14ac:dyDescent="0.4">
      <c r="A5" s="12" t="s">
        <v>35</v>
      </c>
      <c r="B5" s="12" t="s">
        <v>88</v>
      </c>
      <c r="C5" s="12">
        <v>2000000</v>
      </c>
      <c r="D5" s="6">
        <f>SUMIF('گزارش راهکاران فله'!B$2:B$40,'مانده تعهد فله'!B5,'گزارش راهکاران فله'!G$2:G$50)</f>
        <v>200000</v>
      </c>
      <c r="E5" s="6">
        <f t="shared" si="0"/>
        <v>117647.05882352941</v>
      </c>
      <c r="F5" s="6">
        <f t="shared" si="1"/>
        <v>117.64705882352941</v>
      </c>
    </row>
    <row r="6" spans="1:9" ht="18" x14ac:dyDescent="0.4">
      <c r="A6" s="12" t="s">
        <v>35</v>
      </c>
      <c r="B6" s="12" t="s">
        <v>90</v>
      </c>
      <c r="C6" s="12">
        <v>2250000</v>
      </c>
      <c r="D6" s="6">
        <f>SUMIF('گزارش راهکاران فله'!B$2:B$40,'مانده تعهد فله'!B6,'گزارش راهکاران فله'!G$2:G$50)</f>
        <v>2250000</v>
      </c>
      <c r="E6" s="6">
        <f t="shared" si="0"/>
        <v>132352.9411764706</v>
      </c>
      <c r="F6" s="6">
        <f t="shared" si="1"/>
        <v>132.35294117647061</v>
      </c>
    </row>
    <row r="7" spans="1:9" ht="18" x14ac:dyDescent="0.4">
      <c r="A7" s="12" t="s">
        <v>35</v>
      </c>
      <c r="B7" s="12" t="s">
        <v>56</v>
      </c>
      <c r="C7" s="12">
        <v>1850000</v>
      </c>
      <c r="D7" s="6">
        <f>SUMIF('گزارش راهکاران فله'!B$2:B$40,'مانده تعهد فله'!B7,'گزارش راهکاران فله'!G$2:G$50)</f>
        <v>605150</v>
      </c>
      <c r="E7" s="6">
        <f t="shared" si="0"/>
        <v>108823.5294117647</v>
      </c>
      <c r="F7" s="6">
        <f t="shared" si="1"/>
        <v>108.8235294117647</v>
      </c>
    </row>
    <row r="8" spans="1:9" ht="18" x14ac:dyDescent="0.4">
      <c r="A8" s="12" t="s">
        <v>35</v>
      </c>
      <c r="B8" s="12" t="s">
        <v>59</v>
      </c>
      <c r="C8" s="12">
        <v>1800000</v>
      </c>
      <c r="D8" s="6">
        <f>SUMIF('گزارش راهکاران فله'!B$2:B$40,'مانده تعهد فله'!B8,'گزارش راهکاران فله'!G$2:G$50)</f>
        <v>1800000</v>
      </c>
      <c r="E8" s="6">
        <f t="shared" si="0"/>
        <v>105882.35294117648</v>
      </c>
      <c r="F8" s="6">
        <f t="shared" si="1"/>
        <v>105.88235294117648</v>
      </c>
    </row>
    <row r="9" spans="1:9" ht="18" x14ac:dyDescent="0.4">
      <c r="A9" s="12" t="s">
        <v>35</v>
      </c>
      <c r="B9" s="12" t="s">
        <v>61</v>
      </c>
      <c r="C9" s="12">
        <v>3000000</v>
      </c>
      <c r="D9" s="6">
        <f>SUMIF('گزارش راهکاران فله'!B$2:B$40,'مانده تعهد فله'!B9,'گزارش راهکاران فله'!G$2:G$50)</f>
        <v>3000000</v>
      </c>
      <c r="E9" s="6">
        <f t="shared" si="0"/>
        <v>176470.58823529413</v>
      </c>
      <c r="F9" s="6">
        <f t="shared" si="1"/>
        <v>176.47058823529412</v>
      </c>
    </row>
    <row r="10" spans="1:9" ht="18" x14ac:dyDescent="0.4">
      <c r="A10" s="12" t="s">
        <v>35</v>
      </c>
      <c r="B10" s="12" t="s">
        <v>63</v>
      </c>
      <c r="C10" s="12">
        <v>3000000</v>
      </c>
      <c r="D10" s="6">
        <f>SUMIF('گزارش راهکاران فله'!B$2:B$40,'مانده تعهد فله'!B10,'گزارش راهکاران فله'!G$2:G$50)</f>
        <v>893200</v>
      </c>
      <c r="E10" s="6">
        <f t="shared" si="0"/>
        <v>176470.58823529413</v>
      </c>
      <c r="F10" s="6">
        <f t="shared" si="1"/>
        <v>176.47058823529412</v>
      </c>
      <c r="G10" s="15" t="s">
        <v>27</v>
      </c>
      <c r="H10" s="8" t="s">
        <v>31</v>
      </c>
      <c r="I10" s="8" t="s">
        <v>34</v>
      </c>
    </row>
    <row r="11" spans="1:9" ht="18" x14ac:dyDescent="0.4">
      <c r="A11" s="12" t="s">
        <v>35</v>
      </c>
      <c r="B11" s="12" t="s">
        <v>66</v>
      </c>
      <c r="C11" s="12">
        <v>3000000</v>
      </c>
      <c r="D11" s="6">
        <f>SUMIF('گزارش راهکاران فله'!B$2:B$40,'مانده تعهد فله'!B11,'گزارش راهکاران فله'!G$2:G$50)</f>
        <v>3000000</v>
      </c>
      <c r="E11" s="6">
        <f t="shared" si="0"/>
        <v>176470.58823529413</v>
      </c>
      <c r="F11" s="6">
        <f t="shared" si="1"/>
        <v>176.47058823529412</v>
      </c>
      <c r="G11" s="15" t="s">
        <v>36</v>
      </c>
      <c r="H11" s="11">
        <v>1700</v>
      </c>
      <c r="I11" s="11">
        <v>87</v>
      </c>
    </row>
    <row r="12" spans="1:9" ht="18" x14ac:dyDescent="0.4">
      <c r="A12" s="12" t="s">
        <v>35</v>
      </c>
      <c r="B12" s="12" t="s">
        <v>68</v>
      </c>
      <c r="C12" s="12">
        <v>3000000</v>
      </c>
      <c r="D12" s="6">
        <f>SUMIF('گزارش راهکاران فله'!B$2:B$40,'مانده تعهد فله'!B12,'گزارش راهکاران فله'!G$2:G$50)</f>
        <v>3000000</v>
      </c>
      <c r="E12" s="6">
        <f t="shared" si="0"/>
        <v>176470.58823529413</v>
      </c>
      <c r="F12" s="6">
        <f t="shared" si="1"/>
        <v>176.47058823529412</v>
      </c>
      <c r="G12" s="15" t="s">
        <v>45</v>
      </c>
      <c r="H12" s="11">
        <v>16</v>
      </c>
      <c r="I12" s="11">
        <v>1</v>
      </c>
    </row>
    <row r="13" spans="1:9" ht="18" x14ac:dyDescent="0.4">
      <c r="A13" s="12" t="s">
        <v>35</v>
      </c>
      <c r="B13" s="12" t="s">
        <v>70</v>
      </c>
      <c r="C13" s="12">
        <v>3000000</v>
      </c>
      <c r="D13" s="6">
        <f>SUMIF('گزارش راهکاران فله'!B$2:B$40,'مانده تعهد فله'!B13,'گزارش راهکاران فله'!G$2:G$50)</f>
        <v>3000000</v>
      </c>
      <c r="E13" s="6">
        <f t="shared" si="0"/>
        <v>176470.58823529413</v>
      </c>
      <c r="F13" s="6">
        <f t="shared" si="1"/>
        <v>176.47058823529412</v>
      </c>
      <c r="G13" s="15" t="s">
        <v>5</v>
      </c>
      <c r="H13" s="11">
        <v>176</v>
      </c>
      <c r="I13" s="11">
        <v>9</v>
      </c>
    </row>
    <row r="14" spans="1:9" ht="18" x14ac:dyDescent="0.4">
      <c r="A14" s="12" t="s">
        <v>72</v>
      </c>
      <c r="B14" s="12" t="s">
        <v>73</v>
      </c>
      <c r="C14" s="12">
        <v>1000000</v>
      </c>
      <c r="D14" s="6">
        <f>SUMIF('گزارش راهکاران فله'!B$2:B$40,'مانده تعهد فله'!B14,'گزارش راهکاران فله'!G$2:G$50)</f>
        <v>349670</v>
      </c>
      <c r="E14" s="6">
        <f t="shared" si="0"/>
        <v>58823.529411764706</v>
      </c>
      <c r="F14" s="6">
        <f t="shared" si="1"/>
        <v>58.823529411764703</v>
      </c>
      <c r="G14" s="15" t="s">
        <v>72</v>
      </c>
      <c r="H14" s="11">
        <v>58.823529411764703</v>
      </c>
      <c r="I14" s="11">
        <v>3</v>
      </c>
    </row>
    <row r="15" spans="1:9" ht="18" x14ac:dyDescent="0.4">
      <c r="A15" s="12" t="s">
        <v>5</v>
      </c>
      <c r="B15" s="12" t="s">
        <v>101</v>
      </c>
      <c r="C15" s="12">
        <v>2000000</v>
      </c>
      <c r="D15" s="6">
        <f>SUMIF('گزارش راهکاران فله'!B$2:B$40,'مانده تعهد فله'!B15,'گزارش راهکاران فله'!G$2:G$50)</f>
        <v>1085000</v>
      </c>
      <c r="E15" s="6">
        <f t="shared" si="0"/>
        <v>117647.05882352941</v>
      </c>
      <c r="F15" s="6">
        <f t="shared" si="1"/>
        <v>117.64705882352941</v>
      </c>
      <c r="G15" s="15" t="s">
        <v>30</v>
      </c>
      <c r="H15" s="11">
        <v>1951</v>
      </c>
      <c r="I15" s="11"/>
    </row>
    <row r="16" spans="1:9" ht="18" x14ac:dyDescent="0.4">
      <c r="A16" s="12" t="s">
        <v>5</v>
      </c>
      <c r="B16" s="12" t="s">
        <v>103</v>
      </c>
      <c r="C16" s="12">
        <v>1000000</v>
      </c>
      <c r="D16" s="6">
        <f>SUMIF('گزارش راهکاران فله'!B$2:B$40,'مانده تعهد فله'!B16,'گزارش راهکاران فله'!G$2:G$50)</f>
        <v>1000000</v>
      </c>
      <c r="E16" s="6">
        <f t="shared" si="0"/>
        <v>58823.529411764706</v>
      </c>
      <c r="F16" s="6">
        <f t="shared" si="1"/>
        <v>58.823529411764703</v>
      </c>
    </row>
    <row r="17" spans="1:6" x14ac:dyDescent="0.4">
      <c r="A17" s="16" t="s">
        <v>30</v>
      </c>
      <c r="B17"/>
      <c r="C17"/>
      <c r="D17"/>
      <c r="E17"/>
      <c r="F17">
        <v>1951</v>
      </c>
    </row>
    <row r="18" spans="1:6" x14ac:dyDescent="0.2">
      <c r="A18"/>
      <c r="B18"/>
      <c r="C18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 t="s">
        <v>35</v>
      </c>
      <c r="D20" s="17">
        <v>1700</v>
      </c>
      <c r="E20" s="18">
        <f>(D20/F$17)*100</f>
        <v>87.134802665299844</v>
      </c>
      <c r="F20"/>
    </row>
    <row r="21" spans="1:6" x14ac:dyDescent="0.2">
      <c r="A21"/>
      <c r="B21"/>
      <c r="C21" t="s">
        <v>72</v>
      </c>
      <c r="D21" s="17">
        <v>58.823529411764703</v>
      </c>
      <c r="E21" s="18">
        <f t="shared" ref="E21:E23" si="2">(D21/F$17)*100</f>
        <v>3.01504507492387</v>
      </c>
      <c r="F21"/>
    </row>
    <row r="22" spans="1:6" x14ac:dyDescent="0.2">
      <c r="A22"/>
      <c r="B22"/>
      <c r="C22" t="s">
        <v>5</v>
      </c>
      <c r="D22" s="17">
        <v>176.47058823529412</v>
      </c>
      <c r="E22" s="18">
        <f t="shared" si="2"/>
        <v>9.0451352247716095</v>
      </c>
      <c r="F22"/>
    </row>
    <row r="23" spans="1:6" x14ac:dyDescent="0.2">
      <c r="A23"/>
      <c r="B23"/>
      <c r="C23" t="s">
        <v>45</v>
      </c>
      <c r="D23" s="17">
        <v>15.56</v>
      </c>
      <c r="E23" s="18">
        <f t="shared" si="2"/>
        <v>0.79753972321886213</v>
      </c>
      <c r="F23"/>
    </row>
    <row r="24" spans="1:6" x14ac:dyDescent="0.2">
      <c r="A24"/>
      <c r="B24"/>
      <c r="C24"/>
      <c r="D24" s="17"/>
      <c r="E24" s="17"/>
      <c r="F24"/>
    </row>
    <row r="25" spans="1:6" x14ac:dyDescent="0.2">
      <c r="A25"/>
      <c r="B25"/>
      <c r="C25"/>
      <c r="D25" s="14"/>
      <c r="E25" s="14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 s="14"/>
      <c r="D30" s="14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F39"/>
    </row>
  </sheetData>
  <sortState xmlns:xlrd2="http://schemas.microsoft.com/office/spreadsheetml/2017/richdata2" ref="A2:F18">
    <sortCondition ref="B1:B18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5"/>
  <sheetViews>
    <sheetView rightToLeft="1" workbookViewId="0">
      <selection activeCell="H12" sqref="H12:I15"/>
    </sheetView>
  </sheetViews>
  <sheetFormatPr defaultRowHeight="15.75" x14ac:dyDescent="0.2"/>
  <cols>
    <col min="1" max="1" width="18.5703125" style="4" customWidth="1"/>
    <col min="2" max="2" width="16" style="4" bestFit="1" customWidth="1"/>
    <col min="3" max="3" width="24" style="4" bestFit="1" customWidth="1"/>
    <col min="4" max="4" width="9.5703125" style="3" customWidth="1"/>
    <col min="5" max="5" width="13.85546875" style="3" customWidth="1"/>
    <col min="6" max="6" width="15.42578125" style="3" customWidth="1"/>
    <col min="7" max="7" width="9.140625" style="4"/>
    <col min="8" max="8" width="11.42578125" style="4" bestFit="1" customWidth="1"/>
    <col min="9" max="9" width="17.85546875" style="4" bestFit="1" customWidth="1"/>
    <col min="10" max="16384" width="9.140625" style="4"/>
  </cols>
  <sheetData>
    <row r="1" spans="1:9" ht="18.75" x14ac:dyDescent="0.2">
      <c r="A1" s="9" t="s">
        <v>27</v>
      </c>
      <c r="B1" s="9" t="s">
        <v>26</v>
      </c>
      <c r="C1" s="9" t="s">
        <v>21</v>
      </c>
      <c r="D1" s="10" t="s">
        <v>23</v>
      </c>
      <c r="E1" s="10" t="s">
        <v>28</v>
      </c>
      <c r="F1" s="10" t="s">
        <v>29</v>
      </c>
    </row>
    <row r="2" spans="1:9" ht="18" x14ac:dyDescent="0.2">
      <c r="A2" s="8" t="s">
        <v>39</v>
      </c>
      <c r="B2" s="2" t="s">
        <v>40</v>
      </c>
      <c r="C2" s="6">
        <v>1000000</v>
      </c>
      <c r="D2" s="6">
        <f ca="1">SUMIF('گزارش راهکاران بشکه'!B$2:B$50,'مانده تعهد بشکه'!B2,'گزارش راهکاران بشکه'!G$2:G$40)</f>
        <v>6740</v>
      </c>
      <c r="E2" s="6">
        <f>C2/13</f>
        <v>76923.076923076922</v>
      </c>
      <c r="F2" s="6">
        <f ca="1">MIN(E2,D2)/1000</f>
        <v>6.74</v>
      </c>
    </row>
    <row r="3" spans="1:9" ht="18" x14ac:dyDescent="0.2">
      <c r="A3" s="8" t="s">
        <v>14</v>
      </c>
      <c r="B3" s="8" t="s">
        <v>43</v>
      </c>
      <c r="C3" s="8">
        <v>250000</v>
      </c>
      <c r="D3" s="6">
        <f ca="1">SUMIF('گزارش راهکاران بشکه'!B$2:B$50,'مانده تعهد بشکه'!B3,'گزارش راهکاران بشکه'!G$2:G$40)</f>
        <v>1461</v>
      </c>
      <c r="E3" s="6">
        <f t="shared" ref="E3:E4" si="0">C3/13</f>
        <v>19230.76923076923</v>
      </c>
      <c r="F3" s="6">
        <f t="shared" ref="F3:F4" ca="1" si="1">MIN(E3,D3)/1000</f>
        <v>1.4610000000000001</v>
      </c>
    </row>
    <row r="4" spans="1:9" ht="18" x14ac:dyDescent="0.4">
      <c r="A4" s="12" t="s">
        <v>50</v>
      </c>
      <c r="B4" s="12" t="s">
        <v>51</v>
      </c>
      <c r="C4" s="12">
        <v>500000</v>
      </c>
      <c r="D4" s="6">
        <f ca="1">SUMIF('گزارش راهکاران بشکه'!B$2:B$50,'مانده تعهد بشکه'!B4,'گزارش راهکاران بشکه'!G$2:G$40)</f>
        <v>500000</v>
      </c>
      <c r="E4" s="6">
        <f t="shared" si="0"/>
        <v>38461.538461538461</v>
      </c>
      <c r="F4" s="6">
        <f t="shared" ca="1" si="1"/>
        <v>38.46153846153846</v>
      </c>
    </row>
    <row r="5" spans="1:9" x14ac:dyDescent="0.2">
      <c r="A5"/>
      <c r="B5"/>
      <c r="C5"/>
      <c r="D5"/>
      <c r="E5"/>
      <c r="F5">
        <v>47</v>
      </c>
    </row>
    <row r="6" spans="1:9" x14ac:dyDescent="0.2">
      <c r="A6"/>
      <c r="B6"/>
      <c r="C6"/>
      <c r="D6"/>
      <c r="E6"/>
      <c r="F6"/>
    </row>
    <row r="7" spans="1:9" x14ac:dyDescent="0.2">
      <c r="A7"/>
      <c r="B7"/>
      <c r="C7"/>
      <c r="D7"/>
      <c r="E7"/>
      <c r="F7"/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 s="14"/>
      <c r="E10" s="14"/>
      <c r="F10"/>
    </row>
    <row r="11" spans="1:9" x14ac:dyDescent="0.2">
      <c r="C11" s="3" t="s">
        <v>14</v>
      </c>
      <c r="D11" s="3">
        <v>1.4610000000000001</v>
      </c>
      <c r="E11" s="14">
        <f>(D11/F$5)*100</f>
        <v>3.1085106382978727</v>
      </c>
      <c r="F11" s="4"/>
    </row>
    <row r="12" spans="1:9" ht="19.5" x14ac:dyDescent="0.2">
      <c r="C12" s="3" t="s">
        <v>39</v>
      </c>
      <c r="D12" s="3">
        <v>6.74</v>
      </c>
      <c r="E12" s="14">
        <f t="shared" ref="E12:E13" si="2">(D12/F$5)*100</f>
        <v>14.340425531914894</v>
      </c>
      <c r="F12" s="4"/>
      <c r="H12" s="5" t="s">
        <v>27</v>
      </c>
      <c r="I12" s="5" t="s">
        <v>33</v>
      </c>
    </row>
    <row r="13" spans="1:9" x14ac:dyDescent="0.2">
      <c r="C13" s="3" t="s">
        <v>50</v>
      </c>
      <c r="D13" s="3">
        <v>38.46153846153846</v>
      </c>
      <c r="E13" s="14">
        <f t="shared" si="2"/>
        <v>81.833060556464815</v>
      </c>
      <c r="F13" s="4"/>
      <c r="H13" s="8" t="s">
        <v>14</v>
      </c>
      <c r="I13" s="8">
        <v>3</v>
      </c>
    </row>
    <row r="14" spans="1:9" x14ac:dyDescent="0.2">
      <c r="C14" s="3"/>
      <c r="E14" s="14"/>
      <c r="F14" s="4"/>
      <c r="H14" s="8" t="s">
        <v>39</v>
      </c>
      <c r="I14" s="8">
        <v>14</v>
      </c>
    </row>
    <row r="15" spans="1:9" x14ac:dyDescent="0.2">
      <c r="C15" s="3"/>
      <c r="F15" s="4"/>
      <c r="H15" s="8" t="s">
        <v>50</v>
      </c>
      <c r="I15" s="8">
        <v>83</v>
      </c>
    </row>
    <row r="16" spans="1:9" x14ac:dyDescent="0.2">
      <c r="C16" s="3"/>
      <c r="E16" s="4"/>
      <c r="F16" s="4"/>
    </row>
    <row r="17" spans="3:6" x14ac:dyDescent="0.2">
      <c r="C17" s="3"/>
      <c r="E17" s="4"/>
      <c r="F17" s="4"/>
    </row>
    <row r="18" spans="3:6" x14ac:dyDescent="0.2">
      <c r="C18" s="3"/>
      <c r="E18" s="4"/>
      <c r="F18" s="4"/>
    </row>
    <row r="19" spans="3:6" x14ac:dyDescent="0.2">
      <c r="C19" s="3"/>
      <c r="E19" s="4"/>
      <c r="F19" s="4"/>
    </row>
    <row r="20" spans="3:6" x14ac:dyDescent="0.2">
      <c r="D20" s="4"/>
      <c r="E20" s="4"/>
      <c r="F20" s="4"/>
    </row>
    <row r="21" spans="3:6" x14ac:dyDescent="0.2">
      <c r="D21" s="4"/>
      <c r="E21" s="4"/>
      <c r="F21" s="4"/>
    </row>
    <row r="22" spans="3:6" x14ac:dyDescent="0.2">
      <c r="D22" s="4"/>
      <c r="E22" s="4"/>
      <c r="F22" s="4"/>
    </row>
    <row r="23" spans="3:6" x14ac:dyDescent="0.2">
      <c r="D23" s="4"/>
      <c r="E23" s="4"/>
      <c r="F23" s="4"/>
    </row>
    <row r="24" spans="3:6" x14ac:dyDescent="0.2">
      <c r="D24" s="4"/>
      <c r="E24" s="4"/>
      <c r="F24" s="4"/>
    </row>
    <row r="25" spans="3:6" x14ac:dyDescent="0.2">
      <c r="D25" s="4"/>
      <c r="E25" s="4"/>
      <c r="F25" s="4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5"/>
  <sheetViews>
    <sheetView rightToLeft="1" tabSelected="1" workbookViewId="0">
      <selection activeCell="A4" sqref="A4:B15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9" t="s">
        <v>106</v>
      </c>
      <c r="B4" s="19"/>
    </row>
    <row r="5" spans="1:2" ht="15.75" x14ac:dyDescent="0.4">
      <c r="A5" s="13"/>
      <c r="B5" s="13"/>
    </row>
    <row r="6" spans="1:2" ht="19.5" x14ac:dyDescent="0.2">
      <c r="A6" s="5" t="s">
        <v>27</v>
      </c>
      <c r="B6" s="5" t="s">
        <v>34</v>
      </c>
    </row>
    <row r="7" spans="1:2" ht="15.75" x14ac:dyDescent="0.2">
      <c r="A7" s="15" t="s">
        <v>36</v>
      </c>
      <c r="B7" s="11">
        <v>87</v>
      </c>
    </row>
    <row r="8" spans="1:2" ht="15.75" x14ac:dyDescent="0.2">
      <c r="A8" s="15" t="s">
        <v>45</v>
      </c>
      <c r="B8" s="11">
        <v>1</v>
      </c>
    </row>
    <row r="9" spans="1:2" ht="15.75" x14ac:dyDescent="0.2">
      <c r="A9" s="15" t="s">
        <v>5</v>
      </c>
      <c r="B9" s="11">
        <v>9</v>
      </c>
    </row>
    <row r="10" spans="1:2" ht="15.75" x14ac:dyDescent="0.2">
      <c r="A10" s="15" t="s">
        <v>72</v>
      </c>
      <c r="B10" s="11">
        <v>3</v>
      </c>
    </row>
    <row r="11" spans="1:2" x14ac:dyDescent="0.2">
      <c r="A11" s="20"/>
      <c r="B11" s="20"/>
    </row>
    <row r="12" spans="1:2" ht="19.5" x14ac:dyDescent="0.2">
      <c r="A12" s="5" t="s">
        <v>27</v>
      </c>
      <c r="B12" s="5" t="s">
        <v>33</v>
      </c>
    </row>
    <row r="13" spans="1:2" ht="15.75" x14ac:dyDescent="0.2">
      <c r="A13" s="8" t="s">
        <v>14</v>
      </c>
      <c r="B13" s="8">
        <v>3</v>
      </c>
    </row>
    <row r="14" spans="1:2" ht="15.75" x14ac:dyDescent="0.2">
      <c r="A14" s="8" t="s">
        <v>39</v>
      </c>
      <c r="B14" s="8">
        <v>14</v>
      </c>
    </row>
    <row r="15" spans="1:2" ht="15.75" x14ac:dyDescent="0.2">
      <c r="A15" s="8" t="s">
        <v>50</v>
      </c>
      <c r="B15" s="8">
        <v>83</v>
      </c>
    </row>
  </sheetData>
  <mergeCells count="2">
    <mergeCell ref="A4:B4"/>
    <mergeCell ref="A11:B11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2024-05-18T03:55:04Z</dcterms:modified>
</cp:coreProperties>
</file>