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zagros1\sales$\1403\حواله ها\تخصیص\"/>
    </mc:Choice>
  </mc:AlternateContent>
  <xr:revisionPtr revIDLastSave="0" documentId="13_ncr:1_{67572926-8672-458C-9885-DF6FA72511AD}" xr6:coauthVersionLast="47" xr6:coauthVersionMax="47" xr10:uidLastSave="{00000000-0000-0000-0000-000000000000}"/>
  <bookViews>
    <workbookView xWindow="-120" yWindow="-120" windowWidth="24240" windowHeight="13140" firstSheet="1" activeTab="5" xr2:uid="{00000000-000D-0000-FFFF-FFFF00000000}"/>
  </bookViews>
  <sheets>
    <sheet name="گزارش راهکاران" sheetId="6" r:id="rId1"/>
    <sheet name="گزارش راهکاران فله" sheetId="18" r:id="rId2"/>
    <sheet name="گزارش راهکاران بشکه" sheetId="19" r:id="rId3"/>
    <sheet name="مانده تعهد فله" sheetId="8" r:id="rId4"/>
    <sheet name="مانده تعهد بشکه" sheetId="11" r:id="rId5"/>
    <sheet name="جدول نهایی" sheetId="16" r:id="rId6"/>
  </sheets>
  <definedNames>
    <definedName name="_xlnm._FilterDatabase" localSheetId="0" hidden="1">'گزارش راهکاران'!$A$1:$BA$24</definedName>
    <definedName name="_xlnm._FilterDatabase" localSheetId="3" hidden="1">'مانده تعهد فله'!$B$1:$E$10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1" l="1"/>
  <c r="F4" i="11"/>
  <c r="F5" i="11"/>
  <c r="E3" i="11"/>
  <c r="E4" i="11"/>
  <c r="E5" i="11"/>
  <c r="D3" i="11"/>
  <c r="D4" i="11"/>
  <c r="D5" i="11"/>
  <c r="D2" i="11"/>
  <c r="E3" i="8"/>
  <c r="E4" i="8"/>
  <c r="F4" i="8" s="1"/>
  <c r="E5" i="8"/>
  <c r="E6" i="8"/>
  <c r="F6" i="8" s="1"/>
  <c r="E7" i="8"/>
  <c r="F7" i="8" s="1"/>
  <c r="E8" i="8"/>
  <c r="F8" i="8" s="1"/>
  <c r="E9" i="8"/>
  <c r="D3" i="8"/>
  <c r="D4" i="8"/>
  <c r="D5" i="8"/>
  <c r="D6" i="8"/>
  <c r="D7" i="8"/>
  <c r="D8" i="8"/>
  <c r="D9" i="8"/>
  <c r="E2" i="8"/>
  <c r="D2" i="8"/>
  <c r="F3" i="8" l="1"/>
  <c r="F9" i="8"/>
  <c r="F5" i="8"/>
  <c r="F2" i="8"/>
  <c r="E2" i="11"/>
  <c r="F2" i="11" l="1"/>
</calcChain>
</file>

<file path=xl/sharedStrings.xml><?xml version="1.0" encoding="utf-8"?>
<sst xmlns="http://schemas.openxmlformats.org/spreadsheetml/2006/main" count="467" uniqueCount="92">
  <si>
    <t>12</t>
  </si>
  <si>
    <t>22</t>
  </si>
  <si>
    <t>در حال استفاده</t>
  </si>
  <si>
    <t>1403/01/15</t>
  </si>
  <si>
    <t>پالایش نفت جی هرمز(همیار جی یزد)</t>
  </si>
  <si>
    <t>1403/01/11</t>
  </si>
  <si>
    <t>جی پورنر پارس</t>
  </si>
  <si>
    <t>دماوندبام دلیجان</t>
  </si>
  <si>
    <t>گروه پیشگامان صنعت و تجارت رادمان</t>
  </si>
  <si>
    <t>1403/01/21</t>
  </si>
  <si>
    <t>14031200029</t>
  </si>
  <si>
    <t>1403007589001</t>
  </si>
  <si>
    <t>1403/02/20</t>
  </si>
  <si>
    <t>1403/01/27</t>
  </si>
  <si>
    <t>1403/02/17</t>
  </si>
  <si>
    <t>14031200040</t>
  </si>
  <si>
    <t>1403013285001</t>
  </si>
  <si>
    <t>1403/02/29</t>
  </si>
  <si>
    <t>1403/01/28</t>
  </si>
  <si>
    <t>1403/01/29</t>
  </si>
  <si>
    <t>تایید شده</t>
  </si>
  <si>
    <t>ثبت شده</t>
  </si>
  <si>
    <t>1403/02/26</t>
  </si>
  <si>
    <t>1403/02/04</t>
  </si>
  <si>
    <t>14032200038</t>
  </si>
  <si>
    <t>1403022561001</t>
  </si>
  <si>
    <t>14032200037</t>
  </si>
  <si>
    <t>14032200039</t>
  </si>
  <si>
    <t>1403/02/08</t>
  </si>
  <si>
    <t>1403/03/03</t>
  </si>
  <si>
    <t>14031200069</t>
  </si>
  <si>
    <t>1403041628001</t>
  </si>
  <si>
    <t>14031200070</t>
  </si>
  <si>
    <t>14032200040</t>
  </si>
  <si>
    <t>پترو تجارت کسرا</t>
  </si>
  <si>
    <t>1403029402001</t>
  </si>
  <si>
    <t>1403031959001</t>
  </si>
  <si>
    <t>1403/02/09</t>
  </si>
  <si>
    <t>سامان گستر بیرجند</t>
  </si>
  <si>
    <t>1403022251001</t>
  </si>
  <si>
    <t>14031200072</t>
  </si>
  <si>
    <t>ایمن تجارت هنگام</t>
  </si>
  <si>
    <t>1403/02/28</t>
  </si>
  <si>
    <t>1403/02/12</t>
  </si>
  <si>
    <t>14031200085</t>
  </si>
  <si>
    <t>1403044324001</t>
  </si>
  <si>
    <t>1403/03/07</t>
  </si>
  <si>
    <t>14031200086</t>
  </si>
  <si>
    <t>14031200087</t>
  </si>
  <si>
    <t>1403044326001</t>
  </si>
  <si>
    <t>14031200088</t>
  </si>
  <si>
    <t>14032200050</t>
  </si>
  <si>
    <t>1403034311001</t>
  </si>
  <si>
    <t>14031200083</t>
  </si>
  <si>
    <t>1403022250001</t>
  </si>
  <si>
    <t>14031200084</t>
  </si>
  <si>
    <t>کد مرکز فروش</t>
  </si>
  <si>
    <t>شماره حواله</t>
  </si>
  <si>
    <t>تاریخ حواله</t>
  </si>
  <si>
    <t>نام مشتری</t>
  </si>
  <si>
    <t>شماره قرارداد بورسی</t>
  </si>
  <si>
    <t>تاریخ قرارداد بورسی</t>
  </si>
  <si>
    <t>مقدار قرارداد بورسی</t>
  </si>
  <si>
    <t>مقدار حواله</t>
  </si>
  <si>
    <t>مانده حواله</t>
  </si>
  <si>
    <t>وضعیت حواله</t>
  </si>
  <si>
    <t>تاریخ اعتبار حواله</t>
  </si>
  <si>
    <t>شماره قرارداد</t>
  </si>
  <si>
    <t>نام شرکت</t>
  </si>
  <si>
    <t>حداقل تعهد تناز</t>
  </si>
  <si>
    <t>تناژ تعهد قابل تحویل</t>
  </si>
  <si>
    <t>1403022252001</t>
  </si>
  <si>
    <t>14031200095</t>
  </si>
  <si>
    <t>1403/02/16</t>
  </si>
  <si>
    <t>14031200096</t>
  </si>
  <si>
    <t>مجموع</t>
  </si>
  <si>
    <t>تعهد تحویل</t>
  </si>
  <si>
    <t>حداقل تعهد</t>
  </si>
  <si>
    <t>14032200051</t>
  </si>
  <si>
    <t>14032200052</t>
  </si>
  <si>
    <t>14031200097</t>
  </si>
  <si>
    <t>درصد تخصیص</t>
  </si>
  <si>
    <t>درصد تخصیص(بشکه)</t>
  </si>
  <si>
    <t>درصد تخصیص(فله)</t>
  </si>
  <si>
    <t>14031200098</t>
  </si>
  <si>
    <t>1403/02/18</t>
  </si>
  <si>
    <t>بیتو تار پارس</t>
  </si>
  <si>
    <t>1403025382001</t>
  </si>
  <si>
    <t>1403/01/25</t>
  </si>
  <si>
    <t>14031200099</t>
  </si>
  <si>
    <t>بیتوتار پارس</t>
  </si>
  <si>
    <t>تخصیص روزانه مورخ 1403/02/19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</si>
</sst>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Tahoma"/>
    </font>
    <font>
      <b/>
      <sz val="12"/>
      <name val="B Nazanin"/>
      <charset val="178"/>
    </font>
    <font>
      <sz val="1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sz val="12"/>
      <name val="B Nazanin"/>
      <charset val="178"/>
    </font>
    <font>
      <b/>
      <sz val="10"/>
      <name val="B Nazanin"/>
      <charset val="178"/>
    </font>
    <font>
      <sz val="10"/>
      <name val="Tahoma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right"/>
    </xf>
  </cellStyleXfs>
  <cellXfs count="22">
    <xf numFmtId="0" fontId="0" fillId="0" borderId="0" xfId="0">
      <alignment horizontal="right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>
      <alignment horizontal="right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7" fillId="0" borderId="0" xfId="0" applyFo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2" fillId="3" borderId="0" xfId="0" applyFont="1" applyFill="1">
      <alignment horizontal="right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4AEB1-D8FA-434E-A1D8-7E913ED1C1F5}">
  <sheetPr filterMode="1">
    <pageSetUpPr fitToPage="1"/>
  </sheetPr>
  <dimension ref="A1:K24"/>
  <sheetViews>
    <sheetView rightToLeft="1" workbookViewId="0">
      <selection sqref="A1:XFD1048576"/>
    </sheetView>
  </sheetViews>
  <sheetFormatPr defaultRowHeight="12.75" x14ac:dyDescent="0.2"/>
  <cols>
    <col min="1" max="1" width="31.140625" bestFit="1" customWidth="1"/>
    <col min="2" max="2" width="18.140625" bestFit="1" customWidth="1"/>
    <col min="3" max="3" width="16.5703125" bestFit="1" customWidth="1"/>
    <col min="4" max="4" width="9.85546875" bestFit="1" customWidth="1"/>
    <col min="5" max="5" width="9.7109375" bestFit="1" customWidth="1"/>
    <col min="6" max="6" width="9.85546875" bestFit="1" customWidth="1"/>
    <col min="7" max="7" width="9.7109375" bestFit="1" customWidth="1"/>
    <col min="8" max="8" width="14.42578125" bestFit="1" customWidth="1"/>
    <col min="9" max="9" width="13.140625" bestFit="1" customWidth="1"/>
    <col min="10" max="10" width="17" bestFit="1" customWidth="1"/>
    <col min="11" max="11" width="13.140625" bestFit="1" customWidth="1"/>
  </cols>
  <sheetData>
    <row r="1" spans="1:11" x14ac:dyDescent="0.2">
      <c r="A1" t="s">
        <v>59</v>
      </c>
      <c r="B1" t="s">
        <v>60</v>
      </c>
      <c r="C1" t="s">
        <v>61</v>
      </c>
      <c r="D1" t="s">
        <v>57</v>
      </c>
      <c r="E1" t="s">
        <v>58</v>
      </c>
      <c r="F1" t="s">
        <v>63</v>
      </c>
      <c r="G1" t="s">
        <v>64</v>
      </c>
      <c r="H1" t="s">
        <v>66</v>
      </c>
      <c r="I1" t="s">
        <v>65</v>
      </c>
      <c r="J1" t="s">
        <v>62</v>
      </c>
      <c r="K1" t="s">
        <v>56</v>
      </c>
    </row>
    <row r="2" spans="1:11" hidden="1" x14ac:dyDescent="0.2">
      <c r="A2" t="s">
        <v>4</v>
      </c>
      <c r="B2" t="s">
        <v>11</v>
      </c>
      <c r="C2" t="s">
        <v>5</v>
      </c>
      <c r="D2" t="s">
        <v>10</v>
      </c>
      <c r="E2" t="s">
        <v>9</v>
      </c>
      <c r="F2">
        <v>1000000</v>
      </c>
      <c r="G2">
        <v>91170</v>
      </c>
      <c r="H2" t="s">
        <v>12</v>
      </c>
      <c r="I2" t="s">
        <v>2</v>
      </c>
      <c r="J2">
        <v>1000000</v>
      </c>
      <c r="K2" t="s">
        <v>0</v>
      </c>
    </row>
    <row r="3" spans="1:11" hidden="1" x14ac:dyDescent="0.2">
      <c r="A3" t="s">
        <v>6</v>
      </c>
      <c r="B3" t="s">
        <v>16</v>
      </c>
      <c r="C3" t="s">
        <v>3</v>
      </c>
      <c r="D3" t="s">
        <v>15</v>
      </c>
      <c r="E3" t="s">
        <v>13</v>
      </c>
      <c r="F3">
        <v>1000000</v>
      </c>
      <c r="G3">
        <v>436930</v>
      </c>
      <c r="H3" t="s">
        <v>17</v>
      </c>
      <c r="I3" t="s">
        <v>2</v>
      </c>
      <c r="J3">
        <v>1000000</v>
      </c>
      <c r="K3" t="s">
        <v>0</v>
      </c>
    </row>
    <row r="4" spans="1:11" x14ac:dyDescent="0.2">
      <c r="A4" t="s">
        <v>7</v>
      </c>
      <c r="B4" t="s">
        <v>25</v>
      </c>
      <c r="C4" t="s">
        <v>9</v>
      </c>
      <c r="D4" t="s">
        <v>24</v>
      </c>
      <c r="E4" t="s">
        <v>23</v>
      </c>
      <c r="F4">
        <v>400000</v>
      </c>
      <c r="G4">
        <v>3040</v>
      </c>
      <c r="H4" t="s">
        <v>12</v>
      </c>
      <c r="I4" t="s">
        <v>2</v>
      </c>
      <c r="J4">
        <v>1000000</v>
      </c>
      <c r="K4" t="s">
        <v>1</v>
      </c>
    </row>
    <row r="5" spans="1:11" x14ac:dyDescent="0.2">
      <c r="A5" t="s">
        <v>7</v>
      </c>
      <c r="B5" t="s">
        <v>25</v>
      </c>
      <c r="C5" t="s">
        <v>9</v>
      </c>
      <c r="D5" t="s">
        <v>26</v>
      </c>
      <c r="E5" t="s">
        <v>23</v>
      </c>
      <c r="F5">
        <v>500000</v>
      </c>
      <c r="G5">
        <v>10824</v>
      </c>
      <c r="H5" t="s">
        <v>12</v>
      </c>
      <c r="I5" t="s">
        <v>2</v>
      </c>
      <c r="J5">
        <v>1000000</v>
      </c>
      <c r="K5" t="s">
        <v>1</v>
      </c>
    </row>
    <row r="6" spans="1:11" x14ac:dyDescent="0.2">
      <c r="A6" t="s">
        <v>7</v>
      </c>
      <c r="B6" t="s">
        <v>25</v>
      </c>
      <c r="C6" t="s">
        <v>9</v>
      </c>
      <c r="D6" t="s">
        <v>27</v>
      </c>
      <c r="E6" t="s">
        <v>23</v>
      </c>
      <c r="F6">
        <v>100000</v>
      </c>
      <c r="G6">
        <v>17340</v>
      </c>
      <c r="H6" t="s">
        <v>12</v>
      </c>
      <c r="I6" t="s">
        <v>2</v>
      </c>
      <c r="J6">
        <v>1000000</v>
      </c>
      <c r="K6" t="s">
        <v>1</v>
      </c>
    </row>
    <row r="7" spans="1:11" hidden="1" x14ac:dyDescent="0.2">
      <c r="A7" t="s">
        <v>8</v>
      </c>
      <c r="B7" t="s">
        <v>31</v>
      </c>
      <c r="C7" t="s">
        <v>23</v>
      </c>
      <c r="D7" t="s">
        <v>30</v>
      </c>
      <c r="E7" t="s">
        <v>28</v>
      </c>
      <c r="F7">
        <v>1800000</v>
      </c>
      <c r="G7">
        <v>832980</v>
      </c>
      <c r="H7" t="s">
        <v>29</v>
      </c>
      <c r="I7" t="s">
        <v>2</v>
      </c>
      <c r="J7">
        <v>2000000</v>
      </c>
      <c r="K7" t="s">
        <v>0</v>
      </c>
    </row>
    <row r="8" spans="1:11" hidden="1" x14ac:dyDescent="0.2">
      <c r="A8" t="s">
        <v>8</v>
      </c>
      <c r="B8" t="s">
        <v>31</v>
      </c>
      <c r="C8" t="s">
        <v>23</v>
      </c>
      <c r="D8" t="s">
        <v>32</v>
      </c>
      <c r="E8" t="s">
        <v>28</v>
      </c>
      <c r="F8">
        <v>200000</v>
      </c>
      <c r="G8">
        <v>200000</v>
      </c>
      <c r="H8" t="s">
        <v>29</v>
      </c>
      <c r="I8" t="s">
        <v>21</v>
      </c>
      <c r="J8">
        <v>2000000</v>
      </c>
      <c r="K8" t="s">
        <v>0</v>
      </c>
    </row>
    <row r="9" spans="1:11" x14ac:dyDescent="0.2">
      <c r="A9" t="s">
        <v>34</v>
      </c>
      <c r="B9" t="s">
        <v>35</v>
      </c>
      <c r="C9" t="s">
        <v>13</v>
      </c>
      <c r="D9" t="s">
        <v>33</v>
      </c>
      <c r="E9" t="s">
        <v>28</v>
      </c>
      <c r="F9">
        <v>450000</v>
      </c>
      <c r="G9">
        <v>98</v>
      </c>
      <c r="H9" t="s">
        <v>22</v>
      </c>
      <c r="I9" t="s">
        <v>2</v>
      </c>
      <c r="J9">
        <v>500000</v>
      </c>
      <c r="K9" t="s">
        <v>1</v>
      </c>
    </row>
    <row r="10" spans="1:11" hidden="1" x14ac:dyDescent="0.2">
      <c r="A10" t="s">
        <v>38</v>
      </c>
      <c r="B10" t="s">
        <v>39</v>
      </c>
      <c r="C10" t="s">
        <v>9</v>
      </c>
      <c r="D10" t="s">
        <v>40</v>
      </c>
      <c r="E10" t="s">
        <v>37</v>
      </c>
      <c r="F10">
        <v>25000</v>
      </c>
      <c r="G10">
        <v>4850</v>
      </c>
      <c r="H10" t="s">
        <v>12</v>
      </c>
      <c r="I10" t="s">
        <v>2</v>
      </c>
      <c r="J10">
        <v>250000</v>
      </c>
      <c r="K10" t="s">
        <v>0</v>
      </c>
    </row>
    <row r="11" spans="1:11" hidden="1" x14ac:dyDescent="0.2">
      <c r="A11" t="s">
        <v>8</v>
      </c>
      <c r="B11" t="s">
        <v>45</v>
      </c>
      <c r="C11" t="s">
        <v>28</v>
      </c>
      <c r="D11" t="s">
        <v>44</v>
      </c>
      <c r="E11" t="s">
        <v>43</v>
      </c>
      <c r="F11">
        <v>1800000</v>
      </c>
      <c r="G11">
        <v>1800000</v>
      </c>
      <c r="H11" t="s">
        <v>46</v>
      </c>
      <c r="I11" t="s">
        <v>20</v>
      </c>
      <c r="J11">
        <v>2000000</v>
      </c>
      <c r="K11" t="s">
        <v>0</v>
      </c>
    </row>
    <row r="12" spans="1:11" hidden="1" x14ac:dyDescent="0.2">
      <c r="A12" t="s">
        <v>8</v>
      </c>
      <c r="B12" t="s">
        <v>45</v>
      </c>
      <c r="C12" t="s">
        <v>28</v>
      </c>
      <c r="D12" t="s">
        <v>47</v>
      </c>
      <c r="E12" t="s">
        <v>43</v>
      </c>
      <c r="F12">
        <v>200000</v>
      </c>
      <c r="G12">
        <v>200000</v>
      </c>
      <c r="H12" t="s">
        <v>46</v>
      </c>
      <c r="I12" t="s">
        <v>21</v>
      </c>
      <c r="J12">
        <v>2000000</v>
      </c>
      <c r="K12" t="s">
        <v>0</v>
      </c>
    </row>
    <row r="13" spans="1:11" hidden="1" x14ac:dyDescent="0.2">
      <c r="A13" t="s">
        <v>8</v>
      </c>
      <c r="B13" t="s">
        <v>49</v>
      </c>
      <c r="C13" t="s">
        <v>28</v>
      </c>
      <c r="D13" t="s">
        <v>48</v>
      </c>
      <c r="E13" t="s">
        <v>43</v>
      </c>
      <c r="F13">
        <v>900000</v>
      </c>
      <c r="G13">
        <v>900000</v>
      </c>
      <c r="H13" t="s">
        <v>46</v>
      </c>
      <c r="I13" t="s">
        <v>20</v>
      </c>
      <c r="J13">
        <v>1000000</v>
      </c>
      <c r="K13" t="s">
        <v>0</v>
      </c>
    </row>
    <row r="14" spans="1:11" hidden="1" x14ac:dyDescent="0.2">
      <c r="A14" t="s">
        <v>8</v>
      </c>
      <c r="B14" t="s">
        <v>49</v>
      </c>
      <c r="C14" t="s">
        <v>28</v>
      </c>
      <c r="D14" t="s">
        <v>50</v>
      </c>
      <c r="E14" t="s">
        <v>43</v>
      </c>
      <c r="F14">
        <v>100000</v>
      </c>
      <c r="G14">
        <v>100000</v>
      </c>
      <c r="H14" t="s">
        <v>46</v>
      </c>
      <c r="I14" t="s">
        <v>21</v>
      </c>
      <c r="J14">
        <v>1000000</v>
      </c>
      <c r="K14" t="s">
        <v>0</v>
      </c>
    </row>
    <row r="15" spans="1:11" x14ac:dyDescent="0.2">
      <c r="A15" t="s">
        <v>41</v>
      </c>
      <c r="B15" t="s">
        <v>52</v>
      </c>
      <c r="C15" t="s">
        <v>19</v>
      </c>
      <c r="D15" t="s">
        <v>51</v>
      </c>
      <c r="E15" t="s">
        <v>43</v>
      </c>
      <c r="F15">
        <v>25000</v>
      </c>
      <c r="G15">
        <v>33</v>
      </c>
      <c r="H15" t="s">
        <v>42</v>
      </c>
      <c r="I15" t="s">
        <v>2</v>
      </c>
      <c r="J15">
        <v>250000</v>
      </c>
      <c r="K15" t="s">
        <v>1</v>
      </c>
    </row>
    <row r="16" spans="1:11" hidden="1" x14ac:dyDescent="0.2">
      <c r="A16" t="s">
        <v>38</v>
      </c>
      <c r="B16" t="s">
        <v>54</v>
      </c>
      <c r="C16" t="s">
        <v>9</v>
      </c>
      <c r="D16" t="s">
        <v>53</v>
      </c>
      <c r="E16" t="s">
        <v>43</v>
      </c>
      <c r="F16">
        <v>225000</v>
      </c>
      <c r="G16">
        <v>33600</v>
      </c>
      <c r="H16" t="s">
        <v>12</v>
      </c>
      <c r="I16" t="s">
        <v>2</v>
      </c>
      <c r="J16">
        <v>250000</v>
      </c>
      <c r="K16" t="s">
        <v>0</v>
      </c>
    </row>
    <row r="17" spans="1:11" hidden="1" x14ac:dyDescent="0.2">
      <c r="A17" t="s">
        <v>38</v>
      </c>
      <c r="B17" t="s">
        <v>54</v>
      </c>
      <c r="C17" t="s">
        <v>9</v>
      </c>
      <c r="D17" t="s">
        <v>55</v>
      </c>
      <c r="E17" t="s">
        <v>43</v>
      </c>
      <c r="F17">
        <v>25000</v>
      </c>
      <c r="G17">
        <v>1560</v>
      </c>
      <c r="H17" t="s">
        <v>12</v>
      </c>
      <c r="I17" t="s">
        <v>2</v>
      </c>
      <c r="J17">
        <v>250000</v>
      </c>
      <c r="K17" t="s">
        <v>0</v>
      </c>
    </row>
    <row r="18" spans="1:11" hidden="1" x14ac:dyDescent="0.2">
      <c r="A18" t="s">
        <v>38</v>
      </c>
      <c r="B18" t="s">
        <v>71</v>
      </c>
      <c r="C18" t="s">
        <v>9</v>
      </c>
      <c r="D18" t="s">
        <v>72</v>
      </c>
      <c r="E18" t="s">
        <v>73</v>
      </c>
      <c r="F18">
        <v>225000</v>
      </c>
      <c r="G18">
        <v>100490</v>
      </c>
      <c r="H18" t="s">
        <v>12</v>
      </c>
      <c r="I18" t="s">
        <v>2</v>
      </c>
      <c r="J18">
        <v>250000</v>
      </c>
      <c r="K18" t="s">
        <v>0</v>
      </c>
    </row>
    <row r="19" spans="1:11" hidden="1" x14ac:dyDescent="0.2">
      <c r="A19" t="s">
        <v>38</v>
      </c>
      <c r="B19" t="s">
        <v>71</v>
      </c>
      <c r="C19" t="s">
        <v>9</v>
      </c>
      <c r="D19" t="s">
        <v>74</v>
      </c>
      <c r="E19" t="s">
        <v>73</v>
      </c>
      <c r="F19">
        <v>25000</v>
      </c>
      <c r="G19">
        <v>25000</v>
      </c>
      <c r="H19" t="s">
        <v>12</v>
      </c>
      <c r="I19" t="s">
        <v>21</v>
      </c>
      <c r="J19">
        <v>250000</v>
      </c>
      <c r="K19" t="s">
        <v>0</v>
      </c>
    </row>
    <row r="20" spans="1:11" x14ac:dyDescent="0.2">
      <c r="A20" t="s">
        <v>7</v>
      </c>
      <c r="B20" t="s">
        <v>36</v>
      </c>
      <c r="C20" t="s">
        <v>18</v>
      </c>
      <c r="D20" t="s">
        <v>78</v>
      </c>
      <c r="E20" t="s">
        <v>14</v>
      </c>
      <c r="F20">
        <v>690770</v>
      </c>
      <c r="G20">
        <v>690770</v>
      </c>
      <c r="H20" t="s">
        <v>22</v>
      </c>
      <c r="I20" t="s">
        <v>20</v>
      </c>
      <c r="J20">
        <v>1000000</v>
      </c>
      <c r="K20" t="s">
        <v>1</v>
      </c>
    </row>
    <row r="21" spans="1:11" x14ac:dyDescent="0.2">
      <c r="A21" t="s">
        <v>7</v>
      </c>
      <c r="B21" t="s">
        <v>36</v>
      </c>
      <c r="C21" t="s">
        <v>18</v>
      </c>
      <c r="D21" t="s">
        <v>79</v>
      </c>
      <c r="E21" t="s">
        <v>14</v>
      </c>
      <c r="F21">
        <v>209230</v>
      </c>
      <c r="G21">
        <v>209230</v>
      </c>
      <c r="H21" t="s">
        <v>22</v>
      </c>
      <c r="I21" t="s">
        <v>21</v>
      </c>
      <c r="J21">
        <v>1000000</v>
      </c>
      <c r="K21" t="s">
        <v>1</v>
      </c>
    </row>
    <row r="22" spans="1:11" hidden="1" x14ac:dyDescent="0.2">
      <c r="A22" t="s">
        <v>7</v>
      </c>
      <c r="B22" t="s">
        <v>36</v>
      </c>
      <c r="C22" t="s">
        <v>18</v>
      </c>
      <c r="D22" t="s">
        <v>80</v>
      </c>
      <c r="E22" t="s">
        <v>14</v>
      </c>
      <c r="F22">
        <v>51300</v>
      </c>
      <c r="G22">
        <v>27140</v>
      </c>
      <c r="H22" t="s">
        <v>22</v>
      </c>
      <c r="I22" t="s">
        <v>2</v>
      </c>
      <c r="J22">
        <v>1000000</v>
      </c>
      <c r="K22" t="s">
        <v>0</v>
      </c>
    </row>
    <row r="23" spans="1:11" hidden="1" x14ac:dyDescent="0.2">
      <c r="A23" t="s">
        <v>86</v>
      </c>
      <c r="B23" t="s">
        <v>87</v>
      </c>
      <c r="C23" t="s">
        <v>88</v>
      </c>
      <c r="D23" t="s">
        <v>84</v>
      </c>
      <c r="E23" t="s">
        <v>85</v>
      </c>
      <c r="F23">
        <v>2700000</v>
      </c>
      <c r="G23">
        <v>2554370</v>
      </c>
      <c r="H23" t="s">
        <v>12</v>
      </c>
      <c r="I23" t="s">
        <v>2</v>
      </c>
      <c r="J23">
        <v>3000000</v>
      </c>
      <c r="K23" t="s">
        <v>0</v>
      </c>
    </row>
    <row r="24" spans="1:11" hidden="1" x14ac:dyDescent="0.2">
      <c r="A24" t="s">
        <v>86</v>
      </c>
      <c r="B24" t="s">
        <v>87</v>
      </c>
      <c r="C24" t="s">
        <v>88</v>
      </c>
      <c r="D24" t="s">
        <v>89</v>
      </c>
      <c r="E24" t="s">
        <v>85</v>
      </c>
      <c r="F24">
        <v>300000</v>
      </c>
      <c r="G24">
        <v>300000</v>
      </c>
      <c r="H24" t="s">
        <v>12</v>
      </c>
      <c r="I24" t="s">
        <v>21</v>
      </c>
      <c r="J24">
        <v>3000000</v>
      </c>
      <c r="K24" t="s">
        <v>0</v>
      </c>
    </row>
  </sheetData>
  <autoFilter ref="A1:BA24" xr:uid="{8A24AEB1-D8FA-434E-A1D8-7E913ED1C1F5}">
    <filterColumn colId="10">
      <filters>
        <filter val="22"/>
      </filters>
    </filterColumn>
  </autoFilter>
  <printOptions horizontalCentered="1" verticalCentered="1"/>
  <pageMargins left="0" right="0" top="0" bottom="0" header="0" footer="0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3A293-AFB8-4A11-B7DC-C24587AAE457}">
  <dimension ref="A1:K18"/>
  <sheetViews>
    <sheetView rightToLeft="1" workbookViewId="0">
      <selection activeCell="G2" sqref="G2:G17"/>
    </sheetView>
  </sheetViews>
  <sheetFormatPr defaultRowHeight="12.75" x14ac:dyDescent="0.2"/>
  <cols>
    <col min="1" max="1" width="31.140625" bestFit="1" customWidth="1"/>
    <col min="2" max="2" width="18.140625" bestFit="1" customWidth="1"/>
    <col min="3" max="3" width="16.5703125" bestFit="1" customWidth="1"/>
    <col min="4" max="4" width="12" bestFit="1" customWidth="1"/>
  </cols>
  <sheetData>
    <row r="1" spans="1:11" x14ac:dyDescent="0.2">
      <c r="A1" s="2" t="s">
        <v>59</v>
      </c>
      <c r="B1" s="2" t="s">
        <v>60</v>
      </c>
      <c r="C1" s="2" t="s">
        <v>61</v>
      </c>
      <c r="D1" s="2" t="s">
        <v>57</v>
      </c>
      <c r="E1" s="2" t="s">
        <v>58</v>
      </c>
      <c r="F1" s="2" t="s">
        <v>63</v>
      </c>
      <c r="G1" s="2" t="s">
        <v>64</v>
      </c>
      <c r="H1" s="2" t="s">
        <v>66</v>
      </c>
      <c r="I1" s="2" t="s">
        <v>65</v>
      </c>
      <c r="J1" s="2" t="s">
        <v>62</v>
      </c>
      <c r="K1" s="2" t="s">
        <v>56</v>
      </c>
    </row>
    <row r="2" spans="1:11" x14ac:dyDescent="0.2">
      <c r="A2" s="2" t="s">
        <v>4</v>
      </c>
      <c r="B2" s="2" t="s">
        <v>11</v>
      </c>
      <c r="C2" s="2" t="s">
        <v>5</v>
      </c>
      <c r="D2" s="2" t="s">
        <v>10</v>
      </c>
      <c r="E2" s="2" t="s">
        <v>9</v>
      </c>
      <c r="F2" s="2">
        <v>1000000</v>
      </c>
      <c r="G2" s="2">
        <v>91170</v>
      </c>
      <c r="H2" s="2" t="s">
        <v>12</v>
      </c>
      <c r="I2" s="2" t="s">
        <v>2</v>
      </c>
      <c r="J2" s="2">
        <v>1000000</v>
      </c>
      <c r="K2" s="2" t="s">
        <v>0</v>
      </c>
    </row>
    <row r="3" spans="1:11" x14ac:dyDescent="0.2">
      <c r="A3" s="2" t="s">
        <v>6</v>
      </c>
      <c r="B3" s="2" t="s">
        <v>16</v>
      </c>
      <c r="C3" s="2" t="s">
        <v>3</v>
      </c>
      <c r="D3" s="2" t="s">
        <v>15</v>
      </c>
      <c r="E3" s="2" t="s">
        <v>13</v>
      </c>
      <c r="F3" s="2">
        <v>1000000</v>
      </c>
      <c r="G3" s="2">
        <v>436930</v>
      </c>
      <c r="H3" s="2" t="s">
        <v>17</v>
      </c>
      <c r="I3" s="2" t="s">
        <v>2</v>
      </c>
      <c r="J3" s="2">
        <v>1000000</v>
      </c>
      <c r="K3" s="2" t="s">
        <v>0</v>
      </c>
    </row>
    <row r="4" spans="1:11" x14ac:dyDescent="0.2">
      <c r="A4" s="2" t="s">
        <v>8</v>
      </c>
      <c r="B4" s="2" t="s">
        <v>31</v>
      </c>
      <c r="C4" s="2" t="s">
        <v>23</v>
      </c>
      <c r="D4" s="2" t="s">
        <v>30</v>
      </c>
      <c r="E4" s="2" t="s">
        <v>28</v>
      </c>
      <c r="F4" s="2">
        <v>1800000</v>
      </c>
      <c r="G4" s="2">
        <v>832980</v>
      </c>
      <c r="H4" s="2" t="s">
        <v>29</v>
      </c>
      <c r="I4" s="2" t="s">
        <v>2</v>
      </c>
      <c r="J4" s="2">
        <v>2000000</v>
      </c>
      <c r="K4" s="2" t="s">
        <v>0</v>
      </c>
    </row>
    <row r="5" spans="1:11" x14ac:dyDescent="0.2">
      <c r="A5" s="2" t="s">
        <v>8</v>
      </c>
      <c r="B5" s="2" t="s">
        <v>31</v>
      </c>
      <c r="C5" s="2" t="s">
        <v>23</v>
      </c>
      <c r="D5" s="2" t="s">
        <v>32</v>
      </c>
      <c r="E5" s="2" t="s">
        <v>28</v>
      </c>
      <c r="F5" s="2">
        <v>200000</v>
      </c>
      <c r="G5" s="2">
        <v>200000</v>
      </c>
      <c r="H5" s="2" t="s">
        <v>29</v>
      </c>
      <c r="I5" s="2" t="s">
        <v>21</v>
      </c>
      <c r="J5" s="2">
        <v>2000000</v>
      </c>
      <c r="K5" s="2" t="s">
        <v>0</v>
      </c>
    </row>
    <row r="6" spans="1:11" x14ac:dyDescent="0.2">
      <c r="A6" s="2" t="s">
        <v>38</v>
      </c>
      <c r="B6" s="2" t="s">
        <v>39</v>
      </c>
      <c r="C6" s="2" t="s">
        <v>9</v>
      </c>
      <c r="D6" s="2" t="s">
        <v>40</v>
      </c>
      <c r="E6" s="2" t="s">
        <v>37</v>
      </c>
      <c r="F6" s="2">
        <v>25000</v>
      </c>
      <c r="G6" s="2">
        <v>4850</v>
      </c>
      <c r="H6" s="2" t="s">
        <v>12</v>
      </c>
      <c r="I6" s="2" t="s">
        <v>2</v>
      </c>
      <c r="J6" s="2">
        <v>250000</v>
      </c>
      <c r="K6" s="2" t="s">
        <v>0</v>
      </c>
    </row>
    <row r="7" spans="1:11" x14ac:dyDescent="0.2">
      <c r="A7" s="2" t="s">
        <v>8</v>
      </c>
      <c r="B7" s="2" t="s">
        <v>45</v>
      </c>
      <c r="C7" s="2" t="s">
        <v>28</v>
      </c>
      <c r="D7" s="2" t="s">
        <v>44</v>
      </c>
      <c r="E7" s="2" t="s">
        <v>43</v>
      </c>
      <c r="F7" s="2">
        <v>1800000</v>
      </c>
      <c r="G7" s="2">
        <v>1800000</v>
      </c>
      <c r="H7" s="2" t="s">
        <v>46</v>
      </c>
      <c r="I7" s="2" t="s">
        <v>20</v>
      </c>
      <c r="J7" s="2">
        <v>2000000</v>
      </c>
      <c r="K7" s="2" t="s">
        <v>0</v>
      </c>
    </row>
    <row r="8" spans="1:11" x14ac:dyDescent="0.2">
      <c r="A8" s="2" t="s">
        <v>8</v>
      </c>
      <c r="B8" s="2" t="s">
        <v>45</v>
      </c>
      <c r="C8" s="2" t="s">
        <v>28</v>
      </c>
      <c r="D8" s="2" t="s">
        <v>47</v>
      </c>
      <c r="E8" s="2" t="s">
        <v>43</v>
      </c>
      <c r="F8" s="2">
        <v>200000</v>
      </c>
      <c r="G8" s="2">
        <v>200000</v>
      </c>
      <c r="H8" s="2" t="s">
        <v>46</v>
      </c>
      <c r="I8" s="2" t="s">
        <v>21</v>
      </c>
      <c r="J8" s="2">
        <v>2000000</v>
      </c>
      <c r="K8" s="2" t="s">
        <v>0</v>
      </c>
    </row>
    <row r="9" spans="1:11" x14ac:dyDescent="0.2">
      <c r="A9" s="2" t="s">
        <v>8</v>
      </c>
      <c r="B9" s="2" t="s">
        <v>49</v>
      </c>
      <c r="C9" s="2" t="s">
        <v>28</v>
      </c>
      <c r="D9" s="2" t="s">
        <v>48</v>
      </c>
      <c r="E9" s="2" t="s">
        <v>43</v>
      </c>
      <c r="F9" s="2">
        <v>900000</v>
      </c>
      <c r="G9" s="2">
        <v>900000</v>
      </c>
      <c r="H9" s="2" t="s">
        <v>46</v>
      </c>
      <c r="I9" s="2" t="s">
        <v>20</v>
      </c>
      <c r="J9" s="2">
        <v>1000000</v>
      </c>
      <c r="K9" s="2" t="s">
        <v>0</v>
      </c>
    </row>
    <row r="10" spans="1:11" x14ac:dyDescent="0.2">
      <c r="A10" s="2" t="s">
        <v>8</v>
      </c>
      <c r="B10" s="2" t="s">
        <v>49</v>
      </c>
      <c r="C10" s="2" t="s">
        <v>28</v>
      </c>
      <c r="D10" s="2" t="s">
        <v>50</v>
      </c>
      <c r="E10" s="2" t="s">
        <v>43</v>
      </c>
      <c r="F10" s="2">
        <v>100000</v>
      </c>
      <c r="G10" s="2">
        <v>100000</v>
      </c>
      <c r="H10" s="2" t="s">
        <v>46</v>
      </c>
      <c r="I10" s="2" t="s">
        <v>21</v>
      </c>
      <c r="J10" s="2">
        <v>1000000</v>
      </c>
      <c r="K10" s="2" t="s">
        <v>0</v>
      </c>
    </row>
    <row r="11" spans="1:11" x14ac:dyDescent="0.2">
      <c r="A11" s="2" t="s">
        <v>38</v>
      </c>
      <c r="B11" s="2" t="s">
        <v>54</v>
      </c>
      <c r="C11" s="2" t="s">
        <v>9</v>
      </c>
      <c r="D11" s="2" t="s">
        <v>53</v>
      </c>
      <c r="E11" s="2" t="s">
        <v>43</v>
      </c>
      <c r="F11" s="2">
        <v>225000</v>
      </c>
      <c r="G11" s="2">
        <v>33600</v>
      </c>
      <c r="H11" s="2" t="s">
        <v>12</v>
      </c>
      <c r="I11" s="2" t="s">
        <v>2</v>
      </c>
      <c r="J11" s="2">
        <v>250000</v>
      </c>
      <c r="K11" s="2" t="s">
        <v>0</v>
      </c>
    </row>
    <row r="12" spans="1:11" x14ac:dyDescent="0.2">
      <c r="A12" s="2" t="s">
        <v>38</v>
      </c>
      <c r="B12" s="2" t="s">
        <v>54</v>
      </c>
      <c r="C12" s="2" t="s">
        <v>9</v>
      </c>
      <c r="D12" s="2" t="s">
        <v>55</v>
      </c>
      <c r="E12" s="2" t="s">
        <v>43</v>
      </c>
      <c r="F12" s="2">
        <v>25000</v>
      </c>
      <c r="G12" s="2">
        <v>1560</v>
      </c>
      <c r="H12" s="2" t="s">
        <v>12</v>
      </c>
      <c r="I12" s="2" t="s">
        <v>2</v>
      </c>
      <c r="J12" s="2">
        <v>250000</v>
      </c>
      <c r="K12" s="2" t="s">
        <v>0</v>
      </c>
    </row>
    <row r="13" spans="1:11" x14ac:dyDescent="0.2">
      <c r="A13" s="2" t="s">
        <v>38</v>
      </c>
      <c r="B13" s="2" t="s">
        <v>71</v>
      </c>
      <c r="C13" s="2" t="s">
        <v>9</v>
      </c>
      <c r="D13" s="2" t="s">
        <v>72</v>
      </c>
      <c r="E13" s="2" t="s">
        <v>73</v>
      </c>
      <c r="F13" s="2">
        <v>225000</v>
      </c>
      <c r="G13" s="2">
        <v>100490</v>
      </c>
      <c r="H13" s="2" t="s">
        <v>12</v>
      </c>
      <c r="I13" s="2" t="s">
        <v>2</v>
      </c>
      <c r="J13" s="2">
        <v>250000</v>
      </c>
      <c r="K13" s="2" t="s">
        <v>0</v>
      </c>
    </row>
    <row r="14" spans="1:11" x14ac:dyDescent="0.2">
      <c r="A14" s="2" t="s">
        <v>38</v>
      </c>
      <c r="B14" s="2" t="s">
        <v>71</v>
      </c>
      <c r="C14" s="2" t="s">
        <v>9</v>
      </c>
      <c r="D14" s="2" t="s">
        <v>74</v>
      </c>
      <c r="E14" s="2" t="s">
        <v>73</v>
      </c>
      <c r="F14" s="2">
        <v>25000</v>
      </c>
      <c r="G14" s="2">
        <v>25000</v>
      </c>
      <c r="H14" s="2" t="s">
        <v>12</v>
      </c>
      <c r="I14" s="2" t="s">
        <v>21</v>
      </c>
      <c r="J14" s="2">
        <v>250000</v>
      </c>
      <c r="K14" s="2" t="s">
        <v>0</v>
      </c>
    </row>
    <row r="15" spans="1:11" x14ac:dyDescent="0.2">
      <c r="A15" s="2" t="s">
        <v>7</v>
      </c>
      <c r="B15" s="2" t="s">
        <v>36</v>
      </c>
      <c r="C15" s="2" t="s">
        <v>18</v>
      </c>
      <c r="D15" s="2" t="s">
        <v>80</v>
      </c>
      <c r="E15" s="2" t="s">
        <v>14</v>
      </c>
      <c r="F15" s="2">
        <v>51300</v>
      </c>
      <c r="G15" s="2">
        <v>27140</v>
      </c>
      <c r="H15" s="2" t="s">
        <v>22</v>
      </c>
      <c r="I15" s="2" t="s">
        <v>2</v>
      </c>
      <c r="J15" s="2">
        <v>1000000</v>
      </c>
      <c r="K15" s="2" t="s">
        <v>0</v>
      </c>
    </row>
    <row r="16" spans="1:11" x14ac:dyDescent="0.2">
      <c r="A16" s="2" t="s">
        <v>86</v>
      </c>
      <c r="B16" s="2" t="s">
        <v>87</v>
      </c>
      <c r="C16" s="2" t="s">
        <v>88</v>
      </c>
      <c r="D16" s="2" t="s">
        <v>84</v>
      </c>
      <c r="E16" s="2" t="s">
        <v>85</v>
      </c>
      <c r="F16" s="2">
        <v>2700000</v>
      </c>
      <c r="G16" s="2">
        <v>2554370</v>
      </c>
      <c r="H16" s="2" t="s">
        <v>12</v>
      </c>
      <c r="I16" s="2" t="s">
        <v>2</v>
      </c>
      <c r="J16" s="2">
        <v>3000000</v>
      </c>
      <c r="K16" s="2" t="s">
        <v>0</v>
      </c>
    </row>
    <row r="17" spans="1:11" x14ac:dyDescent="0.2">
      <c r="A17" s="2" t="s">
        <v>86</v>
      </c>
      <c r="B17" s="2" t="s">
        <v>87</v>
      </c>
      <c r="C17" s="2" t="s">
        <v>88</v>
      </c>
      <c r="D17" s="2" t="s">
        <v>89</v>
      </c>
      <c r="E17" s="2" t="s">
        <v>85</v>
      </c>
      <c r="F17" s="2">
        <v>300000</v>
      </c>
      <c r="G17" s="2">
        <v>300000</v>
      </c>
      <c r="H17" s="2" t="s">
        <v>12</v>
      </c>
      <c r="I17" s="2" t="s">
        <v>21</v>
      </c>
      <c r="J17" s="2">
        <v>3000000</v>
      </c>
      <c r="K17" s="2" t="s">
        <v>0</v>
      </c>
    </row>
    <row r="18" spans="1:1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9BDF-9177-4930-B49D-74327BC54DF8}">
  <dimension ref="A1:K8"/>
  <sheetViews>
    <sheetView rightToLeft="1" workbookViewId="0">
      <selection activeCell="G2" sqref="G2:G8"/>
    </sheetView>
  </sheetViews>
  <sheetFormatPr defaultRowHeight="12.75" x14ac:dyDescent="0.2"/>
  <cols>
    <col min="1" max="1" width="15.28515625" bestFit="1" customWidth="1"/>
    <col min="2" max="2" width="18.140625" bestFit="1" customWidth="1"/>
    <col min="3" max="3" width="16.5703125" bestFit="1" customWidth="1"/>
    <col min="4" max="4" width="12" bestFit="1" customWidth="1"/>
    <col min="5" max="5" width="10.42578125" bestFit="1" customWidth="1"/>
    <col min="6" max="6" width="9.85546875" bestFit="1" customWidth="1"/>
    <col min="7" max="7" width="9.7109375" bestFit="1" customWidth="1"/>
    <col min="8" max="8" width="14.42578125" bestFit="1" customWidth="1"/>
    <col min="9" max="9" width="13.140625" bestFit="1" customWidth="1"/>
    <col min="10" max="10" width="17" bestFit="1" customWidth="1"/>
  </cols>
  <sheetData>
    <row r="1" spans="1:11" x14ac:dyDescent="0.2">
      <c r="A1" s="2" t="s">
        <v>59</v>
      </c>
      <c r="B1" s="2" t="s">
        <v>60</v>
      </c>
      <c r="C1" s="2" t="s">
        <v>61</v>
      </c>
      <c r="D1" s="2" t="s">
        <v>57</v>
      </c>
      <c r="E1" s="2" t="s">
        <v>58</v>
      </c>
      <c r="F1" s="2" t="s">
        <v>63</v>
      </c>
      <c r="G1" s="2" t="s">
        <v>64</v>
      </c>
      <c r="H1" s="2" t="s">
        <v>66</v>
      </c>
      <c r="I1" s="2" t="s">
        <v>65</v>
      </c>
      <c r="J1" s="2" t="s">
        <v>62</v>
      </c>
      <c r="K1" s="2" t="s">
        <v>56</v>
      </c>
    </row>
    <row r="2" spans="1:11" x14ac:dyDescent="0.2">
      <c r="A2" s="2" t="s">
        <v>7</v>
      </c>
      <c r="B2" s="2" t="s">
        <v>25</v>
      </c>
      <c r="C2" s="2" t="s">
        <v>9</v>
      </c>
      <c r="D2" s="2" t="s">
        <v>24</v>
      </c>
      <c r="E2" s="2" t="s">
        <v>23</v>
      </c>
      <c r="F2" s="2">
        <v>400000</v>
      </c>
      <c r="G2" s="2">
        <v>3040</v>
      </c>
      <c r="H2" s="2" t="s">
        <v>12</v>
      </c>
      <c r="I2" s="2" t="s">
        <v>2</v>
      </c>
      <c r="J2" s="2">
        <v>1000000</v>
      </c>
      <c r="K2" s="2" t="s">
        <v>1</v>
      </c>
    </row>
    <row r="3" spans="1:11" x14ac:dyDescent="0.2">
      <c r="A3" s="2" t="s">
        <v>7</v>
      </c>
      <c r="B3" s="2" t="s">
        <v>25</v>
      </c>
      <c r="C3" s="2" t="s">
        <v>9</v>
      </c>
      <c r="D3" s="2" t="s">
        <v>26</v>
      </c>
      <c r="E3" s="2" t="s">
        <v>23</v>
      </c>
      <c r="F3" s="2">
        <v>500000</v>
      </c>
      <c r="G3" s="2">
        <v>10824</v>
      </c>
      <c r="H3" s="2" t="s">
        <v>12</v>
      </c>
      <c r="I3" s="2" t="s">
        <v>2</v>
      </c>
      <c r="J3" s="2">
        <v>1000000</v>
      </c>
      <c r="K3" s="2" t="s">
        <v>1</v>
      </c>
    </row>
    <row r="4" spans="1:11" x14ac:dyDescent="0.2">
      <c r="A4" s="2" t="s">
        <v>7</v>
      </c>
      <c r="B4" s="2" t="s">
        <v>25</v>
      </c>
      <c r="C4" s="2" t="s">
        <v>9</v>
      </c>
      <c r="D4" s="2" t="s">
        <v>27</v>
      </c>
      <c r="E4" s="2" t="s">
        <v>23</v>
      </c>
      <c r="F4" s="2">
        <v>100000</v>
      </c>
      <c r="G4" s="2">
        <v>17340</v>
      </c>
      <c r="H4" s="2" t="s">
        <v>12</v>
      </c>
      <c r="I4" s="2" t="s">
        <v>2</v>
      </c>
      <c r="J4" s="2">
        <v>1000000</v>
      </c>
      <c r="K4" s="2" t="s">
        <v>1</v>
      </c>
    </row>
    <row r="5" spans="1:11" x14ac:dyDescent="0.2">
      <c r="A5" s="2" t="s">
        <v>34</v>
      </c>
      <c r="B5" s="2" t="s">
        <v>35</v>
      </c>
      <c r="C5" s="2" t="s">
        <v>13</v>
      </c>
      <c r="D5" s="2" t="s">
        <v>33</v>
      </c>
      <c r="E5" s="2" t="s">
        <v>28</v>
      </c>
      <c r="F5" s="2">
        <v>450000</v>
      </c>
      <c r="G5" s="2">
        <v>98</v>
      </c>
      <c r="H5" s="2" t="s">
        <v>22</v>
      </c>
      <c r="I5" s="2" t="s">
        <v>2</v>
      </c>
      <c r="J5" s="2">
        <v>500000</v>
      </c>
      <c r="K5" s="2" t="s">
        <v>1</v>
      </c>
    </row>
    <row r="6" spans="1:11" x14ac:dyDescent="0.2">
      <c r="A6" s="2" t="s">
        <v>41</v>
      </c>
      <c r="B6" s="2" t="s">
        <v>52</v>
      </c>
      <c r="C6" s="2" t="s">
        <v>19</v>
      </c>
      <c r="D6" s="2" t="s">
        <v>51</v>
      </c>
      <c r="E6" s="2" t="s">
        <v>43</v>
      </c>
      <c r="F6" s="2">
        <v>25000</v>
      </c>
      <c r="G6" s="2">
        <v>33</v>
      </c>
      <c r="H6" s="2" t="s">
        <v>42</v>
      </c>
      <c r="I6" s="2" t="s">
        <v>2</v>
      </c>
      <c r="J6" s="2">
        <v>250000</v>
      </c>
      <c r="K6" s="2" t="s">
        <v>1</v>
      </c>
    </row>
    <row r="7" spans="1:11" x14ac:dyDescent="0.2">
      <c r="A7" s="2" t="s">
        <v>7</v>
      </c>
      <c r="B7" s="2" t="s">
        <v>36</v>
      </c>
      <c r="C7" s="2" t="s">
        <v>18</v>
      </c>
      <c r="D7" s="2" t="s">
        <v>78</v>
      </c>
      <c r="E7" s="2" t="s">
        <v>14</v>
      </c>
      <c r="F7" s="2">
        <v>690770</v>
      </c>
      <c r="G7" s="2">
        <v>690770</v>
      </c>
      <c r="H7" s="2" t="s">
        <v>22</v>
      </c>
      <c r="I7" s="2" t="s">
        <v>20</v>
      </c>
      <c r="J7" s="2">
        <v>1000000</v>
      </c>
      <c r="K7" s="2" t="s">
        <v>1</v>
      </c>
    </row>
    <row r="8" spans="1:11" x14ac:dyDescent="0.2">
      <c r="A8" s="2" t="s">
        <v>7</v>
      </c>
      <c r="B8" s="2" t="s">
        <v>36</v>
      </c>
      <c r="C8" s="2" t="s">
        <v>18</v>
      </c>
      <c r="D8" s="2" t="s">
        <v>79</v>
      </c>
      <c r="E8" s="2" t="s">
        <v>14</v>
      </c>
      <c r="F8" s="2">
        <v>209230</v>
      </c>
      <c r="G8" s="2">
        <v>209230</v>
      </c>
      <c r="H8" s="2" t="s">
        <v>22</v>
      </c>
      <c r="I8" s="2" t="s">
        <v>21</v>
      </c>
      <c r="J8" s="2">
        <v>1000000</v>
      </c>
      <c r="K8" s="2" t="s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9E387-2A8E-4D16-8B71-356C653CD8AD}">
  <dimension ref="A1:I23"/>
  <sheetViews>
    <sheetView rightToLeft="1" workbookViewId="0">
      <selection activeCell="I15" sqref="I15"/>
    </sheetView>
  </sheetViews>
  <sheetFormatPr defaultColWidth="25.42578125" defaultRowHeight="15.75" x14ac:dyDescent="0.2"/>
  <cols>
    <col min="1" max="1" width="32" style="5" bestFit="1" customWidth="1"/>
    <col min="2" max="2" width="14.85546875" style="5" customWidth="1"/>
    <col min="3" max="3" width="17.28515625" style="5" bestFit="1" customWidth="1"/>
    <col min="4" max="4" width="10.42578125" style="4" customWidth="1"/>
    <col min="5" max="5" width="10.140625" style="4" customWidth="1"/>
    <col min="6" max="6" width="11.140625" style="4" customWidth="1"/>
    <col min="7" max="7" width="25.42578125" style="5"/>
    <col min="8" max="8" width="25.42578125" style="5" customWidth="1"/>
    <col min="9" max="16384" width="25.42578125" style="5"/>
  </cols>
  <sheetData>
    <row r="1" spans="1:9" ht="21" x14ac:dyDescent="0.2">
      <c r="A1" s="8" t="s">
        <v>68</v>
      </c>
      <c r="B1" s="8" t="s">
        <v>67</v>
      </c>
      <c r="C1" s="8" t="s">
        <v>62</v>
      </c>
      <c r="D1" s="1" t="s">
        <v>64</v>
      </c>
      <c r="E1" s="1" t="s">
        <v>77</v>
      </c>
      <c r="F1" s="1" t="s">
        <v>76</v>
      </c>
    </row>
    <row r="2" spans="1:9" ht="21" x14ac:dyDescent="0.2">
      <c r="A2" s="8" t="s">
        <v>8</v>
      </c>
      <c r="B2" s="9" t="s">
        <v>31</v>
      </c>
      <c r="C2" s="9">
        <v>2000000</v>
      </c>
      <c r="D2" s="7">
        <f>SUMIF('گزارش راهکاران فله'!B$1:B$25,'مانده تعهد فله'!B2,'گزارش راهکاران فله'!G$1:G$25)</f>
        <v>1032980</v>
      </c>
      <c r="E2" s="7">
        <f t="shared" ref="E2:E9" si="0">C2/17</f>
        <v>117647.05882352941</v>
      </c>
      <c r="F2" s="7">
        <f t="shared" ref="F2:F9" si="1">MIN(E2,D2)/1000</f>
        <v>117.64705882352941</v>
      </c>
    </row>
    <row r="3" spans="1:9" ht="21" x14ac:dyDescent="0.2">
      <c r="A3" s="8" t="s">
        <v>38</v>
      </c>
      <c r="B3" s="9" t="s">
        <v>39</v>
      </c>
      <c r="C3" s="9">
        <v>250000</v>
      </c>
      <c r="D3" s="7">
        <f>SUMIF('گزارش راهکاران فله'!B$1:B$25,'مانده تعهد فله'!B3,'گزارش راهکاران فله'!G$1:G$25)</f>
        <v>4850</v>
      </c>
      <c r="E3" s="7">
        <f t="shared" si="0"/>
        <v>14705.882352941177</v>
      </c>
      <c r="F3" s="7">
        <f t="shared" si="1"/>
        <v>4.8499999999999996</v>
      </c>
    </row>
    <row r="4" spans="1:9" ht="21" x14ac:dyDescent="0.2">
      <c r="A4" s="8" t="s">
        <v>8</v>
      </c>
      <c r="B4" s="9" t="s">
        <v>45</v>
      </c>
      <c r="C4" s="9">
        <v>2000000</v>
      </c>
      <c r="D4" s="7">
        <f>SUMIF('گزارش راهکاران فله'!B$1:B$25,'مانده تعهد فله'!B4,'گزارش راهکاران فله'!G$1:G$25)</f>
        <v>2000000</v>
      </c>
      <c r="E4" s="7">
        <f t="shared" si="0"/>
        <v>117647.05882352941</v>
      </c>
      <c r="F4" s="7">
        <f t="shared" si="1"/>
        <v>117.64705882352941</v>
      </c>
    </row>
    <row r="5" spans="1:9" ht="21" x14ac:dyDescent="0.2">
      <c r="A5" s="8" t="s">
        <v>8</v>
      </c>
      <c r="B5" s="15" t="s">
        <v>49</v>
      </c>
      <c r="C5" s="12">
        <v>1000000</v>
      </c>
      <c r="D5" s="7">
        <f>SUMIF('گزارش راهکاران فله'!B$1:B$25,'مانده تعهد فله'!B5,'گزارش راهکاران فله'!G$1:G$25)</f>
        <v>1000000</v>
      </c>
      <c r="E5" s="7">
        <f t="shared" si="0"/>
        <v>58823.529411764706</v>
      </c>
      <c r="F5" s="7">
        <f t="shared" si="1"/>
        <v>58.823529411764703</v>
      </c>
    </row>
    <row r="6" spans="1:9" ht="21" x14ac:dyDescent="0.2">
      <c r="A6" s="8" t="s">
        <v>38</v>
      </c>
      <c r="B6" s="9" t="s">
        <v>54</v>
      </c>
      <c r="C6" s="9">
        <v>250000</v>
      </c>
      <c r="D6" s="7">
        <f>SUMIF('گزارش راهکاران فله'!B$1:B$25,'مانده تعهد فله'!B6,'گزارش راهکاران فله'!G$1:G$25)</f>
        <v>35160</v>
      </c>
      <c r="E6" s="7">
        <f t="shared" si="0"/>
        <v>14705.882352941177</v>
      </c>
      <c r="F6" s="7">
        <f t="shared" si="1"/>
        <v>14.705882352941176</v>
      </c>
    </row>
    <row r="7" spans="1:9" ht="21" x14ac:dyDescent="0.2">
      <c r="A7" s="8" t="s">
        <v>38</v>
      </c>
      <c r="B7" s="9" t="s">
        <v>71</v>
      </c>
      <c r="C7" s="9">
        <v>250000</v>
      </c>
      <c r="D7" s="7">
        <f>SUMIF('گزارش راهکاران فله'!B$1:B$25,'مانده تعهد فله'!B7,'گزارش راهکاران فله'!G$1:G$25)</f>
        <v>125490</v>
      </c>
      <c r="E7" s="7">
        <f t="shared" si="0"/>
        <v>14705.882352941177</v>
      </c>
      <c r="F7" s="7">
        <f t="shared" si="1"/>
        <v>14.705882352941176</v>
      </c>
    </row>
    <row r="8" spans="1:9" ht="21" x14ac:dyDescent="0.2">
      <c r="A8" s="8" t="s">
        <v>7</v>
      </c>
      <c r="B8" s="9" t="s">
        <v>36</v>
      </c>
      <c r="C8" s="9">
        <v>1000000</v>
      </c>
      <c r="D8" s="7">
        <f>SUMIF('گزارش راهکاران فله'!B$1:B$25,'مانده تعهد فله'!B8,'گزارش راهکاران فله'!G$1:G$25)</f>
        <v>27140</v>
      </c>
      <c r="E8" s="7">
        <f t="shared" si="0"/>
        <v>58823.529411764706</v>
      </c>
      <c r="F8" s="7">
        <f t="shared" si="1"/>
        <v>27.14</v>
      </c>
    </row>
    <row r="9" spans="1:9" ht="21" x14ac:dyDescent="0.2">
      <c r="A9" s="8" t="s">
        <v>86</v>
      </c>
      <c r="B9" s="9" t="s">
        <v>87</v>
      </c>
      <c r="C9" s="9">
        <v>3000000</v>
      </c>
      <c r="D9" s="7">
        <f>SUMIF('گزارش راهکاران فله'!B$1:B$25,'مانده تعهد فله'!B9,'گزارش راهکاران فله'!G$1:G$25)</f>
        <v>2854370</v>
      </c>
      <c r="E9" s="7">
        <f t="shared" si="0"/>
        <v>176470.58823529413</v>
      </c>
      <c r="F9" s="7">
        <f t="shared" si="1"/>
        <v>176.47058823529412</v>
      </c>
    </row>
    <row r="10" spans="1:9" ht="21" x14ac:dyDescent="0.2">
      <c r="A10" s="17" t="s">
        <v>75</v>
      </c>
      <c r="B10"/>
      <c r="C10"/>
      <c r="D10"/>
      <c r="E10"/>
      <c r="F10">
        <v>532</v>
      </c>
      <c r="G10" s="9" t="s">
        <v>68</v>
      </c>
      <c r="H10" s="9" t="s">
        <v>76</v>
      </c>
      <c r="I10" s="9" t="s">
        <v>81</v>
      </c>
    </row>
    <row r="11" spans="1:9" x14ac:dyDescent="0.2">
      <c r="A11"/>
      <c r="B11"/>
      <c r="C11"/>
      <c r="D11"/>
      <c r="E11"/>
      <c r="F11"/>
      <c r="G11" s="9" t="s">
        <v>7</v>
      </c>
      <c r="H11" s="12">
        <v>27</v>
      </c>
      <c r="I11" s="12">
        <v>5</v>
      </c>
    </row>
    <row r="12" spans="1:9" x14ac:dyDescent="0.2">
      <c r="A12"/>
      <c r="B12"/>
      <c r="C12"/>
      <c r="D12"/>
      <c r="E12"/>
      <c r="F12"/>
      <c r="G12" s="9" t="s">
        <v>38</v>
      </c>
      <c r="H12" s="12">
        <v>34</v>
      </c>
      <c r="I12" s="12">
        <v>6</v>
      </c>
    </row>
    <row r="13" spans="1:9" x14ac:dyDescent="0.2">
      <c r="A13"/>
      <c r="B13"/>
      <c r="C13"/>
      <c r="D13"/>
      <c r="E13"/>
      <c r="F13"/>
      <c r="G13" s="9" t="s">
        <v>90</v>
      </c>
      <c r="H13" s="12">
        <v>176</v>
      </c>
      <c r="I13" s="12">
        <v>33</v>
      </c>
    </row>
    <row r="14" spans="1:9" x14ac:dyDescent="0.2">
      <c r="A14"/>
      <c r="B14"/>
      <c r="C14"/>
      <c r="D14"/>
      <c r="E14"/>
      <c r="F14"/>
      <c r="G14" s="9" t="s">
        <v>8</v>
      </c>
      <c r="H14" s="12">
        <v>294</v>
      </c>
      <c r="I14" s="12">
        <v>56</v>
      </c>
    </row>
    <row r="15" spans="1:9" x14ac:dyDescent="0.2">
      <c r="A15"/>
      <c r="B15"/>
      <c r="C15"/>
      <c r="D15"/>
      <c r="E15"/>
      <c r="F15"/>
      <c r="G15" s="9" t="s">
        <v>75</v>
      </c>
      <c r="H15" s="12">
        <v>532</v>
      </c>
      <c r="I15" s="12"/>
    </row>
    <row r="16" spans="1:9" x14ac:dyDescent="0.2">
      <c r="A16"/>
      <c r="B16"/>
      <c r="C16"/>
      <c r="D16" s="5"/>
      <c r="E16" s="5"/>
      <c r="F16" s="5"/>
    </row>
    <row r="17" s="5" customFormat="1" x14ac:dyDescent="0.2"/>
    <row r="18" s="5" customFormat="1" x14ac:dyDescent="0.2"/>
    <row r="19" s="5" customFormat="1" x14ac:dyDescent="0.2"/>
    <row r="20" s="5" customFormat="1" x14ac:dyDescent="0.2"/>
    <row r="21" s="5" customFormat="1" x14ac:dyDescent="0.2"/>
    <row r="22" s="5" customFormat="1" x14ac:dyDescent="0.2"/>
    <row r="23" s="5" customFormat="1" x14ac:dyDescent="0.2"/>
  </sheetData>
  <sortState xmlns:xlrd2="http://schemas.microsoft.com/office/spreadsheetml/2017/richdata2" ref="A2:F23">
    <sortCondition ref="B1:B23"/>
  </sortState>
  <printOptions horizontalCentered="1" verticalCentere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44771-CC50-4570-B60C-3715F2564C5C}">
  <dimension ref="A1:F29"/>
  <sheetViews>
    <sheetView rightToLeft="1" workbookViewId="0">
      <selection activeCell="F7" sqref="F7"/>
    </sheetView>
  </sheetViews>
  <sheetFormatPr defaultRowHeight="15.75" x14ac:dyDescent="0.2"/>
  <cols>
    <col min="1" max="1" width="18.5703125" style="5" customWidth="1"/>
    <col min="2" max="2" width="16" style="5" bestFit="1" customWidth="1"/>
    <col min="3" max="3" width="24" style="5" bestFit="1" customWidth="1"/>
    <col min="4" max="4" width="9.5703125" style="4" customWidth="1"/>
    <col min="5" max="5" width="13.85546875" style="4" customWidth="1"/>
    <col min="6" max="6" width="15.42578125" style="4" customWidth="1"/>
    <col min="7" max="16384" width="9.140625" style="5"/>
  </cols>
  <sheetData>
    <row r="1" spans="1:6" ht="18.75" x14ac:dyDescent="0.2">
      <c r="A1" s="10" t="s">
        <v>68</v>
      </c>
      <c r="B1" s="10" t="s">
        <v>67</v>
      </c>
      <c r="C1" s="10" t="s">
        <v>62</v>
      </c>
      <c r="D1" s="11" t="s">
        <v>64</v>
      </c>
      <c r="E1" s="11" t="s">
        <v>69</v>
      </c>
      <c r="F1" s="11" t="s">
        <v>70</v>
      </c>
    </row>
    <row r="2" spans="1:6" ht="18" x14ac:dyDescent="0.2">
      <c r="A2" s="9" t="s">
        <v>7</v>
      </c>
      <c r="B2" s="3" t="s">
        <v>25</v>
      </c>
      <c r="C2" s="7">
        <v>1000000</v>
      </c>
      <c r="D2" s="7">
        <f>SUMIF('گزارش راهکاران بشکه'!B$1:B$25,'مانده تعهد بشکه'!B2,'گزارش راهکاران بشکه'!G$1:G$25)</f>
        <v>31204</v>
      </c>
      <c r="E2" s="7">
        <f>C2/13</f>
        <v>76923.076923076922</v>
      </c>
      <c r="F2" s="7">
        <f>MIN(E2,D2)/1000</f>
        <v>31.204000000000001</v>
      </c>
    </row>
    <row r="3" spans="1:6" ht="18" x14ac:dyDescent="0.2">
      <c r="A3" s="9" t="s">
        <v>34</v>
      </c>
      <c r="B3" s="9" t="s">
        <v>35</v>
      </c>
      <c r="C3" s="9">
        <v>500000</v>
      </c>
      <c r="D3" s="7">
        <f>SUMIF('گزارش راهکاران بشکه'!B$1:B$25,'مانده تعهد بشکه'!B3,'گزارش راهکاران بشکه'!G$1:G$25)</f>
        <v>98</v>
      </c>
      <c r="E3" s="7">
        <f t="shared" ref="E3:E5" si="0">C3/13</f>
        <v>38461.538461538461</v>
      </c>
      <c r="F3" s="7">
        <f t="shared" ref="F3:F5" si="1">MIN(E3,D3)/1000</f>
        <v>9.8000000000000004E-2</v>
      </c>
    </row>
    <row r="4" spans="1:6" ht="18" x14ac:dyDescent="0.4">
      <c r="A4" s="14" t="s">
        <v>41</v>
      </c>
      <c r="B4" s="14" t="s">
        <v>52</v>
      </c>
      <c r="C4" s="14">
        <v>250000</v>
      </c>
      <c r="D4" s="7">
        <f>SUMIF('گزارش راهکاران بشکه'!B$1:B$25,'مانده تعهد بشکه'!B4,'گزارش راهکاران بشکه'!G$1:G$25)</f>
        <v>33</v>
      </c>
      <c r="E4" s="7">
        <f t="shared" si="0"/>
        <v>19230.76923076923</v>
      </c>
      <c r="F4" s="7">
        <f t="shared" si="1"/>
        <v>3.3000000000000002E-2</v>
      </c>
    </row>
    <row r="5" spans="1:6" ht="18" x14ac:dyDescent="0.4">
      <c r="A5" s="14" t="s">
        <v>7</v>
      </c>
      <c r="B5" s="14" t="s">
        <v>36</v>
      </c>
      <c r="C5" s="14">
        <v>1000000</v>
      </c>
      <c r="D5" s="7">
        <f>SUMIF('گزارش راهکاران بشکه'!B$1:B$25,'مانده تعهد بشکه'!B5,'گزارش راهکاران بشکه'!G$1:G$25)</f>
        <v>900000</v>
      </c>
      <c r="E5" s="7">
        <f t="shared" si="0"/>
        <v>76923.076923076922</v>
      </c>
      <c r="F5" s="7">
        <f t="shared" si="1"/>
        <v>76.92307692307692</v>
      </c>
    </row>
    <row r="6" spans="1:6" x14ac:dyDescent="0.2">
      <c r="A6" s="16" t="s">
        <v>75</v>
      </c>
      <c r="B6"/>
      <c r="C6"/>
      <c r="D6"/>
      <c r="E6"/>
      <c r="F6">
        <v>108</v>
      </c>
    </row>
    <row r="7" spans="1:6" x14ac:dyDescent="0.2">
      <c r="A7"/>
      <c r="B7"/>
      <c r="C7"/>
      <c r="D7"/>
      <c r="E7"/>
      <c r="F7"/>
    </row>
    <row r="8" spans="1:6" x14ac:dyDescent="0.2">
      <c r="A8"/>
      <c r="B8"/>
      <c r="C8"/>
      <c r="D8"/>
      <c r="E8"/>
      <c r="F8"/>
    </row>
    <row r="9" spans="1:6" x14ac:dyDescent="0.2">
      <c r="D9" s="5"/>
      <c r="E9" s="5"/>
      <c r="F9" s="5"/>
    </row>
    <row r="10" spans="1:6" ht="19.5" x14ac:dyDescent="0.2">
      <c r="B10" s="6" t="s">
        <v>68</v>
      </c>
      <c r="C10" s="6" t="s">
        <v>82</v>
      </c>
      <c r="D10" s="5"/>
      <c r="E10" s="5"/>
      <c r="F10" s="5"/>
    </row>
    <row r="11" spans="1:6" x14ac:dyDescent="0.2">
      <c r="B11" s="9" t="s">
        <v>41</v>
      </c>
      <c r="C11" s="9">
        <v>0</v>
      </c>
      <c r="D11" s="5"/>
      <c r="E11" s="5"/>
      <c r="F11" s="5"/>
    </row>
    <row r="12" spans="1:6" x14ac:dyDescent="0.2">
      <c r="B12" s="9" t="s">
        <v>34</v>
      </c>
      <c r="C12" s="9">
        <v>0</v>
      </c>
      <c r="D12" s="5"/>
      <c r="E12" s="5"/>
      <c r="F12" s="5"/>
    </row>
    <row r="13" spans="1:6" x14ac:dyDescent="0.2">
      <c r="B13" s="9" t="s">
        <v>7</v>
      </c>
      <c r="C13" s="9">
        <v>100</v>
      </c>
      <c r="D13" s="5"/>
      <c r="E13" s="5"/>
      <c r="F13" s="5"/>
    </row>
    <row r="14" spans="1:6" x14ac:dyDescent="0.2">
      <c r="D14" s="5"/>
      <c r="E14" s="5"/>
      <c r="F14" s="5"/>
    </row>
    <row r="15" spans="1:6" x14ac:dyDescent="0.2">
      <c r="D15" s="5"/>
      <c r="E15" s="5"/>
      <c r="F15" s="5"/>
    </row>
    <row r="16" spans="1:6" x14ac:dyDescent="0.2">
      <c r="D16" s="5"/>
      <c r="E16" s="5"/>
      <c r="F16" s="5"/>
    </row>
    <row r="17" spans="2:3" s="5" customFormat="1" x14ac:dyDescent="0.2">
      <c r="B17" s="9" t="s">
        <v>41</v>
      </c>
      <c r="C17" s="12">
        <v>3.3000000000000002E-2</v>
      </c>
    </row>
    <row r="18" spans="2:3" s="5" customFormat="1" x14ac:dyDescent="0.2">
      <c r="B18" s="9" t="s">
        <v>34</v>
      </c>
      <c r="C18" s="12">
        <v>9.8000000000000004E-2</v>
      </c>
    </row>
    <row r="19" spans="2:3" s="5" customFormat="1" x14ac:dyDescent="0.2">
      <c r="B19" s="9" t="s">
        <v>7</v>
      </c>
      <c r="C19" s="12">
        <v>108.12707692307691</v>
      </c>
    </row>
    <row r="20" spans="2:3" s="5" customFormat="1" x14ac:dyDescent="0.2"/>
    <row r="21" spans="2:3" s="5" customFormat="1" x14ac:dyDescent="0.2"/>
    <row r="22" spans="2:3" s="5" customFormat="1" x14ac:dyDescent="0.2"/>
    <row r="23" spans="2:3" s="5" customFormat="1" x14ac:dyDescent="0.2"/>
    <row r="24" spans="2:3" s="5" customFormat="1" x14ac:dyDescent="0.2"/>
    <row r="25" spans="2:3" s="5" customFormat="1" x14ac:dyDescent="0.2"/>
    <row r="26" spans="2:3" s="5" customFormat="1" x14ac:dyDescent="0.2"/>
    <row r="27" spans="2:3" s="5" customFormat="1" x14ac:dyDescent="0.2"/>
    <row r="28" spans="2:3" s="5" customFormat="1" x14ac:dyDescent="0.2"/>
    <row r="29" spans="2:3" s="5" customFormat="1" x14ac:dyDescent="0.2"/>
  </sheetData>
  <printOptions horizontalCentered="1" verticalCentere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F794-5C30-4967-BB25-901120411B77}">
  <dimension ref="A4:B15"/>
  <sheetViews>
    <sheetView rightToLeft="1" tabSelected="1" workbookViewId="0">
      <selection activeCell="A11" sqref="A11:B11"/>
    </sheetView>
  </sheetViews>
  <sheetFormatPr defaultRowHeight="12.75" x14ac:dyDescent="0.2"/>
  <cols>
    <col min="1" max="1" width="32" bestFit="1" customWidth="1"/>
    <col min="2" max="2" width="24" bestFit="1" customWidth="1"/>
    <col min="4" max="4" width="22.85546875" bestFit="1" customWidth="1"/>
  </cols>
  <sheetData>
    <row r="4" spans="1:2" ht="21" x14ac:dyDescent="0.2">
      <c r="A4" s="21" t="s">
        <v>91</v>
      </c>
      <c r="B4" s="21"/>
    </row>
    <row r="5" spans="1:2" ht="15.75" x14ac:dyDescent="0.4">
      <c r="A5" s="18"/>
      <c r="B5" s="18"/>
    </row>
    <row r="6" spans="1:2" ht="19.5" x14ac:dyDescent="0.2">
      <c r="A6" s="6" t="s">
        <v>68</v>
      </c>
      <c r="B6" s="6" t="s">
        <v>83</v>
      </c>
    </row>
    <row r="7" spans="1:2" ht="19.5" x14ac:dyDescent="0.2">
      <c r="A7" s="6" t="s">
        <v>7</v>
      </c>
      <c r="B7" s="12">
        <v>5</v>
      </c>
    </row>
    <row r="8" spans="1:2" ht="19.5" x14ac:dyDescent="0.2">
      <c r="A8" s="6" t="s">
        <v>38</v>
      </c>
      <c r="B8" s="12">
        <v>6</v>
      </c>
    </row>
    <row r="9" spans="1:2" ht="19.5" x14ac:dyDescent="0.2">
      <c r="A9" s="6" t="s">
        <v>90</v>
      </c>
      <c r="B9" s="12">
        <v>33</v>
      </c>
    </row>
    <row r="10" spans="1:2" ht="19.5" x14ac:dyDescent="0.2">
      <c r="A10" s="6" t="s">
        <v>8</v>
      </c>
      <c r="B10" s="12">
        <v>56</v>
      </c>
    </row>
    <row r="11" spans="1:2" ht="15.75" x14ac:dyDescent="0.2">
      <c r="A11" s="19"/>
      <c r="B11" s="20"/>
    </row>
    <row r="12" spans="1:2" ht="19.5" x14ac:dyDescent="0.2">
      <c r="A12" s="6" t="s">
        <v>68</v>
      </c>
      <c r="B12" s="6" t="s">
        <v>82</v>
      </c>
    </row>
    <row r="13" spans="1:2" ht="15.75" x14ac:dyDescent="0.2">
      <c r="A13" s="13" t="s">
        <v>41</v>
      </c>
      <c r="B13" s="9">
        <v>0</v>
      </c>
    </row>
    <row r="14" spans="1:2" ht="15.75" x14ac:dyDescent="0.2">
      <c r="A14" s="13" t="s">
        <v>34</v>
      </c>
      <c r="B14" s="9">
        <v>0</v>
      </c>
    </row>
    <row r="15" spans="1:2" ht="15.75" x14ac:dyDescent="0.2">
      <c r="A15" s="13" t="s">
        <v>7</v>
      </c>
      <c r="B15" s="9">
        <v>100</v>
      </c>
    </row>
  </sheetData>
  <mergeCells count="2">
    <mergeCell ref="A11:B11"/>
    <mergeCell ref="A4:B4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گزارش راهکاران</vt:lpstr>
      <vt:lpstr>گزارش راهکاران فله</vt:lpstr>
      <vt:lpstr>گزارش راهکاران بشکه</vt:lpstr>
      <vt:lpstr>مانده تعهد فله</vt:lpstr>
      <vt:lpstr>مانده تعهد بشکه</vt:lpstr>
      <vt:lpstr>جدول نهایی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 Shayani</dc:creator>
  <cp:lastModifiedBy>Alireza Shayani</cp:lastModifiedBy>
  <cp:lastPrinted>2024-05-06T05:59:40Z</cp:lastPrinted>
  <dcterms:created xsi:type="dcterms:W3CDTF">2024-05-02T08:40:35Z</dcterms:created>
  <dcterms:modified xsi:type="dcterms:W3CDTF">2024-05-08T04:15:41Z</dcterms:modified>
</cp:coreProperties>
</file>