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84B96312-6EE4-4F47-B6C8-E6A50079FB8B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راهکاران'!$A$1:$K$17</definedName>
    <definedName name="_xlnm._FilterDatabase" localSheetId="3" hidden="1">'مانده تعهد فله'!$B$1:$E$3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1" l="1"/>
  <c r="D4" i="11"/>
  <c r="D5" i="11"/>
  <c r="D6" i="11"/>
  <c r="E3" i="11"/>
  <c r="E4" i="11"/>
  <c r="E5" i="11"/>
  <c r="F5" i="11" s="1"/>
  <c r="E6" i="11"/>
  <c r="D2" i="11"/>
  <c r="D3" i="8"/>
  <c r="D4" i="8"/>
  <c r="E3" i="8"/>
  <c r="E4" i="8"/>
  <c r="D2" i="8"/>
  <c r="F4" i="11" l="1"/>
  <c r="F3" i="11"/>
  <c r="F6" i="11"/>
  <c r="F4" i="8"/>
  <c r="F3" i="8"/>
  <c r="E2" i="11"/>
  <c r="F2" i="11" l="1"/>
  <c r="E2" i="8"/>
  <c r="F2" i="8" l="1"/>
</calcChain>
</file>

<file path=xl/sharedStrings.xml><?xml version="1.0" encoding="utf-8"?>
<sst xmlns="http://schemas.openxmlformats.org/spreadsheetml/2006/main" count="337" uniqueCount="76">
  <si>
    <t>12</t>
  </si>
  <si>
    <t>22</t>
  </si>
  <si>
    <t>در حال استفاده</t>
  </si>
  <si>
    <t>تایید شده</t>
  </si>
  <si>
    <t>ثبت شده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</si>
  <si>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</si>
  <si>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</si>
  <si>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</si>
  <si>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</si>
  <si>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</si>
  <si>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</si>
  <si>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</si>
  <si>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</si>
  <si>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</si>
  <si>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</si>
  <si>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</si>
  <si>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</si>
  <si>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</si>
  <si>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</si>
  <si>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</si>
  <si>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تعهد تحویل</t>
  </si>
  <si>
    <t>حداقل تعهد</t>
  </si>
  <si>
    <t>درصد تخصیص(بشکه)</t>
  </si>
  <si>
    <t>درصد تخصیص(فله)</t>
  </si>
  <si>
    <t>1403/02/26</t>
  </si>
  <si>
    <t>1403/03/01</t>
  </si>
  <si>
    <t>14032200072</t>
  </si>
  <si>
    <t>پویان شیمی کامیار</t>
  </si>
  <si>
    <t>1403071352001</t>
  </si>
  <si>
    <t>1403/03/25</t>
  </si>
  <si>
    <t>جی پورنر پارس</t>
  </si>
  <si>
    <t>1403/02/31</t>
  </si>
  <si>
    <t>1403/03/09</t>
  </si>
  <si>
    <t>14031200141</t>
  </si>
  <si>
    <t>1403/03/12</t>
  </si>
  <si>
    <t>جهان پیشگام فرمان</t>
  </si>
  <si>
    <t>1403080808001</t>
  </si>
  <si>
    <t>1403/03/06</t>
  </si>
  <si>
    <t>1403/04/05</t>
  </si>
  <si>
    <t>14031200142</t>
  </si>
  <si>
    <t>14031200143</t>
  </si>
  <si>
    <t>مهندسی قیر و آسفالت غرب</t>
  </si>
  <si>
    <t>1403089025001</t>
  </si>
  <si>
    <t>1403/04/08</t>
  </si>
  <si>
    <t>14031200144</t>
  </si>
  <si>
    <t>1403/03/13</t>
  </si>
  <si>
    <t>1403076356001</t>
  </si>
  <si>
    <t>1403/03/30</t>
  </si>
  <si>
    <t>14032200076</t>
  </si>
  <si>
    <t>1403/03/16</t>
  </si>
  <si>
    <t>تولیدی روانساز آرین جم</t>
  </si>
  <si>
    <t>1403071351001</t>
  </si>
  <si>
    <t>14032200075</t>
  </si>
  <si>
    <t>14031200145</t>
  </si>
  <si>
    <t>1403/03/17</t>
  </si>
  <si>
    <t>1403029405001</t>
  </si>
  <si>
    <t>1403/01/27</t>
  </si>
  <si>
    <t>1403/03/31</t>
  </si>
  <si>
    <t>14031200147</t>
  </si>
  <si>
    <t>1403/03/19</t>
  </si>
  <si>
    <t>کاج طلایی آفاق</t>
  </si>
  <si>
    <t>1403080813001</t>
  </si>
  <si>
    <t>14031200146</t>
  </si>
  <si>
    <t>14032200077</t>
  </si>
  <si>
    <t>1403071349001</t>
  </si>
  <si>
    <t>14032200078</t>
  </si>
  <si>
    <t>14032200080</t>
  </si>
  <si>
    <t>1403071350001</t>
  </si>
  <si>
    <t>14032200079</t>
  </si>
  <si>
    <t>14032200081</t>
  </si>
  <si>
    <t>1403/03/20</t>
  </si>
  <si>
    <t>عمران نگر بندرعباس</t>
  </si>
  <si>
    <t>1403089996001</t>
  </si>
  <si>
    <t>14032200082</t>
  </si>
  <si>
    <t>عمران نگر بندر عباس</t>
  </si>
  <si>
    <t>تخصیص روزانه مورخ 1403/03/22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</si>
</sst>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1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3" fontId="0" fillId="0" borderId="0" xfId="0" applyNumberForma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>
      <alignment horizontal="right"/>
    </xf>
    <xf numFmtId="3" fontId="0" fillId="0" borderId="0" xfId="0" applyNumberForma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17"/>
  <sheetViews>
    <sheetView rightToLeft="1" workbookViewId="0">
      <selection sqref="A1:XFD1048576"/>
    </sheetView>
  </sheetViews>
  <sheetFormatPr defaultRowHeight="12.75" x14ac:dyDescent="0.2"/>
  <cols>
    <col min="1" max="1" width="23.5703125" bestFit="1" customWidth="1"/>
    <col min="3" max="3" width="16.570312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167</v>
      </c>
      <c r="H2" t="s">
        <v>29</v>
      </c>
      <c r="I2" t="s">
        <v>2</v>
      </c>
      <c r="J2">
        <v>600000</v>
      </c>
      <c r="K2" t="s">
        <v>1</v>
      </c>
    </row>
    <row r="3" spans="1:11" hidden="1" x14ac:dyDescent="0.2">
      <c r="A3" t="s">
        <v>35</v>
      </c>
      <c r="B3" t="s">
        <v>36</v>
      </c>
      <c r="C3" t="s">
        <v>37</v>
      </c>
      <c r="D3" t="s">
        <v>33</v>
      </c>
      <c r="E3" t="s">
        <v>34</v>
      </c>
      <c r="F3">
        <v>4860000</v>
      </c>
      <c r="G3">
        <v>522620</v>
      </c>
      <c r="H3" t="s">
        <v>38</v>
      </c>
      <c r="I3" t="s">
        <v>2</v>
      </c>
      <c r="J3">
        <v>5400000</v>
      </c>
      <c r="K3" t="s">
        <v>0</v>
      </c>
    </row>
    <row r="4" spans="1:11" hidden="1" x14ac:dyDescent="0.2">
      <c r="A4" t="s">
        <v>35</v>
      </c>
      <c r="B4" t="s">
        <v>36</v>
      </c>
      <c r="C4" t="s">
        <v>37</v>
      </c>
      <c r="D4" t="s">
        <v>39</v>
      </c>
      <c r="E4" t="s">
        <v>34</v>
      </c>
      <c r="F4">
        <v>540000</v>
      </c>
      <c r="G4">
        <v>540000</v>
      </c>
      <c r="H4" t="s">
        <v>38</v>
      </c>
      <c r="I4" t="s">
        <v>3</v>
      </c>
      <c r="J4">
        <v>5400000</v>
      </c>
      <c r="K4" t="s">
        <v>0</v>
      </c>
    </row>
    <row r="5" spans="1:11" hidden="1" x14ac:dyDescent="0.2">
      <c r="A5" t="s">
        <v>41</v>
      </c>
      <c r="B5" t="s">
        <v>42</v>
      </c>
      <c r="C5" t="s">
        <v>32</v>
      </c>
      <c r="D5" t="s">
        <v>40</v>
      </c>
      <c r="E5" t="s">
        <v>34</v>
      </c>
      <c r="F5">
        <v>200000</v>
      </c>
      <c r="G5">
        <v>75650</v>
      </c>
      <c r="H5" t="s">
        <v>43</v>
      </c>
      <c r="I5" t="s">
        <v>2</v>
      </c>
      <c r="J5">
        <v>200000</v>
      </c>
      <c r="K5" t="s">
        <v>0</v>
      </c>
    </row>
    <row r="6" spans="1:11" hidden="1" x14ac:dyDescent="0.2">
      <c r="A6" t="s">
        <v>30</v>
      </c>
      <c r="B6" t="s">
        <v>46</v>
      </c>
      <c r="C6" t="s">
        <v>31</v>
      </c>
      <c r="D6" t="s">
        <v>44</v>
      </c>
      <c r="E6" t="s">
        <v>45</v>
      </c>
      <c r="F6">
        <v>13000</v>
      </c>
      <c r="G6">
        <v>4220</v>
      </c>
      <c r="H6" t="s">
        <v>47</v>
      </c>
      <c r="I6" t="s">
        <v>2</v>
      </c>
      <c r="J6">
        <v>100000</v>
      </c>
      <c r="K6" t="s">
        <v>0</v>
      </c>
    </row>
    <row r="7" spans="1:11" x14ac:dyDescent="0.2">
      <c r="A7" t="s">
        <v>50</v>
      </c>
      <c r="B7" t="s">
        <v>51</v>
      </c>
      <c r="C7" t="s">
        <v>24</v>
      </c>
      <c r="D7" t="s">
        <v>48</v>
      </c>
      <c r="E7" t="s">
        <v>49</v>
      </c>
      <c r="F7">
        <v>50000</v>
      </c>
      <c r="G7">
        <v>3400</v>
      </c>
      <c r="H7" t="s">
        <v>29</v>
      </c>
      <c r="I7" t="s">
        <v>2</v>
      </c>
      <c r="J7">
        <v>500000</v>
      </c>
      <c r="K7" t="s">
        <v>1</v>
      </c>
    </row>
    <row r="8" spans="1:11" x14ac:dyDescent="0.2">
      <c r="A8" t="s">
        <v>50</v>
      </c>
      <c r="B8" t="s">
        <v>51</v>
      </c>
      <c r="C8" t="s">
        <v>24</v>
      </c>
      <c r="D8" t="s">
        <v>52</v>
      </c>
      <c r="E8" t="s">
        <v>49</v>
      </c>
      <c r="F8">
        <v>450000</v>
      </c>
      <c r="G8">
        <v>9197</v>
      </c>
      <c r="H8" t="s">
        <v>29</v>
      </c>
      <c r="I8" t="s">
        <v>2</v>
      </c>
      <c r="J8">
        <v>500000</v>
      </c>
      <c r="K8" t="s">
        <v>1</v>
      </c>
    </row>
    <row r="9" spans="1:11" hidden="1" x14ac:dyDescent="0.2">
      <c r="A9" t="s">
        <v>30</v>
      </c>
      <c r="B9" t="s">
        <v>55</v>
      </c>
      <c r="C9" t="s">
        <v>56</v>
      </c>
      <c r="D9" t="s">
        <v>53</v>
      </c>
      <c r="E9" t="s">
        <v>54</v>
      </c>
      <c r="F9">
        <v>500000</v>
      </c>
      <c r="G9">
        <v>500000</v>
      </c>
      <c r="H9" t="s">
        <v>57</v>
      </c>
      <c r="I9" t="s">
        <v>3</v>
      </c>
      <c r="J9">
        <v>1000000</v>
      </c>
      <c r="K9" t="s">
        <v>0</v>
      </c>
    </row>
    <row r="10" spans="1:11" hidden="1" x14ac:dyDescent="0.2">
      <c r="A10" t="s">
        <v>60</v>
      </c>
      <c r="B10" t="s">
        <v>61</v>
      </c>
      <c r="C10" t="s">
        <v>37</v>
      </c>
      <c r="D10" t="s">
        <v>58</v>
      </c>
      <c r="E10" t="s">
        <v>59</v>
      </c>
      <c r="F10">
        <v>50000</v>
      </c>
      <c r="G10">
        <v>50000</v>
      </c>
      <c r="H10" t="s">
        <v>38</v>
      </c>
      <c r="I10" t="s">
        <v>4</v>
      </c>
      <c r="J10">
        <v>500000</v>
      </c>
      <c r="K10" t="s">
        <v>0</v>
      </c>
    </row>
    <row r="11" spans="1:11" hidden="1" x14ac:dyDescent="0.2">
      <c r="A11" t="s">
        <v>60</v>
      </c>
      <c r="B11" t="s">
        <v>61</v>
      </c>
      <c r="C11" t="s">
        <v>37</v>
      </c>
      <c r="D11" t="s">
        <v>62</v>
      </c>
      <c r="E11" t="s">
        <v>59</v>
      </c>
      <c r="F11">
        <v>450000</v>
      </c>
      <c r="G11">
        <v>89950</v>
      </c>
      <c r="H11" t="s">
        <v>38</v>
      </c>
      <c r="I11" t="s">
        <v>2</v>
      </c>
      <c r="J11">
        <v>500000</v>
      </c>
      <c r="K11" t="s">
        <v>0</v>
      </c>
    </row>
    <row r="12" spans="1:11" x14ac:dyDescent="0.2">
      <c r="A12" t="s">
        <v>50</v>
      </c>
      <c r="B12" t="s">
        <v>64</v>
      </c>
      <c r="C12" t="s">
        <v>24</v>
      </c>
      <c r="D12" t="s">
        <v>63</v>
      </c>
      <c r="E12" t="s">
        <v>59</v>
      </c>
      <c r="F12">
        <v>450000</v>
      </c>
      <c r="G12">
        <v>450000</v>
      </c>
      <c r="H12" t="s">
        <v>29</v>
      </c>
      <c r="I12" t="s">
        <v>3</v>
      </c>
      <c r="J12">
        <v>500000</v>
      </c>
      <c r="K12" t="s">
        <v>1</v>
      </c>
    </row>
    <row r="13" spans="1:11" x14ac:dyDescent="0.2">
      <c r="A13" t="s">
        <v>50</v>
      </c>
      <c r="B13" t="s">
        <v>64</v>
      </c>
      <c r="C13" t="s">
        <v>24</v>
      </c>
      <c r="D13" t="s">
        <v>65</v>
      </c>
      <c r="E13" t="s">
        <v>59</v>
      </c>
      <c r="F13">
        <v>50000</v>
      </c>
      <c r="G13">
        <v>50000</v>
      </c>
      <c r="H13" t="s">
        <v>29</v>
      </c>
      <c r="I13" t="s">
        <v>4</v>
      </c>
      <c r="J13">
        <v>500000</v>
      </c>
      <c r="K13" t="s">
        <v>1</v>
      </c>
    </row>
    <row r="14" spans="1:11" x14ac:dyDescent="0.2">
      <c r="A14" t="s">
        <v>50</v>
      </c>
      <c r="B14" t="s">
        <v>67</v>
      </c>
      <c r="C14" t="s">
        <v>24</v>
      </c>
      <c r="D14" t="s">
        <v>66</v>
      </c>
      <c r="E14" t="s">
        <v>59</v>
      </c>
      <c r="F14">
        <v>50000</v>
      </c>
      <c r="G14">
        <v>50000</v>
      </c>
      <c r="H14" t="s">
        <v>29</v>
      </c>
      <c r="I14" t="s">
        <v>4</v>
      </c>
      <c r="J14">
        <v>500000</v>
      </c>
      <c r="K14" t="s">
        <v>1</v>
      </c>
    </row>
    <row r="15" spans="1:11" x14ac:dyDescent="0.2">
      <c r="A15" t="s">
        <v>50</v>
      </c>
      <c r="B15" t="s">
        <v>67</v>
      </c>
      <c r="C15" t="s">
        <v>24</v>
      </c>
      <c r="D15" t="s">
        <v>68</v>
      </c>
      <c r="E15" t="s">
        <v>59</v>
      </c>
      <c r="F15">
        <v>450000</v>
      </c>
      <c r="G15">
        <v>314621</v>
      </c>
      <c r="H15" t="s">
        <v>29</v>
      </c>
      <c r="I15" t="s">
        <v>2</v>
      </c>
      <c r="J15">
        <v>500000</v>
      </c>
      <c r="K15" t="s">
        <v>1</v>
      </c>
    </row>
    <row r="16" spans="1:11" x14ac:dyDescent="0.2">
      <c r="A16" t="s">
        <v>71</v>
      </c>
      <c r="B16" t="s">
        <v>72</v>
      </c>
      <c r="C16" t="s">
        <v>59</v>
      </c>
      <c r="D16" t="s">
        <v>69</v>
      </c>
      <c r="E16" t="s">
        <v>70</v>
      </c>
      <c r="F16">
        <v>450000</v>
      </c>
      <c r="G16">
        <v>450000</v>
      </c>
      <c r="H16" t="s">
        <v>43</v>
      </c>
      <c r="I16" t="s">
        <v>3</v>
      </c>
      <c r="J16">
        <v>500000</v>
      </c>
      <c r="K16" t="s">
        <v>1</v>
      </c>
    </row>
    <row r="17" spans="1:11" x14ac:dyDescent="0.2">
      <c r="A17" t="s">
        <v>71</v>
      </c>
      <c r="B17" t="s">
        <v>72</v>
      </c>
      <c r="C17" t="s">
        <v>59</v>
      </c>
      <c r="D17" t="s">
        <v>73</v>
      </c>
      <c r="E17" t="s">
        <v>70</v>
      </c>
      <c r="F17">
        <v>50000</v>
      </c>
      <c r="G17">
        <v>50000</v>
      </c>
      <c r="H17" t="s">
        <v>43</v>
      </c>
      <c r="I17" t="s">
        <v>4</v>
      </c>
      <c r="J17">
        <v>500000</v>
      </c>
      <c r="K17" t="s">
        <v>1</v>
      </c>
    </row>
  </sheetData>
  <autoFilter ref="A1:K17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8"/>
  <sheetViews>
    <sheetView rightToLeft="1" workbookViewId="0">
      <selection activeCell="J2" activeCellId="1" sqref="A2:B8 J2:J8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35</v>
      </c>
      <c r="B2" t="s">
        <v>36</v>
      </c>
      <c r="C2" t="s">
        <v>37</v>
      </c>
      <c r="D2" t="s">
        <v>33</v>
      </c>
      <c r="E2" t="s">
        <v>34</v>
      </c>
      <c r="F2">
        <v>4860000</v>
      </c>
      <c r="G2">
        <v>522620</v>
      </c>
      <c r="H2" t="s">
        <v>38</v>
      </c>
      <c r="I2" t="s">
        <v>2</v>
      </c>
      <c r="J2">
        <v>5400000</v>
      </c>
      <c r="K2" t="s">
        <v>0</v>
      </c>
    </row>
    <row r="3" spans="1:11" x14ac:dyDescent="0.2">
      <c r="A3" t="s">
        <v>35</v>
      </c>
      <c r="B3" t="s">
        <v>36</v>
      </c>
      <c r="C3" t="s">
        <v>37</v>
      </c>
      <c r="D3" t="s">
        <v>39</v>
      </c>
      <c r="E3" t="s">
        <v>34</v>
      </c>
      <c r="F3">
        <v>540000</v>
      </c>
      <c r="G3">
        <v>540000</v>
      </c>
      <c r="H3" t="s">
        <v>38</v>
      </c>
      <c r="I3" t="s">
        <v>3</v>
      </c>
      <c r="J3">
        <v>5400000</v>
      </c>
      <c r="K3" t="s">
        <v>0</v>
      </c>
    </row>
    <row r="4" spans="1:11" x14ac:dyDescent="0.2">
      <c r="A4" t="s">
        <v>41</v>
      </c>
      <c r="B4" t="s">
        <v>42</v>
      </c>
      <c r="C4" t="s">
        <v>32</v>
      </c>
      <c r="D4" t="s">
        <v>40</v>
      </c>
      <c r="E4" t="s">
        <v>34</v>
      </c>
      <c r="F4">
        <v>200000</v>
      </c>
      <c r="G4">
        <v>75650</v>
      </c>
      <c r="H4" t="s">
        <v>43</v>
      </c>
      <c r="I4" t="s">
        <v>2</v>
      </c>
      <c r="J4">
        <v>200000</v>
      </c>
      <c r="K4" t="s">
        <v>0</v>
      </c>
    </row>
    <row r="5" spans="1:11" x14ac:dyDescent="0.2">
      <c r="A5" t="s">
        <v>30</v>
      </c>
      <c r="B5" t="s">
        <v>46</v>
      </c>
      <c r="C5" t="s">
        <v>31</v>
      </c>
      <c r="D5" t="s">
        <v>44</v>
      </c>
      <c r="E5" t="s">
        <v>45</v>
      </c>
      <c r="F5">
        <v>13000</v>
      </c>
      <c r="G5">
        <v>4220</v>
      </c>
      <c r="H5" t="s">
        <v>47</v>
      </c>
      <c r="I5" t="s">
        <v>2</v>
      </c>
      <c r="J5">
        <v>100000</v>
      </c>
      <c r="K5" t="s">
        <v>0</v>
      </c>
    </row>
    <row r="6" spans="1:11" x14ac:dyDescent="0.2">
      <c r="A6" t="s">
        <v>30</v>
      </c>
      <c r="B6" t="s">
        <v>55</v>
      </c>
      <c r="C6" t="s">
        <v>56</v>
      </c>
      <c r="D6" t="s">
        <v>53</v>
      </c>
      <c r="E6" t="s">
        <v>54</v>
      </c>
      <c r="F6">
        <v>500000</v>
      </c>
      <c r="G6">
        <v>500000</v>
      </c>
      <c r="H6" t="s">
        <v>57</v>
      </c>
      <c r="I6" t="s">
        <v>3</v>
      </c>
      <c r="J6">
        <v>1000000</v>
      </c>
      <c r="K6" t="s">
        <v>0</v>
      </c>
    </row>
    <row r="7" spans="1:11" x14ac:dyDescent="0.2">
      <c r="A7" t="s">
        <v>60</v>
      </c>
      <c r="B7" t="s">
        <v>61</v>
      </c>
      <c r="C7" t="s">
        <v>37</v>
      </c>
      <c r="D7" t="s">
        <v>58</v>
      </c>
      <c r="E7" t="s">
        <v>59</v>
      </c>
      <c r="F7">
        <v>50000</v>
      </c>
      <c r="G7">
        <v>50000</v>
      </c>
      <c r="H7" t="s">
        <v>38</v>
      </c>
      <c r="I7" t="s">
        <v>4</v>
      </c>
      <c r="J7">
        <v>500000</v>
      </c>
      <c r="K7" t="s">
        <v>0</v>
      </c>
    </row>
    <row r="8" spans="1:11" x14ac:dyDescent="0.2">
      <c r="A8" t="s">
        <v>60</v>
      </c>
      <c r="B8" t="s">
        <v>61</v>
      </c>
      <c r="C8" t="s">
        <v>37</v>
      </c>
      <c r="D8" t="s">
        <v>62</v>
      </c>
      <c r="E8" t="s">
        <v>59</v>
      </c>
      <c r="F8">
        <v>450000</v>
      </c>
      <c r="G8">
        <v>89950</v>
      </c>
      <c r="H8" t="s">
        <v>38</v>
      </c>
      <c r="I8" t="s">
        <v>2</v>
      </c>
      <c r="J8">
        <v>500000</v>
      </c>
      <c r="K8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0"/>
  <sheetViews>
    <sheetView rightToLeft="1" workbookViewId="0">
      <selection activeCell="J2" activeCellId="1" sqref="A2:B10 J2:J10"/>
    </sheetView>
  </sheetViews>
  <sheetFormatPr defaultRowHeight="12.75" x14ac:dyDescent="0.2"/>
  <sheetData>
    <row r="1" spans="1:11" x14ac:dyDescent="0.2">
      <c r="A1" t="s">
        <v>8</v>
      </c>
      <c r="B1" t="s">
        <v>9</v>
      </c>
      <c r="C1" t="s">
        <v>10</v>
      </c>
      <c r="D1" t="s">
        <v>6</v>
      </c>
      <c r="E1" t="s">
        <v>7</v>
      </c>
      <c r="F1" t="s">
        <v>12</v>
      </c>
      <c r="G1" t="s">
        <v>13</v>
      </c>
      <c r="H1" t="s">
        <v>15</v>
      </c>
      <c r="I1" t="s">
        <v>14</v>
      </c>
      <c r="J1" t="s">
        <v>11</v>
      </c>
      <c r="K1" t="s">
        <v>5</v>
      </c>
    </row>
    <row r="2" spans="1:11" x14ac:dyDescent="0.2">
      <c r="A2" t="s">
        <v>27</v>
      </c>
      <c r="B2" t="s">
        <v>28</v>
      </c>
      <c r="C2" t="s">
        <v>24</v>
      </c>
      <c r="D2" t="s">
        <v>26</v>
      </c>
      <c r="E2" t="s">
        <v>25</v>
      </c>
      <c r="F2">
        <v>60000</v>
      </c>
      <c r="G2">
        <v>167</v>
      </c>
      <c r="H2" t="s">
        <v>29</v>
      </c>
      <c r="I2" t="s">
        <v>2</v>
      </c>
      <c r="J2">
        <v>600000</v>
      </c>
      <c r="K2" t="s">
        <v>1</v>
      </c>
    </row>
    <row r="3" spans="1:11" x14ac:dyDescent="0.2">
      <c r="A3" t="s">
        <v>50</v>
      </c>
      <c r="B3" t="s">
        <v>51</v>
      </c>
      <c r="C3" t="s">
        <v>24</v>
      </c>
      <c r="D3" t="s">
        <v>48</v>
      </c>
      <c r="E3" t="s">
        <v>49</v>
      </c>
      <c r="F3">
        <v>50000</v>
      </c>
      <c r="G3">
        <v>3400</v>
      </c>
      <c r="H3" t="s">
        <v>29</v>
      </c>
      <c r="I3" t="s">
        <v>2</v>
      </c>
      <c r="J3">
        <v>500000</v>
      </c>
      <c r="K3" t="s">
        <v>1</v>
      </c>
    </row>
    <row r="4" spans="1:11" x14ac:dyDescent="0.2">
      <c r="A4" t="s">
        <v>50</v>
      </c>
      <c r="B4" t="s">
        <v>51</v>
      </c>
      <c r="C4" t="s">
        <v>24</v>
      </c>
      <c r="D4" t="s">
        <v>52</v>
      </c>
      <c r="E4" t="s">
        <v>49</v>
      </c>
      <c r="F4">
        <v>450000</v>
      </c>
      <c r="G4">
        <v>9197</v>
      </c>
      <c r="H4" t="s">
        <v>29</v>
      </c>
      <c r="I4" t="s">
        <v>2</v>
      </c>
      <c r="J4">
        <v>500000</v>
      </c>
      <c r="K4" t="s">
        <v>1</v>
      </c>
    </row>
    <row r="5" spans="1:11" x14ac:dyDescent="0.2">
      <c r="A5" t="s">
        <v>50</v>
      </c>
      <c r="B5" t="s">
        <v>64</v>
      </c>
      <c r="C5" t="s">
        <v>24</v>
      </c>
      <c r="D5" t="s">
        <v>63</v>
      </c>
      <c r="E5" t="s">
        <v>59</v>
      </c>
      <c r="F5">
        <v>450000</v>
      </c>
      <c r="G5">
        <v>450000</v>
      </c>
      <c r="H5" t="s">
        <v>29</v>
      </c>
      <c r="I5" t="s">
        <v>3</v>
      </c>
      <c r="J5">
        <v>500000</v>
      </c>
      <c r="K5" t="s">
        <v>1</v>
      </c>
    </row>
    <row r="6" spans="1:11" x14ac:dyDescent="0.2">
      <c r="A6" t="s">
        <v>50</v>
      </c>
      <c r="B6" t="s">
        <v>64</v>
      </c>
      <c r="C6" t="s">
        <v>24</v>
      </c>
      <c r="D6" t="s">
        <v>65</v>
      </c>
      <c r="E6" t="s">
        <v>59</v>
      </c>
      <c r="F6">
        <v>50000</v>
      </c>
      <c r="G6">
        <v>50000</v>
      </c>
      <c r="H6" t="s">
        <v>29</v>
      </c>
      <c r="I6" t="s">
        <v>4</v>
      </c>
      <c r="J6">
        <v>500000</v>
      </c>
      <c r="K6" t="s">
        <v>1</v>
      </c>
    </row>
    <row r="7" spans="1:11" x14ac:dyDescent="0.2">
      <c r="A7" t="s">
        <v>50</v>
      </c>
      <c r="B7" t="s">
        <v>67</v>
      </c>
      <c r="C7" t="s">
        <v>24</v>
      </c>
      <c r="D7" t="s">
        <v>66</v>
      </c>
      <c r="E7" t="s">
        <v>59</v>
      </c>
      <c r="F7">
        <v>50000</v>
      </c>
      <c r="G7">
        <v>50000</v>
      </c>
      <c r="H7" t="s">
        <v>29</v>
      </c>
      <c r="I7" t="s">
        <v>4</v>
      </c>
      <c r="J7">
        <v>500000</v>
      </c>
      <c r="K7" t="s">
        <v>1</v>
      </c>
    </row>
    <row r="8" spans="1:11" x14ac:dyDescent="0.2">
      <c r="A8" t="s">
        <v>50</v>
      </c>
      <c r="B8" t="s">
        <v>67</v>
      </c>
      <c r="C8" t="s">
        <v>24</v>
      </c>
      <c r="D8" t="s">
        <v>68</v>
      </c>
      <c r="E8" t="s">
        <v>59</v>
      </c>
      <c r="F8">
        <v>450000</v>
      </c>
      <c r="G8">
        <v>314621</v>
      </c>
      <c r="H8" t="s">
        <v>29</v>
      </c>
      <c r="I8" t="s">
        <v>2</v>
      </c>
      <c r="J8">
        <v>500000</v>
      </c>
      <c r="K8" t="s">
        <v>1</v>
      </c>
    </row>
    <row r="9" spans="1:11" x14ac:dyDescent="0.2">
      <c r="A9" t="s">
        <v>71</v>
      </c>
      <c r="B9" t="s">
        <v>72</v>
      </c>
      <c r="C9" t="s">
        <v>59</v>
      </c>
      <c r="D9" t="s">
        <v>69</v>
      </c>
      <c r="E9" t="s">
        <v>70</v>
      </c>
      <c r="F9">
        <v>450000</v>
      </c>
      <c r="G9">
        <v>450000</v>
      </c>
      <c r="H9" t="s">
        <v>43</v>
      </c>
      <c r="I9" t="s">
        <v>3</v>
      </c>
      <c r="J9">
        <v>500000</v>
      </c>
      <c r="K9" t="s">
        <v>1</v>
      </c>
    </row>
    <row r="10" spans="1:11" x14ac:dyDescent="0.2">
      <c r="A10" t="s">
        <v>71</v>
      </c>
      <c r="B10" t="s">
        <v>72</v>
      </c>
      <c r="C10" t="s">
        <v>59</v>
      </c>
      <c r="D10" t="s">
        <v>73</v>
      </c>
      <c r="E10" t="s">
        <v>70</v>
      </c>
      <c r="F10">
        <v>50000</v>
      </c>
      <c r="G10">
        <v>50000</v>
      </c>
      <c r="H10" t="s">
        <v>43</v>
      </c>
      <c r="I10" t="s">
        <v>4</v>
      </c>
      <c r="J10">
        <v>500000</v>
      </c>
      <c r="K10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H24"/>
  <sheetViews>
    <sheetView rightToLeft="1" workbookViewId="0">
      <selection activeCell="H9" activeCellId="1" sqref="F9:F12 H9:H12"/>
    </sheetView>
  </sheetViews>
  <sheetFormatPr defaultColWidth="25.42578125" defaultRowHeight="15.75" x14ac:dyDescent="0.2"/>
  <cols>
    <col min="1" max="1" width="32" style="3" bestFit="1" customWidth="1"/>
    <col min="2" max="2" width="14.85546875" style="3" customWidth="1"/>
    <col min="3" max="3" width="17.28515625" style="3" bestFit="1" customWidth="1"/>
    <col min="4" max="4" width="10.140625" style="2" bestFit="1" customWidth="1"/>
    <col min="5" max="5" width="10.5703125" style="2" bestFit="1" customWidth="1"/>
    <col min="6" max="6" width="16.7109375" style="2" bestFit="1" customWidth="1"/>
    <col min="7" max="7" width="25.42578125" style="3"/>
    <col min="8" max="8" width="25.42578125" style="3" customWidth="1"/>
    <col min="9" max="16384" width="25.42578125" style="3"/>
  </cols>
  <sheetData>
    <row r="1" spans="1:8" ht="21" x14ac:dyDescent="0.2">
      <c r="A1" s="6" t="s">
        <v>17</v>
      </c>
      <c r="B1" s="6" t="s">
        <v>16</v>
      </c>
      <c r="C1" s="6" t="s">
        <v>11</v>
      </c>
      <c r="D1" s="1" t="s">
        <v>13</v>
      </c>
      <c r="E1" s="1" t="s">
        <v>21</v>
      </c>
      <c r="F1" s="1" t="s">
        <v>20</v>
      </c>
    </row>
    <row r="2" spans="1:8" ht="18" x14ac:dyDescent="0.2">
      <c r="A2" s="7" t="s">
        <v>35</v>
      </c>
      <c r="B2" s="7" t="s">
        <v>36</v>
      </c>
      <c r="C2" s="7">
        <v>5400000</v>
      </c>
      <c r="D2" s="5">
        <f>SUMIF('گزارش راهکاران فله'!B$2:B$40,'مانده تعهد فله'!B2,'گزارش راهکاران فله'!G$2:G$40)</f>
        <v>1062620</v>
      </c>
      <c r="E2" s="5">
        <f>C2/17</f>
        <v>317647.0588235294</v>
      </c>
      <c r="F2" s="5">
        <f>MIN(E2,D2)/1000</f>
        <v>317.64705882352939</v>
      </c>
    </row>
    <row r="3" spans="1:8" ht="18" x14ac:dyDescent="0.2">
      <c r="A3" s="7" t="s">
        <v>41</v>
      </c>
      <c r="B3" s="7" t="s">
        <v>42</v>
      </c>
      <c r="C3" s="7">
        <v>200000</v>
      </c>
      <c r="D3" s="5">
        <f>SUMIF('گزارش راهکاران فله'!B$2:B$40,'مانده تعهد فله'!B3,'گزارش راهکاران فله'!G$2:G$40)</f>
        <v>75650</v>
      </c>
      <c r="E3" s="5">
        <f>C3/17</f>
        <v>11764.705882352941</v>
      </c>
      <c r="F3" s="5">
        <f>MIN(E3,D3)/1000</f>
        <v>11.76470588235294</v>
      </c>
    </row>
    <row r="4" spans="1:8" ht="18" x14ac:dyDescent="0.2">
      <c r="A4" s="7" t="s">
        <v>60</v>
      </c>
      <c r="B4" s="7" t="s">
        <v>61</v>
      </c>
      <c r="C4" s="7">
        <v>500000</v>
      </c>
      <c r="D4" s="5">
        <f>SUMIF('گزارش راهکاران فله'!B$2:B$40,'مانده تعهد فله'!B4,'گزارش راهکاران فله'!G$2:G$40)</f>
        <v>139950</v>
      </c>
      <c r="E4" s="5">
        <f>C4/17</f>
        <v>29411.764705882353</v>
      </c>
      <c r="F4" s="5">
        <f>MIN(E4,D4)/1000</f>
        <v>29.411764705882351</v>
      </c>
    </row>
    <row r="5" spans="1:8" x14ac:dyDescent="0.2">
      <c r="A5"/>
      <c r="B5"/>
      <c r="C5"/>
      <c r="D5"/>
      <c r="E5"/>
      <c r="F5"/>
    </row>
    <row r="6" spans="1:8" x14ac:dyDescent="0.2">
      <c r="A6"/>
      <c r="B6"/>
      <c r="C6"/>
      <c r="D6"/>
      <c r="E6"/>
      <c r="F6"/>
    </row>
    <row r="7" spans="1:8" x14ac:dyDescent="0.2">
      <c r="A7"/>
      <c r="B7"/>
      <c r="C7"/>
      <c r="D7" s="13"/>
      <c r="E7"/>
    </row>
    <row r="8" spans="1:8" x14ac:dyDescent="0.2">
      <c r="A8"/>
      <c r="B8" s="13"/>
      <c r="C8" s="13"/>
      <c r="D8"/>
      <c r="E8"/>
    </row>
    <row r="9" spans="1:8" ht="19.5" x14ac:dyDescent="0.2">
      <c r="A9"/>
      <c r="B9"/>
      <c r="C9"/>
      <c r="D9"/>
      <c r="E9"/>
      <c r="F9" s="18" t="s">
        <v>17</v>
      </c>
      <c r="G9" s="4" t="s">
        <v>20</v>
      </c>
      <c r="H9" s="4" t="s">
        <v>23</v>
      </c>
    </row>
    <row r="10" spans="1:8" x14ac:dyDescent="0.4">
      <c r="A10"/>
      <c r="B10"/>
      <c r="C10"/>
      <c r="D10"/>
      <c r="E10"/>
      <c r="F10" s="11" t="s">
        <v>41</v>
      </c>
      <c r="G10" s="10">
        <v>12</v>
      </c>
      <c r="H10" s="10">
        <v>8</v>
      </c>
    </row>
    <row r="11" spans="1:8" x14ac:dyDescent="0.4">
      <c r="A11"/>
      <c r="B11"/>
      <c r="C11"/>
      <c r="D11"/>
      <c r="E11"/>
      <c r="F11" s="11" t="s">
        <v>35</v>
      </c>
      <c r="G11" s="7">
        <v>318</v>
      </c>
      <c r="H11" s="7">
        <v>88</v>
      </c>
    </row>
    <row r="12" spans="1:8" x14ac:dyDescent="0.4">
      <c r="D12" s="3"/>
      <c r="E12" s="3"/>
      <c r="F12" s="11" t="s">
        <v>60</v>
      </c>
      <c r="G12" s="7">
        <v>29</v>
      </c>
      <c r="H12" s="7">
        <v>4</v>
      </c>
    </row>
    <row r="13" spans="1:8" x14ac:dyDescent="0.2">
      <c r="A13"/>
      <c r="B13"/>
      <c r="C13"/>
      <c r="D13"/>
      <c r="E13"/>
      <c r="F13"/>
    </row>
    <row r="14" spans="1:8" x14ac:dyDescent="0.2">
      <c r="A14"/>
      <c r="B14"/>
      <c r="C14"/>
      <c r="D14"/>
      <c r="E14"/>
      <c r="F14"/>
    </row>
    <row r="15" spans="1:8" x14ac:dyDescent="0.2">
      <c r="A15"/>
      <c r="B15"/>
      <c r="C15" s="13"/>
      <c r="D15" s="13"/>
      <c r="E15"/>
      <c r="F15"/>
    </row>
    <row r="16" spans="1:8" x14ac:dyDescent="0.2">
      <c r="A16"/>
      <c r="B16"/>
      <c r="C16"/>
      <c r="D16"/>
      <c r="E16"/>
      <c r="F16"/>
    </row>
    <row r="17" spans="1:6" x14ac:dyDescent="0.2">
      <c r="A17"/>
      <c r="B17"/>
      <c r="C17"/>
      <c r="D17"/>
      <c r="E17"/>
      <c r="F17"/>
    </row>
    <row r="18" spans="1:6" x14ac:dyDescent="0.2">
      <c r="A18"/>
      <c r="B18"/>
      <c r="C18"/>
      <c r="D18"/>
      <c r="E18"/>
      <c r="F18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F24"/>
    </row>
  </sheetData>
  <sortState xmlns:xlrd2="http://schemas.microsoft.com/office/spreadsheetml/2017/richdata2" ref="A2:F4">
    <sortCondition ref="B1:B4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H24"/>
  <sheetViews>
    <sheetView rightToLeft="1" workbookViewId="0">
      <selection activeCell="G12" sqref="G12:H14"/>
    </sheetView>
  </sheetViews>
  <sheetFormatPr defaultRowHeight="15.75" x14ac:dyDescent="0.2"/>
  <cols>
    <col min="1" max="1" width="18.5703125" style="3" customWidth="1"/>
    <col min="2" max="2" width="16" style="3" bestFit="1" customWidth="1"/>
    <col min="3" max="3" width="24" style="3" bestFit="1" customWidth="1"/>
    <col min="4" max="4" width="9.5703125" style="2" customWidth="1"/>
    <col min="5" max="5" width="13.85546875" style="2" customWidth="1"/>
    <col min="6" max="6" width="15.42578125" style="2" customWidth="1"/>
    <col min="7" max="7" width="14.7109375" style="3" bestFit="1" customWidth="1"/>
    <col min="8" max="9" width="17.85546875" style="3" bestFit="1" customWidth="1"/>
    <col min="10" max="16384" width="9.140625" style="3"/>
  </cols>
  <sheetData>
    <row r="1" spans="1:8" ht="18.75" x14ac:dyDescent="0.2">
      <c r="A1" s="8" t="s">
        <v>17</v>
      </c>
      <c r="B1" s="8" t="s">
        <v>16</v>
      </c>
      <c r="C1" s="8" t="s">
        <v>11</v>
      </c>
      <c r="D1" s="9" t="s">
        <v>13</v>
      </c>
      <c r="E1" s="9" t="s">
        <v>18</v>
      </c>
      <c r="F1" s="9" t="s">
        <v>19</v>
      </c>
    </row>
    <row r="2" spans="1:8" ht="18" x14ac:dyDescent="0.4">
      <c r="A2" s="11" t="s">
        <v>27</v>
      </c>
      <c r="B2" s="11" t="s">
        <v>28</v>
      </c>
      <c r="C2" s="11">
        <v>600000</v>
      </c>
      <c r="D2" s="5">
        <f>SUMIF('گزارش راهکاران بشکه'!B$2:B$40,'مانده تعهد بشکه'!B2,'گزارش راهکاران بشکه'!G$2:G$40)</f>
        <v>167</v>
      </c>
      <c r="E2" s="5">
        <f>C2/13</f>
        <v>46153.846153846156</v>
      </c>
      <c r="F2" s="5">
        <f>MIN(E2,D2)/1000</f>
        <v>0.16700000000000001</v>
      </c>
    </row>
    <row r="3" spans="1:8" ht="18" x14ac:dyDescent="0.4">
      <c r="A3" s="11" t="s">
        <v>50</v>
      </c>
      <c r="B3" s="11" t="s">
        <v>51</v>
      </c>
      <c r="C3" s="11">
        <v>500000</v>
      </c>
      <c r="D3" s="5">
        <f>SUMIF('گزارش راهکاران بشکه'!B$2:B$40,'مانده تعهد بشکه'!B3,'گزارش راهکاران بشکه'!G$2:G$40)</f>
        <v>12597</v>
      </c>
      <c r="E3" s="5">
        <f>C3/13</f>
        <v>38461.538461538461</v>
      </c>
      <c r="F3" s="5">
        <f>MIN(E3,D3)/1000</f>
        <v>12.597</v>
      </c>
    </row>
    <row r="4" spans="1:8" ht="18" x14ac:dyDescent="0.4">
      <c r="A4" s="11" t="s">
        <v>50</v>
      </c>
      <c r="B4" s="11" t="s">
        <v>64</v>
      </c>
      <c r="C4" s="11">
        <v>500000</v>
      </c>
      <c r="D4" s="5">
        <f>SUMIF('گزارش راهکاران بشکه'!B$2:B$40,'مانده تعهد بشکه'!B4,'گزارش راهکاران بشکه'!G$2:G$40)</f>
        <v>500000</v>
      </c>
      <c r="E4" s="5">
        <f>C4/13</f>
        <v>38461.538461538461</v>
      </c>
      <c r="F4" s="5">
        <f>MIN(E4,D4)/1000</f>
        <v>38.46153846153846</v>
      </c>
    </row>
    <row r="5" spans="1:8" ht="18" x14ac:dyDescent="0.4">
      <c r="A5" s="11" t="s">
        <v>50</v>
      </c>
      <c r="B5" s="11" t="s">
        <v>67</v>
      </c>
      <c r="C5" s="11">
        <v>500000</v>
      </c>
      <c r="D5" s="5">
        <f>SUMIF('گزارش راهکاران بشکه'!B$2:B$40,'مانده تعهد بشکه'!B5,'گزارش راهکاران بشکه'!G$2:G$40)</f>
        <v>364621</v>
      </c>
      <c r="E5" s="5">
        <f>C5/13</f>
        <v>38461.538461538461</v>
      </c>
      <c r="F5" s="5">
        <f>MIN(E5,D5)/1000</f>
        <v>38.46153846153846</v>
      </c>
    </row>
    <row r="6" spans="1:8" ht="18" x14ac:dyDescent="0.4">
      <c r="A6" s="11" t="s">
        <v>71</v>
      </c>
      <c r="B6" s="11" t="s">
        <v>72</v>
      </c>
      <c r="C6" s="11">
        <v>500000</v>
      </c>
      <c r="D6" s="5">
        <f>SUMIF('گزارش راهکاران بشکه'!B$2:B$40,'مانده تعهد بشکه'!B6,'گزارش راهکاران بشکه'!G$2:G$40)</f>
        <v>500000</v>
      </c>
      <c r="E6" s="5">
        <f>C6/13</f>
        <v>38461.538461538461</v>
      </c>
      <c r="F6" s="5">
        <f>MIN(E6,D6)/1000</f>
        <v>38.46153846153846</v>
      </c>
    </row>
    <row r="7" spans="1:8" x14ac:dyDescent="0.2">
      <c r="A7"/>
      <c r="B7"/>
      <c r="C7"/>
      <c r="D7"/>
      <c r="E7"/>
      <c r="F7"/>
    </row>
    <row r="8" spans="1:8" x14ac:dyDescent="0.2">
      <c r="A8"/>
      <c r="B8"/>
      <c r="C8"/>
      <c r="D8"/>
      <c r="E8"/>
      <c r="F8"/>
    </row>
    <row r="9" spans="1:8" x14ac:dyDescent="0.2">
      <c r="A9"/>
      <c r="B9"/>
      <c r="C9"/>
      <c r="D9"/>
      <c r="E9"/>
      <c r="F9"/>
    </row>
    <row r="10" spans="1:8" x14ac:dyDescent="0.2">
      <c r="A10"/>
      <c r="B10"/>
      <c r="C10"/>
      <c r="D10"/>
      <c r="E10"/>
      <c r="F10"/>
    </row>
    <row r="11" spans="1:8" x14ac:dyDescent="0.2">
      <c r="A11"/>
      <c r="B11"/>
      <c r="C11"/>
      <c r="D11"/>
      <c r="E11"/>
      <c r="F11" s="3"/>
    </row>
    <row r="12" spans="1:8" ht="19.5" x14ac:dyDescent="0.2">
      <c r="A12" s="13"/>
      <c r="B12"/>
      <c r="C12" s="13"/>
      <c r="D12"/>
      <c r="E12"/>
      <c r="F12" s="3"/>
      <c r="G12" s="4" t="s">
        <v>17</v>
      </c>
      <c r="H12" s="4" t="s">
        <v>22</v>
      </c>
    </row>
    <row r="13" spans="1:8" x14ac:dyDescent="0.4">
      <c r="A13" s="13"/>
      <c r="B13"/>
      <c r="C13" s="13"/>
      <c r="D13"/>
      <c r="E13"/>
      <c r="F13" s="3"/>
      <c r="G13" s="11" t="s">
        <v>50</v>
      </c>
      <c r="H13" s="7">
        <v>74</v>
      </c>
    </row>
    <row r="14" spans="1:8" x14ac:dyDescent="0.2">
      <c r="A14" s="13"/>
      <c r="B14"/>
      <c r="C14" s="13"/>
      <c r="D14"/>
      <c r="E14"/>
      <c r="F14" s="3"/>
      <c r="G14" s="7" t="s">
        <v>74</v>
      </c>
      <c r="H14" s="7">
        <v>26</v>
      </c>
    </row>
    <row r="15" spans="1:8" x14ac:dyDescent="0.2">
      <c r="A15" s="2"/>
      <c r="B15" s="13"/>
      <c r="C15" s="14"/>
      <c r="D15" s="3"/>
      <c r="E15" s="3"/>
      <c r="F15" s="3"/>
    </row>
    <row r="16" spans="1:8" x14ac:dyDescent="0.2">
      <c r="A16" s="2"/>
      <c r="B16" s="17"/>
      <c r="C16" s="13"/>
      <c r="D16" s="14"/>
      <c r="E16" s="3"/>
      <c r="F16" s="3"/>
    </row>
    <row r="17" spans="2:6" x14ac:dyDescent="0.2">
      <c r="B17" s="15"/>
      <c r="C17" s="16"/>
      <c r="D17" s="14"/>
      <c r="E17" s="3"/>
      <c r="F17" s="3"/>
    </row>
    <row r="18" spans="2:6" x14ac:dyDescent="0.2">
      <c r="B18" s="15"/>
      <c r="C18" s="16"/>
      <c r="D18" s="14"/>
      <c r="E18" s="3"/>
      <c r="F18" s="3"/>
    </row>
    <row r="19" spans="2:6" x14ac:dyDescent="0.2">
      <c r="C19" s="2"/>
      <c r="E19" s="3"/>
      <c r="F19" s="3"/>
    </row>
    <row r="20" spans="2:6" x14ac:dyDescent="0.2">
      <c r="D20" s="3"/>
      <c r="E20" s="3"/>
      <c r="F20" s="3"/>
    </row>
    <row r="21" spans="2:6" x14ac:dyDescent="0.2">
      <c r="D21" s="3"/>
      <c r="E21" s="3"/>
      <c r="F21" s="3"/>
    </row>
    <row r="22" spans="2:6" x14ac:dyDescent="0.2">
      <c r="D22" s="3"/>
      <c r="E22" s="3"/>
      <c r="F22" s="3"/>
    </row>
    <row r="23" spans="2:6" x14ac:dyDescent="0.2">
      <c r="D23" s="3"/>
      <c r="E23" s="3"/>
      <c r="F23" s="3"/>
    </row>
    <row r="24" spans="2:6" x14ac:dyDescent="0.2">
      <c r="D24" s="3"/>
      <c r="E24" s="3"/>
      <c r="F24" s="3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3"/>
  <sheetViews>
    <sheetView rightToLeft="1" tabSelected="1" workbookViewId="0">
      <selection activeCell="B21" sqref="B21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19" t="s">
        <v>75</v>
      </c>
      <c r="B4" s="19"/>
    </row>
    <row r="5" spans="1:2" ht="15.75" x14ac:dyDescent="0.4">
      <c r="A5" s="12"/>
      <c r="B5" s="12"/>
    </row>
    <row r="6" spans="1:2" ht="19.5" x14ac:dyDescent="0.2">
      <c r="A6" s="18" t="s">
        <v>17</v>
      </c>
      <c r="B6" s="4" t="s">
        <v>23</v>
      </c>
    </row>
    <row r="7" spans="1:2" ht="15.75" x14ac:dyDescent="0.4">
      <c r="A7" s="11" t="s">
        <v>41</v>
      </c>
      <c r="B7" s="10">
        <v>8</v>
      </c>
    </row>
    <row r="8" spans="1:2" ht="15.75" x14ac:dyDescent="0.4">
      <c r="A8" s="11" t="s">
        <v>35</v>
      </c>
      <c r="B8" s="7">
        <v>88</v>
      </c>
    </row>
    <row r="9" spans="1:2" ht="15.75" x14ac:dyDescent="0.4">
      <c r="A9" s="11" t="s">
        <v>60</v>
      </c>
      <c r="B9" s="7">
        <v>4</v>
      </c>
    </row>
    <row r="10" spans="1:2" x14ac:dyDescent="0.2">
      <c r="A10" s="20"/>
      <c r="B10" s="20"/>
    </row>
    <row r="11" spans="1:2" ht="19.5" x14ac:dyDescent="0.2">
      <c r="A11" s="4" t="s">
        <v>17</v>
      </c>
      <c r="B11" s="4" t="s">
        <v>22</v>
      </c>
    </row>
    <row r="12" spans="1:2" ht="15.75" x14ac:dyDescent="0.4">
      <c r="A12" s="11" t="s">
        <v>50</v>
      </c>
      <c r="B12" s="7">
        <v>74</v>
      </c>
    </row>
    <row r="13" spans="1:2" ht="15.75" x14ac:dyDescent="0.2">
      <c r="A13" s="7" t="s">
        <v>74</v>
      </c>
      <c r="B13" s="7">
        <v>26</v>
      </c>
    </row>
  </sheetData>
  <mergeCells count="2">
    <mergeCell ref="A4:B4"/>
    <mergeCell ref="A10:B10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2024-06-11T04:20:20Z</dcterms:modified>
</cp:coreProperties>
</file>