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12BCA622-F4B9-40C4-8C89-5F1F3A05DA43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راهکاران'!$A$1:$K$22</definedName>
    <definedName name="_xlnm._FilterDatabase" localSheetId="3" hidden="1">'مانده تعهد فله'!$B$1:$E$5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D14" i="11"/>
  <c r="D12" i="11"/>
  <c r="F3" i="11"/>
  <c r="E3" i="11"/>
  <c r="E4" i="11"/>
  <c r="F4" i="11" s="1"/>
  <c r="E5" i="11"/>
  <c r="F5" i="11" s="1"/>
  <c r="D3" i="11"/>
  <c r="D4" i="11"/>
  <c r="D5" i="11"/>
  <c r="D2" i="11"/>
  <c r="D3" i="8"/>
  <c r="D4" i="8"/>
  <c r="D5" i="8"/>
  <c r="D6" i="8"/>
  <c r="D7" i="8"/>
  <c r="D8" i="8"/>
  <c r="E3" i="8"/>
  <c r="F3" i="8" s="1"/>
  <c r="E4" i="8"/>
  <c r="E5" i="8"/>
  <c r="E6" i="8"/>
  <c r="E7" i="8"/>
  <c r="F7" i="8" s="1"/>
  <c r="E8" i="8"/>
  <c r="D2" i="8"/>
  <c r="F8" i="8" l="1"/>
  <c r="F5" i="8"/>
  <c r="F4" i="8"/>
  <c r="F6" i="8"/>
  <c r="E2" i="11"/>
  <c r="F2" i="11" l="1"/>
  <c r="E2" i="8"/>
  <c r="F2" i="8" l="1"/>
</calcChain>
</file>

<file path=xl/sharedStrings.xml><?xml version="1.0" encoding="utf-8"?>
<sst xmlns="http://schemas.openxmlformats.org/spreadsheetml/2006/main" count="422" uniqueCount="79">
  <si>
    <t>12</t>
  </si>
  <si>
    <t>22</t>
  </si>
  <si>
    <t>در حال استفاده</t>
  </si>
  <si>
    <t>1403/01/15</t>
  </si>
  <si>
    <t>جی پورنر پارس</t>
  </si>
  <si>
    <t>1403/02/29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</si>
  <si>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</si>
  <si>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</si>
  <si>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</si>
  <si>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</si>
  <si>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</si>
  <si>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</si>
  <si>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</si>
  <si>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</si>
  <si>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</si>
  <si>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</si>
  <si>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</si>
  <si>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</si>
  <si>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</si>
  <si>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</si>
  <si>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</si>
  <si>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</si>
  <si>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</si>
  <si>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</si>
  <si>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</si>
  <si>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</si>
  <si>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</si>
  <si>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بیتو تار پارس</t>
  </si>
  <si>
    <t>بیتوتار پارس</t>
  </si>
  <si>
    <t>1403/02/10</t>
  </si>
  <si>
    <t>1403/02/24</t>
  </si>
  <si>
    <t>1403/03/15</t>
  </si>
  <si>
    <t>14031200119</t>
  </si>
  <si>
    <t>1403013319001</t>
  </si>
  <si>
    <t>14031200120</t>
  </si>
  <si>
    <t>1403013284001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</si>
  <si>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</si>
  <si>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</si>
  <si>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</si>
  <si>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</si>
  <si>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</si>
  <si>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</si>
  <si>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</si>
  <si>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1403/02/31</t>
  </si>
  <si>
    <t>14031200130</t>
  </si>
  <si>
    <t>14031200131</t>
  </si>
  <si>
    <t>14031200133</t>
  </si>
  <si>
    <t>14031200134</t>
  </si>
  <si>
    <t>14031200135</t>
  </si>
  <si>
    <t>14031200136</t>
  </si>
  <si>
    <t>1403048787001</t>
  </si>
  <si>
    <t>1403/03/09</t>
  </si>
  <si>
    <t>تولیدی روانساز آرین جم</t>
  </si>
  <si>
    <t>1403048784001</t>
  </si>
  <si>
    <t>14032200062</t>
  </si>
  <si>
    <t>14032200064</t>
  </si>
  <si>
    <t>1403/02/30</t>
  </si>
  <si>
    <t>ایساتیس دیزل پارت</t>
  </si>
  <si>
    <t>1403053851001</t>
  </si>
  <si>
    <t>1403/02/16</t>
  </si>
  <si>
    <t>14032200063</t>
  </si>
  <si>
    <t>14031200138</t>
  </si>
  <si>
    <t>1403053860001</t>
  </si>
  <si>
    <t>14031200137</t>
  </si>
  <si>
    <t>14032200070</t>
  </si>
  <si>
    <t>1403048786001</t>
  </si>
  <si>
    <t>14031200106</t>
  </si>
  <si>
    <t>1403/02/20</t>
  </si>
  <si>
    <t>1403025383001</t>
  </si>
  <si>
    <t>1403/01/25</t>
  </si>
  <si>
    <t>14031200105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</si>
  <si>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</si>
  <si>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</si>
  <si>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</si>
  <si>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</si>
  <si>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</si>
  <si>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</si>
  <si>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</si>
  <si>
    <t>تخصیص روزانه مورخ 1403/03/06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</si>
</sst>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right"/>
    </xf>
  </cellStyleXfs>
  <cellXfs count="26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3" fontId="3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0" fontId="0" fillId="0" borderId="0" xfId="0" applyBorder="1">
      <alignment horizontal="right"/>
    </xf>
    <xf numFmtId="3" fontId="0" fillId="0" borderId="0" xfId="0" applyNumberFormat="1" applyBorder="1">
      <alignment horizontal="right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22"/>
  <sheetViews>
    <sheetView rightToLeft="1" workbookViewId="0">
      <selection sqref="A1:XFD1048576"/>
    </sheetView>
  </sheetViews>
  <sheetFormatPr defaultRowHeight="12.75" x14ac:dyDescent="0.2"/>
  <cols>
    <col min="1" max="1" width="19.7109375" bestFit="1" customWidth="1"/>
    <col min="8" max="8" width="14.42578125" bestFit="1" customWidth="1"/>
  </cols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hidden="1" x14ac:dyDescent="0.2">
      <c r="A2" t="s">
        <v>27</v>
      </c>
      <c r="B2" t="s">
        <v>68</v>
      </c>
      <c r="C2" t="s">
        <v>69</v>
      </c>
      <c r="D2" t="s">
        <v>66</v>
      </c>
      <c r="E2" t="s">
        <v>67</v>
      </c>
      <c r="F2">
        <v>300000</v>
      </c>
      <c r="G2">
        <v>300000</v>
      </c>
      <c r="H2" t="s">
        <v>31</v>
      </c>
      <c r="I2" t="s">
        <v>7</v>
      </c>
      <c r="J2">
        <v>3000000</v>
      </c>
      <c r="K2" t="s">
        <v>0</v>
      </c>
    </row>
    <row r="3" spans="1:11" hidden="1" x14ac:dyDescent="0.2">
      <c r="A3" t="s">
        <v>27</v>
      </c>
      <c r="B3" t="s">
        <v>68</v>
      </c>
      <c r="C3" t="s">
        <v>69</v>
      </c>
      <c r="D3" t="s">
        <v>70</v>
      </c>
      <c r="E3" t="s">
        <v>67</v>
      </c>
      <c r="F3">
        <v>2700000</v>
      </c>
      <c r="G3">
        <v>2085230</v>
      </c>
      <c r="H3" t="s">
        <v>31</v>
      </c>
      <c r="I3" t="s">
        <v>2</v>
      </c>
      <c r="J3">
        <v>3000000</v>
      </c>
      <c r="K3" t="s">
        <v>0</v>
      </c>
    </row>
    <row r="4" spans="1:11" hidden="1" x14ac:dyDescent="0.2">
      <c r="A4" t="s">
        <v>27</v>
      </c>
      <c r="B4" t="s">
        <v>33</v>
      </c>
      <c r="C4" t="s">
        <v>3</v>
      </c>
      <c r="D4" t="s">
        <v>32</v>
      </c>
      <c r="E4" t="s">
        <v>30</v>
      </c>
      <c r="F4">
        <v>1620000</v>
      </c>
      <c r="G4">
        <v>419600</v>
      </c>
      <c r="H4" t="s">
        <v>31</v>
      </c>
      <c r="I4" t="s">
        <v>2</v>
      </c>
      <c r="J4">
        <v>1800000</v>
      </c>
      <c r="K4" t="s">
        <v>0</v>
      </c>
    </row>
    <row r="5" spans="1:11" hidden="1" x14ac:dyDescent="0.2">
      <c r="A5" t="s">
        <v>27</v>
      </c>
      <c r="B5" t="s">
        <v>33</v>
      </c>
      <c r="C5" t="s">
        <v>3</v>
      </c>
      <c r="D5" t="s">
        <v>44</v>
      </c>
      <c r="E5" t="s">
        <v>30</v>
      </c>
      <c r="F5">
        <v>180000</v>
      </c>
      <c r="G5">
        <v>180000</v>
      </c>
      <c r="H5" t="s">
        <v>31</v>
      </c>
      <c r="I5" t="s">
        <v>6</v>
      </c>
      <c r="J5">
        <v>1800000</v>
      </c>
      <c r="K5" t="s">
        <v>0</v>
      </c>
    </row>
    <row r="6" spans="1:11" hidden="1" x14ac:dyDescent="0.2">
      <c r="A6" t="s">
        <v>27</v>
      </c>
      <c r="B6" t="s">
        <v>35</v>
      </c>
      <c r="C6" t="s">
        <v>3</v>
      </c>
      <c r="D6" t="s">
        <v>34</v>
      </c>
      <c r="E6" t="s">
        <v>30</v>
      </c>
      <c r="F6">
        <v>2700000</v>
      </c>
      <c r="G6">
        <v>2700000</v>
      </c>
      <c r="H6" t="s">
        <v>31</v>
      </c>
      <c r="I6" t="s">
        <v>6</v>
      </c>
      <c r="J6">
        <v>3000000</v>
      </c>
      <c r="K6" t="s">
        <v>0</v>
      </c>
    </row>
    <row r="7" spans="1:11" hidden="1" x14ac:dyDescent="0.2">
      <c r="A7" t="s">
        <v>27</v>
      </c>
      <c r="B7" t="s">
        <v>35</v>
      </c>
      <c r="C7" t="s">
        <v>3</v>
      </c>
      <c r="D7" t="s">
        <v>45</v>
      </c>
      <c r="E7" t="s">
        <v>30</v>
      </c>
      <c r="F7">
        <v>300000</v>
      </c>
      <c r="G7">
        <v>300000</v>
      </c>
      <c r="H7" t="s">
        <v>31</v>
      </c>
      <c r="I7" t="s">
        <v>7</v>
      </c>
      <c r="J7">
        <v>3000000</v>
      </c>
      <c r="K7" t="s">
        <v>0</v>
      </c>
    </row>
    <row r="8" spans="1:11" hidden="1" x14ac:dyDescent="0.2">
      <c r="A8" t="s">
        <v>27</v>
      </c>
      <c r="B8" t="s">
        <v>38</v>
      </c>
      <c r="C8" t="s">
        <v>36</v>
      </c>
      <c r="D8" t="s">
        <v>37</v>
      </c>
      <c r="E8" t="s">
        <v>30</v>
      </c>
      <c r="F8">
        <v>2700000</v>
      </c>
      <c r="G8">
        <v>2700000</v>
      </c>
      <c r="H8" t="s">
        <v>31</v>
      </c>
      <c r="I8" t="s">
        <v>6</v>
      </c>
      <c r="J8">
        <v>3000000</v>
      </c>
      <c r="K8" t="s">
        <v>0</v>
      </c>
    </row>
    <row r="9" spans="1:11" hidden="1" x14ac:dyDescent="0.2">
      <c r="A9" t="s">
        <v>27</v>
      </c>
      <c r="B9" t="s">
        <v>38</v>
      </c>
      <c r="C9" t="s">
        <v>36</v>
      </c>
      <c r="D9" t="s">
        <v>46</v>
      </c>
      <c r="E9" t="s">
        <v>30</v>
      </c>
      <c r="F9">
        <v>300000</v>
      </c>
      <c r="G9">
        <v>300000</v>
      </c>
      <c r="H9" t="s">
        <v>31</v>
      </c>
      <c r="I9" t="s">
        <v>7</v>
      </c>
      <c r="J9">
        <v>3000000</v>
      </c>
      <c r="K9" t="s">
        <v>0</v>
      </c>
    </row>
    <row r="10" spans="1:11" hidden="1" x14ac:dyDescent="0.2">
      <c r="A10" t="s">
        <v>27</v>
      </c>
      <c r="B10" t="s">
        <v>40</v>
      </c>
      <c r="C10" t="s">
        <v>36</v>
      </c>
      <c r="D10" t="s">
        <v>39</v>
      </c>
      <c r="E10" t="s">
        <v>30</v>
      </c>
      <c r="F10">
        <v>2700000</v>
      </c>
      <c r="G10">
        <v>2700000</v>
      </c>
      <c r="H10" t="s">
        <v>31</v>
      </c>
      <c r="I10" t="s">
        <v>6</v>
      </c>
      <c r="J10">
        <v>3000000</v>
      </c>
      <c r="K10" t="s">
        <v>0</v>
      </c>
    </row>
    <row r="11" spans="1:11" hidden="1" x14ac:dyDescent="0.2">
      <c r="A11" t="s">
        <v>27</v>
      </c>
      <c r="B11" t="s">
        <v>40</v>
      </c>
      <c r="C11" t="s">
        <v>36</v>
      </c>
      <c r="D11" t="s">
        <v>47</v>
      </c>
      <c r="E11" t="s">
        <v>30</v>
      </c>
      <c r="F11">
        <v>300000</v>
      </c>
      <c r="G11">
        <v>300000</v>
      </c>
      <c r="H11" t="s">
        <v>31</v>
      </c>
      <c r="I11" t="s">
        <v>7</v>
      </c>
      <c r="J11">
        <v>3000000</v>
      </c>
      <c r="K11" t="s">
        <v>0</v>
      </c>
    </row>
    <row r="12" spans="1:11" hidden="1" x14ac:dyDescent="0.2">
      <c r="A12" t="s">
        <v>27</v>
      </c>
      <c r="B12" t="s">
        <v>42</v>
      </c>
      <c r="C12" t="s">
        <v>36</v>
      </c>
      <c r="D12" t="s">
        <v>41</v>
      </c>
      <c r="E12" t="s">
        <v>30</v>
      </c>
      <c r="F12">
        <v>2700000</v>
      </c>
      <c r="G12">
        <v>2700000</v>
      </c>
      <c r="H12" t="s">
        <v>31</v>
      </c>
      <c r="I12" t="s">
        <v>6</v>
      </c>
      <c r="J12">
        <v>3000000</v>
      </c>
      <c r="K12" t="s">
        <v>0</v>
      </c>
    </row>
    <row r="13" spans="1:11" hidden="1" x14ac:dyDescent="0.2">
      <c r="A13" t="s">
        <v>27</v>
      </c>
      <c r="B13" t="s">
        <v>42</v>
      </c>
      <c r="C13" t="s">
        <v>36</v>
      </c>
      <c r="D13" t="s">
        <v>48</v>
      </c>
      <c r="E13" t="s">
        <v>30</v>
      </c>
      <c r="F13">
        <v>300000</v>
      </c>
      <c r="G13">
        <v>300000</v>
      </c>
      <c r="H13" t="s">
        <v>31</v>
      </c>
      <c r="I13" t="s">
        <v>7</v>
      </c>
      <c r="J13">
        <v>3000000</v>
      </c>
      <c r="K13" t="s">
        <v>0</v>
      </c>
    </row>
    <row r="14" spans="1:11" hidden="1" x14ac:dyDescent="0.2">
      <c r="A14" t="s">
        <v>4</v>
      </c>
      <c r="B14" t="s">
        <v>50</v>
      </c>
      <c r="C14" t="s">
        <v>29</v>
      </c>
      <c r="D14" t="s">
        <v>49</v>
      </c>
      <c r="E14" t="s">
        <v>5</v>
      </c>
      <c r="F14">
        <v>750000</v>
      </c>
      <c r="G14">
        <v>341800</v>
      </c>
      <c r="H14" t="s">
        <v>51</v>
      </c>
      <c r="I14" t="s">
        <v>2</v>
      </c>
      <c r="J14">
        <v>1000000</v>
      </c>
      <c r="K14" t="s">
        <v>0</v>
      </c>
    </row>
    <row r="15" spans="1:11" x14ac:dyDescent="0.2">
      <c r="A15" t="s">
        <v>52</v>
      </c>
      <c r="B15" t="s">
        <v>53</v>
      </c>
      <c r="C15" t="s">
        <v>29</v>
      </c>
      <c r="D15" t="s">
        <v>54</v>
      </c>
      <c r="E15" t="s">
        <v>5</v>
      </c>
      <c r="F15">
        <v>40000</v>
      </c>
      <c r="G15">
        <v>52</v>
      </c>
      <c r="H15" t="s">
        <v>51</v>
      </c>
      <c r="I15" t="s">
        <v>2</v>
      </c>
      <c r="J15">
        <v>400000</v>
      </c>
      <c r="K15" t="s">
        <v>1</v>
      </c>
    </row>
    <row r="16" spans="1:11" x14ac:dyDescent="0.2">
      <c r="A16" t="s">
        <v>57</v>
      </c>
      <c r="B16" t="s">
        <v>58</v>
      </c>
      <c r="C16" t="s">
        <v>59</v>
      </c>
      <c r="D16" t="s">
        <v>55</v>
      </c>
      <c r="E16" t="s">
        <v>56</v>
      </c>
      <c r="F16">
        <v>100000</v>
      </c>
      <c r="G16">
        <v>100000</v>
      </c>
      <c r="H16" t="s">
        <v>51</v>
      </c>
      <c r="I16" t="s">
        <v>7</v>
      </c>
      <c r="J16">
        <v>1000000</v>
      </c>
      <c r="K16" t="s">
        <v>1</v>
      </c>
    </row>
    <row r="17" spans="1:11" x14ac:dyDescent="0.2">
      <c r="A17" t="s">
        <v>57</v>
      </c>
      <c r="B17" t="s">
        <v>58</v>
      </c>
      <c r="C17" t="s">
        <v>59</v>
      </c>
      <c r="D17" t="s">
        <v>60</v>
      </c>
      <c r="E17" t="s">
        <v>56</v>
      </c>
      <c r="F17">
        <v>900000</v>
      </c>
      <c r="G17">
        <v>316003</v>
      </c>
      <c r="H17" t="s">
        <v>51</v>
      </c>
      <c r="I17" t="s">
        <v>2</v>
      </c>
      <c r="J17">
        <v>1000000</v>
      </c>
      <c r="K17" t="s">
        <v>1</v>
      </c>
    </row>
    <row r="18" spans="1:11" hidden="1" x14ac:dyDescent="0.2">
      <c r="A18" t="s">
        <v>27</v>
      </c>
      <c r="B18" t="s">
        <v>62</v>
      </c>
      <c r="C18" t="s">
        <v>59</v>
      </c>
      <c r="D18" t="s">
        <v>61</v>
      </c>
      <c r="E18" t="s">
        <v>43</v>
      </c>
      <c r="F18">
        <v>300000</v>
      </c>
      <c r="G18">
        <v>300000</v>
      </c>
      <c r="H18" t="s">
        <v>51</v>
      </c>
      <c r="I18" t="s">
        <v>6</v>
      </c>
      <c r="J18">
        <v>3000000</v>
      </c>
      <c r="K18" t="s">
        <v>0</v>
      </c>
    </row>
    <row r="19" spans="1:11" hidden="1" x14ac:dyDescent="0.2">
      <c r="A19" t="s">
        <v>27</v>
      </c>
      <c r="B19" t="s">
        <v>62</v>
      </c>
      <c r="C19" t="s">
        <v>59</v>
      </c>
      <c r="D19" t="s">
        <v>63</v>
      </c>
      <c r="E19" t="s">
        <v>43</v>
      </c>
      <c r="F19">
        <v>2700000</v>
      </c>
      <c r="G19">
        <v>74390</v>
      </c>
      <c r="H19" t="s">
        <v>51</v>
      </c>
      <c r="I19" t="s">
        <v>2</v>
      </c>
      <c r="J19">
        <v>3000000</v>
      </c>
      <c r="K19" t="s">
        <v>0</v>
      </c>
    </row>
    <row r="20" spans="1:11" x14ac:dyDescent="0.2">
      <c r="A20" t="s">
        <v>52</v>
      </c>
      <c r="B20" t="s">
        <v>65</v>
      </c>
      <c r="C20" t="s">
        <v>29</v>
      </c>
      <c r="D20" t="s">
        <v>64</v>
      </c>
      <c r="E20" t="s">
        <v>43</v>
      </c>
      <c r="F20">
        <v>30000</v>
      </c>
      <c r="G20">
        <v>178</v>
      </c>
      <c r="H20" t="s">
        <v>51</v>
      </c>
      <c r="I20" t="s">
        <v>2</v>
      </c>
      <c r="J20">
        <v>300000</v>
      </c>
      <c r="K20" t="s">
        <v>1</v>
      </c>
    </row>
    <row r="21" spans="1:11" x14ac:dyDescent="0.2">
      <c r="A21" t="s">
        <v>74</v>
      </c>
      <c r="B21" t="s">
        <v>75</v>
      </c>
      <c r="C21" t="s">
        <v>71</v>
      </c>
      <c r="D21" t="s">
        <v>73</v>
      </c>
      <c r="E21" t="s">
        <v>72</v>
      </c>
      <c r="F21">
        <v>60000</v>
      </c>
      <c r="G21">
        <v>60000</v>
      </c>
      <c r="H21" t="s">
        <v>76</v>
      </c>
      <c r="I21" t="s">
        <v>7</v>
      </c>
      <c r="J21">
        <v>600000</v>
      </c>
      <c r="K21" t="s">
        <v>1</v>
      </c>
    </row>
    <row r="22" spans="1:11" x14ac:dyDescent="0.2">
      <c r="A22" t="s">
        <v>74</v>
      </c>
      <c r="B22" t="s">
        <v>75</v>
      </c>
      <c r="C22" t="s">
        <v>71</v>
      </c>
      <c r="D22" t="s">
        <v>77</v>
      </c>
      <c r="E22" t="s">
        <v>72</v>
      </c>
      <c r="F22">
        <v>540000</v>
      </c>
      <c r="G22">
        <v>540000</v>
      </c>
      <c r="H22" t="s">
        <v>76</v>
      </c>
      <c r="I22" t="s">
        <v>6</v>
      </c>
      <c r="J22">
        <v>600000</v>
      </c>
      <c r="K22" t="s">
        <v>1</v>
      </c>
    </row>
  </sheetData>
  <autoFilter ref="A1:K22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6"/>
  <sheetViews>
    <sheetView rightToLeft="1" workbookViewId="0">
      <selection activeCell="J2" activeCellId="1" sqref="A2:B16 J2:J16"/>
    </sheetView>
  </sheetViews>
  <sheetFormatPr defaultRowHeight="12.75" x14ac:dyDescent="0.2"/>
  <cols>
    <col min="1" max="1" width="12.85546875" bestFit="1" customWidth="1"/>
    <col min="2" max="2" width="18.140625" bestFit="1" customWidth="1"/>
  </cols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27</v>
      </c>
      <c r="B2" t="s">
        <v>68</v>
      </c>
      <c r="C2" t="s">
        <v>69</v>
      </c>
      <c r="D2" t="s">
        <v>66</v>
      </c>
      <c r="E2" t="s">
        <v>67</v>
      </c>
      <c r="F2">
        <v>300000</v>
      </c>
      <c r="G2">
        <v>300000</v>
      </c>
      <c r="H2" t="s">
        <v>31</v>
      </c>
      <c r="I2" t="s">
        <v>7</v>
      </c>
      <c r="J2">
        <v>3000000</v>
      </c>
      <c r="K2" t="s">
        <v>0</v>
      </c>
    </row>
    <row r="3" spans="1:11" x14ac:dyDescent="0.2">
      <c r="A3" t="s">
        <v>27</v>
      </c>
      <c r="B3" t="s">
        <v>68</v>
      </c>
      <c r="C3" t="s">
        <v>69</v>
      </c>
      <c r="D3" t="s">
        <v>70</v>
      </c>
      <c r="E3" t="s">
        <v>67</v>
      </c>
      <c r="F3">
        <v>2700000</v>
      </c>
      <c r="G3">
        <v>2085230</v>
      </c>
      <c r="H3" t="s">
        <v>31</v>
      </c>
      <c r="I3" t="s">
        <v>2</v>
      </c>
      <c r="J3">
        <v>3000000</v>
      </c>
      <c r="K3" t="s">
        <v>0</v>
      </c>
    </row>
    <row r="4" spans="1:11" x14ac:dyDescent="0.2">
      <c r="A4" t="s">
        <v>27</v>
      </c>
      <c r="B4" t="s">
        <v>33</v>
      </c>
      <c r="C4" t="s">
        <v>3</v>
      </c>
      <c r="D4" t="s">
        <v>32</v>
      </c>
      <c r="E4" t="s">
        <v>30</v>
      </c>
      <c r="F4">
        <v>1620000</v>
      </c>
      <c r="G4">
        <v>419600</v>
      </c>
      <c r="H4" t="s">
        <v>31</v>
      </c>
      <c r="I4" t="s">
        <v>2</v>
      </c>
      <c r="J4">
        <v>1800000</v>
      </c>
      <c r="K4" t="s">
        <v>0</v>
      </c>
    </row>
    <row r="5" spans="1:11" x14ac:dyDescent="0.2">
      <c r="A5" t="s">
        <v>27</v>
      </c>
      <c r="B5" t="s">
        <v>33</v>
      </c>
      <c r="C5" t="s">
        <v>3</v>
      </c>
      <c r="D5" t="s">
        <v>44</v>
      </c>
      <c r="E5" t="s">
        <v>30</v>
      </c>
      <c r="F5">
        <v>180000</v>
      </c>
      <c r="G5">
        <v>180000</v>
      </c>
      <c r="H5" t="s">
        <v>31</v>
      </c>
      <c r="I5" t="s">
        <v>6</v>
      </c>
      <c r="J5">
        <v>1800000</v>
      </c>
      <c r="K5" t="s">
        <v>0</v>
      </c>
    </row>
    <row r="6" spans="1:11" x14ac:dyDescent="0.2">
      <c r="A6" t="s">
        <v>27</v>
      </c>
      <c r="B6" t="s">
        <v>35</v>
      </c>
      <c r="C6" t="s">
        <v>3</v>
      </c>
      <c r="D6" t="s">
        <v>34</v>
      </c>
      <c r="E6" t="s">
        <v>30</v>
      </c>
      <c r="F6">
        <v>2700000</v>
      </c>
      <c r="G6">
        <v>2700000</v>
      </c>
      <c r="H6" t="s">
        <v>31</v>
      </c>
      <c r="I6" t="s">
        <v>6</v>
      </c>
      <c r="J6">
        <v>3000000</v>
      </c>
      <c r="K6" t="s">
        <v>0</v>
      </c>
    </row>
    <row r="7" spans="1:11" x14ac:dyDescent="0.2">
      <c r="A7" t="s">
        <v>27</v>
      </c>
      <c r="B7" t="s">
        <v>35</v>
      </c>
      <c r="C7" t="s">
        <v>3</v>
      </c>
      <c r="D7" t="s">
        <v>45</v>
      </c>
      <c r="E7" t="s">
        <v>30</v>
      </c>
      <c r="F7">
        <v>300000</v>
      </c>
      <c r="G7">
        <v>300000</v>
      </c>
      <c r="H7" t="s">
        <v>31</v>
      </c>
      <c r="I7" t="s">
        <v>7</v>
      </c>
      <c r="J7">
        <v>3000000</v>
      </c>
      <c r="K7" t="s">
        <v>0</v>
      </c>
    </row>
    <row r="8" spans="1:11" x14ac:dyDescent="0.2">
      <c r="A8" t="s">
        <v>27</v>
      </c>
      <c r="B8" t="s">
        <v>38</v>
      </c>
      <c r="C8" t="s">
        <v>36</v>
      </c>
      <c r="D8" t="s">
        <v>37</v>
      </c>
      <c r="E8" t="s">
        <v>30</v>
      </c>
      <c r="F8">
        <v>2700000</v>
      </c>
      <c r="G8">
        <v>2700000</v>
      </c>
      <c r="H8" t="s">
        <v>31</v>
      </c>
      <c r="I8" t="s">
        <v>6</v>
      </c>
      <c r="J8">
        <v>3000000</v>
      </c>
      <c r="K8" t="s">
        <v>0</v>
      </c>
    </row>
    <row r="9" spans="1:11" x14ac:dyDescent="0.2">
      <c r="A9" t="s">
        <v>27</v>
      </c>
      <c r="B9" t="s">
        <v>38</v>
      </c>
      <c r="C9" t="s">
        <v>36</v>
      </c>
      <c r="D9" t="s">
        <v>46</v>
      </c>
      <c r="E9" t="s">
        <v>30</v>
      </c>
      <c r="F9">
        <v>300000</v>
      </c>
      <c r="G9">
        <v>300000</v>
      </c>
      <c r="H9" t="s">
        <v>31</v>
      </c>
      <c r="I9" t="s">
        <v>7</v>
      </c>
      <c r="J9">
        <v>3000000</v>
      </c>
      <c r="K9" t="s">
        <v>0</v>
      </c>
    </row>
    <row r="10" spans="1:11" x14ac:dyDescent="0.2">
      <c r="A10" t="s">
        <v>27</v>
      </c>
      <c r="B10" t="s">
        <v>40</v>
      </c>
      <c r="C10" t="s">
        <v>36</v>
      </c>
      <c r="D10" t="s">
        <v>39</v>
      </c>
      <c r="E10" t="s">
        <v>30</v>
      </c>
      <c r="F10">
        <v>2700000</v>
      </c>
      <c r="G10">
        <v>2700000</v>
      </c>
      <c r="H10" t="s">
        <v>31</v>
      </c>
      <c r="I10" t="s">
        <v>6</v>
      </c>
      <c r="J10">
        <v>3000000</v>
      </c>
      <c r="K10" t="s">
        <v>0</v>
      </c>
    </row>
    <row r="11" spans="1:11" x14ac:dyDescent="0.2">
      <c r="A11" t="s">
        <v>27</v>
      </c>
      <c r="B11" t="s">
        <v>40</v>
      </c>
      <c r="C11" t="s">
        <v>36</v>
      </c>
      <c r="D11" t="s">
        <v>47</v>
      </c>
      <c r="E11" t="s">
        <v>30</v>
      </c>
      <c r="F11">
        <v>300000</v>
      </c>
      <c r="G11">
        <v>300000</v>
      </c>
      <c r="H11" t="s">
        <v>31</v>
      </c>
      <c r="I11" t="s">
        <v>7</v>
      </c>
      <c r="J11">
        <v>3000000</v>
      </c>
      <c r="K11" t="s">
        <v>0</v>
      </c>
    </row>
    <row r="12" spans="1:11" x14ac:dyDescent="0.2">
      <c r="A12" t="s">
        <v>27</v>
      </c>
      <c r="B12" t="s">
        <v>42</v>
      </c>
      <c r="C12" t="s">
        <v>36</v>
      </c>
      <c r="D12" t="s">
        <v>41</v>
      </c>
      <c r="E12" t="s">
        <v>30</v>
      </c>
      <c r="F12">
        <v>2700000</v>
      </c>
      <c r="G12">
        <v>2700000</v>
      </c>
      <c r="H12" t="s">
        <v>31</v>
      </c>
      <c r="I12" t="s">
        <v>6</v>
      </c>
      <c r="J12">
        <v>3000000</v>
      </c>
      <c r="K12" t="s">
        <v>0</v>
      </c>
    </row>
    <row r="13" spans="1:11" x14ac:dyDescent="0.2">
      <c r="A13" t="s">
        <v>27</v>
      </c>
      <c r="B13" t="s">
        <v>42</v>
      </c>
      <c r="C13" t="s">
        <v>36</v>
      </c>
      <c r="D13" t="s">
        <v>48</v>
      </c>
      <c r="E13" t="s">
        <v>30</v>
      </c>
      <c r="F13">
        <v>300000</v>
      </c>
      <c r="G13">
        <v>300000</v>
      </c>
      <c r="H13" t="s">
        <v>31</v>
      </c>
      <c r="I13" t="s">
        <v>7</v>
      </c>
      <c r="J13">
        <v>3000000</v>
      </c>
      <c r="K13" t="s">
        <v>0</v>
      </c>
    </row>
    <row r="14" spans="1:11" x14ac:dyDescent="0.2">
      <c r="A14" t="s">
        <v>4</v>
      </c>
      <c r="B14" t="s">
        <v>50</v>
      </c>
      <c r="C14" t="s">
        <v>29</v>
      </c>
      <c r="D14" t="s">
        <v>49</v>
      </c>
      <c r="E14" t="s">
        <v>5</v>
      </c>
      <c r="F14">
        <v>750000</v>
      </c>
      <c r="G14">
        <v>341800</v>
      </c>
      <c r="H14" t="s">
        <v>51</v>
      </c>
      <c r="I14" t="s">
        <v>2</v>
      </c>
      <c r="J14">
        <v>1000000</v>
      </c>
      <c r="K14" t="s">
        <v>0</v>
      </c>
    </row>
    <row r="15" spans="1:11" x14ac:dyDescent="0.2">
      <c r="A15" t="s">
        <v>27</v>
      </c>
      <c r="B15" t="s">
        <v>62</v>
      </c>
      <c r="C15" t="s">
        <v>59</v>
      </c>
      <c r="D15" t="s">
        <v>61</v>
      </c>
      <c r="E15" t="s">
        <v>43</v>
      </c>
      <c r="F15">
        <v>300000</v>
      </c>
      <c r="G15">
        <v>300000</v>
      </c>
      <c r="H15" t="s">
        <v>51</v>
      </c>
      <c r="I15" t="s">
        <v>6</v>
      </c>
      <c r="J15">
        <v>3000000</v>
      </c>
      <c r="K15" t="s">
        <v>0</v>
      </c>
    </row>
    <row r="16" spans="1:11" x14ac:dyDescent="0.2">
      <c r="A16" t="s">
        <v>27</v>
      </c>
      <c r="B16" t="s">
        <v>62</v>
      </c>
      <c r="C16" t="s">
        <v>59</v>
      </c>
      <c r="D16" t="s">
        <v>63</v>
      </c>
      <c r="E16" t="s">
        <v>43</v>
      </c>
      <c r="F16">
        <v>2700000</v>
      </c>
      <c r="G16">
        <v>74390</v>
      </c>
      <c r="H16" t="s">
        <v>51</v>
      </c>
      <c r="I16" t="s">
        <v>2</v>
      </c>
      <c r="J16">
        <v>3000000</v>
      </c>
      <c r="K16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7"/>
  <sheetViews>
    <sheetView rightToLeft="1" workbookViewId="0">
      <selection activeCell="J2" activeCellId="1" sqref="A2:B7 J2:J7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52</v>
      </c>
      <c r="B2" t="s">
        <v>53</v>
      </c>
      <c r="C2" t="s">
        <v>29</v>
      </c>
      <c r="D2" t="s">
        <v>54</v>
      </c>
      <c r="E2" t="s">
        <v>5</v>
      </c>
      <c r="F2">
        <v>40000</v>
      </c>
      <c r="G2">
        <v>52</v>
      </c>
      <c r="H2" t="s">
        <v>51</v>
      </c>
      <c r="I2" t="s">
        <v>2</v>
      </c>
      <c r="J2">
        <v>400000</v>
      </c>
      <c r="K2" t="s">
        <v>1</v>
      </c>
    </row>
    <row r="3" spans="1:11" x14ac:dyDescent="0.2">
      <c r="A3" t="s">
        <v>57</v>
      </c>
      <c r="B3" t="s">
        <v>58</v>
      </c>
      <c r="C3" t="s">
        <v>59</v>
      </c>
      <c r="D3" t="s">
        <v>55</v>
      </c>
      <c r="E3" t="s">
        <v>56</v>
      </c>
      <c r="F3">
        <v>100000</v>
      </c>
      <c r="G3">
        <v>100000</v>
      </c>
      <c r="H3" t="s">
        <v>51</v>
      </c>
      <c r="I3" t="s">
        <v>7</v>
      </c>
      <c r="J3">
        <v>1000000</v>
      </c>
      <c r="K3" t="s">
        <v>1</v>
      </c>
    </row>
    <row r="4" spans="1:11" x14ac:dyDescent="0.2">
      <c r="A4" t="s">
        <v>57</v>
      </c>
      <c r="B4" t="s">
        <v>58</v>
      </c>
      <c r="C4" t="s">
        <v>59</v>
      </c>
      <c r="D4" t="s">
        <v>60</v>
      </c>
      <c r="E4" t="s">
        <v>56</v>
      </c>
      <c r="F4">
        <v>900000</v>
      </c>
      <c r="G4">
        <v>316003</v>
      </c>
      <c r="H4" t="s">
        <v>51</v>
      </c>
      <c r="I4" t="s">
        <v>2</v>
      </c>
      <c r="J4">
        <v>1000000</v>
      </c>
      <c r="K4" t="s">
        <v>1</v>
      </c>
    </row>
    <row r="5" spans="1:11" x14ac:dyDescent="0.2">
      <c r="A5" t="s">
        <v>52</v>
      </c>
      <c r="B5" t="s">
        <v>65</v>
      </c>
      <c r="C5" t="s">
        <v>29</v>
      </c>
      <c r="D5" t="s">
        <v>64</v>
      </c>
      <c r="E5" t="s">
        <v>43</v>
      </c>
      <c r="F5">
        <v>30000</v>
      </c>
      <c r="G5">
        <v>178</v>
      </c>
      <c r="H5" t="s">
        <v>51</v>
      </c>
      <c r="I5" t="s">
        <v>2</v>
      </c>
      <c r="J5">
        <v>300000</v>
      </c>
      <c r="K5" t="s">
        <v>1</v>
      </c>
    </row>
    <row r="6" spans="1:11" x14ac:dyDescent="0.2">
      <c r="A6" t="s">
        <v>74</v>
      </c>
      <c r="B6" t="s">
        <v>75</v>
      </c>
      <c r="C6" t="s">
        <v>71</v>
      </c>
      <c r="D6" t="s">
        <v>73</v>
      </c>
      <c r="E6" t="s">
        <v>72</v>
      </c>
      <c r="F6">
        <v>60000</v>
      </c>
      <c r="G6">
        <v>60000</v>
      </c>
      <c r="H6" t="s">
        <v>76</v>
      </c>
      <c r="I6" t="s">
        <v>7</v>
      </c>
      <c r="J6">
        <v>600000</v>
      </c>
      <c r="K6" t="s">
        <v>1</v>
      </c>
    </row>
    <row r="7" spans="1:11" x14ac:dyDescent="0.2">
      <c r="A7" t="s">
        <v>74</v>
      </c>
      <c r="B7" t="s">
        <v>75</v>
      </c>
      <c r="C7" t="s">
        <v>71</v>
      </c>
      <c r="D7" t="s">
        <v>77</v>
      </c>
      <c r="E7" t="s">
        <v>72</v>
      </c>
      <c r="F7">
        <v>540000</v>
      </c>
      <c r="G7">
        <v>540000</v>
      </c>
      <c r="H7" t="s">
        <v>76</v>
      </c>
      <c r="I7" t="s">
        <v>6</v>
      </c>
      <c r="J7">
        <v>600000</v>
      </c>
      <c r="K7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35"/>
  <sheetViews>
    <sheetView rightToLeft="1" workbookViewId="0">
      <selection activeCell="C23" sqref="C23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1.140625" style="2" customWidth="1"/>
    <col min="7" max="7" width="25.42578125" style="3"/>
    <col min="8" max="8" width="25.42578125" style="3" customWidth="1"/>
    <col min="9" max="16384" width="25.42578125" style="3"/>
  </cols>
  <sheetData>
    <row r="1" spans="1:9" ht="21" x14ac:dyDescent="0.2">
      <c r="A1" s="6" t="s">
        <v>20</v>
      </c>
      <c r="B1" s="6" t="s">
        <v>19</v>
      </c>
      <c r="C1" s="6" t="s">
        <v>14</v>
      </c>
      <c r="D1" s="1" t="s">
        <v>16</v>
      </c>
      <c r="E1" s="1" t="s">
        <v>24</v>
      </c>
      <c r="F1" s="1" t="s">
        <v>23</v>
      </c>
    </row>
    <row r="2" spans="1:9" ht="18" x14ac:dyDescent="0.4">
      <c r="A2" s="11" t="s">
        <v>27</v>
      </c>
      <c r="B2" s="11" t="s">
        <v>68</v>
      </c>
      <c r="C2" s="11">
        <v>3000000</v>
      </c>
      <c r="D2" s="5">
        <f>SUMIF('گزارش راهکاران فله'!B$2:B$50,'مانده تعهد فله'!B2,'گزارش راهکاران فله'!G$2:G$50)</f>
        <v>2385230</v>
      </c>
      <c r="E2" s="5">
        <f t="shared" ref="E2:E8" si="0">C2/17</f>
        <v>176470.58823529413</v>
      </c>
      <c r="F2" s="5">
        <f t="shared" ref="F2:F8" si="1">MIN(E2,D2)/1000</f>
        <v>176.47058823529412</v>
      </c>
    </row>
    <row r="3" spans="1:9" ht="18" x14ac:dyDescent="0.4">
      <c r="A3" s="11" t="s">
        <v>27</v>
      </c>
      <c r="B3" s="11" t="s">
        <v>33</v>
      </c>
      <c r="C3" s="11">
        <v>1800000</v>
      </c>
      <c r="D3" s="5">
        <f>SUMIF('گزارش راهکاران فله'!B$2:B$50,'مانده تعهد فله'!B3,'گزارش راهکاران فله'!G$2:G$50)</f>
        <v>599600</v>
      </c>
      <c r="E3" s="5">
        <f t="shared" si="0"/>
        <v>105882.35294117648</v>
      </c>
      <c r="F3" s="5">
        <f t="shared" si="1"/>
        <v>105.88235294117648</v>
      </c>
    </row>
    <row r="4" spans="1:9" ht="18" x14ac:dyDescent="0.4">
      <c r="A4" s="11" t="s">
        <v>27</v>
      </c>
      <c r="B4" s="11" t="s">
        <v>35</v>
      </c>
      <c r="C4" s="11">
        <v>3000000</v>
      </c>
      <c r="D4" s="5">
        <f>SUMIF('گزارش راهکاران فله'!B$2:B$50,'مانده تعهد فله'!B4,'گزارش راهکاران فله'!G$2:G$50)</f>
        <v>3000000</v>
      </c>
      <c r="E4" s="5">
        <f t="shared" si="0"/>
        <v>176470.58823529413</v>
      </c>
      <c r="F4" s="5">
        <f t="shared" si="1"/>
        <v>176.47058823529412</v>
      </c>
    </row>
    <row r="5" spans="1:9" ht="18" x14ac:dyDescent="0.4">
      <c r="A5" s="11" t="s">
        <v>27</v>
      </c>
      <c r="B5" s="11" t="s">
        <v>38</v>
      </c>
      <c r="C5" s="11">
        <v>3000000</v>
      </c>
      <c r="D5" s="5">
        <f>SUMIF('گزارش راهکاران فله'!B$2:B$50,'مانده تعهد فله'!B5,'گزارش راهکاران فله'!G$2:G$50)</f>
        <v>3000000</v>
      </c>
      <c r="E5" s="5">
        <f t="shared" si="0"/>
        <v>176470.58823529413</v>
      </c>
      <c r="F5" s="5">
        <f t="shared" si="1"/>
        <v>176.47058823529412</v>
      </c>
    </row>
    <row r="6" spans="1:9" ht="18" x14ac:dyDescent="0.4">
      <c r="A6" s="11" t="s">
        <v>27</v>
      </c>
      <c r="B6" s="11" t="s">
        <v>40</v>
      </c>
      <c r="C6" s="11">
        <v>3000000</v>
      </c>
      <c r="D6" s="5">
        <f>SUMIF('گزارش راهکاران فله'!B$2:B$50,'مانده تعهد فله'!B6,'گزارش راهکاران فله'!G$2:G$50)</f>
        <v>3000000</v>
      </c>
      <c r="E6" s="5">
        <f t="shared" si="0"/>
        <v>176470.58823529413</v>
      </c>
      <c r="F6" s="5">
        <f t="shared" si="1"/>
        <v>176.47058823529412</v>
      </c>
    </row>
    <row r="7" spans="1:9" ht="18" x14ac:dyDescent="0.4">
      <c r="A7" s="11" t="s">
        <v>27</v>
      </c>
      <c r="B7" s="11" t="s">
        <v>42</v>
      </c>
      <c r="C7" s="11">
        <v>3000000</v>
      </c>
      <c r="D7" s="5">
        <f>SUMIF('گزارش راهکاران فله'!B$2:B$50,'مانده تعهد فله'!B7,'گزارش راهکاران فله'!G$2:G$50)</f>
        <v>3000000</v>
      </c>
      <c r="E7" s="5">
        <f t="shared" si="0"/>
        <v>176470.58823529413</v>
      </c>
      <c r="F7" s="5">
        <f t="shared" si="1"/>
        <v>176.47058823529412</v>
      </c>
    </row>
    <row r="8" spans="1:9" ht="19.5" x14ac:dyDescent="0.4">
      <c r="A8" s="20" t="s">
        <v>27</v>
      </c>
      <c r="B8" s="20" t="s">
        <v>62</v>
      </c>
      <c r="C8" s="20">
        <v>3000000</v>
      </c>
      <c r="D8" s="21">
        <f>SUMIF('گزارش راهکاران فله'!B$2:B$50,'مانده تعهد فله'!B8,'گزارش راهکاران فله'!G$2:G$50)</f>
        <v>374390</v>
      </c>
      <c r="E8" s="21">
        <f t="shared" si="0"/>
        <v>176470.58823529413</v>
      </c>
      <c r="F8" s="21">
        <f t="shared" si="1"/>
        <v>176.47058823529412</v>
      </c>
      <c r="G8" s="15" t="s">
        <v>20</v>
      </c>
      <c r="H8" s="4" t="s">
        <v>23</v>
      </c>
      <c r="I8" s="4" t="s">
        <v>26</v>
      </c>
    </row>
    <row r="9" spans="1:9" ht="18" x14ac:dyDescent="0.2">
      <c r="A9" s="22"/>
      <c r="B9" s="22"/>
      <c r="C9" s="23"/>
      <c r="D9" s="19"/>
      <c r="E9" s="22"/>
      <c r="F9" s="22">
        <v>1165</v>
      </c>
      <c r="G9" s="14" t="s">
        <v>28</v>
      </c>
      <c r="H9" s="10">
        <v>1165</v>
      </c>
      <c r="I9" s="10">
        <v>100</v>
      </c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x14ac:dyDescent="0.2">
      <c r="A12"/>
      <c r="B12"/>
      <c r="C12"/>
      <c r="D12"/>
      <c r="E12"/>
      <c r="F12"/>
    </row>
    <row r="13" spans="1:9" x14ac:dyDescent="0.2">
      <c r="A13"/>
      <c r="B13"/>
      <c r="C13"/>
      <c r="D13"/>
      <c r="E13"/>
      <c r="F13"/>
    </row>
    <row r="14" spans="1:9" x14ac:dyDescent="0.2">
      <c r="A14"/>
      <c r="B14"/>
      <c r="C14"/>
      <c r="D14"/>
      <c r="E14"/>
      <c r="F14"/>
    </row>
    <row r="15" spans="1:9" x14ac:dyDescent="0.2">
      <c r="A15"/>
      <c r="B15"/>
      <c r="C15"/>
      <c r="D15"/>
      <c r="E15"/>
      <c r="F15"/>
    </row>
    <row r="16" spans="1:9" x14ac:dyDescent="0.2">
      <c r="A16"/>
      <c r="B16"/>
      <c r="C16"/>
      <c r="D16"/>
      <c r="E16"/>
      <c r="F16"/>
    </row>
    <row r="17" spans="1:6" x14ac:dyDescent="0.2">
      <c r="A17"/>
      <c r="B17"/>
      <c r="C17" s="13"/>
      <c r="D17" s="13"/>
      <c r="E17"/>
      <c r="F17"/>
    </row>
    <row r="18" spans="1:6" x14ac:dyDescent="0.2">
      <c r="A18"/>
      <c r="B18"/>
      <c r="C18" s="13"/>
      <c r="D18" s="13"/>
      <c r="E18"/>
      <c r="F18"/>
    </row>
    <row r="19" spans="1:6" x14ac:dyDescent="0.2">
      <c r="A19"/>
      <c r="B19" s="13"/>
      <c r="C19" s="13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D23" s="3"/>
      <c r="E23" s="3"/>
      <c r="F23" s="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/>
      <c r="D25"/>
      <c r="E25"/>
      <c r="F25"/>
    </row>
    <row r="26" spans="1:6" x14ac:dyDescent="0.2">
      <c r="A26"/>
      <c r="B26"/>
      <c r="C26" s="13"/>
      <c r="D26" s="13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F35"/>
    </row>
  </sheetData>
  <sortState xmlns:xlrd2="http://schemas.microsoft.com/office/spreadsheetml/2017/richdata2" ref="A2:F14">
    <sortCondition ref="B1:B14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4"/>
  <sheetViews>
    <sheetView rightToLeft="1" workbookViewId="0">
      <selection activeCell="H12" sqref="H12:I14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20</v>
      </c>
      <c r="B1" s="8" t="s">
        <v>19</v>
      </c>
      <c r="C1" s="8" t="s">
        <v>14</v>
      </c>
      <c r="D1" s="9" t="s">
        <v>16</v>
      </c>
      <c r="E1" s="9" t="s">
        <v>21</v>
      </c>
      <c r="F1" s="9" t="s">
        <v>22</v>
      </c>
    </row>
    <row r="2" spans="1:9" ht="18" x14ac:dyDescent="0.4">
      <c r="A2" s="11" t="s">
        <v>52</v>
      </c>
      <c r="B2" s="11" t="s">
        <v>53</v>
      </c>
      <c r="C2" s="11">
        <v>400000</v>
      </c>
      <c r="D2" s="5">
        <f>SUMIF('گزارش راهکاران بشکه'!B$2:B$50,'مانده تعهد بشکه'!B2,'گزارش راهکاران بشکه'!G$2:G50)</f>
        <v>52</v>
      </c>
      <c r="E2" s="5">
        <f>C2/13</f>
        <v>30769.23076923077</v>
      </c>
      <c r="F2" s="5">
        <f>MIN(E2,D2)/1000</f>
        <v>5.1999999999999998E-2</v>
      </c>
    </row>
    <row r="3" spans="1:9" ht="18" x14ac:dyDescent="0.4">
      <c r="A3" s="11" t="s">
        <v>57</v>
      </c>
      <c r="B3" s="11" t="s">
        <v>58</v>
      </c>
      <c r="C3" s="11">
        <v>1000000</v>
      </c>
      <c r="D3" s="5">
        <f>SUMIF('گزارش راهکاران بشکه'!B$2:B$50,'مانده تعهد بشکه'!B3,'گزارش راهکاران بشکه'!G$2:G51)</f>
        <v>416003</v>
      </c>
      <c r="E3" s="5">
        <f t="shared" ref="E3:E5" si="0">C3/13</f>
        <v>76923.076923076922</v>
      </c>
      <c r="F3" s="5">
        <f t="shared" ref="F3:F5" si="1">MIN(E3,D3)/1000</f>
        <v>76.92307692307692</v>
      </c>
    </row>
    <row r="4" spans="1:9" ht="18" x14ac:dyDescent="0.4">
      <c r="A4" s="11" t="s">
        <v>52</v>
      </c>
      <c r="B4" s="11" t="s">
        <v>65</v>
      </c>
      <c r="C4" s="11">
        <v>300000</v>
      </c>
      <c r="D4" s="5">
        <f>SUMIF('گزارش راهکاران بشکه'!B$2:B$50,'مانده تعهد بشکه'!B4,'گزارش راهکاران بشکه'!G$2:G52)</f>
        <v>178</v>
      </c>
      <c r="E4" s="5">
        <f t="shared" si="0"/>
        <v>23076.923076923078</v>
      </c>
      <c r="F4" s="5">
        <f t="shared" si="1"/>
        <v>0.17799999999999999</v>
      </c>
    </row>
    <row r="5" spans="1:9" ht="18" x14ac:dyDescent="0.4">
      <c r="A5" s="11" t="s">
        <v>74</v>
      </c>
      <c r="B5" s="11" t="s">
        <v>75</v>
      </c>
      <c r="C5" s="11">
        <v>600000</v>
      </c>
      <c r="D5" s="5">
        <f>SUMIF('گزارش راهکاران بشکه'!B$2:B$50,'مانده تعهد بشکه'!B5,'گزارش راهکاران بشکه'!G$2:G53)</f>
        <v>600000</v>
      </c>
      <c r="E5" s="5">
        <f t="shared" si="0"/>
        <v>46153.846153846156</v>
      </c>
      <c r="F5" s="5">
        <f t="shared" si="1"/>
        <v>46.153846153846153</v>
      </c>
    </row>
    <row r="6" spans="1:9" x14ac:dyDescent="0.2">
      <c r="A6"/>
      <c r="B6"/>
      <c r="C6"/>
      <c r="D6"/>
      <c r="E6"/>
      <c r="F6"/>
    </row>
    <row r="7" spans="1:9" x14ac:dyDescent="0.2">
      <c r="A7"/>
      <c r="B7"/>
      <c r="C7"/>
      <c r="D7"/>
      <c r="E7"/>
      <c r="F7"/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>
        <v>123</v>
      </c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ht="19.5" x14ac:dyDescent="0.2">
      <c r="A12"/>
      <c r="B12" t="s">
        <v>57</v>
      </c>
      <c r="C12" s="13">
        <v>76.92307692307692</v>
      </c>
      <c r="D12" s="13">
        <f>(C12/F$9)*100</f>
        <v>62.539086929330836</v>
      </c>
      <c r="E12"/>
      <c r="F12"/>
      <c r="H12" s="4" t="s">
        <v>20</v>
      </c>
      <c r="I12" s="4" t="s">
        <v>25</v>
      </c>
    </row>
    <row r="13" spans="1:9" x14ac:dyDescent="0.2">
      <c r="A13"/>
      <c r="B13" s="17" t="s">
        <v>74</v>
      </c>
      <c r="C13" s="13">
        <v>46.153846153846153</v>
      </c>
      <c r="D13" s="13">
        <f t="shared" ref="D13:D14" si="2">(C13/F$9)*100</f>
        <v>37.523452157598499</v>
      </c>
      <c r="E13"/>
      <c r="F13"/>
      <c r="H13" s="7" t="s">
        <v>57</v>
      </c>
      <c r="I13" s="7">
        <v>63</v>
      </c>
    </row>
    <row r="14" spans="1:9" x14ac:dyDescent="0.2">
      <c r="A14"/>
      <c r="B14" s="17" t="s">
        <v>52</v>
      </c>
      <c r="C14" s="13">
        <v>0.22999999999999998</v>
      </c>
      <c r="D14" s="13">
        <f t="shared" si="2"/>
        <v>0.18699186991869918</v>
      </c>
      <c r="E14"/>
      <c r="F14"/>
      <c r="H14" s="7" t="s">
        <v>74</v>
      </c>
      <c r="I14" s="7">
        <v>38</v>
      </c>
    </row>
    <row r="15" spans="1:9" x14ac:dyDescent="0.2">
      <c r="B15" s="17"/>
      <c r="C15" s="13"/>
      <c r="D15" s="16"/>
      <c r="E15" s="3"/>
      <c r="F15" s="3"/>
    </row>
    <row r="16" spans="1:9" x14ac:dyDescent="0.2">
      <c r="B16" s="17"/>
      <c r="C16" s="13"/>
      <c r="D16" s="16"/>
      <c r="E16" s="3"/>
      <c r="F16" s="3"/>
    </row>
    <row r="17" spans="2:6" x14ac:dyDescent="0.2">
      <c r="B17" s="17"/>
      <c r="C17" s="18"/>
      <c r="D17" s="16"/>
      <c r="E17" s="3"/>
      <c r="F17" s="3"/>
    </row>
    <row r="18" spans="2:6" x14ac:dyDescent="0.2">
      <c r="B18" s="17"/>
      <c r="C18" s="18"/>
      <c r="D18" s="16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1"/>
  <sheetViews>
    <sheetView rightToLeft="1" tabSelected="1" workbookViewId="0">
      <selection activeCell="B12" sqref="B12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24" t="s">
        <v>78</v>
      </c>
      <c r="B4" s="24"/>
    </row>
    <row r="5" spans="1:2" ht="15.75" x14ac:dyDescent="0.4">
      <c r="A5" s="12"/>
      <c r="B5" s="12"/>
    </row>
    <row r="6" spans="1:2" ht="19.5" x14ac:dyDescent="0.2">
      <c r="A6" s="15" t="s">
        <v>20</v>
      </c>
      <c r="B6" s="4" t="s">
        <v>26</v>
      </c>
    </row>
    <row r="7" spans="1:2" ht="15.75" x14ac:dyDescent="0.2">
      <c r="A7" s="14" t="s">
        <v>28</v>
      </c>
      <c r="B7" s="10">
        <v>100</v>
      </c>
    </row>
    <row r="8" spans="1:2" x14ac:dyDescent="0.2">
      <c r="A8" s="25"/>
      <c r="B8" s="25"/>
    </row>
    <row r="9" spans="1:2" ht="19.5" x14ac:dyDescent="0.2">
      <c r="A9" s="4" t="s">
        <v>20</v>
      </c>
      <c r="B9" s="4" t="s">
        <v>25</v>
      </c>
    </row>
    <row r="10" spans="1:2" ht="15.75" x14ac:dyDescent="0.2">
      <c r="A10" s="7" t="s">
        <v>57</v>
      </c>
      <c r="B10" s="7">
        <v>63</v>
      </c>
    </row>
    <row r="11" spans="1:2" ht="15.75" x14ac:dyDescent="0.2">
      <c r="A11" s="7" t="s">
        <v>74</v>
      </c>
      <c r="B11" s="7">
        <v>37</v>
      </c>
    </row>
  </sheetData>
  <mergeCells count="2">
    <mergeCell ref="A4:B4"/>
    <mergeCell ref="A8:B8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2024-05-26T05:08:19Z</dcterms:modified>
</cp:coreProperties>
</file>