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Radi\"/>
    </mc:Choice>
  </mc:AlternateContent>
  <xr:revisionPtr revIDLastSave="0" documentId="13_ncr:1_{8C49E5CD-1DA3-4A8B-8E9F-AA69C14E658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2" sheetId="2" r:id="rId1"/>
    <sheet name="نهایی" sheetId="3" r:id="rId2"/>
  </sheets>
  <definedNames>
    <definedName name="_xlnm._FilterDatabase" localSheetId="0" hidden="1">Sheet2!$A$1:$M$148</definedName>
  </definedNames>
  <calcPr calcId="191029"/>
</workbook>
</file>

<file path=xl/calcChain.xml><?xml version="1.0" encoding="utf-8"?>
<calcChain xmlns="http://schemas.openxmlformats.org/spreadsheetml/2006/main">
  <c r="G156" i="3" l="1"/>
  <c r="G157" i="3"/>
  <c r="G155" i="3"/>
  <c r="H150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6" i="3"/>
  <c r="L7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6" i="3"/>
  <c r="K7" i="3"/>
  <c r="K8" i="3"/>
  <c r="K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6" i="3"/>
  <c r="B155" i="3"/>
  <c r="F152" i="3"/>
  <c r="T139" i="3"/>
  <c r="S139" i="3"/>
  <c r="O139" i="3"/>
  <c r="T138" i="3"/>
  <c r="S138" i="3"/>
  <c r="O138" i="3"/>
  <c r="T5" i="3"/>
  <c r="S5" i="3"/>
  <c r="O5" i="3"/>
  <c r="L5" i="3"/>
  <c r="K5" i="3"/>
  <c r="H5" i="3"/>
  <c r="F163" i="3" l="1"/>
  <c r="F165" i="3" s="1"/>
  <c r="P138" i="3"/>
  <c r="P139" i="3"/>
  <c r="P5" i="3"/>
  <c r="F166" i="3" l="1"/>
  <c r="F168" i="3" s="1"/>
  <c r="F171" i="3" s="1"/>
  <c r="G165" i="3"/>
  <c r="P152" i="3"/>
  <c r="F175" i="3" s="1"/>
  <c r="F176" i="3" s="1"/>
  <c r="F178" i="3" l="1"/>
  <c r="P130" i="2"/>
  <c r="P131" i="2"/>
  <c r="P132" i="2"/>
  <c r="P133" i="2"/>
  <c r="P134" i="2"/>
  <c r="N143" i="2"/>
  <c r="P143" i="2" s="1"/>
  <c r="N134" i="2"/>
  <c r="N133" i="2"/>
  <c r="N132" i="2"/>
  <c r="N131" i="2"/>
  <c r="N130" i="2"/>
  <c r="N53" i="2"/>
  <c r="O53" i="2" s="1"/>
  <c r="P53" i="2" s="1"/>
  <c r="N54" i="2"/>
  <c r="O54" i="2" s="1"/>
  <c r="P54" i="2" s="1"/>
  <c r="N55" i="2"/>
  <c r="O55" i="2" s="1"/>
  <c r="P55" i="2" s="1"/>
  <c r="N56" i="2"/>
  <c r="O56" i="2" s="1"/>
  <c r="P56" i="2" s="1"/>
  <c r="N57" i="2"/>
  <c r="O57" i="2" s="1"/>
  <c r="P57" i="2" s="1"/>
  <c r="N58" i="2"/>
  <c r="O58" i="2" s="1"/>
  <c r="P58" i="2" s="1"/>
  <c r="N59" i="2"/>
  <c r="O59" i="2" s="1"/>
  <c r="P59" i="2" s="1"/>
  <c r="N60" i="2"/>
  <c r="O60" i="2" s="1"/>
  <c r="P60" i="2" s="1"/>
  <c r="N61" i="2"/>
  <c r="O61" i="2" s="1"/>
  <c r="P61" i="2" s="1"/>
  <c r="N62" i="2"/>
  <c r="O62" i="2" s="1"/>
  <c r="P62" i="2" s="1"/>
  <c r="N63" i="2"/>
  <c r="O63" i="2" s="1"/>
  <c r="P63" i="2" s="1"/>
  <c r="N64" i="2"/>
  <c r="O64" i="2" s="1"/>
  <c r="P64" i="2" s="1"/>
  <c r="N65" i="2"/>
  <c r="O65" i="2" s="1"/>
  <c r="P65" i="2" s="1"/>
  <c r="N66" i="2"/>
  <c r="O66" i="2" s="1"/>
  <c r="P66" i="2" s="1"/>
  <c r="N67" i="2"/>
  <c r="O67" i="2" s="1"/>
  <c r="P67" i="2" s="1"/>
  <c r="N68" i="2"/>
  <c r="O68" i="2" s="1"/>
  <c r="P68" i="2" s="1"/>
  <c r="N69" i="2"/>
  <c r="O69" i="2" s="1"/>
  <c r="P69" i="2" s="1"/>
  <c r="N70" i="2"/>
  <c r="O70" i="2" s="1"/>
  <c r="P70" i="2" s="1"/>
  <c r="N71" i="2"/>
  <c r="O71" i="2" s="1"/>
  <c r="P71" i="2" s="1"/>
  <c r="N72" i="2"/>
  <c r="O72" i="2" s="1"/>
  <c r="P72" i="2" s="1"/>
  <c r="N73" i="2"/>
  <c r="O73" i="2" s="1"/>
  <c r="P73" i="2" s="1"/>
  <c r="N74" i="2"/>
  <c r="O74" i="2" s="1"/>
  <c r="P74" i="2" s="1"/>
  <c r="N75" i="2"/>
  <c r="O75" i="2" s="1"/>
  <c r="P75" i="2" s="1"/>
  <c r="N76" i="2"/>
  <c r="O76" i="2" s="1"/>
  <c r="P76" i="2" s="1"/>
  <c r="N77" i="2"/>
  <c r="O77" i="2" s="1"/>
  <c r="P77" i="2" s="1"/>
  <c r="N78" i="2"/>
  <c r="O78" i="2" s="1"/>
  <c r="P78" i="2" s="1"/>
  <c r="N79" i="2"/>
  <c r="O79" i="2" s="1"/>
  <c r="P79" i="2" s="1"/>
  <c r="N80" i="2"/>
  <c r="O80" i="2" s="1"/>
  <c r="P80" i="2" s="1"/>
  <c r="N81" i="2"/>
  <c r="O81" i="2" s="1"/>
  <c r="P81" i="2" s="1"/>
  <c r="N82" i="2"/>
  <c r="O82" i="2" s="1"/>
  <c r="P82" i="2" s="1"/>
  <c r="N83" i="2"/>
  <c r="O83" i="2" s="1"/>
  <c r="P83" i="2" s="1"/>
  <c r="N84" i="2"/>
  <c r="O84" i="2" s="1"/>
  <c r="P84" i="2" s="1"/>
  <c r="N85" i="2"/>
  <c r="O85" i="2" s="1"/>
  <c r="P85" i="2" s="1"/>
  <c r="N86" i="2"/>
  <c r="O86" i="2" s="1"/>
  <c r="P86" i="2" s="1"/>
  <c r="N87" i="2"/>
  <c r="O87" i="2" s="1"/>
  <c r="P87" i="2" s="1"/>
  <c r="N88" i="2"/>
  <c r="O88" i="2" s="1"/>
  <c r="P88" i="2" s="1"/>
  <c r="N89" i="2"/>
  <c r="O89" i="2" s="1"/>
  <c r="P89" i="2" s="1"/>
  <c r="N90" i="2"/>
  <c r="O90" i="2" s="1"/>
  <c r="P90" i="2" s="1"/>
  <c r="N91" i="2"/>
  <c r="O91" i="2" s="1"/>
  <c r="P91" i="2" s="1"/>
  <c r="N92" i="2"/>
  <c r="O92" i="2" s="1"/>
  <c r="P92" i="2" s="1"/>
  <c r="N93" i="2"/>
  <c r="O93" i="2" s="1"/>
  <c r="P93" i="2" s="1"/>
  <c r="N94" i="2"/>
  <c r="O94" i="2" s="1"/>
  <c r="P94" i="2" s="1"/>
  <c r="N95" i="2"/>
  <c r="O95" i="2" s="1"/>
  <c r="P95" i="2" s="1"/>
  <c r="N96" i="2"/>
  <c r="O96" i="2" s="1"/>
  <c r="P96" i="2" s="1"/>
  <c r="N97" i="2"/>
  <c r="O97" i="2" s="1"/>
  <c r="P97" i="2" s="1"/>
  <c r="N98" i="2"/>
  <c r="O98" i="2" s="1"/>
  <c r="P98" i="2" s="1"/>
  <c r="N99" i="2"/>
  <c r="O99" i="2" s="1"/>
  <c r="P99" i="2" s="1"/>
  <c r="N100" i="2"/>
  <c r="O100" i="2" s="1"/>
  <c r="P100" i="2" s="1"/>
  <c r="N101" i="2"/>
  <c r="O101" i="2" s="1"/>
  <c r="P101" i="2" s="1"/>
  <c r="N102" i="2"/>
  <c r="O102" i="2" s="1"/>
  <c r="P102" i="2" s="1"/>
  <c r="N103" i="2"/>
  <c r="O103" i="2" s="1"/>
  <c r="P103" i="2" s="1"/>
  <c r="N104" i="2"/>
  <c r="O104" i="2" s="1"/>
  <c r="P104" i="2" s="1"/>
  <c r="N105" i="2"/>
  <c r="O105" i="2" s="1"/>
  <c r="P105" i="2" s="1"/>
  <c r="N106" i="2"/>
  <c r="O106" i="2" s="1"/>
  <c r="P106" i="2" s="1"/>
  <c r="N107" i="2"/>
  <c r="O107" i="2" s="1"/>
  <c r="P107" i="2" s="1"/>
  <c r="N108" i="2"/>
  <c r="O108" i="2" s="1"/>
  <c r="P108" i="2" s="1"/>
  <c r="N109" i="2"/>
  <c r="O109" i="2" s="1"/>
  <c r="P109" i="2" s="1"/>
  <c r="N110" i="2"/>
  <c r="O110" i="2" s="1"/>
  <c r="P110" i="2" s="1"/>
  <c r="N111" i="2"/>
  <c r="O111" i="2" s="1"/>
  <c r="P111" i="2" s="1"/>
  <c r="N112" i="2"/>
  <c r="O112" i="2" s="1"/>
  <c r="P112" i="2" s="1"/>
  <c r="N113" i="2"/>
  <c r="O113" i="2" s="1"/>
  <c r="P113" i="2" s="1"/>
  <c r="N114" i="2"/>
  <c r="O114" i="2" s="1"/>
  <c r="P114" i="2" s="1"/>
  <c r="N115" i="2"/>
  <c r="O115" i="2" s="1"/>
  <c r="P115" i="2" s="1"/>
  <c r="N116" i="2"/>
  <c r="O116" i="2" s="1"/>
  <c r="P116" i="2" s="1"/>
  <c r="N117" i="2"/>
  <c r="O117" i="2" s="1"/>
  <c r="P117" i="2" s="1"/>
  <c r="N118" i="2"/>
  <c r="O118" i="2" s="1"/>
  <c r="P118" i="2" s="1"/>
  <c r="N119" i="2"/>
  <c r="O119" i="2" s="1"/>
  <c r="P119" i="2" s="1"/>
  <c r="N120" i="2"/>
  <c r="O120" i="2" s="1"/>
  <c r="P120" i="2" s="1"/>
  <c r="N121" i="2"/>
  <c r="O121" i="2" s="1"/>
  <c r="P121" i="2" s="1"/>
  <c r="N122" i="2"/>
  <c r="O122" i="2" s="1"/>
  <c r="P122" i="2" s="1"/>
  <c r="N123" i="2"/>
  <c r="O123" i="2" s="1"/>
  <c r="P123" i="2" s="1"/>
  <c r="N124" i="2"/>
  <c r="O124" i="2" s="1"/>
  <c r="P124" i="2" s="1"/>
  <c r="N125" i="2"/>
  <c r="O125" i="2" s="1"/>
  <c r="P125" i="2" s="1"/>
  <c r="N126" i="2"/>
  <c r="O126" i="2" s="1"/>
  <c r="P126" i="2" s="1"/>
  <c r="N127" i="2"/>
  <c r="O127" i="2" s="1"/>
  <c r="P127" i="2" s="1"/>
  <c r="N128" i="2"/>
  <c r="O128" i="2" s="1"/>
  <c r="P128" i="2" s="1"/>
  <c r="N135" i="2"/>
  <c r="O135" i="2" s="1"/>
  <c r="P135" i="2" s="1"/>
  <c r="N136" i="2"/>
  <c r="O136" i="2" s="1"/>
  <c r="P136" i="2" s="1"/>
  <c r="N137" i="2"/>
  <c r="O137" i="2" s="1"/>
  <c r="P137" i="2" s="1"/>
  <c r="N138" i="2"/>
  <c r="P138" i="2" s="1"/>
  <c r="N139" i="2"/>
  <c r="P139" i="2" s="1"/>
  <c r="N140" i="2"/>
  <c r="P140" i="2" s="1"/>
  <c r="N141" i="2"/>
  <c r="O141" i="2" s="1"/>
  <c r="P141" i="2" s="1"/>
  <c r="N142" i="2"/>
  <c r="O142" i="2" s="1"/>
  <c r="P142" i="2" s="1"/>
  <c r="N144" i="2"/>
  <c r="P144" i="2" s="1"/>
  <c r="N145" i="2"/>
  <c r="P145" i="2" s="1"/>
  <c r="N146" i="2"/>
  <c r="P146" i="2" s="1"/>
  <c r="N147" i="2"/>
  <c r="P147" i="2" s="1"/>
  <c r="N148" i="2"/>
  <c r="O148" i="2" s="1"/>
  <c r="N3" i="2"/>
  <c r="O3" i="2" s="1"/>
  <c r="P3" i="2" s="1"/>
  <c r="N4" i="2"/>
  <c r="O4" i="2" s="1"/>
  <c r="P4" i="2" s="1"/>
  <c r="N5" i="2"/>
  <c r="O5" i="2" s="1"/>
  <c r="P5" i="2" s="1"/>
  <c r="N6" i="2"/>
  <c r="O6" i="2" s="1"/>
  <c r="P6" i="2" s="1"/>
  <c r="N7" i="2"/>
  <c r="O7" i="2" s="1"/>
  <c r="P7" i="2" s="1"/>
  <c r="N8" i="2"/>
  <c r="O8" i="2" s="1"/>
  <c r="P8" i="2" s="1"/>
  <c r="N9" i="2"/>
  <c r="O9" i="2" s="1"/>
  <c r="P9" i="2" s="1"/>
  <c r="N10" i="2"/>
  <c r="O10" i="2" s="1"/>
  <c r="P10" i="2" s="1"/>
  <c r="N11" i="2"/>
  <c r="O11" i="2" s="1"/>
  <c r="P11" i="2" s="1"/>
  <c r="N12" i="2"/>
  <c r="O12" i="2" s="1"/>
  <c r="P12" i="2" s="1"/>
  <c r="N13" i="2"/>
  <c r="O13" i="2" s="1"/>
  <c r="P13" i="2" s="1"/>
  <c r="N14" i="2"/>
  <c r="O14" i="2" s="1"/>
  <c r="P14" i="2" s="1"/>
  <c r="N15" i="2"/>
  <c r="O15" i="2" s="1"/>
  <c r="P15" i="2" s="1"/>
  <c r="N16" i="2"/>
  <c r="O16" i="2" s="1"/>
  <c r="P16" i="2" s="1"/>
  <c r="N17" i="2"/>
  <c r="O17" i="2" s="1"/>
  <c r="P17" i="2" s="1"/>
  <c r="N18" i="2"/>
  <c r="O18" i="2" s="1"/>
  <c r="P18" i="2" s="1"/>
  <c r="N19" i="2"/>
  <c r="O19" i="2" s="1"/>
  <c r="P19" i="2" s="1"/>
  <c r="N20" i="2"/>
  <c r="O20" i="2" s="1"/>
  <c r="P20" i="2" s="1"/>
  <c r="N21" i="2"/>
  <c r="O21" i="2" s="1"/>
  <c r="P21" i="2" s="1"/>
  <c r="N22" i="2"/>
  <c r="O22" i="2" s="1"/>
  <c r="P22" i="2" s="1"/>
  <c r="N23" i="2"/>
  <c r="O23" i="2" s="1"/>
  <c r="P23" i="2" s="1"/>
  <c r="N24" i="2"/>
  <c r="O24" i="2" s="1"/>
  <c r="P24" i="2" s="1"/>
  <c r="N25" i="2"/>
  <c r="O25" i="2" s="1"/>
  <c r="P25" i="2" s="1"/>
  <c r="N26" i="2"/>
  <c r="O26" i="2" s="1"/>
  <c r="P26" i="2" s="1"/>
  <c r="N27" i="2"/>
  <c r="O27" i="2" s="1"/>
  <c r="P27" i="2" s="1"/>
  <c r="N28" i="2"/>
  <c r="O28" i="2" s="1"/>
  <c r="P28" i="2" s="1"/>
  <c r="N29" i="2"/>
  <c r="O29" i="2" s="1"/>
  <c r="P29" i="2" s="1"/>
  <c r="N30" i="2"/>
  <c r="O30" i="2" s="1"/>
  <c r="P30" i="2" s="1"/>
  <c r="N31" i="2"/>
  <c r="O31" i="2" s="1"/>
  <c r="P31" i="2" s="1"/>
  <c r="N32" i="2"/>
  <c r="O32" i="2" s="1"/>
  <c r="P32" i="2" s="1"/>
  <c r="N33" i="2"/>
  <c r="O33" i="2" s="1"/>
  <c r="P33" i="2" s="1"/>
  <c r="N34" i="2"/>
  <c r="O34" i="2" s="1"/>
  <c r="P34" i="2" s="1"/>
  <c r="N35" i="2"/>
  <c r="O35" i="2" s="1"/>
  <c r="P35" i="2" s="1"/>
  <c r="N36" i="2"/>
  <c r="O36" i="2" s="1"/>
  <c r="P36" i="2" s="1"/>
  <c r="N37" i="2"/>
  <c r="O37" i="2" s="1"/>
  <c r="P37" i="2" s="1"/>
  <c r="N38" i="2"/>
  <c r="O38" i="2" s="1"/>
  <c r="P38" i="2" s="1"/>
  <c r="N39" i="2"/>
  <c r="O39" i="2" s="1"/>
  <c r="P39" i="2" s="1"/>
  <c r="N40" i="2"/>
  <c r="O40" i="2" s="1"/>
  <c r="P40" i="2" s="1"/>
  <c r="N41" i="2"/>
  <c r="O41" i="2" s="1"/>
  <c r="P41" i="2" s="1"/>
  <c r="N42" i="2"/>
  <c r="O42" i="2" s="1"/>
  <c r="P42" i="2" s="1"/>
  <c r="N43" i="2"/>
  <c r="O43" i="2" s="1"/>
  <c r="P43" i="2" s="1"/>
  <c r="N44" i="2"/>
  <c r="O44" i="2" s="1"/>
  <c r="P44" i="2" s="1"/>
  <c r="N45" i="2"/>
  <c r="O45" i="2" s="1"/>
  <c r="P45" i="2" s="1"/>
  <c r="N46" i="2"/>
  <c r="O46" i="2" s="1"/>
  <c r="P46" i="2" s="1"/>
  <c r="N47" i="2"/>
  <c r="O47" i="2" s="1"/>
  <c r="P47" i="2" s="1"/>
  <c r="N48" i="2"/>
  <c r="O48" i="2" s="1"/>
  <c r="P48" i="2" s="1"/>
  <c r="N49" i="2"/>
  <c r="O49" i="2" s="1"/>
  <c r="P49" i="2" s="1"/>
  <c r="N50" i="2"/>
  <c r="O50" i="2" s="1"/>
  <c r="P50" i="2" s="1"/>
  <c r="N51" i="2"/>
  <c r="O51" i="2" s="1"/>
  <c r="P51" i="2" s="1"/>
  <c r="N52" i="2"/>
  <c r="O52" i="2" s="1"/>
  <c r="P52" i="2" s="1"/>
  <c r="N2" i="2"/>
  <c r="O2" i="2" s="1"/>
  <c r="P2" i="2" s="1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98" i="2"/>
  <c r="J137" i="2"/>
  <c r="J138" i="2"/>
  <c r="J139" i="2"/>
  <c r="J140" i="2"/>
  <c r="J136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0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29" i="2"/>
  <c r="J130" i="2"/>
  <c r="J131" i="2"/>
  <c r="J132" i="2"/>
  <c r="J133" i="2"/>
  <c r="J134" i="2"/>
  <c r="J135" i="2"/>
  <c r="J141" i="2"/>
  <c r="J142" i="2"/>
  <c r="J143" i="2"/>
  <c r="J144" i="2"/>
  <c r="J145" i="2"/>
  <c r="J146" i="2"/>
  <c r="J147" i="2"/>
  <c r="J2" i="2"/>
  <c r="N129" i="2"/>
  <c r="O129" i="2" s="1"/>
  <c r="P129" i="2" s="1"/>
  <c r="P148" i="2" l="1"/>
</calcChain>
</file>

<file path=xl/sharedStrings.xml><?xml version="1.0" encoding="utf-8"?>
<sst xmlns="http://schemas.openxmlformats.org/spreadsheetml/2006/main" count="1406" uniqueCount="356">
  <si>
    <t>Main Item</t>
  </si>
  <si>
    <t>JDAE-521-007</t>
  </si>
  <si>
    <t>Piece</t>
  </si>
  <si>
    <t>JDDE-521-002</t>
  </si>
  <si>
    <t>JDSD-521-001</t>
  </si>
  <si>
    <t>JDDE-521-001</t>
  </si>
  <si>
    <t>JEAE-521-001</t>
  </si>
  <si>
    <t>JEAE-521-002</t>
  </si>
  <si>
    <t>JDAE-522-005</t>
  </si>
  <si>
    <t>JDDE-522-002</t>
  </si>
  <si>
    <t>JEDE-522-003</t>
  </si>
  <si>
    <t>JDAE-522-010</t>
  </si>
  <si>
    <t>JDAE-522-009</t>
  </si>
  <si>
    <t>JESD-522-002</t>
  </si>
  <si>
    <t>JDDE-522-003</t>
  </si>
  <si>
    <t>JDSD-522-001</t>
  </si>
  <si>
    <t>JDDE-522-001</t>
  </si>
  <si>
    <t>JDAE-561-001</t>
  </si>
  <si>
    <t>JESD-524-004</t>
  </si>
  <si>
    <t>JEDE-524-004</t>
  </si>
  <si>
    <t>JDAE-524-006</t>
  </si>
  <si>
    <t>JESD-523-001</t>
  </si>
  <si>
    <t>JESD-509-001</t>
  </si>
  <si>
    <t>JEDE-509-001</t>
  </si>
  <si>
    <t>JEAE-509-001</t>
  </si>
  <si>
    <t>JDSD-509-001</t>
  </si>
  <si>
    <t>JEDE-509-101</t>
  </si>
  <si>
    <t>JDAE-509-011</t>
  </si>
  <si>
    <t>JGAE-509-001</t>
  </si>
  <si>
    <t>JGAE-509-002</t>
  </si>
  <si>
    <t>JGDE-509-001</t>
  </si>
  <si>
    <t>JGDE-509-002</t>
  </si>
  <si>
    <t>JGDE-509-003</t>
  </si>
  <si>
    <t>JGAE-GPR-001</t>
  </si>
  <si>
    <t>JGAE-GPR-002</t>
  </si>
  <si>
    <t>JGAE-522-001</t>
  </si>
  <si>
    <t>JGAE-524-001</t>
  </si>
  <si>
    <t>JGDE-546-001</t>
  </si>
  <si>
    <t>JGDE-546-002</t>
  </si>
  <si>
    <t>JGDE-546-003</t>
  </si>
  <si>
    <t>TB-B27-001</t>
  </si>
  <si>
    <t>TB-B44-003</t>
  </si>
  <si>
    <t>TB-B44-004</t>
  </si>
  <si>
    <t>TB-B44-005</t>
  </si>
  <si>
    <t>TB-B44-006</t>
  </si>
  <si>
    <t>TB-B44-007</t>
  </si>
  <si>
    <t>TB-B44-001</t>
  </si>
  <si>
    <t>TB-B44-002</t>
  </si>
  <si>
    <t>TB-B27-002</t>
  </si>
  <si>
    <t>TB-B44-008</t>
  </si>
  <si>
    <t>TB-B44-009</t>
  </si>
  <si>
    <t>TB-B44-010</t>
  </si>
  <si>
    <t>TB-B44-011</t>
  </si>
  <si>
    <t>JDAE-522-007</t>
  </si>
  <si>
    <t>JDAE-521-006</t>
  </si>
  <si>
    <t>JDAE-521-002</t>
  </si>
  <si>
    <t>JDAE-521-003</t>
  </si>
  <si>
    <t>JDAE-521-001</t>
  </si>
  <si>
    <t>JDAE-521-008</t>
  </si>
  <si>
    <t>JDAE-521-004</t>
  </si>
  <si>
    <t>JDAE-521-005</t>
  </si>
  <si>
    <t>JDAE-521-009</t>
  </si>
  <si>
    <t>JDAE-521-010</t>
  </si>
  <si>
    <t>JDAE-522-004</t>
  </si>
  <si>
    <t>JDAE-522-006</t>
  </si>
  <si>
    <t>JEDE-522-002</t>
  </si>
  <si>
    <t>JEAE-522-002</t>
  </si>
  <si>
    <t>JDAE-522-002</t>
  </si>
  <si>
    <t>JDAE-522-008</t>
  </si>
  <si>
    <t>JDAE-522-003</t>
  </si>
  <si>
    <t>JEAE-522-003</t>
  </si>
  <si>
    <t>JDAE-561-002</t>
  </si>
  <si>
    <t>JDAE-524-004</t>
  </si>
  <si>
    <t>JDAE-524-003</t>
  </si>
  <si>
    <t>JDAE-524-005</t>
  </si>
  <si>
    <t>JEAE-524-003</t>
  </si>
  <si>
    <t>JDAE-523-002</t>
  </si>
  <si>
    <t>JDAE-523-003</t>
  </si>
  <si>
    <t>JEDE-523-001</t>
  </si>
  <si>
    <t>JDAE-523-001</t>
  </si>
  <si>
    <t>JDAE-523-004</t>
  </si>
  <si>
    <t>JDAE-523-005</t>
  </si>
  <si>
    <t>JEAE-523-001</t>
  </si>
  <si>
    <t>JDAE-509-001</t>
  </si>
  <si>
    <t>JDAE-509-002</t>
  </si>
  <si>
    <t>JDAE-509-008</t>
  </si>
  <si>
    <t>JDAE-509-006</t>
  </si>
  <si>
    <t>JDAE-509-009</t>
  </si>
  <si>
    <t>JDAE-509-003</t>
  </si>
  <si>
    <t>JDAE-509-004</t>
  </si>
  <si>
    <t>JDAE-509-101</t>
  </si>
  <si>
    <t>JDAE-509-010</t>
  </si>
  <si>
    <t>JGAE-509-003</t>
  </si>
  <si>
    <t>JGAE-523-001</t>
  </si>
  <si>
    <t>JGAE-521-001</t>
  </si>
  <si>
    <t>JGDE-GPR-001</t>
  </si>
  <si>
    <t>JDAE-509-005</t>
  </si>
  <si>
    <t>JDAE-509-007</t>
  </si>
  <si>
    <t>SACR-PL-SEMC-150-0001</t>
  </si>
  <si>
    <t>#</t>
  </si>
  <si>
    <t>Group</t>
  </si>
  <si>
    <t>Mark No.</t>
  </si>
  <si>
    <t>Description</t>
  </si>
  <si>
    <t>Size</t>
  </si>
  <si>
    <t>PL Quantity</t>
  </si>
  <si>
    <t>Unit</t>
  </si>
  <si>
    <t>Accepted</t>
  </si>
  <si>
    <t>Remark</t>
  </si>
  <si>
    <t>Increased safety junction box , 316SS , EEx-e-IIC-T3 , Min. IP65 , Cable entries : All bottom side , 14x 1.5(2.5)(30 TERMINAL) (1xM32+7xM20)</t>
  </si>
  <si>
    <t>-</t>
  </si>
  <si>
    <t>Increased safety junction box , 316SS , EEx-e-IIC-T3 , Min. IP65 , Cable entries : All bottom side , 8x 2.5(20 TERMINAL) (1xM32+4xM20)</t>
  </si>
  <si>
    <t>Increased safety junction box , 316SS , EEx-e-IIC-T3 , Min. IP65 , Cable entries : All bottom side , 8x 1.5(20 TERMINAL) (1xM25+4xM20)</t>
  </si>
  <si>
    <t>Increased safety junction box , 316SS , EEx-e-IIC-T3 , Min. IP65 , Cable entries : All bottom side , 7x 3x 2.5(30 TERMINAL) (1xM40+7xM20)</t>
  </si>
  <si>
    <t>Increased safety junction box , 316SS , EEx-e-IIC-T3 , Min. IP65 , Cable entries : All bottom side , 4x 3x 2.5(30 TERMINAL) (1xM40+4xM20)</t>
  </si>
  <si>
    <t>Increased safety junction box , 316SS , EEx-e-IIC-T3 , Min. IP65 , Cable entries : All bottom side , 12x 2 x 0.75(40 TERMINAL) (1XM40+12xM20)</t>
  </si>
  <si>
    <t>Increased safety junction box , 316SS , EEx-e-IIC-T3 , Min. IP65 , Cable entries : All bottom side , 20x 1.5(40 TERMINAL) (1xM32+10xM20)</t>
  </si>
  <si>
    <t>Increased safety junction box , 316SS , EEx-e-IIC-T3 , Min. IP65 , Cable entries : All bottom side , 30x 1.5(50 TERMINAL) (1xM40+15xM20)</t>
  </si>
  <si>
    <t>Increased safety junction box , 316SS , EEx-e-IIC-T3 , Min. IP65 , Cable entries : All bottom side , 12x 3x 2.5(50 TERMINAL) (1xM50+12xM20)</t>
  </si>
  <si>
    <t>Increased safety junction box , 316SS , EEx-e-IIC-T3 , Min. IP65 , Cable entries : All bottom side , 19x 2 x 0.75(60 TERMINAL) (1xM40+19xM20)</t>
  </si>
  <si>
    <t>Instrument Cable Gland,Nickel plated brass type,EEx-d llC T3,IP-65, PVC Protected Shroud, for armoured cable-M20</t>
  </si>
  <si>
    <t>Sub Item of 6881441061</t>
  </si>
  <si>
    <t>SHROUD &amp; EARTH TAG - M20-O</t>
  </si>
  <si>
    <t>Instrument Cable Gland,Nickel plated brass type,EEx-d llC T3,IP-65, PVC Protected Shroud, for armoured cable-M25</t>
  </si>
  <si>
    <t>M25-ARMOURED</t>
  </si>
  <si>
    <t>Instrument Cable Gland,Nickel plated brass type,EEx-d llC T3,IP-65, PVC Protected Shroud, for armoured cable-M32</t>
  </si>
  <si>
    <t>Instrument Cable Gland,Nickel plated brass type,EEx-d llC T3,IP-65, PVC Protected Shroud, for armoured cable-M40</t>
  </si>
  <si>
    <t>Sub Item of 6881246291</t>
  </si>
  <si>
    <t>SHROUD &amp; EARTH TAG - M40-C2</t>
  </si>
  <si>
    <t>Instrument Cable Gland,Nickel plated brass type,EEx-d llC T3,IP-65, PVC Protected Shroud, for armoured cable-M50</t>
  </si>
  <si>
    <t>M50-ARMOURED</t>
  </si>
  <si>
    <t>Instrument Cable Plug,Nickel plated brass type,EEx-d llC T3,IP-65, Plug -20</t>
  </si>
  <si>
    <t>M20</t>
  </si>
  <si>
    <t>Sub Item of PO-150-MISC</t>
  </si>
  <si>
    <t>S.Steel Bolt M10 * 40</t>
  </si>
  <si>
    <t>Nut پیچ آچاری</t>
  </si>
  <si>
    <t>Spring Washer</t>
  </si>
  <si>
    <t>Flat Washer</t>
  </si>
  <si>
    <t>کد</t>
  </si>
  <si>
    <t>JDAE-522-001.</t>
  </si>
  <si>
    <t>JEAE-522-001.</t>
  </si>
  <si>
    <t>1-2</t>
  </si>
  <si>
    <t>1-4</t>
  </si>
  <si>
    <t>1-3</t>
  </si>
  <si>
    <t>2-1</t>
  </si>
  <si>
    <t>1-1</t>
  </si>
  <si>
    <t>2-2</t>
  </si>
  <si>
    <t>2-4</t>
  </si>
  <si>
    <t>2-3</t>
  </si>
  <si>
    <t>1-5</t>
  </si>
  <si>
    <t>3</t>
  </si>
  <si>
    <t>9</t>
  </si>
  <si>
    <t>7</t>
  </si>
  <si>
    <t>10</t>
  </si>
  <si>
    <t>11</t>
  </si>
  <si>
    <t>unit price</t>
  </si>
  <si>
    <t>9% vat</t>
  </si>
  <si>
    <t>total price</t>
  </si>
  <si>
    <t>ردیف قرارداد</t>
  </si>
  <si>
    <t>ردیف فاکتور</t>
  </si>
  <si>
    <t>قیمت با مالیات</t>
  </si>
  <si>
    <t>شماره قرارداد: ADSH-P-PO-GE-137</t>
  </si>
  <si>
    <t>خریدار: شرکت پالایشگاه میعانات گازی آدیش جنوبی</t>
  </si>
  <si>
    <t>تاریخ قرارداد: 1402/04/28</t>
  </si>
  <si>
    <t>فروشنده: شرکت ماشین سازی شمال پیروز</t>
  </si>
  <si>
    <t>تاریخ تهیه گزارش: 1402/10/12</t>
  </si>
  <si>
    <t>ردیف</t>
  </si>
  <si>
    <t>کد کالا</t>
  </si>
  <si>
    <t>شرح کالا</t>
  </si>
  <si>
    <t>واحد</t>
  </si>
  <si>
    <t>مقدار</t>
  </si>
  <si>
    <t>بهای واحد
(ریال)</t>
  </si>
  <si>
    <t>مبلغ قرارداد
(ریال)</t>
  </si>
  <si>
    <t>درصد کالای
 حمل شده</t>
  </si>
  <si>
    <t>مبلغ کل
(ریال)</t>
  </si>
  <si>
    <t>تعداد روز های تاخیر طبق بند ..... قرارداد</t>
  </si>
  <si>
    <t>نرخ جریمه تاخیر به ازای  هر روز</t>
  </si>
  <si>
    <t>جریمه تاخیر
(یورو)</t>
  </si>
  <si>
    <t>فاکتور</t>
  </si>
  <si>
    <t>شماره پکینگ</t>
  </si>
  <si>
    <t>تاریخ پکینگ</t>
  </si>
  <si>
    <t>تاریخ ارسال مطابق قرارداد</t>
  </si>
  <si>
    <t>ردیف قراداد</t>
  </si>
  <si>
    <t>شماره قرارداد: ADSH-P-PO-GE-111</t>
  </si>
  <si>
    <t>تاریخ قرارداد: 1401/07/18</t>
  </si>
  <si>
    <t>تاریخ تهیه گزارش: 1402/06/11</t>
  </si>
  <si>
    <t>خلاصه محاسبات پرداخت صورت حساب:</t>
  </si>
  <si>
    <t>توضیحات:</t>
  </si>
  <si>
    <t>جمع کل اقلام قرارداد</t>
  </si>
  <si>
    <t>(ریال)</t>
  </si>
  <si>
    <t>بسته بندی</t>
  </si>
  <si>
    <t xml:space="preserve">جمع کل </t>
  </si>
  <si>
    <t>حمل</t>
  </si>
  <si>
    <t>جمع صورتحساب</t>
  </si>
  <si>
    <t>کسور:</t>
  </si>
  <si>
    <t xml:space="preserve">استهلاک پیش پرداخت </t>
  </si>
  <si>
    <t>جریمه تاخیر در ارسال</t>
  </si>
  <si>
    <t>جمع کسور</t>
  </si>
  <si>
    <t xml:space="preserve">خالص قابل پرداخت </t>
  </si>
  <si>
    <t>Main Item JDAE-521-007</t>
  </si>
  <si>
    <t>Main Item JDDE-521-002</t>
  </si>
  <si>
    <t>Main Item JDSD-521-001</t>
  </si>
  <si>
    <t>Main Item JDDE-521-001</t>
  </si>
  <si>
    <t>Main Item JEAE-521-001</t>
  </si>
  <si>
    <t>Main Item JEAE-521-002</t>
  </si>
  <si>
    <t>Main Item JDAE-522-005</t>
  </si>
  <si>
    <t>Main Item JDDE-522-002</t>
  </si>
  <si>
    <t>Main Item JEDE-522-003</t>
  </si>
  <si>
    <t>Main Item JDAE-522-010</t>
  </si>
  <si>
    <t>Main Item JDAE-522-009</t>
  </si>
  <si>
    <t>Main Item JESD-522-002</t>
  </si>
  <si>
    <t>Main Item JDDE-522-003</t>
  </si>
  <si>
    <t>Main Item JDSD-522-001</t>
  </si>
  <si>
    <t>Main Item JDDE-522-001</t>
  </si>
  <si>
    <t>Main Item JDAE-561-001</t>
  </si>
  <si>
    <t>Main Item JESD-524-004</t>
  </si>
  <si>
    <t>Main Item JEDE-524-004</t>
  </si>
  <si>
    <t>Main Item JDAE-524-006</t>
  </si>
  <si>
    <t>Main Item JESD-523-001</t>
  </si>
  <si>
    <t>Main Item JESD-509-001</t>
  </si>
  <si>
    <t>Main Item JEDE-509-001</t>
  </si>
  <si>
    <t>Main Item JEAE-509-001</t>
  </si>
  <si>
    <t>Main Item JDSD-509-001</t>
  </si>
  <si>
    <t>Main Item JEDE-509-101</t>
  </si>
  <si>
    <t>Main Item JDAE-509-011</t>
  </si>
  <si>
    <t>Main Item JGAE-509-001</t>
  </si>
  <si>
    <t>Main Item JGAE-509-002</t>
  </si>
  <si>
    <t>Main Item JGDE-509-001</t>
  </si>
  <si>
    <t>Main Item JGDE-509-002</t>
  </si>
  <si>
    <t>Main Item JGDE-509-003</t>
  </si>
  <si>
    <t>Main Item JGAE-GPR-001</t>
  </si>
  <si>
    <t>Main Item JGAE-GPR-002</t>
  </si>
  <si>
    <t>Main Item JGAE-522-001</t>
  </si>
  <si>
    <t>Main Item JGAE-524-001</t>
  </si>
  <si>
    <t>Main Item JGDE-546-001</t>
  </si>
  <si>
    <t>Main Item JGDE-546-002</t>
  </si>
  <si>
    <t>Main Item JGDE-546-003</t>
  </si>
  <si>
    <t>Main Item TB-B27-001</t>
  </si>
  <si>
    <t>Main Item TB-B44-003</t>
  </si>
  <si>
    <t>Main Item TB-B44-004</t>
  </si>
  <si>
    <t>Main Item TB-B44-005</t>
  </si>
  <si>
    <t>Main Item TB-B44-006</t>
  </si>
  <si>
    <t>Main Item TB-B44-007</t>
  </si>
  <si>
    <t>Main Item TB-B44-001</t>
  </si>
  <si>
    <t>Main Item TB-B44-002</t>
  </si>
  <si>
    <t>Main Item TB-B27-002</t>
  </si>
  <si>
    <t>Main Item TB-B44-008</t>
  </si>
  <si>
    <t>Main Item TB-B44-009</t>
  </si>
  <si>
    <t>Main Item TB-B44-010</t>
  </si>
  <si>
    <t>Main Item TB-B44-011</t>
  </si>
  <si>
    <t>Main Item JDAE-522-007</t>
  </si>
  <si>
    <t>Main Item JDAE-521-006</t>
  </si>
  <si>
    <t>Main Item JDAE-521-002</t>
  </si>
  <si>
    <t>Main Item JDAE-521-003</t>
  </si>
  <si>
    <t>Main Item JDAE-521-001</t>
  </si>
  <si>
    <t>Main Item JDAE-521-008</t>
  </si>
  <si>
    <t>Main Item JDAE-521-004</t>
  </si>
  <si>
    <t>Main Item JDAE-521-005</t>
  </si>
  <si>
    <t>Main Item JDAE-521-009</t>
  </si>
  <si>
    <t>Main Item JDAE-521-010</t>
  </si>
  <si>
    <t>Main Item JDAE-522-004</t>
  </si>
  <si>
    <t>Main Item JDAE-522-006</t>
  </si>
  <si>
    <t>Main Item JEDE-522-002</t>
  </si>
  <si>
    <t>Main Item JEAE-522-002</t>
  </si>
  <si>
    <t>Main Item JDAE-522-002</t>
  </si>
  <si>
    <t>Main Item JDAE-522-001.</t>
  </si>
  <si>
    <t>Main Item JDAE-522-008</t>
  </si>
  <si>
    <t>Main Item JEAE-522-001.</t>
  </si>
  <si>
    <t>Main Item JDAE-522-003</t>
  </si>
  <si>
    <t>Main Item JEAE-522-003</t>
  </si>
  <si>
    <t>Main Item JDAE-561-002</t>
  </si>
  <si>
    <t>Main Item JDAE-524-004</t>
  </si>
  <si>
    <t>Main Item JDAE-524-003</t>
  </si>
  <si>
    <t>Main Item JDAE-524-005</t>
  </si>
  <si>
    <t>Main Item JEAE-524-003</t>
  </si>
  <si>
    <t>Main Item JDAE-523-002</t>
  </si>
  <si>
    <t>Main Item JDAE-523-003</t>
  </si>
  <si>
    <t>Main Item JEDE-523-001</t>
  </si>
  <si>
    <t>Main Item JDAE-523-001</t>
  </si>
  <si>
    <t>Main Item JDAE-523-004</t>
  </si>
  <si>
    <t>Main Item JDAE-523-005</t>
  </si>
  <si>
    <t>Main Item JEAE-523-001</t>
  </si>
  <si>
    <t>Main Item JDAE-509-001</t>
  </si>
  <si>
    <t>Main Item JDAE-509-002</t>
  </si>
  <si>
    <t>Main Item JDAE-509-008</t>
  </si>
  <si>
    <t>Main Item JDAE-509-006</t>
  </si>
  <si>
    <t>Main Item JDAE-509-009</t>
  </si>
  <si>
    <t>Main Item JDAE-509-003</t>
  </si>
  <si>
    <t>Main Item JDAE-509-004</t>
  </si>
  <si>
    <t>Main Item JDAE-509-101</t>
  </si>
  <si>
    <t>Main Item JDAE-509-010</t>
  </si>
  <si>
    <t>Main Item JGAE-509-003</t>
  </si>
  <si>
    <t>Main Item JGAE-523-001</t>
  </si>
  <si>
    <t>Main Item JGAE-521-001</t>
  </si>
  <si>
    <t>Main Item JGDE-GPR-001</t>
  </si>
  <si>
    <t>Main Item JDAE-509-005</t>
  </si>
  <si>
    <t>Main Item JDAE-509-007</t>
  </si>
  <si>
    <t>Main Item 6881241261  1</t>
  </si>
  <si>
    <t>Main Item 6881241261  2</t>
  </si>
  <si>
    <t>Main Item 6881241261  3</t>
  </si>
  <si>
    <t>Main Item 6881241261  4</t>
  </si>
  <si>
    <t>Main Item 6881241261  5</t>
  </si>
  <si>
    <t>Main Item 6881241261  6</t>
  </si>
  <si>
    <t>Main Item 6881241261  7</t>
  </si>
  <si>
    <t>Main Item 6881241261  8</t>
  </si>
  <si>
    <t>Main Item 6881241261  9</t>
  </si>
  <si>
    <t>Main Item 6881241261  10</t>
  </si>
  <si>
    <t>Main Item 6881241261  11</t>
  </si>
  <si>
    <t>Main Item 6881241261  12</t>
  </si>
  <si>
    <t>Main Item 6881241261  13</t>
  </si>
  <si>
    <t>Main Item 6881241261  14</t>
  </si>
  <si>
    <t>Main Item 6881241261  15</t>
  </si>
  <si>
    <t>Main Item 6881241261  16</t>
  </si>
  <si>
    <t>Main Item 6881241261  17</t>
  </si>
  <si>
    <t>Main Item 6881241261  18</t>
  </si>
  <si>
    <t>Main Item 6881241261  19</t>
  </si>
  <si>
    <t>Main Item 6881241261  20</t>
  </si>
  <si>
    <t>Main Item 6881241261  21</t>
  </si>
  <si>
    <t>Main Item 6881241261  22</t>
  </si>
  <si>
    <t>Main Item 6881241261  23</t>
  </si>
  <si>
    <t>Main Item 6881241261  24</t>
  </si>
  <si>
    <t>Main Item 6881241261  25</t>
  </si>
  <si>
    <t>Main Item 6881241261  26</t>
  </si>
  <si>
    <t>Main Item 6881241261  27</t>
  </si>
  <si>
    <t>Main Item 6881241261  28</t>
  </si>
  <si>
    <t>Main Item 6881241261  29</t>
  </si>
  <si>
    <t>Sub Item of 6881441061 1</t>
  </si>
  <si>
    <t>Sub Item of 6881441061 2</t>
  </si>
  <si>
    <t>Sub Item of 6881441061 3</t>
  </si>
  <si>
    <t>Sub Item of 6881441061 4</t>
  </si>
  <si>
    <t>Sub Item of 6881441061 5</t>
  </si>
  <si>
    <t>Sub Item of 6881441061 6</t>
  </si>
  <si>
    <t>Main Item 6881246271</t>
  </si>
  <si>
    <t>Main Item 6881246281  1</t>
  </si>
  <si>
    <t>Main Item 6881246281  2</t>
  </si>
  <si>
    <t>Main Item 6881246291  1</t>
  </si>
  <si>
    <t>Main Item 6881246291  2</t>
  </si>
  <si>
    <t>Main Item 6881246291  3</t>
  </si>
  <si>
    <t>Sub Item of 6881246291 2</t>
  </si>
  <si>
    <t>Main Item 6881246301</t>
  </si>
  <si>
    <t>Main Item 6881441061</t>
  </si>
  <si>
    <t>Sub Item of PO-150-MISC 3</t>
  </si>
  <si>
    <t>Sub Item of PO-150-MISC 4</t>
  </si>
  <si>
    <t>Sub Item of PO-150-MISC 5</t>
  </si>
  <si>
    <t>Sub Item of PO-150-MISC 6</t>
  </si>
  <si>
    <t>SACR-PL-SEMC-150-0002</t>
  </si>
  <si>
    <t>SACR-PL-SEMC-150-0003</t>
  </si>
  <si>
    <t>SACR-PL-SEMC-150-0004</t>
  </si>
  <si>
    <t>SACR-PL-SEMC-150-001</t>
  </si>
  <si>
    <t>خلاصه مالی سفارش خریدInstrument gland &amp; JB</t>
  </si>
  <si>
    <t>شماره قرارداد: ADSH-P-PO-GE-150</t>
  </si>
  <si>
    <t>تاریخ قرارداد: 1402/08/21</t>
  </si>
  <si>
    <t>تاریخ تهیه گزارش: 1403/02/11</t>
  </si>
  <si>
    <t xml:space="preserve">مطابق بند 4-2  مدت  قرارداد 2 ماه کاری بوده که تاریخ پیش پرداخت 1402/10/16و تاریخ بازرسی 1402/12/22 می باشد </t>
  </si>
  <si>
    <t xml:space="preserve"> کالای  ارسال شده</t>
  </si>
  <si>
    <t>جمع کالا با بسته بندی</t>
  </si>
  <si>
    <t>ارزش افزوده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</si>
</sst>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"/>
  </numFmts>
  <fonts count="11" x14ac:knownFonts="1"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sz val="12"/>
      <color theme="1"/>
      <name val="B Nazanin"/>
      <charset val="178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5" fontId="0" fillId="0" borderId="0" xfId="1" applyNumberFormat="1" applyFont="1"/>
    <xf numFmtId="165" fontId="2" fillId="0" borderId="0" xfId="1" applyNumberFormat="1" applyFont="1"/>
    <xf numFmtId="165" fontId="2" fillId="5" borderId="0" xfId="1" applyNumberFormat="1" applyFont="1" applyFill="1"/>
    <xf numFmtId="165" fontId="0" fillId="5" borderId="0" xfId="1" applyNumberFormat="1" applyFont="1" applyFill="1"/>
    <xf numFmtId="49" fontId="2" fillId="5" borderId="0" xfId="0" applyNumberFormat="1" applyFont="1" applyFill="1"/>
    <xf numFmtId="49" fontId="0" fillId="5" borderId="0" xfId="0" applyNumberFormat="1" applyFill="1"/>
    <xf numFmtId="49" fontId="2" fillId="2" borderId="0" xfId="0" applyNumberFormat="1" applyFont="1" applyFill="1"/>
    <xf numFmtId="49" fontId="0" fillId="2" borderId="0" xfId="0" applyNumberForma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2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38" fontId="4" fillId="0" borderId="0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 readingOrder="1"/>
    </xf>
    <xf numFmtId="9" fontId="4" fillId="0" borderId="5" xfId="2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8" fontId="4" fillId="0" borderId="0" xfId="0" applyNumberFormat="1" applyFont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top" wrapText="1"/>
    </xf>
    <xf numFmtId="3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3" fontId="6" fillId="0" borderId="7" xfId="1" applyNumberFormat="1" applyFont="1" applyFill="1" applyBorder="1" applyAlignment="1">
      <alignment horizontal="center" vertical="center" wrapText="1" readingOrder="1"/>
    </xf>
    <xf numFmtId="4" fontId="6" fillId="0" borderId="9" xfId="2" applyNumberFormat="1" applyFont="1" applyFill="1" applyBorder="1" applyAlignment="1">
      <alignment horizontal="center" vertical="center" wrapText="1" readingOrder="1"/>
    </xf>
    <xf numFmtId="9" fontId="6" fillId="0" borderId="0" xfId="2" applyFont="1" applyFill="1" applyBorder="1" applyAlignment="1">
      <alignment horizontal="center" vertical="center" wrapText="1" readingOrder="1"/>
    </xf>
    <xf numFmtId="166" fontId="6" fillId="0" borderId="8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4" fontId="6" fillId="0" borderId="0" xfId="2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0" fontId="4" fillId="0" borderId="10" xfId="1" applyNumberFormat="1" applyFont="1" applyBorder="1" applyAlignment="1">
      <alignment horizontal="center" vertical="center" readingOrder="1"/>
    </xf>
    <xf numFmtId="38" fontId="4" fillId="0" borderId="0" xfId="1" applyNumberFormat="1" applyFont="1" applyBorder="1" applyAlignment="1">
      <alignment horizontal="center" vertical="center"/>
    </xf>
    <xf numFmtId="38" fontId="4" fillId="0" borderId="0" xfId="1" applyNumberFormat="1" applyFont="1" applyBorder="1" applyAlignment="1">
      <alignment horizontal="center" vertical="center" readingOrder="1"/>
    </xf>
    <xf numFmtId="4" fontId="4" fillId="0" borderId="10" xfId="1" applyNumberFormat="1" applyFont="1" applyBorder="1" applyAlignment="1">
      <alignment horizontal="center" vertical="center" readingOrder="1"/>
    </xf>
    <xf numFmtId="38" fontId="4" fillId="0" borderId="0" xfId="1" applyNumberFormat="1" applyFont="1" applyFill="1" applyBorder="1" applyAlignment="1">
      <alignment horizontal="center" vertical="center" readingOrder="1"/>
    </xf>
    <xf numFmtId="3" fontId="4" fillId="0" borderId="0" xfId="1" applyNumberFormat="1" applyFont="1" applyBorder="1" applyAlignment="1">
      <alignment horizontal="center" vertical="center" readingOrder="1"/>
    </xf>
    <xf numFmtId="4" fontId="4" fillId="0" borderId="0" xfId="2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10" fontId="6" fillId="0" borderId="0" xfId="2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40" fontId="6" fillId="0" borderId="0" xfId="1" applyNumberFormat="1" applyFont="1" applyBorder="1" applyAlignment="1">
      <alignment horizontal="center" vertical="center" readingOrder="1"/>
    </xf>
    <xf numFmtId="40" fontId="5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right" vertical="center" indent="1"/>
    </xf>
    <xf numFmtId="40" fontId="6" fillId="0" borderId="0" xfId="0" applyNumberFormat="1" applyFont="1" applyAlignment="1">
      <alignment horizontal="center" vertical="center"/>
    </xf>
    <xf numFmtId="40" fontId="6" fillId="0" borderId="0" xfId="1" applyNumberFormat="1" applyFont="1" applyBorder="1" applyAlignment="1">
      <alignment horizontal="center" vertical="center"/>
    </xf>
    <xf numFmtId="40" fontId="6" fillId="0" borderId="0" xfId="1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top" wrapText="1"/>
    </xf>
    <xf numFmtId="3" fontId="6" fillId="0" borderId="14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0" fontId="4" fillId="0" borderId="10" xfId="1" applyNumberFormat="1" applyFont="1" applyBorder="1" applyAlignment="1">
      <alignment horizontal="center" vertical="center" readingOrder="1"/>
    </xf>
    <xf numFmtId="40" fontId="6" fillId="0" borderId="0" xfId="1" applyNumberFormat="1" applyFont="1" applyBorder="1" applyAlignment="1">
      <alignment horizontal="center" vertical="center"/>
    </xf>
    <xf numFmtId="40" fontId="4" fillId="0" borderId="12" xfId="1" applyNumberFormat="1" applyFont="1" applyBorder="1" applyAlignment="1">
      <alignment horizontal="center" vertical="center"/>
    </xf>
    <xf numFmtId="40" fontId="4" fillId="0" borderId="10" xfId="1" applyNumberFormat="1" applyFont="1" applyBorder="1" applyAlignment="1">
      <alignment horizontal="center" vertical="center"/>
    </xf>
    <xf numFmtId="40" fontId="4" fillId="0" borderId="12" xfId="1" applyNumberFormat="1" applyFont="1" applyBorder="1" applyAlignment="1">
      <alignment horizontal="center" vertical="center" readingOrder="1"/>
    </xf>
    <xf numFmtId="40" fontId="6" fillId="0" borderId="0" xfId="1" applyNumberFormat="1" applyFont="1" applyBorder="1" applyAlignment="1">
      <alignment horizontal="center" vertical="center" readingOrder="1"/>
    </xf>
    <xf numFmtId="4" fontId="4" fillId="0" borderId="11" xfId="2" applyNumberFormat="1" applyFont="1" applyBorder="1" applyAlignment="1">
      <alignment horizontal="center" vertical="center"/>
    </xf>
    <xf numFmtId="40" fontId="6" fillId="0" borderId="11" xfId="1" applyNumberFormat="1" applyFont="1" applyBorder="1" applyAlignment="1">
      <alignment horizontal="center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0FEB-9B99-4A9A-9A48-D99E8F2D56BF}">
  <dimension ref="A1:V148"/>
  <sheetViews>
    <sheetView rightToLeft="1" workbookViewId="0">
      <pane ySplit="1" topLeftCell="A106" activePane="bottomLeft" state="frozen"/>
      <selection pane="bottomLeft" activeCell="H2" sqref="H2:H147"/>
    </sheetView>
  </sheetViews>
  <sheetFormatPr defaultRowHeight="15" x14ac:dyDescent="0.25"/>
  <cols>
    <col min="1" max="1" width="4.28515625" bestFit="1" customWidth="1"/>
    <col min="2" max="2" width="8.42578125" customWidth="1"/>
    <col min="3" max="3" width="13.42578125" bestFit="1" customWidth="1"/>
    <col min="4" max="4" width="49" customWidth="1"/>
    <col min="5" max="5" width="15.85546875" bestFit="1" customWidth="1"/>
    <col min="6" max="6" width="13.42578125" bestFit="1" customWidth="1"/>
    <col min="7" max="7" width="7" bestFit="1" customWidth="1"/>
    <col min="8" max="8" width="11.5703125" bestFit="1" customWidth="1"/>
    <col min="9" max="9" width="22.7109375" bestFit="1" customWidth="1"/>
    <col min="10" max="10" width="24.85546875" bestFit="1" customWidth="1"/>
    <col min="11" max="11" width="9.140625" style="12"/>
    <col min="12" max="12" width="9.140625" style="2"/>
    <col min="13" max="13" width="14.28515625" style="7" bestFit="1" customWidth="1"/>
    <col min="14" max="14" width="11.5703125" style="7" bestFit="1" customWidth="1"/>
    <col min="15" max="15" width="12.5703125" style="7" bestFit="1" customWidth="1"/>
    <col min="16" max="16" width="16.28515625" style="10" bestFit="1" customWidth="1"/>
    <col min="17" max="22" width="9.140625" style="7"/>
  </cols>
  <sheetData>
    <row r="1" spans="1:16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s="1" t="s">
        <v>137</v>
      </c>
      <c r="K1" s="11" t="s">
        <v>157</v>
      </c>
      <c r="L1" s="13" t="s">
        <v>158</v>
      </c>
      <c r="M1" s="8" t="s">
        <v>154</v>
      </c>
      <c r="N1" s="8" t="s">
        <v>155</v>
      </c>
      <c r="O1" s="8" t="s">
        <v>159</v>
      </c>
      <c r="P1" s="9" t="s">
        <v>156</v>
      </c>
    </row>
    <row r="2" spans="1:16" x14ac:dyDescent="0.25">
      <c r="A2">
        <v>1</v>
      </c>
      <c r="B2" t="s">
        <v>0</v>
      </c>
      <c r="C2" t="s">
        <v>1</v>
      </c>
      <c r="D2" s="1" t="s">
        <v>108</v>
      </c>
      <c r="E2" t="s">
        <v>109</v>
      </c>
      <c r="F2" s="6">
        <v>1</v>
      </c>
      <c r="G2" t="s">
        <v>2</v>
      </c>
      <c r="H2">
        <v>1</v>
      </c>
      <c r="I2" t="s">
        <v>98</v>
      </c>
      <c r="J2" t="str">
        <f t="shared" ref="J2:J33" si="0">CONCATENATE(B2," ",C2)</f>
        <v>Main Item JDAE-521-007</v>
      </c>
      <c r="K2" s="11" t="s">
        <v>142</v>
      </c>
      <c r="L2" s="2">
        <v>1</v>
      </c>
      <c r="M2" s="7">
        <v>68836060</v>
      </c>
      <c r="N2" s="7">
        <f>M2*9%</f>
        <v>6195245.3999999994</v>
      </c>
      <c r="O2" s="7">
        <f>M2+N2</f>
        <v>75031305.400000006</v>
      </c>
      <c r="P2" s="10">
        <f t="shared" ref="P2:P33" si="1">O2*H2</f>
        <v>75031305.400000006</v>
      </c>
    </row>
    <row r="3" spans="1:16" x14ac:dyDescent="0.25">
      <c r="A3">
        <v>2</v>
      </c>
      <c r="B3" t="s">
        <v>0</v>
      </c>
      <c r="C3" t="s">
        <v>3</v>
      </c>
      <c r="D3" t="s">
        <v>108</v>
      </c>
      <c r="E3" t="s">
        <v>109</v>
      </c>
      <c r="F3" s="6">
        <v>1</v>
      </c>
      <c r="G3" t="s">
        <v>2</v>
      </c>
      <c r="H3">
        <v>1</v>
      </c>
      <c r="I3" t="s">
        <v>98</v>
      </c>
      <c r="J3" t="str">
        <f t="shared" si="0"/>
        <v>Main Item JDDE-521-002</v>
      </c>
      <c r="K3" s="11" t="s">
        <v>142</v>
      </c>
      <c r="L3" s="2">
        <v>1</v>
      </c>
      <c r="M3" s="7">
        <v>68836060</v>
      </c>
      <c r="N3" s="7">
        <f t="shared" ref="N3:N66" si="2">M3*9%</f>
        <v>6195245.3999999994</v>
      </c>
      <c r="O3" s="7">
        <f t="shared" ref="O3:O66" si="3">M3+N3</f>
        <v>75031305.400000006</v>
      </c>
      <c r="P3" s="10">
        <f t="shared" si="1"/>
        <v>75031305.400000006</v>
      </c>
    </row>
    <row r="4" spans="1:16" x14ac:dyDescent="0.25">
      <c r="A4">
        <v>3</v>
      </c>
      <c r="B4" t="s">
        <v>0</v>
      </c>
      <c r="C4" t="s">
        <v>4</v>
      </c>
      <c r="D4" t="s">
        <v>108</v>
      </c>
      <c r="E4" t="s">
        <v>109</v>
      </c>
      <c r="F4" s="6">
        <v>1</v>
      </c>
      <c r="G4" t="s">
        <v>2</v>
      </c>
      <c r="H4">
        <v>1</v>
      </c>
      <c r="I4" t="s">
        <v>98</v>
      </c>
      <c r="J4" t="str">
        <f t="shared" si="0"/>
        <v>Main Item JDSD-521-001</v>
      </c>
      <c r="K4" s="11" t="s">
        <v>142</v>
      </c>
      <c r="L4" s="2">
        <v>1</v>
      </c>
      <c r="M4" s="7">
        <v>68836060</v>
      </c>
      <c r="N4" s="7">
        <f t="shared" si="2"/>
        <v>6195245.3999999994</v>
      </c>
      <c r="O4" s="7">
        <f t="shared" si="3"/>
        <v>75031305.400000006</v>
      </c>
      <c r="P4" s="10">
        <f t="shared" si="1"/>
        <v>75031305.400000006</v>
      </c>
    </row>
    <row r="5" spans="1:16" x14ac:dyDescent="0.25">
      <c r="A5">
        <v>4</v>
      </c>
      <c r="B5" t="s">
        <v>0</v>
      </c>
      <c r="C5" t="s">
        <v>5</v>
      </c>
      <c r="D5" t="s">
        <v>108</v>
      </c>
      <c r="E5" t="s">
        <v>109</v>
      </c>
      <c r="F5" s="6">
        <v>1</v>
      </c>
      <c r="G5" t="s">
        <v>2</v>
      </c>
      <c r="H5">
        <v>1</v>
      </c>
      <c r="I5" t="s">
        <v>98</v>
      </c>
      <c r="J5" t="str">
        <f t="shared" si="0"/>
        <v>Main Item JDDE-521-001</v>
      </c>
      <c r="K5" s="11" t="s">
        <v>142</v>
      </c>
      <c r="L5" s="2">
        <v>1</v>
      </c>
      <c r="M5" s="7">
        <v>68836060</v>
      </c>
      <c r="N5" s="7">
        <f t="shared" si="2"/>
        <v>6195245.3999999994</v>
      </c>
      <c r="O5" s="7">
        <f t="shared" si="3"/>
        <v>75031305.400000006</v>
      </c>
      <c r="P5" s="10">
        <f t="shared" si="1"/>
        <v>75031305.400000006</v>
      </c>
    </row>
    <row r="6" spans="1:16" x14ac:dyDescent="0.25">
      <c r="A6">
        <v>5</v>
      </c>
      <c r="B6" t="s">
        <v>0</v>
      </c>
      <c r="C6" t="s">
        <v>6</v>
      </c>
      <c r="D6" t="s">
        <v>108</v>
      </c>
      <c r="E6" t="s">
        <v>109</v>
      </c>
      <c r="F6" s="6">
        <v>1</v>
      </c>
      <c r="G6" t="s">
        <v>2</v>
      </c>
      <c r="H6">
        <v>1</v>
      </c>
      <c r="I6" t="s">
        <v>98</v>
      </c>
      <c r="J6" t="str">
        <f t="shared" si="0"/>
        <v>Main Item JEAE-521-001</v>
      </c>
      <c r="K6" s="11" t="s">
        <v>142</v>
      </c>
      <c r="L6" s="2">
        <v>1</v>
      </c>
      <c r="M6" s="7">
        <v>68836060</v>
      </c>
      <c r="N6" s="7">
        <f t="shared" si="2"/>
        <v>6195245.3999999994</v>
      </c>
      <c r="O6" s="7">
        <f t="shared" si="3"/>
        <v>75031305.400000006</v>
      </c>
      <c r="P6" s="10">
        <f t="shared" si="1"/>
        <v>75031305.400000006</v>
      </c>
    </row>
    <row r="7" spans="1:16" x14ac:dyDescent="0.25">
      <c r="A7">
        <v>6</v>
      </c>
      <c r="B7" t="s">
        <v>0</v>
      </c>
      <c r="C7" t="s">
        <v>7</v>
      </c>
      <c r="D7" t="s">
        <v>108</v>
      </c>
      <c r="E7" t="s">
        <v>109</v>
      </c>
      <c r="F7" s="6">
        <v>1</v>
      </c>
      <c r="G7" t="s">
        <v>2</v>
      </c>
      <c r="H7">
        <v>1</v>
      </c>
      <c r="I7" t="s">
        <v>98</v>
      </c>
      <c r="J7" t="str">
        <f t="shared" si="0"/>
        <v>Main Item JEAE-521-002</v>
      </c>
      <c r="K7" s="11" t="s">
        <v>142</v>
      </c>
      <c r="L7" s="2">
        <v>1</v>
      </c>
      <c r="M7" s="7">
        <v>68836060</v>
      </c>
      <c r="N7" s="7">
        <f t="shared" si="2"/>
        <v>6195245.3999999994</v>
      </c>
      <c r="O7" s="7">
        <f t="shared" si="3"/>
        <v>75031305.400000006</v>
      </c>
      <c r="P7" s="10">
        <f t="shared" si="1"/>
        <v>75031305.400000006</v>
      </c>
    </row>
    <row r="8" spans="1:16" x14ac:dyDescent="0.25">
      <c r="A8">
        <v>7</v>
      </c>
      <c r="B8" t="s">
        <v>0</v>
      </c>
      <c r="C8" t="s">
        <v>8</v>
      </c>
      <c r="D8" t="s">
        <v>108</v>
      </c>
      <c r="E8" t="s">
        <v>109</v>
      </c>
      <c r="F8" s="6">
        <v>1</v>
      </c>
      <c r="G8" t="s">
        <v>2</v>
      </c>
      <c r="H8">
        <v>1</v>
      </c>
      <c r="I8" t="s">
        <v>98</v>
      </c>
      <c r="J8" t="str">
        <f t="shared" si="0"/>
        <v>Main Item JDAE-522-005</v>
      </c>
      <c r="K8" s="11" t="s">
        <v>142</v>
      </c>
      <c r="L8" s="2">
        <v>1</v>
      </c>
      <c r="M8" s="7">
        <v>68836060</v>
      </c>
      <c r="N8" s="7">
        <f t="shared" si="2"/>
        <v>6195245.3999999994</v>
      </c>
      <c r="O8" s="7">
        <f t="shared" si="3"/>
        <v>75031305.400000006</v>
      </c>
      <c r="P8" s="10">
        <f t="shared" si="1"/>
        <v>75031305.400000006</v>
      </c>
    </row>
    <row r="9" spans="1:16" x14ac:dyDescent="0.25">
      <c r="A9">
        <v>8</v>
      </c>
      <c r="B9" t="s">
        <v>0</v>
      </c>
      <c r="C9" t="s">
        <v>9</v>
      </c>
      <c r="D9" t="s">
        <v>108</v>
      </c>
      <c r="E9" t="s">
        <v>109</v>
      </c>
      <c r="F9" s="6">
        <v>1</v>
      </c>
      <c r="G9" t="s">
        <v>2</v>
      </c>
      <c r="H9">
        <v>1</v>
      </c>
      <c r="I9" t="s">
        <v>98</v>
      </c>
      <c r="J9" t="str">
        <f t="shared" si="0"/>
        <v>Main Item JDDE-522-002</v>
      </c>
      <c r="K9" s="11" t="s">
        <v>142</v>
      </c>
      <c r="L9" s="2">
        <v>1</v>
      </c>
      <c r="M9" s="7">
        <v>68836060</v>
      </c>
      <c r="N9" s="7">
        <f t="shared" si="2"/>
        <v>6195245.3999999994</v>
      </c>
      <c r="O9" s="7">
        <f t="shared" si="3"/>
        <v>75031305.400000006</v>
      </c>
      <c r="P9" s="10">
        <f t="shared" si="1"/>
        <v>75031305.400000006</v>
      </c>
    </row>
    <row r="10" spans="1:16" x14ac:dyDescent="0.25">
      <c r="A10">
        <v>9</v>
      </c>
      <c r="B10" t="s">
        <v>0</v>
      </c>
      <c r="C10" t="s">
        <v>10</v>
      </c>
      <c r="D10" t="s">
        <v>108</v>
      </c>
      <c r="E10" t="s">
        <v>109</v>
      </c>
      <c r="F10" s="6">
        <v>1</v>
      </c>
      <c r="G10" t="s">
        <v>2</v>
      </c>
      <c r="H10">
        <v>1</v>
      </c>
      <c r="I10" t="s">
        <v>98</v>
      </c>
      <c r="J10" t="str">
        <f t="shared" si="0"/>
        <v>Main Item JEDE-522-003</v>
      </c>
      <c r="K10" s="11" t="s">
        <v>142</v>
      </c>
      <c r="L10" s="2">
        <v>1</v>
      </c>
      <c r="M10" s="7">
        <v>68836060</v>
      </c>
      <c r="N10" s="7">
        <f t="shared" si="2"/>
        <v>6195245.3999999994</v>
      </c>
      <c r="O10" s="7">
        <f t="shared" si="3"/>
        <v>75031305.400000006</v>
      </c>
      <c r="P10" s="10">
        <f t="shared" si="1"/>
        <v>75031305.400000006</v>
      </c>
    </row>
    <row r="11" spans="1:16" x14ac:dyDescent="0.25">
      <c r="A11">
        <v>10</v>
      </c>
      <c r="B11" t="s">
        <v>0</v>
      </c>
      <c r="C11" t="s">
        <v>11</v>
      </c>
      <c r="D11" t="s">
        <v>108</v>
      </c>
      <c r="E11" t="s">
        <v>109</v>
      </c>
      <c r="F11" s="6">
        <v>1</v>
      </c>
      <c r="G11" t="s">
        <v>2</v>
      </c>
      <c r="H11">
        <v>1</v>
      </c>
      <c r="I11" t="s">
        <v>98</v>
      </c>
      <c r="J11" t="str">
        <f t="shared" si="0"/>
        <v>Main Item JDAE-522-010</v>
      </c>
      <c r="K11" s="11" t="s">
        <v>142</v>
      </c>
      <c r="L11" s="2">
        <v>1</v>
      </c>
      <c r="M11" s="7">
        <v>68836060</v>
      </c>
      <c r="N11" s="7">
        <f t="shared" si="2"/>
        <v>6195245.3999999994</v>
      </c>
      <c r="O11" s="7">
        <f t="shared" si="3"/>
        <v>75031305.400000006</v>
      </c>
      <c r="P11" s="10">
        <f t="shared" si="1"/>
        <v>75031305.400000006</v>
      </c>
    </row>
    <row r="12" spans="1:16" x14ac:dyDescent="0.25">
      <c r="A12">
        <v>11</v>
      </c>
      <c r="B12" t="s">
        <v>0</v>
      </c>
      <c r="C12" t="s">
        <v>12</v>
      </c>
      <c r="D12" t="s">
        <v>108</v>
      </c>
      <c r="E12" t="s">
        <v>109</v>
      </c>
      <c r="F12" s="6">
        <v>1</v>
      </c>
      <c r="G12" t="s">
        <v>2</v>
      </c>
      <c r="H12">
        <v>1</v>
      </c>
      <c r="I12" t="s">
        <v>98</v>
      </c>
      <c r="J12" t="str">
        <f t="shared" si="0"/>
        <v>Main Item JDAE-522-009</v>
      </c>
      <c r="K12" s="11" t="s">
        <v>142</v>
      </c>
      <c r="L12" s="2">
        <v>1</v>
      </c>
      <c r="M12" s="7">
        <v>68836060</v>
      </c>
      <c r="N12" s="7">
        <f t="shared" si="2"/>
        <v>6195245.3999999994</v>
      </c>
      <c r="O12" s="7">
        <f t="shared" si="3"/>
        <v>75031305.400000006</v>
      </c>
      <c r="P12" s="10">
        <f t="shared" si="1"/>
        <v>75031305.400000006</v>
      </c>
    </row>
    <row r="13" spans="1:16" x14ac:dyDescent="0.25">
      <c r="A13">
        <v>12</v>
      </c>
      <c r="B13" t="s">
        <v>0</v>
      </c>
      <c r="C13" t="s">
        <v>13</v>
      </c>
      <c r="D13" s="1" t="s">
        <v>110</v>
      </c>
      <c r="E13" t="s">
        <v>109</v>
      </c>
      <c r="F13" s="6">
        <v>1</v>
      </c>
      <c r="G13" t="s">
        <v>2</v>
      </c>
      <c r="H13">
        <v>1</v>
      </c>
      <c r="I13" t="s">
        <v>98</v>
      </c>
      <c r="J13" t="str">
        <f t="shared" si="0"/>
        <v>Main Item JESD-522-002</v>
      </c>
      <c r="K13" s="11" t="s">
        <v>140</v>
      </c>
      <c r="L13" s="2">
        <v>1</v>
      </c>
      <c r="M13" s="7">
        <v>68836060</v>
      </c>
      <c r="N13" s="7">
        <f t="shared" si="2"/>
        <v>6195245.3999999994</v>
      </c>
      <c r="O13" s="7">
        <f t="shared" si="3"/>
        <v>75031305.400000006</v>
      </c>
      <c r="P13" s="10">
        <f t="shared" si="1"/>
        <v>75031305.400000006</v>
      </c>
    </row>
    <row r="14" spans="1:16" x14ac:dyDescent="0.25">
      <c r="A14">
        <v>13</v>
      </c>
      <c r="B14" t="s">
        <v>0</v>
      </c>
      <c r="C14" t="s">
        <v>14</v>
      </c>
      <c r="D14" t="s">
        <v>111</v>
      </c>
      <c r="E14" t="s">
        <v>109</v>
      </c>
      <c r="F14" s="6">
        <v>1</v>
      </c>
      <c r="G14" t="s">
        <v>2</v>
      </c>
      <c r="H14">
        <v>1</v>
      </c>
      <c r="I14" t="s">
        <v>98</v>
      </c>
      <c r="J14" t="str">
        <f t="shared" si="0"/>
        <v>Main Item JDDE-522-003</v>
      </c>
      <c r="K14" s="11" t="s">
        <v>144</v>
      </c>
      <c r="L14" s="2">
        <v>1</v>
      </c>
      <c r="M14" s="7">
        <v>68836060</v>
      </c>
      <c r="N14" s="7">
        <f t="shared" si="2"/>
        <v>6195245.3999999994</v>
      </c>
      <c r="O14" s="7">
        <f t="shared" si="3"/>
        <v>75031305.400000006</v>
      </c>
      <c r="P14" s="10">
        <f t="shared" si="1"/>
        <v>75031305.400000006</v>
      </c>
    </row>
    <row r="15" spans="1:16" x14ac:dyDescent="0.25">
      <c r="A15">
        <v>14</v>
      </c>
      <c r="B15" t="s">
        <v>0</v>
      </c>
      <c r="C15" t="s">
        <v>15</v>
      </c>
      <c r="D15" t="s">
        <v>110</v>
      </c>
      <c r="E15" t="s">
        <v>109</v>
      </c>
      <c r="F15" s="6">
        <v>1</v>
      </c>
      <c r="G15" t="s">
        <v>2</v>
      </c>
      <c r="H15">
        <v>1</v>
      </c>
      <c r="I15" t="s">
        <v>98</v>
      </c>
      <c r="J15" t="str">
        <f t="shared" si="0"/>
        <v>Main Item JDSD-522-001</v>
      </c>
      <c r="K15" s="11" t="s">
        <v>140</v>
      </c>
      <c r="L15" s="2">
        <v>1</v>
      </c>
      <c r="M15" s="7">
        <v>68836060</v>
      </c>
      <c r="N15" s="7">
        <f t="shared" si="2"/>
        <v>6195245.3999999994</v>
      </c>
      <c r="O15" s="7">
        <f t="shared" si="3"/>
        <v>75031305.400000006</v>
      </c>
      <c r="P15" s="10">
        <f t="shared" si="1"/>
        <v>75031305.400000006</v>
      </c>
    </row>
    <row r="16" spans="1:16" x14ac:dyDescent="0.25">
      <c r="A16">
        <v>15</v>
      </c>
      <c r="B16" t="s">
        <v>0</v>
      </c>
      <c r="C16" t="s">
        <v>16</v>
      </c>
      <c r="D16" t="s">
        <v>111</v>
      </c>
      <c r="E16" t="s">
        <v>109</v>
      </c>
      <c r="F16" s="6">
        <v>1</v>
      </c>
      <c r="G16" t="s">
        <v>2</v>
      </c>
      <c r="H16">
        <v>1</v>
      </c>
      <c r="I16" t="s">
        <v>98</v>
      </c>
      <c r="J16" t="str">
        <f t="shared" si="0"/>
        <v>Main Item JDDE-522-001</v>
      </c>
      <c r="K16" s="11" t="s">
        <v>144</v>
      </c>
      <c r="L16" s="2">
        <v>1</v>
      </c>
      <c r="M16" s="7">
        <v>68836060</v>
      </c>
      <c r="N16" s="7">
        <f t="shared" si="2"/>
        <v>6195245.3999999994</v>
      </c>
      <c r="O16" s="7">
        <f t="shared" si="3"/>
        <v>75031305.400000006</v>
      </c>
      <c r="P16" s="10">
        <f t="shared" si="1"/>
        <v>75031305.400000006</v>
      </c>
    </row>
    <row r="17" spans="1:16" x14ac:dyDescent="0.25">
      <c r="A17">
        <v>16</v>
      </c>
      <c r="B17" t="s">
        <v>0</v>
      </c>
      <c r="C17" t="s">
        <v>17</v>
      </c>
      <c r="D17" t="s">
        <v>108</v>
      </c>
      <c r="E17" t="s">
        <v>109</v>
      </c>
      <c r="F17" s="6">
        <v>1</v>
      </c>
      <c r="G17" t="s">
        <v>2</v>
      </c>
      <c r="H17">
        <v>1</v>
      </c>
      <c r="I17" t="s">
        <v>98</v>
      </c>
      <c r="J17" t="str">
        <f t="shared" si="0"/>
        <v>Main Item JDAE-561-001</v>
      </c>
      <c r="K17" s="11" t="s">
        <v>142</v>
      </c>
      <c r="L17" s="2">
        <v>1</v>
      </c>
      <c r="M17" s="7">
        <v>68836060</v>
      </c>
      <c r="N17" s="7">
        <f t="shared" si="2"/>
        <v>6195245.3999999994</v>
      </c>
      <c r="O17" s="7">
        <f t="shared" si="3"/>
        <v>75031305.400000006</v>
      </c>
      <c r="P17" s="10">
        <f t="shared" si="1"/>
        <v>75031305.400000006</v>
      </c>
    </row>
    <row r="18" spans="1:16" x14ac:dyDescent="0.25">
      <c r="A18">
        <v>17</v>
      </c>
      <c r="B18" t="s">
        <v>0</v>
      </c>
      <c r="C18" t="s">
        <v>18</v>
      </c>
      <c r="D18" t="s">
        <v>110</v>
      </c>
      <c r="E18" t="s">
        <v>109</v>
      </c>
      <c r="F18" s="6">
        <v>1</v>
      </c>
      <c r="G18" t="s">
        <v>2</v>
      </c>
      <c r="H18">
        <v>1</v>
      </c>
      <c r="I18" t="s">
        <v>98</v>
      </c>
      <c r="J18" t="str">
        <f t="shared" si="0"/>
        <v>Main Item JESD-524-004</v>
      </c>
      <c r="K18" s="11" t="s">
        <v>140</v>
      </c>
      <c r="L18" s="2">
        <v>1</v>
      </c>
      <c r="M18" s="7">
        <v>68836060</v>
      </c>
      <c r="N18" s="7">
        <f t="shared" si="2"/>
        <v>6195245.3999999994</v>
      </c>
      <c r="O18" s="7">
        <f t="shared" si="3"/>
        <v>75031305.400000006</v>
      </c>
      <c r="P18" s="10">
        <f t="shared" si="1"/>
        <v>75031305.400000006</v>
      </c>
    </row>
    <row r="19" spans="1:16" x14ac:dyDescent="0.25">
      <c r="A19">
        <v>18</v>
      </c>
      <c r="B19" t="s">
        <v>0</v>
      </c>
      <c r="C19" t="s">
        <v>19</v>
      </c>
      <c r="D19" t="s">
        <v>108</v>
      </c>
      <c r="E19" t="s">
        <v>109</v>
      </c>
      <c r="F19" s="6">
        <v>1</v>
      </c>
      <c r="G19" t="s">
        <v>2</v>
      </c>
      <c r="H19">
        <v>1</v>
      </c>
      <c r="I19" t="s">
        <v>98</v>
      </c>
      <c r="J19" t="str">
        <f t="shared" si="0"/>
        <v>Main Item JEDE-524-004</v>
      </c>
      <c r="K19" s="11" t="s">
        <v>142</v>
      </c>
      <c r="L19" s="2">
        <v>1</v>
      </c>
      <c r="M19" s="7">
        <v>68836060</v>
      </c>
      <c r="N19" s="7">
        <f t="shared" si="2"/>
        <v>6195245.3999999994</v>
      </c>
      <c r="O19" s="7">
        <f t="shared" si="3"/>
        <v>75031305.400000006</v>
      </c>
      <c r="P19" s="10">
        <f t="shared" si="1"/>
        <v>75031305.400000006</v>
      </c>
    </row>
    <row r="20" spans="1:16" x14ac:dyDescent="0.25">
      <c r="A20">
        <v>19</v>
      </c>
      <c r="B20" t="s">
        <v>0</v>
      </c>
      <c r="C20" t="s">
        <v>20</v>
      </c>
      <c r="D20" t="s">
        <v>108</v>
      </c>
      <c r="E20" t="s">
        <v>109</v>
      </c>
      <c r="F20" s="6">
        <v>1</v>
      </c>
      <c r="G20" t="s">
        <v>2</v>
      </c>
      <c r="H20">
        <v>1</v>
      </c>
      <c r="I20" t="s">
        <v>98</v>
      </c>
      <c r="J20" t="str">
        <f t="shared" si="0"/>
        <v>Main Item JDAE-524-006</v>
      </c>
      <c r="K20" s="11" t="s">
        <v>142</v>
      </c>
      <c r="L20" s="2">
        <v>1</v>
      </c>
      <c r="M20" s="7">
        <v>68836060</v>
      </c>
      <c r="N20" s="7">
        <f t="shared" si="2"/>
        <v>6195245.3999999994</v>
      </c>
      <c r="O20" s="7">
        <f t="shared" si="3"/>
        <v>75031305.400000006</v>
      </c>
      <c r="P20" s="10">
        <f t="shared" si="1"/>
        <v>75031305.400000006</v>
      </c>
    </row>
    <row r="21" spans="1:16" x14ac:dyDescent="0.25">
      <c r="A21">
        <v>20</v>
      </c>
      <c r="B21" t="s">
        <v>0</v>
      </c>
      <c r="C21" t="s">
        <v>21</v>
      </c>
      <c r="D21" t="s">
        <v>108</v>
      </c>
      <c r="E21" t="s">
        <v>109</v>
      </c>
      <c r="F21" s="6">
        <v>1</v>
      </c>
      <c r="G21" t="s">
        <v>2</v>
      </c>
      <c r="H21">
        <v>1</v>
      </c>
      <c r="I21" t="s">
        <v>98</v>
      </c>
      <c r="J21" t="str">
        <f t="shared" si="0"/>
        <v>Main Item JESD-523-001</v>
      </c>
      <c r="K21" s="11" t="s">
        <v>142</v>
      </c>
      <c r="L21" s="2">
        <v>1</v>
      </c>
      <c r="M21" s="7">
        <v>68836060</v>
      </c>
      <c r="N21" s="7">
        <f t="shared" si="2"/>
        <v>6195245.3999999994</v>
      </c>
      <c r="O21" s="7">
        <f t="shared" si="3"/>
        <v>75031305.400000006</v>
      </c>
      <c r="P21" s="10">
        <f t="shared" si="1"/>
        <v>75031305.400000006</v>
      </c>
    </row>
    <row r="22" spans="1:16" x14ac:dyDescent="0.25">
      <c r="A22">
        <v>21</v>
      </c>
      <c r="B22" t="s">
        <v>0</v>
      </c>
      <c r="C22" t="s">
        <v>22</v>
      </c>
      <c r="D22" t="s">
        <v>108</v>
      </c>
      <c r="E22" t="s">
        <v>109</v>
      </c>
      <c r="F22" s="6">
        <v>1</v>
      </c>
      <c r="G22" t="s">
        <v>2</v>
      </c>
      <c r="H22">
        <v>1</v>
      </c>
      <c r="I22" t="s">
        <v>98</v>
      </c>
      <c r="J22" t="str">
        <f t="shared" si="0"/>
        <v>Main Item JESD-509-001</v>
      </c>
      <c r="K22" s="11" t="s">
        <v>142</v>
      </c>
      <c r="L22" s="2">
        <v>1</v>
      </c>
      <c r="M22" s="7">
        <v>68836060</v>
      </c>
      <c r="N22" s="7">
        <f t="shared" si="2"/>
        <v>6195245.3999999994</v>
      </c>
      <c r="O22" s="7">
        <f t="shared" si="3"/>
        <v>75031305.400000006</v>
      </c>
      <c r="P22" s="10">
        <f t="shared" si="1"/>
        <v>75031305.400000006</v>
      </c>
    </row>
    <row r="23" spans="1:16" x14ac:dyDescent="0.25">
      <c r="A23">
        <v>22</v>
      </c>
      <c r="B23" t="s">
        <v>0</v>
      </c>
      <c r="C23" t="s">
        <v>23</v>
      </c>
      <c r="D23" t="s">
        <v>108</v>
      </c>
      <c r="E23" t="s">
        <v>109</v>
      </c>
      <c r="F23" s="6">
        <v>1</v>
      </c>
      <c r="G23" t="s">
        <v>2</v>
      </c>
      <c r="H23">
        <v>1</v>
      </c>
      <c r="I23" t="s">
        <v>98</v>
      </c>
      <c r="J23" t="str">
        <f t="shared" si="0"/>
        <v>Main Item JEDE-509-001</v>
      </c>
      <c r="K23" s="11" t="s">
        <v>142</v>
      </c>
      <c r="L23" s="2">
        <v>1</v>
      </c>
      <c r="M23" s="7">
        <v>68836060</v>
      </c>
      <c r="N23" s="7">
        <f t="shared" si="2"/>
        <v>6195245.3999999994</v>
      </c>
      <c r="O23" s="7">
        <f t="shared" si="3"/>
        <v>75031305.400000006</v>
      </c>
      <c r="P23" s="10">
        <f t="shared" si="1"/>
        <v>75031305.400000006</v>
      </c>
    </row>
    <row r="24" spans="1:16" x14ac:dyDescent="0.25">
      <c r="A24">
        <v>23</v>
      </c>
      <c r="B24" t="s">
        <v>0</v>
      </c>
      <c r="C24" t="s">
        <v>24</v>
      </c>
      <c r="D24" t="s">
        <v>108</v>
      </c>
      <c r="E24" t="s">
        <v>109</v>
      </c>
      <c r="F24" s="6">
        <v>1</v>
      </c>
      <c r="G24" t="s">
        <v>2</v>
      </c>
      <c r="H24">
        <v>1</v>
      </c>
      <c r="I24" t="s">
        <v>98</v>
      </c>
      <c r="J24" t="str">
        <f t="shared" si="0"/>
        <v>Main Item JEAE-509-001</v>
      </c>
      <c r="K24" s="11" t="s">
        <v>142</v>
      </c>
      <c r="L24" s="2">
        <v>1</v>
      </c>
      <c r="M24" s="7">
        <v>68836060</v>
      </c>
      <c r="N24" s="7">
        <f t="shared" si="2"/>
        <v>6195245.3999999994</v>
      </c>
      <c r="O24" s="7">
        <f t="shared" si="3"/>
        <v>75031305.400000006</v>
      </c>
      <c r="P24" s="10">
        <f t="shared" si="1"/>
        <v>75031305.400000006</v>
      </c>
    </row>
    <row r="25" spans="1:16" x14ac:dyDescent="0.25">
      <c r="A25">
        <v>24</v>
      </c>
      <c r="B25" t="s">
        <v>0</v>
      </c>
      <c r="C25" t="s">
        <v>25</v>
      </c>
      <c r="D25" t="s">
        <v>110</v>
      </c>
      <c r="E25" t="s">
        <v>109</v>
      </c>
      <c r="F25" s="6">
        <v>1</v>
      </c>
      <c r="G25" t="s">
        <v>2</v>
      </c>
      <c r="H25">
        <v>1</v>
      </c>
      <c r="I25" t="s">
        <v>98</v>
      </c>
      <c r="J25" t="str">
        <f t="shared" si="0"/>
        <v>Main Item JDSD-509-001</v>
      </c>
      <c r="K25" s="11" t="s">
        <v>140</v>
      </c>
      <c r="L25" s="2">
        <v>1</v>
      </c>
      <c r="M25" s="7">
        <v>68836060</v>
      </c>
      <c r="N25" s="7">
        <f t="shared" si="2"/>
        <v>6195245.3999999994</v>
      </c>
      <c r="O25" s="7">
        <f t="shared" si="3"/>
        <v>75031305.400000006</v>
      </c>
      <c r="P25" s="10">
        <f t="shared" si="1"/>
        <v>75031305.400000006</v>
      </c>
    </row>
    <row r="26" spans="1:16" x14ac:dyDescent="0.25">
      <c r="A26">
        <v>25</v>
      </c>
      <c r="B26" t="s">
        <v>0</v>
      </c>
      <c r="C26" t="s">
        <v>26</v>
      </c>
      <c r="D26" t="s">
        <v>108</v>
      </c>
      <c r="E26" t="s">
        <v>109</v>
      </c>
      <c r="F26" s="6">
        <v>1</v>
      </c>
      <c r="G26" t="s">
        <v>2</v>
      </c>
      <c r="H26">
        <v>1</v>
      </c>
      <c r="I26" t="s">
        <v>98</v>
      </c>
      <c r="J26" t="str">
        <f t="shared" si="0"/>
        <v>Main Item JEDE-509-101</v>
      </c>
      <c r="K26" s="11" t="s">
        <v>142</v>
      </c>
      <c r="L26" s="2">
        <v>1</v>
      </c>
      <c r="M26" s="7">
        <v>68836060</v>
      </c>
      <c r="N26" s="7">
        <f t="shared" si="2"/>
        <v>6195245.3999999994</v>
      </c>
      <c r="O26" s="7">
        <f t="shared" si="3"/>
        <v>75031305.400000006</v>
      </c>
      <c r="P26" s="10">
        <f t="shared" si="1"/>
        <v>75031305.400000006</v>
      </c>
    </row>
    <row r="27" spans="1:16" x14ac:dyDescent="0.25">
      <c r="A27">
        <v>26</v>
      </c>
      <c r="B27" t="s">
        <v>0</v>
      </c>
      <c r="C27" t="s">
        <v>27</v>
      </c>
      <c r="D27" t="s">
        <v>108</v>
      </c>
      <c r="E27" t="s">
        <v>109</v>
      </c>
      <c r="F27" s="6">
        <v>1</v>
      </c>
      <c r="G27" t="s">
        <v>2</v>
      </c>
      <c r="H27">
        <v>1</v>
      </c>
      <c r="I27" t="s">
        <v>98</v>
      </c>
      <c r="J27" t="str">
        <f t="shared" si="0"/>
        <v>Main Item JDAE-509-011</v>
      </c>
      <c r="K27" s="11" t="s">
        <v>142</v>
      </c>
      <c r="L27" s="2">
        <v>1</v>
      </c>
      <c r="M27" s="7">
        <v>68836060</v>
      </c>
      <c r="N27" s="7">
        <f t="shared" si="2"/>
        <v>6195245.3999999994</v>
      </c>
      <c r="O27" s="7">
        <f t="shared" si="3"/>
        <v>75031305.400000006</v>
      </c>
      <c r="P27" s="10">
        <f t="shared" si="1"/>
        <v>75031305.400000006</v>
      </c>
    </row>
    <row r="28" spans="1:16" x14ac:dyDescent="0.25">
      <c r="A28">
        <v>27</v>
      </c>
      <c r="B28" t="s">
        <v>0</v>
      </c>
      <c r="C28" t="s">
        <v>28</v>
      </c>
      <c r="D28" t="s">
        <v>112</v>
      </c>
      <c r="E28" t="s">
        <v>109</v>
      </c>
      <c r="F28" s="6">
        <v>1</v>
      </c>
      <c r="G28" t="s">
        <v>2</v>
      </c>
      <c r="H28">
        <v>1</v>
      </c>
      <c r="I28" t="s">
        <v>98</v>
      </c>
      <c r="J28" t="str">
        <f t="shared" si="0"/>
        <v>Main Item JGAE-509-001</v>
      </c>
      <c r="K28" s="11" t="s">
        <v>141</v>
      </c>
      <c r="L28" s="2">
        <v>1</v>
      </c>
      <c r="M28" s="7">
        <v>68836060</v>
      </c>
      <c r="N28" s="7">
        <f t="shared" si="2"/>
        <v>6195245.3999999994</v>
      </c>
      <c r="O28" s="7">
        <f t="shared" si="3"/>
        <v>75031305.400000006</v>
      </c>
      <c r="P28" s="10">
        <f t="shared" si="1"/>
        <v>75031305.400000006</v>
      </c>
    </row>
    <row r="29" spans="1:16" x14ac:dyDescent="0.25">
      <c r="A29">
        <v>28</v>
      </c>
      <c r="B29" t="s">
        <v>0</v>
      </c>
      <c r="C29" t="s">
        <v>29</v>
      </c>
      <c r="D29" t="s">
        <v>112</v>
      </c>
      <c r="E29" t="s">
        <v>109</v>
      </c>
      <c r="F29" s="6">
        <v>1</v>
      </c>
      <c r="G29" t="s">
        <v>2</v>
      </c>
      <c r="H29">
        <v>1</v>
      </c>
      <c r="I29" t="s">
        <v>98</v>
      </c>
      <c r="J29" t="str">
        <f t="shared" si="0"/>
        <v>Main Item JGAE-509-002</v>
      </c>
      <c r="K29" s="11" t="s">
        <v>141</v>
      </c>
      <c r="L29" s="2">
        <v>1</v>
      </c>
      <c r="M29" s="7">
        <v>68836060</v>
      </c>
      <c r="N29" s="7">
        <f t="shared" si="2"/>
        <v>6195245.3999999994</v>
      </c>
      <c r="O29" s="7">
        <f t="shared" si="3"/>
        <v>75031305.400000006</v>
      </c>
      <c r="P29" s="10">
        <f t="shared" si="1"/>
        <v>75031305.400000006</v>
      </c>
    </row>
    <row r="30" spans="1:16" x14ac:dyDescent="0.25">
      <c r="A30">
        <v>29</v>
      </c>
      <c r="B30" t="s">
        <v>0</v>
      </c>
      <c r="C30" t="s">
        <v>30</v>
      </c>
      <c r="D30" t="s">
        <v>108</v>
      </c>
      <c r="E30" t="s">
        <v>109</v>
      </c>
      <c r="F30" s="6">
        <v>1</v>
      </c>
      <c r="G30" t="s">
        <v>2</v>
      </c>
      <c r="H30">
        <v>1</v>
      </c>
      <c r="I30" t="s">
        <v>98</v>
      </c>
      <c r="J30" t="str">
        <f t="shared" si="0"/>
        <v>Main Item JGDE-509-001</v>
      </c>
      <c r="K30" s="11" t="s">
        <v>142</v>
      </c>
      <c r="L30" s="2">
        <v>1</v>
      </c>
      <c r="M30" s="7">
        <v>68836060</v>
      </c>
      <c r="N30" s="7">
        <f t="shared" si="2"/>
        <v>6195245.3999999994</v>
      </c>
      <c r="O30" s="7">
        <f t="shared" si="3"/>
        <v>75031305.400000006</v>
      </c>
      <c r="P30" s="10">
        <f t="shared" si="1"/>
        <v>75031305.400000006</v>
      </c>
    </row>
    <row r="31" spans="1:16" x14ac:dyDescent="0.25">
      <c r="A31">
        <v>30</v>
      </c>
      <c r="B31" t="s">
        <v>0</v>
      </c>
      <c r="C31" t="s">
        <v>31</v>
      </c>
      <c r="D31" t="s">
        <v>108</v>
      </c>
      <c r="E31" t="s">
        <v>109</v>
      </c>
      <c r="F31" s="6">
        <v>1</v>
      </c>
      <c r="G31" t="s">
        <v>2</v>
      </c>
      <c r="H31">
        <v>1</v>
      </c>
      <c r="I31" t="s">
        <v>98</v>
      </c>
      <c r="J31" t="str">
        <f t="shared" si="0"/>
        <v>Main Item JGDE-509-002</v>
      </c>
      <c r="K31" s="11" t="s">
        <v>142</v>
      </c>
      <c r="L31" s="2">
        <v>1</v>
      </c>
      <c r="M31" s="7">
        <v>68836060</v>
      </c>
      <c r="N31" s="7">
        <f t="shared" si="2"/>
        <v>6195245.3999999994</v>
      </c>
      <c r="O31" s="7">
        <f t="shared" si="3"/>
        <v>75031305.400000006</v>
      </c>
      <c r="P31" s="10">
        <f t="shared" si="1"/>
        <v>75031305.400000006</v>
      </c>
    </row>
    <row r="32" spans="1:16" x14ac:dyDescent="0.25">
      <c r="A32">
        <v>31</v>
      </c>
      <c r="B32" t="s">
        <v>0</v>
      </c>
      <c r="C32" t="s">
        <v>32</v>
      </c>
      <c r="D32" t="s">
        <v>108</v>
      </c>
      <c r="E32" t="s">
        <v>109</v>
      </c>
      <c r="F32" s="6">
        <v>1</v>
      </c>
      <c r="G32" t="s">
        <v>2</v>
      </c>
      <c r="H32">
        <v>1</v>
      </c>
      <c r="I32" t="s">
        <v>98</v>
      </c>
      <c r="J32" t="str">
        <f t="shared" si="0"/>
        <v>Main Item JGDE-509-003</v>
      </c>
      <c r="K32" s="11" t="s">
        <v>142</v>
      </c>
      <c r="L32" s="2">
        <v>1</v>
      </c>
      <c r="M32" s="7">
        <v>68836060</v>
      </c>
      <c r="N32" s="7">
        <f t="shared" si="2"/>
        <v>6195245.3999999994</v>
      </c>
      <c r="O32" s="7">
        <f t="shared" si="3"/>
        <v>75031305.400000006</v>
      </c>
      <c r="P32" s="10">
        <f t="shared" si="1"/>
        <v>75031305.400000006</v>
      </c>
    </row>
    <row r="33" spans="1:16" x14ac:dyDescent="0.25">
      <c r="A33">
        <v>32</v>
      </c>
      <c r="B33" t="s">
        <v>0</v>
      </c>
      <c r="C33" t="s">
        <v>33</v>
      </c>
      <c r="D33" t="s">
        <v>112</v>
      </c>
      <c r="E33" t="s">
        <v>109</v>
      </c>
      <c r="F33" s="6">
        <v>1</v>
      </c>
      <c r="G33" t="s">
        <v>2</v>
      </c>
      <c r="H33">
        <v>1</v>
      </c>
      <c r="I33" t="s">
        <v>98</v>
      </c>
      <c r="J33" t="str">
        <f t="shared" si="0"/>
        <v>Main Item JGAE-GPR-001</v>
      </c>
      <c r="K33" s="11" t="s">
        <v>141</v>
      </c>
      <c r="L33" s="2">
        <v>1</v>
      </c>
      <c r="M33" s="7">
        <v>68836060</v>
      </c>
      <c r="N33" s="7">
        <f t="shared" si="2"/>
        <v>6195245.3999999994</v>
      </c>
      <c r="O33" s="7">
        <f t="shared" si="3"/>
        <v>75031305.400000006</v>
      </c>
      <c r="P33" s="10">
        <f t="shared" si="1"/>
        <v>75031305.400000006</v>
      </c>
    </row>
    <row r="34" spans="1:16" x14ac:dyDescent="0.25">
      <c r="A34">
        <v>33</v>
      </c>
      <c r="B34" t="s">
        <v>0</v>
      </c>
      <c r="C34" t="s">
        <v>34</v>
      </c>
      <c r="D34" t="s">
        <v>112</v>
      </c>
      <c r="E34" t="s">
        <v>109</v>
      </c>
      <c r="F34" s="6">
        <v>1</v>
      </c>
      <c r="G34" t="s">
        <v>2</v>
      </c>
      <c r="H34">
        <v>1</v>
      </c>
      <c r="I34" t="s">
        <v>98</v>
      </c>
      <c r="J34" t="str">
        <f t="shared" ref="J34:J65" si="4">CONCATENATE(B34," ",C34)</f>
        <v>Main Item JGAE-GPR-002</v>
      </c>
      <c r="K34" s="11" t="s">
        <v>141</v>
      </c>
      <c r="L34" s="2">
        <v>1</v>
      </c>
      <c r="M34" s="7">
        <v>68836060</v>
      </c>
      <c r="N34" s="7">
        <f t="shared" si="2"/>
        <v>6195245.3999999994</v>
      </c>
      <c r="O34" s="7">
        <f t="shared" si="3"/>
        <v>75031305.400000006</v>
      </c>
      <c r="P34" s="10">
        <f t="shared" ref="P34:P65" si="5">O34*H34</f>
        <v>75031305.400000006</v>
      </c>
    </row>
    <row r="35" spans="1:16" x14ac:dyDescent="0.25">
      <c r="A35">
        <v>34</v>
      </c>
      <c r="B35" t="s">
        <v>0</v>
      </c>
      <c r="C35" t="s">
        <v>35</v>
      </c>
      <c r="D35" t="s">
        <v>113</v>
      </c>
      <c r="E35" t="s">
        <v>109</v>
      </c>
      <c r="F35" s="6">
        <v>1</v>
      </c>
      <c r="G35" t="s">
        <v>2</v>
      </c>
      <c r="H35">
        <v>1</v>
      </c>
      <c r="I35" t="s">
        <v>98</v>
      </c>
      <c r="J35" t="str">
        <f t="shared" si="4"/>
        <v>Main Item JGAE-522-001</v>
      </c>
      <c r="K35" s="11" t="s">
        <v>148</v>
      </c>
      <c r="L35" s="2">
        <v>1</v>
      </c>
      <c r="M35" s="7">
        <v>68836060</v>
      </c>
      <c r="N35" s="7">
        <f t="shared" si="2"/>
        <v>6195245.3999999994</v>
      </c>
      <c r="O35" s="7">
        <f t="shared" si="3"/>
        <v>75031305.400000006</v>
      </c>
      <c r="P35" s="10">
        <f t="shared" si="5"/>
        <v>75031305.400000006</v>
      </c>
    </row>
    <row r="36" spans="1:16" x14ac:dyDescent="0.25">
      <c r="A36">
        <v>35</v>
      </c>
      <c r="B36" t="s">
        <v>0</v>
      </c>
      <c r="C36" t="s">
        <v>36</v>
      </c>
      <c r="D36" t="s">
        <v>112</v>
      </c>
      <c r="E36" t="s">
        <v>109</v>
      </c>
      <c r="F36" s="6">
        <v>1</v>
      </c>
      <c r="G36" t="s">
        <v>2</v>
      </c>
      <c r="H36">
        <v>1</v>
      </c>
      <c r="I36" t="s">
        <v>98</v>
      </c>
      <c r="J36" t="str">
        <f t="shared" si="4"/>
        <v>Main Item JGAE-524-001</v>
      </c>
      <c r="K36" s="11" t="s">
        <v>141</v>
      </c>
      <c r="L36" s="2">
        <v>1</v>
      </c>
      <c r="M36" s="7">
        <v>68836060</v>
      </c>
      <c r="N36" s="7">
        <f t="shared" si="2"/>
        <v>6195245.3999999994</v>
      </c>
      <c r="O36" s="7">
        <f t="shared" si="3"/>
        <v>75031305.400000006</v>
      </c>
      <c r="P36" s="10">
        <f t="shared" si="5"/>
        <v>75031305.400000006</v>
      </c>
    </row>
    <row r="37" spans="1:16" x14ac:dyDescent="0.25">
      <c r="A37">
        <v>36</v>
      </c>
      <c r="B37" t="s">
        <v>0</v>
      </c>
      <c r="C37" t="s">
        <v>37</v>
      </c>
      <c r="D37" t="s">
        <v>108</v>
      </c>
      <c r="E37" t="s">
        <v>109</v>
      </c>
      <c r="F37" s="6">
        <v>1</v>
      </c>
      <c r="G37" t="s">
        <v>2</v>
      </c>
      <c r="H37">
        <v>1</v>
      </c>
      <c r="I37" t="s">
        <v>98</v>
      </c>
      <c r="J37" t="str">
        <f t="shared" si="4"/>
        <v>Main Item JGDE-546-001</v>
      </c>
      <c r="K37" s="11" t="s">
        <v>142</v>
      </c>
      <c r="L37" s="2">
        <v>1</v>
      </c>
      <c r="M37" s="7">
        <v>68836060</v>
      </c>
      <c r="N37" s="7">
        <f t="shared" si="2"/>
        <v>6195245.3999999994</v>
      </c>
      <c r="O37" s="7">
        <f t="shared" si="3"/>
        <v>75031305.400000006</v>
      </c>
      <c r="P37" s="10">
        <f t="shared" si="5"/>
        <v>75031305.400000006</v>
      </c>
    </row>
    <row r="38" spans="1:16" x14ac:dyDescent="0.25">
      <c r="A38">
        <v>37</v>
      </c>
      <c r="B38" t="s">
        <v>0</v>
      </c>
      <c r="C38" t="s">
        <v>38</v>
      </c>
      <c r="D38" t="s">
        <v>108</v>
      </c>
      <c r="E38" t="s">
        <v>109</v>
      </c>
      <c r="F38" s="6">
        <v>1</v>
      </c>
      <c r="G38" t="s">
        <v>2</v>
      </c>
      <c r="H38">
        <v>1</v>
      </c>
      <c r="I38" t="s">
        <v>98</v>
      </c>
      <c r="J38" t="str">
        <f t="shared" si="4"/>
        <v>Main Item JGDE-546-002</v>
      </c>
      <c r="K38" s="11" t="s">
        <v>142</v>
      </c>
      <c r="L38" s="2">
        <v>1</v>
      </c>
      <c r="M38" s="7">
        <v>68836060</v>
      </c>
      <c r="N38" s="7">
        <f t="shared" si="2"/>
        <v>6195245.3999999994</v>
      </c>
      <c r="O38" s="7">
        <f t="shared" si="3"/>
        <v>75031305.400000006</v>
      </c>
      <c r="P38" s="10">
        <f t="shared" si="5"/>
        <v>75031305.400000006</v>
      </c>
    </row>
    <row r="39" spans="1:16" x14ac:dyDescent="0.25">
      <c r="A39">
        <v>38</v>
      </c>
      <c r="B39" t="s">
        <v>0</v>
      </c>
      <c r="C39" t="s">
        <v>39</v>
      </c>
      <c r="D39" t="s">
        <v>108</v>
      </c>
      <c r="E39" t="s">
        <v>109</v>
      </c>
      <c r="F39" s="6">
        <v>1</v>
      </c>
      <c r="G39" t="s">
        <v>2</v>
      </c>
      <c r="H39">
        <v>1</v>
      </c>
      <c r="I39" t="s">
        <v>98</v>
      </c>
      <c r="J39" t="str">
        <f t="shared" si="4"/>
        <v>Main Item JGDE-546-003</v>
      </c>
      <c r="K39" s="11" t="s">
        <v>142</v>
      </c>
      <c r="L39" s="2">
        <v>1</v>
      </c>
      <c r="M39" s="7">
        <v>68836060</v>
      </c>
      <c r="N39" s="7">
        <f t="shared" si="2"/>
        <v>6195245.3999999994</v>
      </c>
      <c r="O39" s="7">
        <f t="shared" si="3"/>
        <v>75031305.400000006</v>
      </c>
      <c r="P39" s="10">
        <f t="shared" si="5"/>
        <v>75031305.400000006</v>
      </c>
    </row>
    <row r="40" spans="1:16" x14ac:dyDescent="0.25">
      <c r="A40">
        <v>39</v>
      </c>
      <c r="B40" t="s">
        <v>0</v>
      </c>
      <c r="C40" t="s">
        <v>40</v>
      </c>
      <c r="D40" t="s">
        <v>112</v>
      </c>
      <c r="E40" t="s">
        <v>109</v>
      </c>
      <c r="F40" s="6">
        <v>1</v>
      </c>
      <c r="G40" t="s">
        <v>2</v>
      </c>
      <c r="H40">
        <v>1</v>
      </c>
      <c r="I40" t="s">
        <v>98</v>
      </c>
      <c r="J40" t="str">
        <f t="shared" si="4"/>
        <v>Main Item TB-B27-001</v>
      </c>
      <c r="K40" s="11" t="s">
        <v>141</v>
      </c>
      <c r="L40" s="2">
        <v>1</v>
      </c>
      <c r="M40" s="7">
        <v>68836060</v>
      </c>
      <c r="N40" s="7">
        <f t="shared" si="2"/>
        <v>6195245.3999999994</v>
      </c>
      <c r="O40" s="7">
        <f t="shared" si="3"/>
        <v>75031305.400000006</v>
      </c>
      <c r="P40" s="10">
        <f t="shared" si="5"/>
        <v>75031305.400000006</v>
      </c>
    </row>
    <row r="41" spans="1:16" x14ac:dyDescent="0.25">
      <c r="A41">
        <v>40</v>
      </c>
      <c r="B41" t="s">
        <v>0</v>
      </c>
      <c r="C41" t="s">
        <v>41</v>
      </c>
      <c r="D41" t="s">
        <v>112</v>
      </c>
      <c r="E41" t="s">
        <v>109</v>
      </c>
      <c r="F41" s="6">
        <v>1</v>
      </c>
      <c r="G41" t="s">
        <v>2</v>
      </c>
      <c r="H41">
        <v>1</v>
      </c>
      <c r="I41" t="s">
        <v>98</v>
      </c>
      <c r="J41" t="str">
        <f t="shared" si="4"/>
        <v>Main Item TB-B44-003</v>
      </c>
      <c r="K41" s="11" t="s">
        <v>141</v>
      </c>
      <c r="L41" s="2">
        <v>1</v>
      </c>
      <c r="M41" s="7">
        <v>68836060</v>
      </c>
      <c r="N41" s="7">
        <f t="shared" si="2"/>
        <v>6195245.3999999994</v>
      </c>
      <c r="O41" s="7">
        <f t="shared" si="3"/>
        <v>75031305.400000006</v>
      </c>
      <c r="P41" s="10">
        <f t="shared" si="5"/>
        <v>75031305.400000006</v>
      </c>
    </row>
    <row r="42" spans="1:16" x14ac:dyDescent="0.25">
      <c r="A42">
        <v>1</v>
      </c>
      <c r="B42" t="s">
        <v>0</v>
      </c>
      <c r="C42" t="s">
        <v>42</v>
      </c>
      <c r="D42" t="s">
        <v>112</v>
      </c>
      <c r="E42" t="s">
        <v>109</v>
      </c>
      <c r="F42" s="6">
        <v>1</v>
      </c>
      <c r="G42" t="s">
        <v>2</v>
      </c>
      <c r="H42">
        <v>1</v>
      </c>
      <c r="I42" t="s">
        <v>98</v>
      </c>
      <c r="J42" t="str">
        <f t="shared" si="4"/>
        <v>Main Item TB-B44-004</v>
      </c>
      <c r="K42" s="11" t="s">
        <v>141</v>
      </c>
      <c r="L42" s="2">
        <v>1</v>
      </c>
      <c r="M42" s="7">
        <v>68836060</v>
      </c>
      <c r="N42" s="7">
        <f t="shared" si="2"/>
        <v>6195245.3999999994</v>
      </c>
      <c r="O42" s="7">
        <f t="shared" si="3"/>
        <v>75031305.400000006</v>
      </c>
      <c r="P42" s="10">
        <f t="shared" si="5"/>
        <v>75031305.400000006</v>
      </c>
    </row>
    <row r="43" spans="1:16" x14ac:dyDescent="0.25">
      <c r="A43">
        <v>2</v>
      </c>
      <c r="B43" t="s">
        <v>0</v>
      </c>
      <c r="C43" t="s">
        <v>43</v>
      </c>
      <c r="D43" t="s">
        <v>112</v>
      </c>
      <c r="E43" t="s">
        <v>109</v>
      </c>
      <c r="F43" s="6">
        <v>1</v>
      </c>
      <c r="G43" t="s">
        <v>2</v>
      </c>
      <c r="H43">
        <v>1</v>
      </c>
      <c r="I43" t="s">
        <v>98</v>
      </c>
      <c r="J43" t="str">
        <f t="shared" si="4"/>
        <v>Main Item TB-B44-005</v>
      </c>
      <c r="K43" s="11" t="s">
        <v>141</v>
      </c>
      <c r="L43" s="2">
        <v>1</v>
      </c>
      <c r="M43" s="7">
        <v>68836060</v>
      </c>
      <c r="N43" s="7">
        <f t="shared" si="2"/>
        <v>6195245.3999999994</v>
      </c>
      <c r="O43" s="7">
        <f t="shared" si="3"/>
        <v>75031305.400000006</v>
      </c>
      <c r="P43" s="10">
        <f t="shared" si="5"/>
        <v>75031305.400000006</v>
      </c>
    </row>
    <row r="44" spans="1:16" x14ac:dyDescent="0.25">
      <c r="A44">
        <v>3</v>
      </c>
      <c r="B44" t="s">
        <v>0</v>
      </c>
      <c r="C44" t="s">
        <v>44</v>
      </c>
      <c r="D44" t="s">
        <v>112</v>
      </c>
      <c r="E44" t="s">
        <v>109</v>
      </c>
      <c r="F44" s="6">
        <v>1</v>
      </c>
      <c r="G44" t="s">
        <v>2</v>
      </c>
      <c r="H44">
        <v>1</v>
      </c>
      <c r="I44" t="s">
        <v>98</v>
      </c>
      <c r="J44" t="str">
        <f t="shared" si="4"/>
        <v>Main Item TB-B44-006</v>
      </c>
      <c r="K44" s="11" t="s">
        <v>141</v>
      </c>
      <c r="L44" s="2">
        <v>1</v>
      </c>
      <c r="M44" s="7">
        <v>68836060</v>
      </c>
      <c r="N44" s="7">
        <f t="shared" si="2"/>
        <v>6195245.3999999994</v>
      </c>
      <c r="O44" s="7">
        <f t="shared" si="3"/>
        <v>75031305.400000006</v>
      </c>
      <c r="P44" s="10">
        <f t="shared" si="5"/>
        <v>75031305.400000006</v>
      </c>
    </row>
    <row r="45" spans="1:16" x14ac:dyDescent="0.25">
      <c r="A45">
        <v>4</v>
      </c>
      <c r="B45" t="s">
        <v>0</v>
      </c>
      <c r="C45" t="s">
        <v>45</v>
      </c>
      <c r="D45" t="s">
        <v>112</v>
      </c>
      <c r="E45" t="s">
        <v>109</v>
      </c>
      <c r="F45" s="6">
        <v>1</v>
      </c>
      <c r="G45" t="s">
        <v>2</v>
      </c>
      <c r="H45">
        <v>1</v>
      </c>
      <c r="I45" t="s">
        <v>98</v>
      </c>
      <c r="J45" t="str">
        <f t="shared" si="4"/>
        <v>Main Item TB-B44-007</v>
      </c>
      <c r="K45" s="11" t="s">
        <v>141</v>
      </c>
      <c r="L45" s="2">
        <v>1</v>
      </c>
      <c r="M45" s="7">
        <v>68836060</v>
      </c>
      <c r="N45" s="7">
        <f t="shared" si="2"/>
        <v>6195245.3999999994</v>
      </c>
      <c r="O45" s="7">
        <f t="shared" si="3"/>
        <v>75031305.400000006</v>
      </c>
      <c r="P45" s="10">
        <f t="shared" si="5"/>
        <v>75031305.400000006</v>
      </c>
    </row>
    <row r="46" spans="1:16" x14ac:dyDescent="0.25">
      <c r="A46">
        <v>5</v>
      </c>
      <c r="B46" t="s">
        <v>0</v>
      </c>
      <c r="C46" t="s">
        <v>46</v>
      </c>
      <c r="D46" t="s">
        <v>112</v>
      </c>
      <c r="E46" t="s">
        <v>109</v>
      </c>
      <c r="F46" s="6">
        <v>1</v>
      </c>
      <c r="G46" t="s">
        <v>2</v>
      </c>
      <c r="H46">
        <v>1</v>
      </c>
      <c r="I46" t="s">
        <v>98</v>
      </c>
      <c r="J46" t="str">
        <f t="shared" si="4"/>
        <v>Main Item TB-B44-001</v>
      </c>
      <c r="K46" s="11" t="s">
        <v>141</v>
      </c>
      <c r="L46" s="2">
        <v>1</v>
      </c>
      <c r="M46" s="7">
        <v>68836060</v>
      </c>
      <c r="N46" s="7">
        <f t="shared" si="2"/>
        <v>6195245.3999999994</v>
      </c>
      <c r="O46" s="7">
        <f t="shared" si="3"/>
        <v>75031305.400000006</v>
      </c>
      <c r="P46" s="10">
        <f t="shared" si="5"/>
        <v>75031305.400000006</v>
      </c>
    </row>
    <row r="47" spans="1:16" x14ac:dyDescent="0.25">
      <c r="A47">
        <v>6</v>
      </c>
      <c r="B47" t="s">
        <v>0</v>
      </c>
      <c r="C47" t="s">
        <v>47</v>
      </c>
      <c r="D47" t="s">
        <v>112</v>
      </c>
      <c r="E47" t="s">
        <v>109</v>
      </c>
      <c r="F47" s="6">
        <v>1</v>
      </c>
      <c r="G47" t="s">
        <v>2</v>
      </c>
      <c r="H47">
        <v>1</v>
      </c>
      <c r="I47" t="s">
        <v>98</v>
      </c>
      <c r="J47" t="str">
        <f t="shared" si="4"/>
        <v>Main Item TB-B44-002</v>
      </c>
      <c r="K47" s="11" t="s">
        <v>141</v>
      </c>
      <c r="L47" s="2">
        <v>1</v>
      </c>
      <c r="M47" s="7">
        <v>68836060</v>
      </c>
      <c r="N47" s="7">
        <f t="shared" si="2"/>
        <v>6195245.3999999994</v>
      </c>
      <c r="O47" s="7">
        <f t="shared" si="3"/>
        <v>75031305.400000006</v>
      </c>
      <c r="P47" s="10">
        <f t="shared" si="5"/>
        <v>75031305.400000006</v>
      </c>
    </row>
    <row r="48" spans="1:16" x14ac:dyDescent="0.25">
      <c r="A48">
        <v>7</v>
      </c>
      <c r="B48" t="s">
        <v>0</v>
      </c>
      <c r="C48" t="s">
        <v>48</v>
      </c>
      <c r="D48" t="s">
        <v>108</v>
      </c>
      <c r="E48" t="s">
        <v>109</v>
      </c>
      <c r="F48" s="6">
        <v>1</v>
      </c>
      <c r="G48" t="s">
        <v>2</v>
      </c>
      <c r="H48">
        <v>1</v>
      </c>
      <c r="I48" t="s">
        <v>98</v>
      </c>
      <c r="J48" t="str">
        <f t="shared" si="4"/>
        <v>Main Item TB-B27-002</v>
      </c>
      <c r="K48" s="11" t="s">
        <v>142</v>
      </c>
      <c r="L48" s="2">
        <v>1</v>
      </c>
      <c r="M48" s="7">
        <v>68836060</v>
      </c>
      <c r="N48" s="7">
        <f t="shared" si="2"/>
        <v>6195245.3999999994</v>
      </c>
      <c r="O48" s="7">
        <f t="shared" si="3"/>
        <v>75031305.400000006</v>
      </c>
      <c r="P48" s="10">
        <f t="shared" si="5"/>
        <v>75031305.400000006</v>
      </c>
    </row>
    <row r="49" spans="1:16" x14ac:dyDescent="0.25">
      <c r="A49">
        <v>8</v>
      </c>
      <c r="B49" t="s">
        <v>0</v>
      </c>
      <c r="C49" t="s">
        <v>49</v>
      </c>
      <c r="D49" t="s">
        <v>108</v>
      </c>
      <c r="E49" t="s">
        <v>109</v>
      </c>
      <c r="F49" s="6">
        <v>1</v>
      </c>
      <c r="G49" t="s">
        <v>2</v>
      </c>
      <c r="H49">
        <v>1</v>
      </c>
      <c r="I49" t="s">
        <v>98</v>
      </c>
      <c r="J49" t="str">
        <f t="shared" si="4"/>
        <v>Main Item TB-B44-008</v>
      </c>
      <c r="K49" s="11" t="s">
        <v>142</v>
      </c>
      <c r="L49" s="2">
        <v>1</v>
      </c>
      <c r="M49" s="7">
        <v>68836060</v>
      </c>
      <c r="N49" s="7">
        <f t="shared" si="2"/>
        <v>6195245.3999999994</v>
      </c>
      <c r="O49" s="7">
        <f t="shared" si="3"/>
        <v>75031305.400000006</v>
      </c>
      <c r="P49" s="10">
        <f t="shared" si="5"/>
        <v>75031305.400000006</v>
      </c>
    </row>
    <row r="50" spans="1:16" x14ac:dyDescent="0.25">
      <c r="A50">
        <v>9</v>
      </c>
      <c r="B50" t="s">
        <v>0</v>
      </c>
      <c r="C50" t="s">
        <v>50</v>
      </c>
      <c r="D50" t="s">
        <v>108</v>
      </c>
      <c r="E50" t="s">
        <v>109</v>
      </c>
      <c r="F50" s="6">
        <v>1</v>
      </c>
      <c r="G50" t="s">
        <v>2</v>
      </c>
      <c r="H50">
        <v>1</v>
      </c>
      <c r="I50" t="s">
        <v>98</v>
      </c>
      <c r="J50" t="str">
        <f t="shared" si="4"/>
        <v>Main Item TB-B44-009</v>
      </c>
      <c r="K50" s="11" t="s">
        <v>142</v>
      </c>
      <c r="L50" s="2">
        <v>1</v>
      </c>
      <c r="M50" s="7">
        <v>68836060</v>
      </c>
      <c r="N50" s="7">
        <f t="shared" si="2"/>
        <v>6195245.3999999994</v>
      </c>
      <c r="O50" s="7">
        <f t="shared" si="3"/>
        <v>75031305.400000006</v>
      </c>
      <c r="P50" s="10">
        <f t="shared" si="5"/>
        <v>75031305.400000006</v>
      </c>
    </row>
    <row r="51" spans="1:16" x14ac:dyDescent="0.25">
      <c r="A51">
        <v>10</v>
      </c>
      <c r="B51" t="s">
        <v>0</v>
      </c>
      <c r="C51" t="s">
        <v>51</v>
      </c>
      <c r="D51" t="s">
        <v>108</v>
      </c>
      <c r="E51" t="s">
        <v>109</v>
      </c>
      <c r="F51" s="6">
        <v>1</v>
      </c>
      <c r="G51" t="s">
        <v>2</v>
      </c>
      <c r="H51">
        <v>1</v>
      </c>
      <c r="I51" t="s">
        <v>98</v>
      </c>
      <c r="J51" t="str">
        <f t="shared" si="4"/>
        <v>Main Item TB-B44-010</v>
      </c>
      <c r="K51" s="11" t="s">
        <v>142</v>
      </c>
      <c r="L51" s="2">
        <v>1</v>
      </c>
      <c r="M51" s="7">
        <v>68836060</v>
      </c>
      <c r="N51" s="7">
        <f t="shared" si="2"/>
        <v>6195245.3999999994</v>
      </c>
      <c r="O51" s="7">
        <f t="shared" si="3"/>
        <v>75031305.400000006</v>
      </c>
      <c r="P51" s="10">
        <f t="shared" si="5"/>
        <v>75031305.400000006</v>
      </c>
    </row>
    <row r="52" spans="1:16" x14ac:dyDescent="0.25">
      <c r="A52">
        <v>11</v>
      </c>
      <c r="B52" t="s">
        <v>0</v>
      </c>
      <c r="C52" t="s">
        <v>52</v>
      </c>
      <c r="D52" t="s">
        <v>108</v>
      </c>
      <c r="E52" t="s">
        <v>109</v>
      </c>
      <c r="F52" s="6">
        <v>1</v>
      </c>
      <c r="G52" t="s">
        <v>2</v>
      </c>
      <c r="H52">
        <v>1</v>
      </c>
      <c r="I52" t="s">
        <v>98</v>
      </c>
      <c r="J52" t="str">
        <f t="shared" si="4"/>
        <v>Main Item TB-B44-011</v>
      </c>
      <c r="K52" s="11" t="s">
        <v>142</v>
      </c>
      <c r="L52" s="2">
        <v>1</v>
      </c>
      <c r="M52" s="7">
        <v>68836060</v>
      </c>
      <c r="N52" s="7">
        <f t="shared" si="2"/>
        <v>6195245.3999999994</v>
      </c>
      <c r="O52" s="7">
        <f t="shared" si="3"/>
        <v>75031305.400000006</v>
      </c>
      <c r="P52" s="10">
        <f t="shared" si="5"/>
        <v>75031305.400000006</v>
      </c>
    </row>
    <row r="53" spans="1:16" x14ac:dyDescent="0.25">
      <c r="A53">
        <v>12</v>
      </c>
      <c r="B53" t="s">
        <v>0</v>
      </c>
      <c r="C53" t="s">
        <v>53</v>
      </c>
      <c r="D53" t="s">
        <v>114</v>
      </c>
      <c r="E53" t="s">
        <v>109</v>
      </c>
      <c r="F53" s="6">
        <v>1</v>
      </c>
      <c r="G53" t="s">
        <v>2</v>
      </c>
      <c r="H53">
        <v>1</v>
      </c>
      <c r="I53" t="s">
        <v>98</v>
      </c>
      <c r="J53" t="str">
        <f t="shared" si="4"/>
        <v>Main Item JDAE-522-007</v>
      </c>
      <c r="K53" s="11" t="s">
        <v>143</v>
      </c>
      <c r="L53" s="2">
        <v>2</v>
      </c>
      <c r="M53" s="7">
        <v>89081960</v>
      </c>
      <c r="N53" s="7">
        <f t="shared" si="2"/>
        <v>8017376.3999999994</v>
      </c>
      <c r="O53" s="7">
        <f t="shared" si="3"/>
        <v>97099336.400000006</v>
      </c>
      <c r="P53" s="10">
        <f t="shared" si="5"/>
        <v>97099336.400000006</v>
      </c>
    </row>
    <row r="54" spans="1:16" x14ac:dyDescent="0.25">
      <c r="A54">
        <v>13</v>
      </c>
      <c r="B54" t="s">
        <v>0</v>
      </c>
      <c r="C54" t="s">
        <v>54</v>
      </c>
      <c r="D54" t="s">
        <v>114</v>
      </c>
      <c r="E54" t="s">
        <v>109</v>
      </c>
      <c r="F54" s="6">
        <v>1</v>
      </c>
      <c r="G54" t="s">
        <v>2</v>
      </c>
      <c r="H54">
        <v>1</v>
      </c>
      <c r="I54" t="s">
        <v>98</v>
      </c>
      <c r="J54" t="str">
        <f t="shared" si="4"/>
        <v>Main Item JDAE-521-006</v>
      </c>
      <c r="K54" s="11" t="s">
        <v>143</v>
      </c>
      <c r="L54" s="2">
        <v>2</v>
      </c>
      <c r="M54" s="7">
        <v>89081960</v>
      </c>
      <c r="N54" s="7">
        <f t="shared" si="2"/>
        <v>8017376.3999999994</v>
      </c>
      <c r="O54" s="7">
        <f t="shared" si="3"/>
        <v>97099336.400000006</v>
      </c>
      <c r="P54" s="10">
        <f t="shared" si="5"/>
        <v>97099336.400000006</v>
      </c>
    </row>
    <row r="55" spans="1:16" x14ac:dyDescent="0.25">
      <c r="A55">
        <v>14</v>
      </c>
      <c r="B55" t="s">
        <v>0</v>
      </c>
      <c r="C55" t="s">
        <v>55</v>
      </c>
      <c r="D55" t="s">
        <v>114</v>
      </c>
      <c r="E55" t="s">
        <v>109</v>
      </c>
      <c r="F55" s="6">
        <v>1</v>
      </c>
      <c r="G55" t="s">
        <v>2</v>
      </c>
      <c r="H55">
        <v>1</v>
      </c>
      <c r="I55" t="s">
        <v>98</v>
      </c>
      <c r="J55" t="str">
        <f t="shared" si="4"/>
        <v>Main Item JDAE-521-002</v>
      </c>
      <c r="K55" s="11" t="s">
        <v>143</v>
      </c>
      <c r="L55" s="2">
        <v>2</v>
      </c>
      <c r="M55" s="7">
        <v>89081960</v>
      </c>
      <c r="N55" s="7">
        <f t="shared" si="2"/>
        <v>8017376.3999999994</v>
      </c>
      <c r="O55" s="7">
        <f t="shared" si="3"/>
        <v>97099336.400000006</v>
      </c>
      <c r="P55" s="10">
        <f t="shared" si="5"/>
        <v>97099336.400000006</v>
      </c>
    </row>
    <row r="56" spans="1:16" x14ac:dyDescent="0.25">
      <c r="A56">
        <v>15</v>
      </c>
      <c r="B56" t="s">
        <v>0</v>
      </c>
      <c r="C56" t="s">
        <v>56</v>
      </c>
      <c r="D56" t="s">
        <v>114</v>
      </c>
      <c r="E56" t="s">
        <v>109</v>
      </c>
      <c r="F56" s="6">
        <v>1</v>
      </c>
      <c r="G56" t="s">
        <v>2</v>
      </c>
      <c r="H56">
        <v>1</v>
      </c>
      <c r="I56" t="s">
        <v>98</v>
      </c>
      <c r="J56" t="str">
        <f t="shared" si="4"/>
        <v>Main Item JDAE-521-003</v>
      </c>
      <c r="K56" s="11" t="s">
        <v>143</v>
      </c>
      <c r="L56" s="2">
        <v>2</v>
      </c>
      <c r="M56" s="7">
        <v>89081960</v>
      </c>
      <c r="N56" s="7">
        <f t="shared" si="2"/>
        <v>8017376.3999999994</v>
      </c>
      <c r="O56" s="7">
        <f t="shared" si="3"/>
        <v>97099336.400000006</v>
      </c>
      <c r="P56" s="10">
        <f t="shared" si="5"/>
        <v>97099336.400000006</v>
      </c>
    </row>
    <row r="57" spans="1:16" x14ac:dyDescent="0.25">
      <c r="A57">
        <v>16</v>
      </c>
      <c r="B57" t="s">
        <v>0</v>
      </c>
      <c r="C57" t="s">
        <v>57</v>
      </c>
      <c r="D57" t="s">
        <v>114</v>
      </c>
      <c r="E57" t="s">
        <v>109</v>
      </c>
      <c r="F57" s="6">
        <v>1</v>
      </c>
      <c r="G57" t="s">
        <v>2</v>
      </c>
      <c r="H57">
        <v>1</v>
      </c>
      <c r="I57" t="s">
        <v>98</v>
      </c>
      <c r="J57" t="str">
        <f t="shared" si="4"/>
        <v>Main Item JDAE-521-001</v>
      </c>
      <c r="K57" s="11" t="s">
        <v>143</v>
      </c>
      <c r="L57" s="2">
        <v>2</v>
      </c>
      <c r="M57" s="7">
        <v>89081960</v>
      </c>
      <c r="N57" s="7">
        <f t="shared" si="2"/>
        <v>8017376.3999999994</v>
      </c>
      <c r="O57" s="7">
        <f t="shared" si="3"/>
        <v>97099336.400000006</v>
      </c>
      <c r="P57" s="10">
        <f t="shared" si="5"/>
        <v>97099336.400000006</v>
      </c>
    </row>
    <row r="58" spans="1:16" x14ac:dyDescent="0.25">
      <c r="A58">
        <v>17</v>
      </c>
      <c r="B58" t="s">
        <v>0</v>
      </c>
      <c r="C58" t="s">
        <v>58</v>
      </c>
      <c r="D58" t="s">
        <v>114</v>
      </c>
      <c r="E58" t="s">
        <v>109</v>
      </c>
      <c r="F58" s="6">
        <v>1</v>
      </c>
      <c r="G58" t="s">
        <v>2</v>
      </c>
      <c r="H58">
        <v>1</v>
      </c>
      <c r="I58" t="s">
        <v>98</v>
      </c>
      <c r="J58" t="str">
        <f t="shared" si="4"/>
        <v>Main Item JDAE-521-008</v>
      </c>
      <c r="K58" s="11" t="s">
        <v>143</v>
      </c>
      <c r="L58" s="2">
        <v>2</v>
      </c>
      <c r="M58" s="7">
        <v>89081960</v>
      </c>
      <c r="N58" s="7">
        <f t="shared" si="2"/>
        <v>8017376.3999999994</v>
      </c>
      <c r="O58" s="7">
        <f t="shared" si="3"/>
        <v>97099336.400000006</v>
      </c>
      <c r="P58" s="10">
        <f t="shared" si="5"/>
        <v>97099336.400000006</v>
      </c>
    </row>
    <row r="59" spans="1:16" x14ac:dyDescent="0.25">
      <c r="A59">
        <v>18</v>
      </c>
      <c r="B59" t="s">
        <v>0</v>
      </c>
      <c r="C59" t="s">
        <v>59</v>
      </c>
      <c r="D59" t="s">
        <v>114</v>
      </c>
      <c r="E59" t="s">
        <v>109</v>
      </c>
      <c r="F59" s="6">
        <v>1</v>
      </c>
      <c r="G59" t="s">
        <v>2</v>
      </c>
      <c r="H59">
        <v>1</v>
      </c>
      <c r="I59" t="s">
        <v>98</v>
      </c>
      <c r="J59" t="str">
        <f t="shared" si="4"/>
        <v>Main Item JDAE-521-004</v>
      </c>
      <c r="K59" s="11" t="s">
        <v>143</v>
      </c>
      <c r="L59" s="2">
        <v>2</v>
      </c>
      <c r="M59" s="7">
        <v>89081960</v>
      </c>
      <c r="N59" s="7">
        <f t="shared" si="2"/>
        <v>8017376.3999999994</v>
      </c>
      <c r="O59" s="7">
        <f t="shared" si="3"/>
        <v>97099336.400000006</v>
      </c>
      <c r="P59" s="10">
        <f t="shared" si="5"/>
        <v>97099336.400000006</v>
      </c>
    </row>
    <row r="60" spans="1:16" x14ac:dyDescent="0.25">
      <c r="A60">
        <v>19</v>
      </c>
      <c r="B60" t="s">
        <v>0</v>
      </c>
      <c r="C60" t="s">
        <v>60</v>
      </c>
      <c r="D60" t="s">
        <v>114</v>
      </c>
      <c r="E60" t="s">
        <v>109</v>
      </c>
      <c r="F60" s="6">
        <v>1</v>
      </c>
      <c r="G60" t="s">
        <v>2</v>
      </c>
      <c r="H60">
        <v>1</v>
      </c>
      <c r="I60" t="s">
        <v>98</v>
      </c>
      <c r="J60" t="str">
        <f t="shared" si="4"/>
        <v>Main Item JDAE-521-005</v>
      </c>
      <c r="K60" s="11" t="s">
        <v>143</v>
      </c>
      <c r="L60" s="2">
        <v>2</v>
      </c>
      <c r="M60" s="7">
        <v>89081960</v>
      </c>
      <c r="N60" s="7">
        <f t="shared" si="2"/>
        <v>8017376.3999999994</v>
      </c>
      <c r="O60" s="7">
        <f t="shared" si="3"/>
        <v>97099336.400000006</v>
      </c>
      <c r="P60" s="10">
        <f t="shared" si="5"/>
        <v>97099336.400000006</v>
      </c>
    </row>
    <row r="61" spans="1:16" x14ac:dyDescent="0.25">
      <c r="A61">
        <v>20</v>
      </c>
      <c r="B61" t="s">
        <v>0</v>
      </c>
      <c r="C61" t="s">
        <v>61</v>
      </c>
      <c r="D61" t="s">
        <v>114</v>
      </c>
      <c r="E61" t="s">
        <v>109</v>
      </c>
      <c r="F61" s="6">
        <v>1</v>
      </c>
      <c r="G61" t="s">
        <v>2</v>
      </c>
      <c r="H61">
        <v>1</v>
      </c>
      <c r="I61" t="s">
        <v>98</v>
      </c>
      <c r="J61" t="str">
        <f t="shared" si="4"/>
        <v>Main Item JDAE-521-009</v>
      </c>
      <c r="K61" s="11" t="s">
        <v>143</v>
      </c>
      <c r="L61" s="2">
        <v>2</v>
      </c>
      <c r="M61" s="7">
        <v>89081960</v>
      </c>
      <c r="N61" s="7">
        <f t="shared" si="2"/>
        <v>8017376.3999999994</v>
      </c>
      <c r="O61" s="7">
        <f t="shared" si="3"/>
        <v>97099336.400000006</v>
      </c>
      <c r="P61" s="10">
        <f t="shared" si="5"/>
        <v>97099336.400000006</v>
      </c>
    </row>
    <row r="62" spans="1:16" x14ac:dyDescent="0.25">
      <c r="A62">
        <v>21</v>
      </c>
      <c r="B62" t="s">
        <v>0</v>
      </c>
      <c r="C62" t="s">
        <v>62</v>
      </c>
      <c r="D62" t="s">
        <v>114</v>
      </c>
      <c r="E62" t="s">
        <v>109</v>
      </c>
      <c r="F62" s="6">
        <v>1</v>
      </c>
      <c r="G62" t="s">
        <v>2</v>
      </c>
      <c r="H62">
        <v>1</v>
      </c>
      <c r="I62" t="s">
        <v>98</v>
      </c>
      <c r="J62" t="str">
        <f t="shared" si="4"/>
        <v>Main Item JDAE-521-010</v>
      </c>
      <c r="K62" s="11" t="s">
        <v>143</v>
      </c>
      <c r="L62" s="2">
        <v>2</v>
      </c>
      <c r="M62" s="7">
        <v>89081960</v>
      </c>
      <c r="N62" s="7">
        <f t="shared" si="2"/>
        <v>8017376.3999999994</v>
      </c>
      <c r="O62" s="7">
        <f t="shared" si="3"/>
        <v>97099336.400000006</v>
      </c>
      <c r="P62" s="10">
        <f t="shared" si="5"/>
        <v>97099336.400000006</v>
      </c>
    </row>
    <row r="63" spans="1:16" x14ac:dyDescent="0.25">
      <c r="A63">
        <v>22</v>
      </c>
      <c r="B63" t="s">
        <v>0</v>
      </c>
      <c r="C63" t="s">
        <v>63</v>
      </c>
      <c r="D63" t="s">
        <v>114</v>
      </c>
      <c r="E63" t="s">
        <v>109</v>
      </c>
      <c r="F63" s="6">
        <v>1</v>
      </c>
      <c r="G63" t="s">
        <v>2</v>
      </c>
      <c r="H63">
        <v>1</v>
      </c>
      <c r="I63" t="s">
        <v>98</v>
      </c>
      <c r="J63" t="str">
        <f t="shared" si="4"/>
        <v>Main Item JDAE-522-004</v>
      </c>
      <c r="K63" s="11" t="s">
        <v>143</v>
      </c>
      <c r="L63" s="2">
        <v>2</v>
      </c>
      <c r="M63" s="7">
        <v>89081960</v>
      </c>
      <c r="N63" s="7">
        <f t="shared" si="2"/>
        <v>8017376.3999999994</v>
      </c>
      <c r="O63" s="7">
        <f t="shared" si="3"/>
        <v>97099336.400000006</v>
      </c>
      <c r="P63" s="10">
        <f t="shared" si="5"/>
        <v>97099336.400000006</v>
      </c>
    </row>
    <row r="64" spans="1:16" x14ac:dyDescent="0.25">
      <c r="A64">
        <v>23</v>
      </c>
      <c r="B64" t="s">
        <v>0</v>
      </c>
      <c r="C64" t="s">
        <v>64</v>
      </c>
      <c r="D64" t="s">
        <v>114</v>
      </c>
      <c r="E64" t="s">
        <v>109</v>
      </c>
      <c r="F64" s="6">
        <v>1</v>
      </c>
      <c r="G64" t="s">
        <v>2</v>
      </c>
      <c r="H64">
        <v>1</v>
      </c>
      <c r="I64" t="s">
        <v>98</v>
      </c>
      <c r="J64" t="str">
        <f t="shared" si="4"/>
        <v>Main Item JDAE-522-006</v>
      </c>
      <c r="K64" s="11" t="s">
        <v>143</v>
      </c>
      <c r="L64" s="2">
        <v>2</v>
      </c>
      <c r="M64" s="7">
        <v>89081960</v>
      </c>
      <c r="N64" s="7">
        <f t="shared" si="2"/>
        <v>8017376.3999999994</v>
      </c>
      <c r="O64" s="7">
        <f t="shared" si="3"/>
        <v>97099336.400000006</v>
      </c>
      <c r="P64" s="10">
        <f t="shared" si="5"/>
        <v>97099336.400000006</v>
      </c>
    </row>
    <row r="65" spans="1:16" x14ac:dyDescent="0.25">
      <c r="A65">
        <v>24</v>
      </c>
      <c r="B65" t="s">
        <v>0</v>
      </c>
      <c r="C65" t="s">
        <v>65</v>
      </c>
      <c r="D65" t="s">
        <v>115</v>
      </c>
      <c r="E65" t="s">
        <v>109</v>
      </c>
      <c r="F65" s="6">
        <v>1</v>
      </c>
      <c r="G65" t="s">
        <v>2</v>
      </c>
      <c r="H65">
        <v>1</v>
      </c>
      <c r="I65" t="s">
        <v>98</v>
      </c>
      <c r="J65" t="str">
        <f t="shared" si="4"/>
        <v>Main Item JEDE-522-002</v>
      </c>
      <c r="K65" s="11" t="s">
        <v>145</v>
      </c>
      <c r="L65" s="2">
        <v>2</v>
      </c>
      <c r="M65" s="7">
        <v>89081960</v>
      </c>
      <c r="N65" s="7">
        <f t="shared" si="2"/>
        <v>8017376.3999999994</v>
      </c>
      <c r="O65" s="7">
        <f t="shared" si="3"/>
        <v>97099336.400000006</v>
      </c>
      <c r="P65" s="10">
        <f t="shared" si="5"/>
        <v>97099336.400000006</v>
      </c>
    </row>
    <row r="66" spans="1:16" x14ac:dyDescent="0.25">
      <c r="A66">
        <v>25</v>
      </c>
      <c r="B66" t="s">
        <v>0</v>
      </c>
      <c r="C66" t="s">
        <v>66</v>
      </c>
      <c r="D66" t="s">
        <v>114</v>
      </c>
      <c r="E66" t="s">
        <v>109</v>
      </c>
      <c r="F66" s="6">
        <v>1</v>
      </c>
      <c r="G66" t="s">
        <v>2</v>
      </c>
      <c r="H66">
        <v>1</v>
      </c>
      <c r="I66" t="s">
        <v>98</v>
      </c>
      <c r="J66" t="str">
        <f t="shared" ref="J66:J99" si="6">CONCATENATE(B66," ",C66)</f>
        <v>Main Item JEAE-522-002</v>
      </c>
      <c r="K66" s="11" t="s">
        <v>143</v>
      </c>
      <c r="L66" s="2">
        <v>2</v>
      </c>
      <c r="M66" s="7">
        <v>89081960</v>
      </c>
      <c r="N66" s="7">
        <f t="shared" si="2"/>
        <v>8017376.3999999994</v>
      </c>
      <c r="O66" s="7">
        <f t="shared" si="3"/>
        <v>97099336.400000006</v>
      </c>
      <c r="P66" s="10">
        <f t="shared" ref="P66:P97" si="7">O66*H66</f>
        <v>97099336.400000006</v>
      </c>
    </row>
    <row r="67" spans="1:16" x14ac:dyDescent="0.25">
      <c r="A67">
        <v>26</v>
      </c>
      <c r="B67" t="s">
        <v>0</v>
      </c>
      <c r="C67" t="s">
        <v>67</v>
      </c>
      <c r="D67" t="s">
        <v>114</v>
      </c>
      <c r="E67" t="s">
        <v>109</v>
      </c>
      <c r="F67" s="6">
        <v>1</v>
      </c>
      <c r="G67" t="s">
        <v>2</v>
      </c>
      <c r="H67">
        <v>1</v>
      </c>
      <c r="I67" t="s">
        <v>98</v>
      </c>
      <c r="J67" t="str">
        <f t="shared" si="6"/>
        <v>Main Item JDAE-522-002</v>
      </c>
      <c r="K67" s="11" t="s">
        <v>143</v>
      </c>
      <c r="L67" s="2">
        <v>2</v>
      </c>
      <c r="M67" s="7">
        <v>89081960</v>
      </c>
      <c r="N67" s="7">
        <f t="shared" ref="N67:N128" si="8">M67*9%</f>
        <v>8017376.3999999994</v>
      </c>
      <c r="O67" s="7">
        <f t="shared" ref="O67:O128" si="9">M67+N67</f>
        <v>97099336.400000006</v>
      </c>
      <c r="P67" s="10">
        <f t="shared" si="7"/>
        <v>97099336.400000006</v>
      </c>
    </row>
    <row r="68" spans="1:16" x14ac:dyDescent="0.25">
      <c r="A68" s="2">
        <v>27</v>
      </c>
      <c r="B68" s="2" t="s">
        <v>0</v>
      </c>
      <c r="C68" s="3" t="s">
        <v>138</v>
      </c>
      <c r="D68" s="2" t="s">
        <v>114</v>
      </c>
      <c r="E68" s="2" t="s">
        <v>109</v>
      </c>
      <c r="F68" s="6">
        <v>1</v>
      </c>
      <c r="G68" s="2" t="s">
        <v>2</v>
      </c>
      <c r="H68" s="2">
        <v>1</v>
      </c>
      <c r="I68" s="2" t="s">
        <v>98</v>
      </c>
      <c r="J68" s="2" t="str">
        <f t="shared" si="6"/>
        <v>Main Item JDAE-522-001.</v>
      </c>
      <c r="K68" s="11" t="s">
        <v>143</v>
      </c>
      <c r="L68" s="2">
        <v>2</v>
      </c>
      <c r="M68" s="7">
        <v>89081960</v>
      </c>
      <c r="N68" s="7">
        <f t="shared" si="8"/>
        <v>8017376.3999999994</v>
      </c>
      <c r="O68" s="7">
        <f t="shared" si="9"/>
        <v>97099336.400000006</v>
      </c>
      <c r="P68" s="10">
        <f t="shared" si="7"/>
        <v>97099336.400000006</v>
      </c>
    </row>
    <row r="69" spans="1:16" x14ac:dyDescent="0.25">
      <c r="A69">
        <v>28</v>
      </c>
      <c r="B69" t="s">
        <v>0</v>
      </c>
      <c r="C69" t="s">
        <v>68</v>
      </c>
      <c r="D69" t="s">
        <v>114</v>
      </c>
      <c r="E69" t="s">
        <v>109</v>
      </c>
      <c r="F69" s="6">
        <v>1</v>
      </c>
      <c r="G69" t="s">
        <v>2</v>
      </c>
      <c r="H69">
        <v>1</v>
      </c>
      <c r="I69" t="s">
        <v>98</v>
      </c>
      <c r="J69" t="str">
        <f t="shared" si="6"/>
        <v>Main Item JDAE-522-008</v>
      </c>
      <c r="K69" s="11" t="s">
        <v>143</v>
      </c>
      <c r="L69" s="2">
        <v>2</v>
      </c>
      <c r="M69" s="7">
        <v>89081960</v>
      </c>
      <c r="N69" s="7">
        <f t="shared" si="8"/>
        <v>8017376.3999999994</v>
      </c>
      <c r="O69" s="7">
        <f t="shared" si="9"/>
        <v>97099336.400000006</v>
      </c>
      <c r="P69" s="10">
        <f t="shared" si="7"/>
        <v>97099336.400000006</v>
      </c>
    </row>
    <row r="70" spans="1:16" x14ac:dyDescent="0.25">
      <c r="A70" s="2">
        <v>29</v>
      </c>
      <c r="B70" s="2" t="s">
        <v>0</v>
      </c>
      <c r="C70" s="3" t="s">
        <v>139</v>
      </c>
      <c r="D70" s="2" t="s">
        <v>114</v>
      </c>
      <c r="E70" s="2" t="s">
        <v>109</v>
      </c>
      <c r="F70" s="6">
        <v>1</v>
      </c>
      <c r="G70" s="2" t="s">
        <v>2</v>
      </c>
      <c r="H70" s="2">
        <v>1</v>
      </c>
      <c r="I70" s="2" t="s">
        <v>98</v>
      </c>
      <c r="J70" s="2" t="str">
        <f t="shared" si="6"/>
        <v>Main Item JEAE-522-001.</v>
      </c>
      <c r="K70" s="11" t="s">
        <v>143</v>
      </c>
      <c r="L70" s="2">
        <v>2</v>
      </c>
      <c r="M70" s="7">
        <v>89081960</v>
      </c>
      <c r="N70" s="7">
        <f t="shared" si="8"/>
        <v>8017376.3999999994</v>
      </c>
      <c r="O70" s="7">
        <f t="shared" si="9"/>
        <v>97099336.400000006</v>
      </c>
      <c r="P70" s="10">
        <f t="shared" si="7"/>
        <v>97099336.400000006</v>
      </c>
    </row>
    <row r="71" spans="1:16" x14ac:dyDescent="0.25">
      <c r="A71">
        <v>30</v>
      </c>
      <c r="B71" t="s">
        <v>0</v>
      </c>
      <c r="C71" t="s">
        <v>69</v>
      </c>
      <c r="D71" t="s">
        <v>114</v>
      </c>
      <c r="E71" t="s">
        <v>109</v>
      </c>
      <c r="F71" s="6">
        <v>1</v>
      </c>
      <c r="G71" t="s">
        <v>2</v>
      </c>
      <c r="H71">
        <v>1</v>
      </c>
      <c r="I71" t="s">
        <v>98</v>
      </c>
      <c r="J71" t="str">
        <f t="shared" si="6"/>
        <v>Main Item JDAE-522-003</v>
      </c>
      <c r="K71" s="11" t="s">
        <v>143</v>
      </c>
      <c r="L71" s="2">
        <v>2</v>
      </c>
      <c r="M71" s="7">
        <v>89081960</v>
      </c>
      <c r="N71" s="7">
        <f t="shared" si="8"/>
        <v>8017376.3999999994</v>
      </c>
      <c r="O71" s="7">
        <f t="shared" si="9"/>
        <v>97099336.400000006</v>
      </c>
      <c r="P71" s="10">
        <f t="shared" si="7"/>
        <v>97099336.400000006</v>
      </c>
    </row>
    <row r="72" spans="1:16" x14ac:dyDescent="0.25">
      <c r="A72">
        <v>31</v>
      </c>
      <c r="B72" t="s">
        <v>0</v>
      </c>
      <c r="C72" t="s">
        <v>70</v>
      </c>
      <c r="D72" t="s">
        <v>114</v>
      </c>
      <c r="E72" t="s">
        <v>109</v>
      </c>
      <c r="F72" s="6">
        <v>1</v>
      </c>
      <c r="G72" t="s">
        <v>2</v>
      </c>
      <c r="H72">
        <v>1</v>
      </c>
      <c r="I72" t="s">
        <v>98</v>
      </c>
      <c r="J72" t="str">
        <f t="shared" si="6"/>
        <v>Main Item JEAE-522-003</v>
      </c>
      <c r="K72" s="11" t="s">
        <v>143</v>
      </c>
      <c r="L72" s="2">
        <v>2</v>
      </c>
      <c r="M72" s="7">
        <v>89081960</v>
      </c>
      <c r="N72" s="7">
        <f t="shared" si="8"/>
        <v>8017376.3999999994</v>
      </c>
      <c r="O72" s="7">
        <f t="shared" si="9"/>
        <v>97099336.400000006</v>
      </c>
      <c r="P72" s="10">
        <f t="shared" si="7"/>
        <v>97099336.400000006</v>
      </c>
    </row>
    <row r="73" spans="1:16" x14ac:dyDescent="0.25">
      <c r="A73">
        <v>32</v>
      </c>
      <c r="B73" t="s">
        <v>0</v>
      </c>
      <c r="C73" t="s">
        <v>71</v>
      </c>
      <c r="D73" t="s">
        <v>114</v>
      </c>
      <c r="E73" t="s">
        <v>109</v>
      </c>
      <c r="F73" s="6">
        <v>1</v>
      </c>
      <c r="G73" t="s">
        <v>2</v>
      </c>
      <c r="H73">
        <v>1</v>
      </c>
      <c r="I73" t="s">
        <v>98</v>
      </c>
      <c r="J73" t="str">
        <f t="shared" si="6"/>
        <v>Main Item JDAE-561-002</v>
      </c>
      <c r="K73" s="11" t="s">
        <v>143</v>
      </c>
      <c r="L73" s="2">
        <v>2</v>
      </c>
      <c r="M73" s="7">
        <v>89081960</v>
      </c>
      <c r="N73" s="7">
        <f t="shared" si="8"/>
        <v>8017376.3999999994</v>
      </c>
      <c r="O73" s="7">
        <f t="shared" si="9"/>
        <v>97099336.400000006</v>
      </c>
      <c r="P73" s="10">
        <f t="shared" si="7"/>
        <v>97099336.400000006</v>
      </c>
    </row>
    <row r="74" spans="1:16" x14ac:dyDescent="0.25">
      <c r="A74">
        <v>33</v>
      </c>
      <c r="B74" t="s">
        <v>0</v>
      </c>
      <c r="C74" t="s">
        <v>72</v>
      </c>
      <c r="D74" t="s">
        <v>114</v>
      </c>
      <c r="E74" t="s">
        <v>109</v>
      </c>
      <c r="F74" s="6">
        <v>1</v>
      </c>
      <c r="G74" t="s">
        <v>2</v>
      </c>
      <c r="H74">
        <v>1</v>
      </c>
      <c r="I74" t="s">
        <v>98</v>
      </c>
      <c r="J74" t="str">
        <f t="shared" si="6"/>
        <v>Main Item JDAE-524-004</v>
      </c>
      <c r="K74" s="11" t="s">
        <v>143</v>
      </c>
      <c r="L74" s="2">
        <v>2</v>
      </c>
      <c r="M74" s="7">
        <v>89081960</v>
      </c>
      <c r="N74" s="7">
        <f t="shared" si="8"/>
        <v>8017376.3999999994</v>
      </c>
      <c r="O74" s="7">
        <f t="shared" si="9"/>
        <v>97099336.400000006</v>
      </c>
      <c r="P74" s="10">
        <f t="shared" si="7"/>
        <v>97099336.400000006</v>
      </c>
    </row>
    <row r="75" spans="1:16" x14ac:dyDescent="0.25">
      <c r="A75">
        <v>34</v>
      </c>
      <c r="B75" t="s">
        <v>0</v>
      </c>
      <c r="C75" t="s">
        <v>73</v>
      </c>
      <c r="D75" t="s">
        <v>114</v>
      </c>
      <c r="E75" t="s">
        <v>109</v>
      </c>
      <c r="F75" s="6">
        <v>1</v>
      </c>
      <c r="G75" t="s">
        <v>2</v>
      </c>
      <c r="H75">
        <v>1</v>
      </c>
      <c r="I75" t="s">
        <v>98</v>
      </c>
      <c r="J75" t="str">
        <f t="shared" si="6"/>
        <v>Main Item JDAE-524-003</v>
      </c>
      <c r="K75" s="11" t="s">
        <v>143</v>
      </c>
      <c r="L75" s="2">
        <v>2</v>
      </c>
      <c r="M75" s="7">
        <v>89081960</v>
      </c>
      <c r="N75" s="7">
        <f t="shared" si="8"/>
        <v>8017376.3999999994</v>
      </c>
      <c r="O75" s="7">
        <f t="shared" si="9"/>
        <v>97099336.400000006</v>
      </c>
      <c r="P75" s="10">
        <f t="shared" si="7"/>
        <v>97099336.400000006</v>
      </c>
    </row>
    <row r="76" spans="1:16" x14ac:dyDescent="0.25">
      <c r="A76">
        <v>35</v>
      </c>
      <c r="B76" t="s">
        <v>0</v>
      </c>
      <c r="C76" t="s">
        <v>74</v>
      </c>
      <c r="D76" t="s">
        <v>114</v>
      </c>
      <c r="E76" t="s">
        <v>109</v>
      </c>
      <c r="F76" s="6">
        <v>1</v>
      </c>
      <c r="G76" t="s">
        <v>2</v>
      </c>
      <c r="H76">
        <v>1</v>
      </c>
      <c r="I76" t="s">
        <v>98</v>
      </c>
      <c r="J76" t="str">
        <f t="shared" si="6"/>
        <v>Main Item JDAE-524-005</v>
      </c>
      <c r="K76" s="11" t="s">
        <v>143</v>
      </c>
      <c r="L76" s="2">
        <v>2</v>
      </c>
      <c r="M76" s="7">
        <v>89081960</v>
      </c>
      <c r="N76" s="7">
        <f t="shared" si="8"/>
        <v>8017376.3999999994</v>
      </c>
      <c r="O76" s="7">
        <f t="shared" si="9"/>
        <v>97099336.400000006</v>
      </c>
      <c r="P76" s="10">
        <f t="shared" si="7"/>
        <v>97099336.400000006</v>
      </c>
    </row>
    <row r="77" spans="1:16" x14ac:dyDescent="0.25">
      <c r="A77">
        <v>36</v>
      </c>
      <c r="B77" t="s">
        <v>0</v>
      </c>
      <c r="C77" t="s">
        <v>75</v>
      </c>
      <c r="D77" t="s">
        <v>114</v>
      </c>
      <c r="E77" t="s">
        <v>109</v>
      </c>
      <c r="F77" s="6">
        <v>1</v>
      </c>
      <c r="G77" t="s">
        <v>2</v>
      </c>
      <c r="H77">
        <v>1</v>
      </c>
      <c r="I77" t="s">
        <v>98</v>
      </c>
      <c r="J77" t="str">
        <f t="shared" si="6"/>
        <v>Main Item JEAE-524-003</v>
      </c>
      <c r="K77" s="11" t="s">
        <v>143</v>
      </c>
      <c r="L77" s="2">
        <v>2</v>
      </c>
      <c r="M77" s="7">
        <v>89081960</v>
      </c>
      <c r="N77" s="7">
        <f t="shared" si="8"/>
        <v>8017376.3999999994</v>
      </c>
      <c r="O77" s="7">
        <f t="shared" si="9"/>
        <v>97099336.400000006</v>
      </c>
      <c r="P77" s="10">
        <f t="shared" si="7"/>
        <v>97099336.400000006</v>
      </c>
    </row>
    <row r="78" spans="1:16" x14ac:dyDescent="0.25">
      <c r="A78">
        <v>37</v>
      </c>
      <c r="B78" t="s">
        <v>0</v>
      </c>
      <c r="C78" t="s">
        <v>76</v>
      </c>
      <c r="D78" t="s">
        <v>114</v>
      </c>
      <c r="E78" t="s">
        <v>109</v>
      </c>
      <c r="F78" s="6">
        <v>1</v>
      </c>
      <c r="G78" t="s">
        <v>2</v>
      </c>
      <c r="H78">
        <v>1</v>
      </c>
      <c r="I78" t="s">
        <v>98</v>
      </c>
      <c r="J78" t="str">
        <f t="shared" si="6"/>
        <v>Main Item JDAE-523-002</v>
      </c>
      <c r="K78" s="11" t="s">
        <v>143</v>
      </c>
      <c r="L78" s="2">
        <v>2</v>
      </c>
      <c r="M78" s="7">
        <v>89081960</v>
      </c>
      <c r="N78" s="7">
        <f t="shared" si="8"/>
        <v>8017376.3999999994</v>
      </c>
      <c r="O78" s="7">
        <f t="shared" si="9"/>
        <v>97099336.400000006</v>
      </c>
      <c r="P78" s="10">
        <f t="shared" si="7"/>
        <v>97099336.400000006</v>
      </c>
    </row>
    <row r="79" spans="1:16" x14ac:dyDescent="0.25">
      <c r="A79">
        <v>38</v>
      </c>
      <c r="B79" t="s">
        <v>0</v>
      </c>
      <c r="C79" t="s">
        <v>77</v>
      </c>
      <c r="D79" t="s">
        <v>114</v>
      </c>
      <c r="E79" t="s">
        <v>109</v>
      </c>
      <c r="F79" s="6">
        <v>1</v>
      </c>
      <c r="G79" t="s">
        <v>2</v>
      </c>
      <c r="H79">
        <v>1</v>
      </c>
      <c r="I79" t="s">
        <v>98</v>
      </c>
      <c r="J79" t="str">
        <f t="shared" si="6"/>
        <v>Main Item JDAE-523-003</v>
      </c>
      <c r="K79" s="11" t="s">
        <v>143</v>
      </c>
      <c r="L79" s="2">
        <v>2</v>
      </c>
      <c r="M79" s="7">
        <v>89081960</v>
      </c>
      <c r="N79" s="7">
        <f t="shared" si="8"/>
        <v>8017376.3999999994</v>
      </c>
      <c r="O79" s="7">
        <f t="shared" si="9"/>
        <v>97099336.400000006</v>
      </c>
      <c r="P79" s="10">
        <f t="shared" si="7"/>
        <v>97099336.400000006</v>
      </c>
    </row>
    <row r="80" spans="1:16" x14ac:dyDescent="0.25">
      <c r="A80">
        <v>39</v>
      </c>
      <c r="B80" t="s">
        <v>0</v>
      </c>
      <c r="C80" t="s">
        <v>78</v>
      </c>
      <c r="D80" t="s">
        <v>116</v>
      </c>
      <c r="E80" t="s">
        <v>109</v>
      </c>
      <c r="F80" s="6">
        <v>1</v>
      </c>
      <c r="G80" t="s">
        <v>2</v>
      </c>
      <c r="H80">
        <v>1</v>
      </c>
      <c r="I80" t="s">
        <v>98</v>
      </c>
      <c r="J80" t="str">
        <f t="shared" si="6"/>
        <v>Main Item JEDE-523-001</v>
      </c>
      <c r="K80" s="11" t="s">
        <v>147</v>
      </c>
      <c r="L80" s="2">
        <v>2</v>
      </c>
      <c r="M80" s="7">
        <v>89081960</v>
      </c>
      <c r="N80" s="7">
        <f t="shared" si="8"/>
        <v>8017376.3999999994</v>
      </c>
      <c r="O80" s="7">
        <f t="shared" si="9"/>
        <v>97099336.400000006</v>
      </c>
      <c r="P80" s="10">
        <f t="shared" si="7"/>
        <v>97099336.400000006</v>
      </c>
    </row>
    <row r="81" spans="1:16" x14ac:dyDescent="0.25">
      <c r="A81">
        <v>40</v>
      </c>
      <c r="B81" t="s">
        <v>0</v>
      </c>
      <c r="C81" t="s">
        <v>79</v>
      </c>
      <c r="D81" t="s">
        <v>114</v>
      </c>
      <c r="E81" t="s">
        <v>109</v>
      </c>
      <c r="F81" s="6">
        <v>1</v>
      </c>
      <c r="G81" t="s">
        <v>2</v>
      </c>
      <c r="H81">
        <v>1</v>
      </c>
      <c r="I81" t="s">
        <v>98</v>
      </c>
      <c r="J81" t="str">
        <f t="shared" si="6"/>
        <v>Main Item JDAE-523-001</v>
      </c>
      <c r="K81" s="11" t="s">
        <v>143</v>
      </c>
      <c r="L81" s="2">
        <v>2</v>
      </c>
      <c r="M81" s="7">
        <v>89081960</v>
      </c>
      <c r="N81" s="7">
        <f t="shared" si="8"/>
        <v>8017376.3999999994</v>
      </c>
      <c r="O81" s="7">
        <f t="shared" si="9"/>
        <v>97099336.400000006</v>
      </c>
      <c r="P81" s="10">
        <f t="shared" si="7"/>
        <v>97099336.400000006</v>
      </c>
    </row>
    <row r="82" spans="1:16" x14ac:dyDescent="0.25">
      <c r="A82">
        <v>1</v>
      </c>
      <c r="B82" t="s">
        <v>0</v>
      </c>
      <c r="C82" t="s">
        <v>80</v>
      </c>
      <c r="D82" t="s">
        <v>114</v>
      </c>
      <c r="E82" t="s">
        <v>109</v>
      </c>
      <c r="F82" s="6">
        <v>1</v>
      </c>
      <c r="G82" t="s">
        <v>2</v>
      </c>
      <c r="H82">
        <v>1</v>
      </c>
      <c r="I82" t="s">
        <v>98</v>
      </c>
      <c r="J82" t="str">
        <f t="shared" si="6"/>
        <v>Main Item JDAE-523-004</v>
      </c>
      <c r="K82" s="11" t="s">
        <v>143</v>
      </c>
      <c r="L82" s="2">
        <v>2</v>
      </c>
      <c r="M82" s="7">
        <v>89081960</v>
      </c>
      <c r="N82" s="7">
        <f t="shared" si="8"/>
        <v>8017376.3999999994</v>
      </c>
      <c r="O82" s="7">
        <f t="shared" si="9"/>
        <v>97099336.400000006</v>
      </c>
      <c r="P82" s="10">
        <f t="shared" si="7"/>
        <v>97099336.400000006</v>
      </c>
    </row>
    <row r="83" spans="1:16" x14ac:dyDescent="0.25">
      <c r="A83">
        <v>2</v>
      </c>
      <c r="B83" t="s">
        <v>0</v>
      </c>
      <c r="C83" t="s">
        <v>81</v>
      </c>
      <c r="D83" t="s">
        <v>114</v>
      </c>
      <c r="E83" t="s">
        <v>109</v>
      </c>
      <c r="F83" s="6">
        <v>1</v>
      </c>
      <c r="G83" t="s">
        <v>2</v>
      </c>
      <c r="H83">
        <v>1</v>
      </c>
      <c r="I83" t="s">
        <v>98</v>
      </c>
      <c r="J83" t="str">
        <f t="shared" si="6"/>
        <v>Main Item JDAE-523-005</v>
      </c>
      <c r="K83" s="11" t="s">
        <v>143</v>
      </c>
      <c r="L83" s="2">
        <v>2</v>
      </c>
      <c r="M83" s="7">
        <v>89081960</v>
      </c>
      <c r="N83" s="7">
        <f t="shared" si="8"/>
        <v>8017376.3999999994</v>
      </c>
      <c r="O83" s="7">
        <f t="shared" si="9"/>
        <v>97099336.400000006</v>
      </c>
      <c r="P83" s="10">
        <f t="shared" si="7"/>
        <v>97099336.400000006</v>
      </c>
    </row>
    <row r="84" spans="1:16" x14ac:dyDescent="0.25">
      <c r="A84">
        <v>3</v>
      </c>
      <c r="B84" t="s">
        <v>0</v>
      </c>
      <c r="C84" t="s">
        <v>82</v>
      </c>
      <c r="D84" t="s">
        <v>114</v>
      </c>
      <c r="E84" t="s">
        <v>109</v>
      </c>
      <c r="F84" s="6">
        <v>1</v>
      </c>
      <c r="G84" t="s">
        <v>2</v>
      </c>
      <c r="H84">
        <v>1</v>
      </c>
      <c r="I84" t="s">
        <v>98</v>
      </c>
      <c r="J84" t="str">
        <f t="shared" si="6"/>
        <v>Main Item JEAE-523-001</v>
      </c>
      <c r="K84" s="11" t="s">
        <v>143</v>
      </c>
      <c r="L84" s="2">
        <v>2</v>
      </c>
      <c r="M84" s="7">
        <v>89081960</v>
      </c>
      <c r="N84" s="7">
        <f t="shared" si="8"/>
        <v>8017376.3999999994</v>
      </c>
      <c r="O84" s="7">
        <f t="shared" si="9"/>
        <v>97099336.400000006</v>
      </c>
      <c r="P84" s="10">
        <f t="shared" si="7"/>
        <v>97099336.400000006</v>
      </c>
    </row>
    <row r="85" spans="1:16" x14ac:dyDescent="0.25">
      <c r="A85">
        <v>4</v>
      </c>
      <c r="B85" t="s">
        <v>0</v>
      </c>
      <c r="C85" t="s">
        <v>83</v>
      </c>
      <c r="D85" t="s">
        <v>114</v>
      </c>
      <c r="E85" t="s">
        <v>109</v>
      </c>
      <c r="F85" s="6">
        <v>1</v>
      </c>
      <c r="G85" t="s">
        <v>2</v>
      </c>
      <c r="H85">
        <v>1</v>
      </c>
      <c r="I85" t="s">
        <v>98</v>
      </c>
      <c r="J85" t="str">
        <f t="shared" si="6"/>
        <v>Main Item JDAE-509-001</v>
      </c>
      <c r="K85" s="11" t="s">
        <v>143</v>
      </c>
      <c r="L85" s="2">
        <v>2</v>
      </c>
      <c r="M85" s="7">
        <v>89081960</v>
      </c>
      <c r="N85" s="7">
        <f t="shared" si="8"/>
        <v>8017376.3999999994</v>
      </c>
      <c r="O85" s="7">
        <f t="shared" si="9"/>
        <v>97099336.400000006</v>
      </c>
      <c r="P85" s="10">
        <f t="shared" si="7"/>
        <v>97099336.400000006</v>
      </c>
    </row>
    <row r="86" spans="1:16" x14ac:dyDescent="0.25">
      <c r="A86">
        <v>5</v>
      </c>
      <c r="B86" t="s">
        <v>0</v>
      </c>
      <c r="C86" t="s">
        <v>84</v>
      </c>
      <c r="D86" t="s">
        <v>114</v>
      </c>
      <c r="E86" t="s">
        <v>109</v>
      </c>
      <c r="F86" s="6">
        <v>1</v>
      </c>
      <c r="G86" t="s">
        <v>2</v>
      </c>
      <c r="H86">
        <v>1</v>
      </c>
      <c r="I86" t="s">
        <v>98</v>
      </c>
      <c r="J86" t="str">
        <f t="shared" si="6"/>
        <v>Main Item JDAE-509-002</v>
      </c>
      <c r="K86" s="11" t="s">
        <v>143</v>
      </c>
      <c r="L86" s="2">
        <v>2</v>
      </c>
      <c r="M86" s="7">
        <v>89081960</v>
      </c>
      <c r="N86" s="7">
        <f t="shared" si="8"/>
        <v>8017376.3999999994</v>
      </c>
      <c r="O86" s="7">
        <f t="shared" si="9"/>
        <v>97099336.400000006</v>
      </c>
      <c r="P86" s="10">
        <f t="shared" si="7"/>
        <v>97099336.400000006</v>
      </c>
    </row>
    <row r="87" spans="1:16" x14ac:dyDescent="0.25">
      <c r="A87">
        <v>6</v>
      </c>
      <c r="B87" t="s">
        <v>0</v>
      </c>
      <c r="C87" t="s">
        <v>85</v>
      </c>
      <c r="D87" t="s">
        <v>114</v>
      </c>
      <c r="E87" t="s">
        <v>109</v>
      </c>
      <c r="F87" s="6">
        <v>1</v>
      </c>
      <c r="G87" t="s">
        <v>2</v>
      </c>
      <c r="H87">
        <v>1</v>
      </c>
      <c r="I87" t="s">
        <v>98</v>
      </c>
      <c r="J87" t="str">
        <f t="shared" si="6"/>
        <v>Main Item JDAE-509-008</v>
      </c>
      <c r="K87" s="11" t="s">
        <v>143</v>
      </c>
      <c r="L87" s="2">
        <v>2</v>
      </c>
      <c r="M87" s="7">
        <v>89081960</v>
      </c>
      <c r="N87" s="7">
        <f t="shared" si="8"/>
        <v>8017376.3999999994</v>
      </c>
      <c r="O87" s="7">
        <f t="shared" si="9"/>
        <v>97099336.400000006</v>
      </c>
      <c r="P87" s="10">
        <f t="shared" si="7"/>
        <v>97099336.400000006</v>
      </c>
    </row>
    <row r="88" spans="1:16" x14ac:dyDescent="0.25">
      <c r="A88">
        <v>7</v>
      </c>
      <c r="B88" t="s">
        <v>0</v>
      </c>
      <c r="C88" t="s">
        <v>86</v>
      </c>
      <c r="D88" t="s">
        <v>114</v>
      </c>
      <c r="E88" t="s">
        <v>109</v>
      </c>
      <c r="F88" s="6">
        <v>1</v>
      </c>
      <c r="G88" t="s">
        <v>2</v>
      </c>
      <c r="H88">
        <v>1</v>
      </c>
      <c r="I88" t="s">
        <v>98</v>
      </c>
      <c r="J88" t="str">
        <f t="shared" si="6"/>
        <v>Main Item JDAE-509-006</v>
      </c>
      <c r="K88" s="11" t="s">
        <v>143</v>
      </c>
      <c r="L88" s="2">
        <v>2</v>
      </c>
      <c r="M88" s="7">
        <v>89081960</v>
      </c>
      <c r="N88" s="7">
        <f t="shared" si="8"/>
        <v>8017376.3999999994</v>
      </c>
      <c r="O88" s="7">
        <f t="shared" si="9"/>
        <v>97099336.400000006</v>
      </c>
      <c r="P88" s="10">
        <f t="shared" si="7"/>
        <v>97099336.400000006</v>
      </c>
    </row>
    <row r="89" spans="1:16" x14ac:dyDescent="0.25">
      <c r="A89">
        <v>8</v>
      </c>
      <c r="B89" t="s">
        <v>0</v>
      </c>
      <c r="C89" t="s">
        <v>87</v>
      </c>
      <c r="D89" t="s">
        <v>114</v>
      </c>
      <c r="E89" t="s">
        <v>109</v>
      </c>
      <c r="F89" s="6">
        <v>1</v>
      </c>
      <c r="G89" t="s">
        <v>2</v>
      </c>
      <c r="H89">
        <v>1</v>
      </c>
      <c r="I89" t="s">
        <v>98</v>
      </c>
      <c r="J89" t="str">
        <f t="shared" si="6"/>
        <v>Main Item JDAE-509-009</v>
      </c>
      <c r="K89" s="11" t="s">
        <v>143</v>
      </c>
      <c r="L89" s="2">
        <v>2</v>
      </c>
      <c r="M89" s="7">
        <v>89081960</v>
      </c>
      <c r="N89" s="7">
        <f t="shared" si="8"/>
        <v>8017376.3999999994</v>
      </c>
      <c r="O89" s="7">
        <f t="shared" si="9"/>
        <v>97099336.400000006</v>
      </c>
      <c r="P89" s="10">
        <f t="shared" si="7"/>
        <v>97099336.400000006</v>
      </c>
    </row>
    <row r="90" spans="1:16" x14ac:dyDescent="0.25">
      <c r="A90">
        <v>9</v>
      </c>
      <c r="B90" t="s">
        <v>0</v>
      </c>
      <c r="C90" t="s">
        <v>88</v>
      </c>
      <c r="D90" t="s">
        <v>114</v>
      </c>
      <c r="E90" t="s">
        <v>109</v>
      </c>
      <c r="F90" s="6">
        <v>1</v>
      </c>
      <c r="G90" t="s">
        <v>2</v>
      </c>
      <c r="H90">
        <v>1</v>
      </c>
      <c r="I90" t="s">
        <v>98</v>
      </c>
      <c r="J90" t="str">
        <f t="shared" si="6"/>
        <v>Main Item JDAE-509-003</v>
      </c>
      <c r="K90" s="11" t="s">
        <v>143</v>
      </c>
      <c r="L90" s="2">
        <v>2</v>
      </c>
      <c r="M90" s="7">
        <v>89081960</v>
      </c>
      <c r="N90" s="7">
        <f t="shared" si="8"/>
        <v>8017376.3999999994</v>
      </c>
      <c r="O90" s="7">
        <f t="shared" si="9"/>
        <v>97099336.400000006</v>
      </c>
      <c r="P90" s="10">
        <f t="shared" si="7"/>
        <v>97099336.400000006</v>
      </c>
    </row>
    <row r="91" spans="1:16" x14ac:dyDescent="0.25">
      <c r="A91">
        <v>10</v>
      </c>
      <c r="B91" t="s">
        <v>0</v>
      </c>
      <c r="C91" t="s">
        <v>89</v>
      </c>
      <c r="D91" t="s">
        <v>114</v>
      </c>
      <c r="E91" t="s">
        <v>109</v>
      </c>
      <c r="F91" s="6">
        <v>1</v>
      </c>
      <c r="G91" t="s">
        <v>2</v>
      </c>
      <c r="H91">
        <v>1</v>
      </c>
      <c r="I91" t="s">
        <v>98</v>
      </c>
      <c r="J91" t="str">
        <f t="shared" si="6"/>
        <v>Main Item JDAE-509-004</v>
      </c>
      <c r="K91" s="11" t="s">
        <v>143</v>
      </c>
      <c r="L91" s="2">
        <v>2</v>
      </c>
      <c r="M91" s="7">
        <v>89081960</v>
      </c>
      <c r="N91" s="7">
        <f t="shared" si="8"/>
        <v>8017376.3999999994</v>
      </c>
      <c r="O91" s="7">
        <f t="shared" si="9"/>
        <v>97099336.400000006</v>
      </c>
      <c r="P91" s="10">
        <f t="shared" si="7"/>
        <v>97099336.400000006</v>
      </c>
    </row>
    <row r="92" spans="1:16" x14ac:dyDescent="0.25">
      <c r="A92">
        <v>11</v>
      </c>
      <c r="B92" t="s">
        <v>0</v>
      </c>
      <c r="C92" t="s">
        <v>90</v>
      </c>
      <c r="D92" t="s">
        <v>114</v>
      </c>
      <c r="E92" t="s">
        <v>109</v>
      </c>
      <c r="F92" s="6">
        <v>1</v>
      </c>
      <c r="G92" t="s">
        <v>2</v>
      </c>
      <c r="H92">
        <v>1</v>
      </c>
      <c r="I92" t="s">
        <v>98</v>
      </c>
      <c r="J92" t="str">
        <f t="shared" si="6"/>
        <v>Main Item JDAE-509-101</v>
      </c>
      <c r="K92" s="11" t="s">
        <v>143</v>
      </c>
      <c r="L92" s="2">
        <v>2</v>
      </c>
      <c r="M92" s="7">
        <v>89081960</v>
      </c>
      <c r="N92" s="7">
        <f t="shared" si="8"/>
        <v>8017376.3999999994</v>
      </c>
      <c r="O92" s="7">
        <f t="shared" si="9"/>
        <v>97099336.400000006</v>
      </c>
      <c r="P92" s="10">
        <f t="shared" si="7"/>
        <v>97099336.400000006</v>
      </c>
    </row>
    <row r="93" spans="1:16" x14ac:dyDescent="0.25">
      <c r="A93">
        <v>12</v>
      </c>
      <c r="B93" t="s">
        <v>0</v>
      </c>
      <c r="C93" t="s">
        <v>91</v>
      </c>
      <c r="D93" t="s">
        <v>114</v>
      </c>
      <c r="E93" t="s">
        <v>109</v>
      </c>
      <c r="F93" s="6">
        <v>1</v>
      </c>
      <c r="G93" t="s">
        <v>2</v>
      </c>
      <c r="H93">
        <v>1</v>
      </c>
      <c r="I93" t="s">
        <v>98</v>
      </c>
      <c r="J93" t="str">
        <f t="shared" si="6"/>
        <v>Main Item JDAE-509-010</v>
      </c>
      <c r="K93" s="11" t="s">
        <v>143</v>
      </c>
      <c r="L93" s="2">
        <v>2</v>
      </c>
      <c r="M93" s="7">
        <v>89081960</v>
      </c>
      <c r="N93" s="7">
        <f t="shared" si="8"/>
        <v>8017376.3999999994</v>
      </c>
      <c r="O93" s="7">
        <f t="shared" si="9"/>
        <v>97099336.400000006</v>
      </c>
      <c r="P93" s="10">
        <f t="shared" si="7"/>
        <v>97099336.400000006</v>
      </c>
    </row>
    <row r="94" spans="1:16" x14ac:dyDescent="0.25">
      <c r="A94">
        <v>13</v>
      </c>
      <c r="B94" t="s">
        <v>0</v>
      </c>
      <c r="C94" t="s">
        <v>92</v>
      </c>
      <c r="D94" t="s">
        <v>117</v>
      </c>
      <c r="E94" t="s">
        <v>109</v>
      </c>
      <c r="F94" s="6">
        <v>1</v>
      </c>
      <c r="G94" t="s">
        <v>2</v>
      </c>
      <c r="H94">
        <v>1</v>
      </c>
      <c r="I94" t="s">
        <v>98</v>
      </c>
      <c r="J94" t="str">
        <f t="shared" si="6"/>
        <v>Main Item JGAE-509-003</v>
      </c>
      <c r="K94" s="11" t="s">
        <v>146</v>
      </c>
      <c r="L94" s="2">
        <v>2</v>
      </c>
      <c r="M94" s="7">
        <v>89081960</v>
      </c>
      <c r="N94" s="7">
        <f t="shared" si="8"/>
        <v>8017376.3999999994</v>
      </c>
      <c r="O94" s="7">
        <f t="shared" si="9"/>
        <v>97099336.400000006</v>
      </c>
      <c r="P94" s="10">
        <f t="shared" si="7"/>
        <v>97099336.400000006</v>
      </c>
    </row>
    <row r="95" spans="1:16" x14ac:dyDescent="0.25">
      <c r="A95">
        <v>14</v>
      </c>
      <c r="B95" t="s">
        <v>0</v>
      </c>
      <c r="C95" t="s">
        <v>93</v>
      </c>
      <c r="D95" t="s">
        <v>117</v>
      </c>
      <c r="E95" t="s">
        <v>109</v>
      </c>
      <c r="F95" s="6">
        <v>1</v>
      </c>
      <c r="G95" t="s">
        <v>2</v>
      </c>
      <c r="H95">
        <v>1</v>
      </c>
      <c r="I95" t="s">
        <v>98</v>
      </c>
      <c r="J95" t="str">
        <f t="shared" si="6"/>
        <v>Main Item JGAE-523-001</v>
      </c>
      <c r="K95" s="11" t="s">
        <v>146</v>
      </c>
      <c r="L95" s="2">
        <v>2</v>
      </c>
      <c r="M95" s="7">
        <v>89081960</v>
      </c>
      <c r="N95" s="7">
        <f t="shared" si="8"/>
        <v>8017376.3999999994</v>
      </c>
      <c r="O95" s="7">
        <f t="shared" si="9"/>
        <v>97099336.400000006</v>
      </c>
      <c r="P95" s="10">
        <f t="shared" si="7"/>
        <v>97099336.400000006</v>
      </c>
    </row>
    <row r="96" spans="1:16" x14ac:dyDescent="0.25">
      <c r="A96">
        <v>15</v>
      </c>
      <c r="B96" t="s">
        <v>0</v>
      </c>
      <c r="C96" t="s">
        <v>94</v>
      </c>
      <c r="D96" t="s">
        <v>117</v>
      </c>
      <c r="E96" t="s">
        <v>109</v>
      </c>
      <c r="F96" s="6">
        <v>1</v>
      </c>
      <c r="G96" t="s">
        <v>2</v>
      </c>
      <c r="H96">
        <v>1</v>
      </c>
      <c r="I96" t="s">
        <v>98</v>
      </c>
      <c r="J96" t="str">
        <f t="shared" si="6"/>
        <v>Main Item JGAE-521-001</v>
      </c>
      <c r="K96" s="11" t="s">
        <v>146</v>
      </c>
      <c r="L96" s="2">
        <v>2</v>
      </c>
      <c r="M96" s="7">
        <v>89081960</v>
      </c>
      <c r="N96" s="7">
        <f t="shared" si="8"/>
        <v>8017376.3999999994</v>
      </c>
      <c r="O96" s="7">
        <f t="shared" si="9"/>
        <v>97099336.400000006</v>
      </c>
      <c r="P96" s="10">
        <f t="shared" si="7"/>
        <v>97099336.400000006</v>
      </c>
    </row>
    <row r="97" spans="1:16" x14ac:dyDescent="0.25">
      <c r="A97">
        <v>16</v>
      </c>
      <c r="B97" t="s">
        <v>0</v>
      </c>
      <c r="C97" t="s">
        <v>95</v>
      </c>
      <c r="D97" t="s">
        <v>115</v>
      </c>
      <c r="E97" t="s">
        <v>109</v>
      </c>
      <c r="F97" s="6">
        <v>1</v>
      </c>
      <c r="G97" t="s">
        <v>2</v>
      </c>
      <c r="H97">
        <v>1</v>
      </c>
      <c r="I97" t="s">
        <v>98</v>
      </c>
      <c r="J97" t="str">
        <f t="shared" si="6"/>
        <v>Main Item JGDE-GPR-001</v>
      </c>
      <c r="K97" s="11" t="s">
        <v>145</v>
      </c>
      <c r="L97" s="2">
        <v>2</v>
      </c>
      <c r="M97" s="7">
        <v>89081960</v>
      </c>
      <c r="N97" s="7">
        <f t="shared" si="8"/>
        <v>8017376.3999999994</v>
      </c>
      <c r="O97" s="7">
        <f t="shared" si="9"/>
        <v>97099336.400000006</v>
      </c>
      <c r="P97" s="10">
        <f t="shared" si="7"/>
        <v>97099336.400000006</v>
      </c>
    </row>
    <row r="98" spans="1:16" x14ac:dyDescent="0.25">
      <c r="A98">
        <v>17</v>
      </c>
      <c r="B98" t="s">
        <v>0</v>
      </c>
      <c r="C98" t="s">
        <v>96</v>
      </c>
      <c r="D98" t="s">
        <v>118</v>
      </c>
      <c r="E98" t="s">
        <v>109</v>
      </c>
      <c r="F98" s="6">
        <v>1</v>
      </c>
      <c r="G98" t="s">
        <v>2</v>
      </c>
      <c r="H98">
        <v>1</v>
      </c>
      <c r="I98" t="s">
        <v>98</v>
      </c>
      <c r="J98" t="str">
        <f t="shared" si="6"/>
        <v>Main Item JDAE-509-005</v>
      </c>
      <c r="K98" s="11" t="s">
        <v>149</v>
      </c>
      <c r="L98" s="14" t="str">
        <f>K98</f>
        <v>3</v>
      </c>
      <c r="M98" s="7">
        <v>97180320</v>
      </c>
      <c r="N98" s="7">
        <f t="shared" si="8"/>
        <v>8746228.7999999989</v>
      </c>
      <c r="O98" s="7">
        <f t="shared" si="9"/>
        <v>105926548.8</v>
      </c>
      <c r="P98" s="10">
        <f t="shared" ref="P98:P129" si="10">O98*H98</f>
        <v>105926548.8</v>
      </c>
    </row>
    <row r="99" spans="1:16" x14ac:dyDescent="0.25">
      <c r="A99">
        <v>18</v>
      </c>
      <c r="B99" t="s">
        <v>0</v>
      </c>
      <c r="C99" t="s">
        <v>97</v>
      </c>
      <c r="D99" t="s">
        <v>118</v>
      </c>
      <c r="E99" t="s">
        <v>109</v>
      </c>
      <c r="F99" s="6">
        <v>1</v>
      </c>
      <c r="G99" t="s">
        <v>2</v>
      </c>
      <c r="H99">
        <v>1</v>
      </c>
      <c r="I99" t="s">
        <v>98</v>
      </c>
      <c r="J99" t="str">
        <f t="shared" si="6"/>
        <v>Main Item JDAE-509-007</v>
      </c>
      <c r="K99" s="11" t="s">
        <v>149</v>
      </c>
      <c r="L99" s="14" t="str">
        <f t="shared" ref="L99:L143" si="11">K99</f>
        <v>3</v>
      </c>
      <c r="M99" s="7">
        <v>97180320</v>
      </c>
      <c r="N99" s="7">
        <f t="shared" si="8"/>
        <v>8746228.7999999989</v>
      </c>
      <c r="O99" s="7">
        <f t="shared" si="9"/>
        <v>105926548.8</v>
      </c>
      <c r="P99" s="10">
        <f t="shared" si="10"/>
        <v>105926548.8</v>
      </c>
    </row>
    <row r="100" spans="1:16" x14ac:dyDescent="0.25">
      <c r="A100">
        <v>19</v>
      </c>
      <c r="B100" t="s">
        <v>0</v>
      </c>
      <c r="C100">
        <v>6881241261</v>
      </c>
      <c r="D100" t="s">
        <v>119</v>
      </c>
      <c r="E100">
        <v>1</v>
      </c>
      <c r="F100" s="6">
        <v>105</v>
      </c>
      <c r="G100" t="s">
        <v>2</v>
      </c>
      <c r="H100">
        <v>105</v>
      </c>
      <c r="I100" t="s">
        <v>98</v>
      </c>
      <c r="J100" t="str">
        <f t="shared" ref="J100:J128" si="12">CONCATENATE(B100," ",C100,"  ",E100)</f>
        <v>Main Item 6881241261  1</v>
      </c>
      <c r="K100" s="12">
        <v>4</v>
      </c>
      <c r="L100" s="14">
        <f t="shared" si="11"/>
        <v>4</v>
      </c>
      <c r="M100" s="7">
        <v>2024590</v>
      </c>
      <c r="N100" s="7">
        <f t="shared" si="8"/>
        <v>182213.1</v>
      </c>
      <c r="O100" s="7">
        <f t="shared" si="9"/>
        <v>2206803.1</v>
      </c>
      <c r="P100" s="10">
        <f t="shared" si="10"/>
        <v>231714325.5</v>
      </c>
    </row>
    <row r="101" spans="1:16" x14ac:dyDescent="0.25">
      <c r="A101">
        <v>20</v>
      </c>
      <c r="B101" t="s">
        <v>0</v>
      </c>
      <c r="C101">
        <v>6881241261</v>
      </c>
      <c r="D101" t="s">
        <v>119</v>
      </c>
      <c r="E101">
        <v>2</v>
      </c>
      <c r="F101" s="6">
        <v>105</v>
      </c>
      <c r="G101" t="s">
        <v>2</v>
      </c>
      <c r="H101">
        <v>105</v>
      </c>
      <c r="I101" t="s">
        <v>98</v>
      </c>
      <c r="J101" t="str">
        <f t="shared" si="12"/>
        <v>Main Item 6881241261  2</v>
      </c>
      <c r="K101" s="12">
        <v>4</v>
      </c>
      <c r="L101" s="14">
        <f t="shared" si="11"/>
        <v>4</v>
      </c>
      <c r="M101" s="7">
        <v>2024590</v>
      </c>
      <c r="N101" s="7">
        <f t="shared" si="8"/>
        <v>182213.1</v>
      </c>
      <c r="O101" s="7">
        <f t="shared" si="9"/>
        <v>2206803.1</v>
      </c>
      <c r="P101" s="10">
        <f t="shared" si="10"/>
        <v>231714325.5</v>
      </c>
    </row>
    <row r="102" spans="1:16" x14ac:dyDescent="0.25">
      <c r="A102">
        <v>21</v>
      </c>
      <c r="B102" t="s">
        <v>0</v>
      </c>
      <c r="C102">
        <v>6881241261</v>
      </c>
      <c r="D102" t="s">
        <v>119</v>
      </c>
      <c r="E102">
        <v>3</v>
      </c>
      <c r="F102" s="6">
        <v>105</v>
      </c>
      <c r="G102" t="s">
        <v>2</v>
      </c>
      <c r="H102">
        <v>105</v>
      </c>
      <c r="I102" t="s">
        <v>98</v>
      </c>
      <c r="J102" t="str">
        <f t="shared" si="12"/>
        <v>Main Item 6881241261  3</v>
      </c>
      <c r="K102" s="12">
        <v>4</v>
      </c>
      <c r="L102" s="14">
        <f t="shared" si="11"/>
        <v>4</v>
      </c>
      <c r="M102" s="7">
        <v>2024590</v>
      </c>
      <c r="N102" s="7">
        <f t="shared" si="8"/>
        <v>182213.1</v>
      </c>
      <c r="O102" s="7">
        <f t="shared" si="9"/>
        <v>2206803.1</v>
      </c>
      <c r="P102" s="10">
        <f t="shared" si="10"/>
        <v>231714325.5</v>
      </c>
    </row>
    <row r="103" spans="1:16" x14ac:dyDescent="0.25">
      <c r="A103">
        <v>22</v>
      </c>
      <c r="B103" t="s">
        <v>0</v>
      </c>
      <c r="C103">
        <v>6881241261</v>
      </c>
      <c r="D103" t="s">
        <v>119</v>
      </c>
      <c r="E103">
        <v>4</v>
      </c>
      <c r="F103" s="6">
        <v>105</v>
      </c>
      <c r="G103" t="s">
        <v>2</v>
      </c>
      <c r="H103">
        <v>105</v>
      </c>
      <c r="I103" t="s">
        <v>98</v>
      </c>
      <c r="J103" t="str">
        <f t="shared" si="12"/>
        <v>Main Item 6881241261  4</v>
      </c>
      <c r="K103" s="12">
        <v>4</v>
      </c>
      <c r="L103" s="14">
        <f t="shared" si="11"/>
        <v>4</v>
      </c>
      <c r="M103" s="7">
        <v>2024590</v>
      </c>
      <c r="N103" s="7">
        <f t="shared" si="8"/>
        <v>182213.1</v>
      </c>
      <c r="O103" s="7">
        <f t="shared" si="9"/>
        <v>2206803.1</v>
      </c>
      <c r="P103" s="10">
        <f t="shared" si="10"/>
        <v>231714325.5</v>
      </c>
    </row>
    <row r="104" spans="1:16" x14ac:dyDescent="0.25">
      <c r="A104">
        <v>23</v>
      </c>
      <c r="B104" t="s">
        <v>0</v>
      </c>
      <c r="C104">
        <v>6881241261</v>
      </c>
      <c r="D104" t="s">
        <v>119</v>
      </c>
      <c r="E104">
        <v>5</v>
      </c>
      <c r="F104" s="6">
        <v>105</v>
      </c>
      <c r="G104" t="s">
        <v>2</v>
      </c>
      <c r="H104">
        <v>105</v>
      </c>
      <c r="I104" t="s">
        <v>98</v>
      </c>
      <c r="J104" t="str">
        <f t="shared" si="12"/>
        <v>Main Item 6881241261  5</v>
      </c>
      <c r="K104" s="12">
        <v>4</v>
      </c>
      <c r="L104" s="14">
        <f t="shared" si="11"/>
        <v>4</v>
      </c>
      <c r="M104" s="7">
        <v>2024590</v>
      </c>
      <c r="N104" s="7">
        <f t="shared" si="8"/>
        <v>182213.1</v>
      </c>
      <c r="O104" s="7">
        <f t="shared" si="9"/>
        <v>2206803.1</v>
      </c>
      <c r="P104" s="10">
        <f t="shared" si="10"/>
        <v>231714325.5</v>
      </c>
    </row>
    <row r="105" spans="1:16" x14ac:dyDescent="0.25">
      <c r="A105">
        <v>24</v>
      </c>
      <c r="B105" t="s">
        <v>0</v>
      </c>
      <c r="C105">
        <v>6881241261</v>
      </c>
      <c r="D105" t="s">
        <v>119</v>
      </c>
      <c r="E105">
        <v>6</v>
      </c>
      <c r="F105" s="6">
        <v>105</v>
      </c>
      <c r="G105" t="s">
        <v>2</v>
      </c>
      <c r="H105">
        <v>105</v>
      </c>
      <c r="I105" t="s">
        <v>98</v>
      </c>
      <c r="J105" t="str">
        <f t="shared" si="12"/>
        <v>Main Item 6881241261  6</v>
      </c>
      <c r="K105" s="12">
        <v>4</v>
      </c>
      <c r="L105" s="14">
        <f t="shared" si="11"/>
        <v>4</v>
      </c>
      <c r="M105" s="7">
        <v>2024590</v>
      </c>
      <c r="N105" s="7">
        <f t="shared" si="8"/>
        <v>182213.1</v>
      </c>
      <c r="O105" s="7">
        <f t="shared" si="9"/>
        <v>2206803.1</v>
      </c>
      <c r="P105" s="10">
        <f t="shared" si="10"/>
        <v>231714325.5</v>
      </c>
    </row>
    <row r="106" spans="1:16" x14ac:dyDescent="0.25">
      <c r="A106">
        <v>25</v>
      </c>
      <c r="B106" t="s">
        <v>0</v>
      </c>
      <c r="C106">
        <v>6881241261</v>
      </c>
      <c r="D106" t="s">
        <v>119</v>
      </c>
      <c r="E106">
        <v>7</v>
      </c>
      <c r="F106" s="6">
        <v>105</v>
      </c>
      <c r="G106" t="s">
        <v>2</v>
      </c>
      <c r="H106">
        <v>105</v>
      </c>
      <c r="I106" t="s">
        <v>98</v>
      </c>
      <c r="J106" t="str">
        <f t="shared" si="12"/>
        <v>Main Item 6881241261  7</v>
      </c>
      <c r="K106" s="12">
        <v>4</v>
      </c>
      <c r="L106" s="14">
        <f t="shared" si="11"/>
        <v>4</v>
      </c>
      <c r="M106" s="7">
        <v>2024590</v>
      </c>
      <c r="N106" s="7">
        <f t="shared" si="8"/>
        <v>182213.1</v>
      </c>
      <c r="O106" s="7">
        <f t="shared" si="9"/>
        <v>2206803.1</v>
      </c>
      <c r="P106" s="10">
        <f t="shared" si="10"/>
        <v>231714325.5</v>
      </c>
    </row>
    <row r="107" spans="1:16" x14ac:dyDescent="0.25">
      <c r="A107">
        <v>26</v>
      </c>
      <c r="B107" t="s">
        <v>0</v>
      </c>
      <c r="C107">
        <v>6881241261</v>
      </c>
      <c r="D107" t="s">
        <v>119</v>
      </c>
      <c r="E107">
        <v>8</v>
      </c>
      <c r="F107" s="6">
        <v>105</v>
      </c>
      <c r="G107" t="s">
        <v>2</v>
      </c>
      <c r="H107">
        <v>105</v>
      </c>
      <c r="I107" t="s">
        <v>98</v>
      </c>
      <c r="J107" t="str">
        <f t="shared" si="12"/>
        <v>Main Item 6881241261  8</v>
      </c>
      <c r="K107" s="12">
        <v>4</v>
      </c>
      <c r="L107" s="14">
        <f t="shared" si="11"/>
        <v>4</v>
      </c>
      <c r="M107" s="7">
        <v>2024590</v>
      </c>
      <c r="N107" s="7">
        <f t="shared" si="8"/>
        <v>182213.1</v>
      </c>
      <c r="O107" s="7">
        <f t="shared" si="9"/>
        <v>2206803.1</v>
      </c>
      <c r="P107" s="10">
        <f t="shared" si="10"/>
        <v>231714325.5</v>
      </c>
    </row>
    <row r="108" spans="1:16" x14ac:dyDescent="0.25">
      <c r="A108">
        <v>27</v>
      </c>
      <c r="B108" t="s">
        <v>0</v>
      </c>
      <c r="C108">
        <v>6881241261</v>
      </c>
      <c r="D108" t="s">
        <v>119</v>
      </c>
      <c r="E108">
        <v>9</v>
      </c>
      <c r="F108" s="6">
        <v>105</v>
      </c>
      <c r="G108" t="s">
        <v>2</v>
      </c>
      <c r="H108">
        <v>105</v>
      </c>
      <c r="I108" t="s">
        <v>98</v>
      </c>
      <c r="J108" t="str">
        <f t="shared" si="12"/>
        <v>Main Item 6881241261  9</v>
      </c>
      <c r="K108" s="12">
        <v>4</v>
      </c>
      <c r="L108" s="14">
        <f t="shared" si="11"/>
        <v>4</v>
      </c>
      <c r="M108" s="7">
        <v>2024590</v>
      </c>
      <c r="N108" s="7">
        <f t="shared" si="8"/>
        <v>182213.1</v>
      </c>
      <c r="O108" s="7">
        <f t="shared" si="9"/>
        <v>2206803.1</v>
      </c>
      <c r="P108" s="10">
        <f t="shared" si="10"/>
        <v>231714325.5</v>
      </c>
    </row>
    <row r="109" spans="1:16" x14ac:dyDescent="0.25">
      <c r="A109">
        <v>28</v>
      </c>
      <c r="B109" t="s">
        <v>0</v>
      </c>
      <c r="C109">
        <v>6881241261</v>
      </c>
      <c r="D109" t="s">
        <v>119</v>
      </c>
      <c r="E109">
        <v>10</v>
      </c>
      <c r="F109" s="6">
        <v>105</v>
      </c>
      <c r="G109" t="s">
        <v>2</v>
      </c>
      <c r="H109">
        <v>105</v>
      </c>
      <c r="I109" t="s">
        <v>98</v>
      </c>
      <c r="J109" t="str">
        <f t="shared" si="12"/>
        <v>Main Item 6881241261  10</v>
      </c>
      <c r="K109" s="12">
        <v>4</v>
      </c>
      <c r="L109" s="14">
        <f t="shared" si="11"/>
        <v>4</v>
      </c>
      <c r="M109" s="7">
        <v>2024590</v>
      </c>
      <c r="N109" s="7">
        <f t="shared" si="8"/>
        <v>182213.1</v>
      </c>
      <c r="O109" s="7">
        <f t="shared" si="9"/>
        <v>2206803.1</v>
      </c>
      <c r="P109" s="10">
        <f t="shared" si="10"/>
        <v>231714325.5</v>
      </c>
    </row>
    <row r="110" spans="1:16" x14ac:dyDescent="0.25">
      <c r="A110">
        <v>29</v>
      </c>
      <c r="B110" t="s">
        <v>0</v>
      </c>
      <c r="C110">
        <v>6881241261</v>
      </c>
      <c r="D110" t="s">
        <v>119</v>
      </c>
      <c r="E110">
        <v>11</v>
      </c>
      <c r="F110" s="6">
        <v>105</v>
      </c>
      <c r="G110" t="s">
        <v>2</v>
      </c>
      <c r="H110">
        <v>105</v>
      </c>
      <c r="I110" t="s">
        <v>98</v>
      </c>
      <c r="J110" t="str">
        <f t="shared" si="12"/>
        <v>Main Item 6881241261  11</v>
      </c>
      <c r="K110" s="12">
        <v>4</v>
      </c>
      <c r="L110" s="14">
        <f t="shared" si="11"/>
        <v>4</v>
      </c>
      <c r="M110" s="7">
        <v>2024590</v>
      </c>
      <c r="N110" s="7">
        <f t="shared" si="8"/>
        <v>182213.1</v>
      </c>
      <c r="O110" s="7">
        <f t="shared" si="9"/>
        <v>2206803.1</v>
      </c>
      <c r="P110" s="10">
        <f t="shared" si="10"/>
        <v>231714325.5</v>
      </c>
    </row>
    <row r="111" spans="1:16" x14ac:dyDescent="0.25">
      <c r="A111">
        <v>30</v>
      </c>
      <c r="B111" t="s">
        <v>0</v>
      </c>
      <c r="C111">
        <v>6881241261</v>
      </c>
      <c r="D111" t="s">
        <v>119</v>
      </c>
      <c r="E111">
        <v>12</v>
      </c>
      <c r="F111" s="6">
        <v>105</v>
      </c>
      <c r="G111" t="s">
        <v>2</v>
      </c>
      <c r="H111">
        <v>105</v>
      </c>
      <c r="I111" t="s">
        <v>98</v>
      </c>
      <c r="J111" t="str">
        <f t="shared" si="12"/>
        <v>Main Item 6881241261  12</v>
      </c>
      <c r="K111" s="12">
        <v>4</v>
      </c>
      <c r="L111" s="14">
        <f t="shared" si="11"/>
        <v>4</v>
      </c>
      <c r="M111" s="7">
        <v>2024590</v>
      </c>
      <c r="N111" s="7">
        <f t="shared" si="8"/>
        <v>182213.1</v>
      </c>
      <c r="O111" s="7">
        <f t="shared" si="9"/>
        <v>2206803.1</v>
      </c>
      <c r="P111" s="10">
        <f t="shared" si="10"/>
        <v>231714325.5</v>
      </c>
    </row>
    <row r="112" spans="1:16" x14ac:dyDescent="0.25">
      <c r="A112">
        <v>31</v>
      </c>
      <c r="B112" t="s">
        <v>0</v>
      </c>
      <c r="C112">
        <v>6881241261</v>
      </c>
      <c r="D112" t="s">
        <v>119</v>
      </c>
      <c r="E112">
        <v>13</v>
      </c>
      <c r="F112" s="6">
        <v>105</v>
      </c>
      <c r="G112" t="s">
        <v>2</v>
      </c>
      <c r="H112">
        <v>105</v>
      </c>
      <c r="I112" t="s">
        <v>98</v>
      </c>
      <c r="J112" t="str">
        <f t="shared" si="12"/>
        <v>Main Item 6881241261  13</v>
      </c>
      <c r="K112" s="12">
        <v>4</v>
      </c>
      <c r="L112" s="14">
        <f t="shared" si="11"/>
        <v>4</v>
      </c>
      <c r="M112" s="7">
        <v>2024590</v>
      </c>
      <c r="N112" s="7">
        <f t="shared" si="8"/>
        <v>182213.1</v>
      </c>
      <c r="O112" s="7">
        <f t="shared" si="9"/>
        <v>2206803.1</v>
      </c>
      <c r="P112" s="10">
        <f t="shared" si="10"/>
        <v>231714325.5</v>
      </c>
    </row>
    <row r="113" spans="1:16" x14ac:dyDescent="0.25">
      <c r="A113">
        <v>32</v>
      </c>
      <c r="B113" t="s">
        <v>0</v>
      </c>
      <c r="C113">
        <v>6881241261</v>
      </c>
      <c r="D113" t="s">
        <v>119</v>
      </c>
      <c r="E113">
        <v>14</v>
      </c>
      <c r="F113" s="6">
        <v>105</v>
      </c>
      <c r="G113" t="s">
        <v>2</v>
      </c>
      <c r="H113">
        <v>105</v>
      </c>
      <c r="I113" t="s">
        <v>98</v>
      </c>
      <c r="J113" t="str">
        <f t="shared" si="12"/>
        <v>Main Item 6881241261  14</v>
      </c>
      <c r="K113" s="12">
        <v>4</v>
      </c>
      <c r="L113" s="14">
        <f t="shared" si="11"/>
        <v>4</v>
      </c>
      <c r="M113" s="7">
        <v>2024590</v>
      </c>
      <c r="N113" s="7">
        <f t="shared" si="8"/>
        <v>182213.1</v>
      </c>
      <c r="O113" s="7">
        <f t="shared" si="9"/>
        <v>2206803.1</v>
      </c>
      <c r="P113" s="10">
        <f t="shared" si="10"/>
        <v>231714325.5</v>
      </c>
    </row>
    <row r="114" spans="1:16" x14ac:dyDescent="0.25">
      <c r="A114">
        <v>33</v>
      </c>
      <c r="B114" t="s">
        <v>0</v>
      </c>
      <c r="C114">
        <v>6881241261</v>
      </c>
      <c r="D114" t="s">
        <v>119</v>
      </c>
      <c r="E114">
        <v>15</v>
      </c>
      <c r="F114" s="6">
        <v>105</v>
      </c>
      <c r="G114" t="s">
        <v>2</v>
      </c>
      <c r="H114">
        <v>105</v>
      </c>
      <c r="I114" t="s">
        <v>98</v>
      </c>
      <c r="J114" t="str">
        <f t="shared" si="12"/>
        <v>Main Item 6881241261  15</v>
      </c>
      <c r="K114" s="12">
        <v>4</v>
      </c>
      <c r="L114" s="14">
        <f t="shared" si="11"/>
        <v>4</v>
      </c>
      <c r="M114" s="7">
        <v>2024590</v>
      </c>
      <c r="N114" s="7">
        <f t="shared" si="8"/>
        <v>182213.1</v>
      </c>
      <c r="O114" s="7">
        <f t="shared" si="9"/>
        <v>2206803.1</v>
      </c>
      <c r="P114" s="10">
        <f t="shared" si="10"/>
        <v>231714325.5</v>
      </c>
    </row>
    <row r="115" spans="1:16" x14ac:dyDescent="0.25">
      <c r="A115">
        <v>1</v>
      </c>
      <c r="B115" t="s">
        <v>0</v>
      </c>
      <c r="C115">
        <v>6881241261</v>
      </c>
      <c r="D115" t="s">
        <v>119</v>
      </c>
      <c r="E115">
        <v>16</v>
      </c>
      <c r="F115" s="6">
        <v>105</v>
      </c>
      <c r="G115" t="s">
        <v>2</v>
      </c>
      <c r="H115">
        <v>105</v>
      </c>
      <c r="I115" t="s">
        <v>98</v>
      </c>
      <c r="J115" t="str">
        <f t="shared" si="12"/>
        <v>Main Item 6881241261  16</v>
      </c>
      <c r="K115" s="12">
        <v>4</v>
      </c>
      <c r="L115" s="14">
        <f t="shared" si="11"/>
        <v>4</v>
      </c>
      <c r="M115" s="7">
        <v>2024590</v>
      </c>
      <c r="N115" s="7">
        <f t="shared" si="8"/>
        <v>182213.1</v>
      </c>
      <c r="O115" s="7">
        <f t="shared" si="9"/>
        <v>2206803.1</v>
      </c>
      <c r="P115" s="10">
        <f t="shared" si="10"/>
        <v>231714325.5</v>
      </c>
    </row>
    <row r="116" spans="1:16" x14ac:dyDescent="0.25">
      <c r="A116">
        <v>2</v>
      </c>
      <c r="B116" t="s">
        <v>0</v>
      </c>
      <c r="C116">
        <v>6881241261</v>
      </c>
      <c r="D116" t="s">
        <v>119</v>
      </c>
      <c r="E116">
        <v>17</v>
      </c>
      <c r="F116" s="6">
        <v>105</v>
      </c>
      <c r="G116" t="s">
        <v>2</v>
      </c>
      <c r="H116">
        <v>105</v>
      </c>
      <c r="I116" t="s">
        <v>98</v>
      </c>
      <c r="J116" t="str">
        <f t="shared" si="12"/>
        <v>Main Item 6881241261  17</v>
      </c>
      <c r="K116" s="12">
        <v>4</v>
      </c>
      <c r="L116" s="14">
        <f t="shared" si="11"/>
        <v>4</v>
      </c>
      <c r="M116" s="7">
        <v>2024590</v>
      </c>
      <c r="N116" s="7">
        <f t="shared" si="8"/>
        <v>182213.1</v>
      </c>
      <c r="O116" s="7">
        <f t="shared" si="9"/>
        <v>2206803.1</v>
      </c>
      <c r="P116" s="10">
        <f t="shared" si="10"/>
        <v>231714325.5</v>
      </c>
    </row>
    <row r="117" spans="1:16" x14ac:dyDescent="0.25">
      <c r="A117">
        <v>3</v>
      </c>
      <c r="B117" t="s">
        <v>0</v>
      </c>
      <c r="C117">
        <v>6881241261</v>
      </c>
      <c r="D117" t="s">
        <v>119</v>
      </c>
      <c r="E117">
        <v>18</v>
      </c>
      <c r="F117" s="6">
        <v>105</v>
      </c>
      <c r="G117" t="s">
        <v>2</v>
      </c>
      <c r="H117">
        <v>105</v>
      </c>
      <c r="I117" t="s">
        <v>98</v>
      </c>
      <c r="J117" t="str">
        <f t="shared" si="12"/>
        <v>Main Item 6881241261  18</v>
      </c>
      <c r="K117" s="12">
        <v>4</v>
      </c>
      <c r="L117" s="14">
        <f t="shared" si="11"/>
        <v>4</v>
      </c>
      <c r="M117" s="7">
        <v>2024590</v>
      </c>
      <c r="N117" s="7">
        <f t="shared" si="8"/>
        <v>182213.1</v>
      </c>
      <c r="O117" s="7">
        <f t="shared" si="9"/>
        <v>2206803.1</v>
      </c>
      <c r="P117" s="10">
        <f t="shared" si="10"/>
        <v>231714325.5</v>
      </c>
    </row>
    <row r="118" spans="1:16" x14ac:dyDescent="0.25">
      <c r="A118">
        <v>4</v>
      </c>
      <c r="B118" t="s">
        <v>0</v>
      </c>
      <c r="C118">
        <v>6881241261</v>
      </c>
      <c r="D118" t="s">
        <v>119</v>
      </c>
      <c r="E118">
        <v>19</v>
      </c>
      <c r="F118" s="6">
        <v>105</v>
      </c>
      <c r="G118" t="s">
        <v>2</v>
      </c>
      <c r="H118">
        <v>105</v>
      </c>
      <c r="I118" t="s">
        <v>98</v>
      </c>
      <c r="J118" t="str">
        <f t="shared" si="12"/>
        <v>Main Item 6881241261  19</v>
      </c>
      <c r="K118" s="12">
        <v>4</v>
      </c>
      <c r="L118" s="14">
        <f t="shared" si="11"/>
        <v>4</v>
      </c>
      <c r="M118" s="7">
        <v>2024590</v>
      </c>
      <c r="N118" s="7">
        <f t="shared" si="8"/>
        <v>182213.1</v>
      </c>
      <c r="O118" s="7">
        <f t="shared" si="9"/>
        <v>2206803.1</v>
      </c>
      <c r="P118" s="10">
        <f t="shared" si="10"/>
        <v>231714325.5</v>
      </c>
    </row>
    <row r="119" spans="1:16" x14ac:dyDescent="0.25">
      <c r="A119">
        <v>5</v>
      </c>
      <c r="B119" t="s">
        <v>0</v>
      </c>
      <c r="C119">
        <v>6881241261</v>
      </c>
      <c r="D119" t="s">
        <v>119</v>
      </c>
      <c r="E119">
        <v>20</v>
      </c>
      <c r="F119" s="6">
        <v>105</v>
      </c>
      <c r="G119" t="s">
        <v>2</v>
      </c>
      <c r="H119">
        <v>105</v>
      </c>
      <c r="I119" t="s">
        <v>98</v>
      </c>
      <c r="J119" t="str">
        <f t="shared" si="12"/>
        <v>Main Item 6881241261  20</v>
      </c>
      <c r="K119" s="12">
        <v>4</v>
      </c>
      <c r="L119" s="14">
        <f t="shared" si="11"/>
        <v>4</v>
      </c>
      <c r="M119" s="7">
        <v>2024590</v>
      </c>
      <c r="N119" s="7">
        <f t="shared" si="8"/>
        <v>182213.1</v>
      </c>
      <c r="O119" s="7">
        <f t="shared" si="9"/>
        <v>2206803.1</v>
      </c>
      <c r="P119" s="10">
        <f t="shared" si="10"/>
        <v>231714325.5</v>
      </c>
    </row>
    <row r="120" spans="1:16" x14ac:dyDescent="0.25">
      <c r="A120">
        <v>6</v>
      </c>
      <c r="B120" t="s">
        <v>0</v>
      </c>
      <c r="C120">
        <v>6881241261</v>
      </c>
      <c r="D120" t="s">
        <v>119</v>
      </c>
      <c r="E120">
        <v>21</v>
      </c>
      <c r="F120" s="6">
        <v>105</v>
      </c>
      <c r="G120" t="s">
        <v>2</v>
      </c>
      <c r="H120">
        <v>105</v>
      </c>
      <c r="I120" t="s">
        <v>98</v>
      </c>
      <c r="J120" t="str">
        <f t="shared" si="12"/>
        <v>Main Item 6881241261  21</v>
      </c>
      <c r="K120" s="12">
        <v>4</v>
      </c>
      <c r="L120" s="14">
        <f t="shared" si="11"/>
        <v>4</v>
      </c>
      <c r="M120" s="7">
        <v>2024590</v>
      </c>
      <c r="N120" s="7">
        <f t="shared" si="8"/>
        <v>182213.1</v>
      </c>
      <c r="O120" s="7">
        <f t="shared" si="9"/>
        <v>2206803.1</v>
      </c>
      <c r="P120" s="10">
        <f t="shared" si="10"/>
        <v>231714325.5</v>
      </c>
    </row>
    <row r="121" spans="1:16" x14ac:dyDescent="0.25">
      <c r="A121">
        <v>7</v>
      </c>
      <c r="B121" t="s">
        <v>0</v>
      </c>
      <c r="C121">
        <v>6881241261</v>
      </c>
      <c r="D121" t="s">
        <v>119</v>
      </c>
      <c r="E121">
        <v>22</v>
      </c>
      <c r="F121" s="6">
        <v>105</v>
      </c>
      <c r="G121" t="s">
        <v>2</v>
      </c>
      <c r="H121">
        <v>105</v>
      </c>
      <c r="I121" t="s">
        <v>98</v>
      </c>
      <c r="J121" t="str">
        <f t="shared" si="12"/>
        <v>Main Item 6881241261  22</v>
      </c>
      <c r="K121" s="12">
        <v>4</v>
      </c>
      <c r="L121" s="14">
        <f t="shared" si="11"/>
        <v>4</v>
      </c>
      <c r="M121" s="7">
        <v>2024590</v>
      </c>
      <c r="N121" s="7">
        <f t="shared" si="8"/>
        <v>182213.1</v>
      </c>
      <c r="O121" s="7">
        <f t="shared" si="9"/>
        <v>2206803.1</v>
      </c>
      <c r="P121" s="10">
        <f t="shared" si="10"/>
        <v>231714325.5</v>
      </c>
    </row>
    <row r="122" spans="1:16" x14ac:dyDescent="0.25">
      <c r="A122">
        <v>8</v>
      </c>
      <c r="B122" t="s">
        <v>0</v>
      </c>
      <c r="C122">
        <v>6881241261</v>
      </c>
      <c r="D122" t="s">
        <v>119</v>
      </c>
      <c r="E122">
        <v>23</v>
      </c>
      <c r="F122" s="6">
        <v>105</v>
      </c>
      <c r="G122" t="s">
        <v>2</v>
      </c>
      <c r="H122">
        <v>105</v>
      </c>
      <c r="I122" t="s">
        <v>98</v>
      </c>
      <c r="J122" t="str">
        <f t="shared" si="12"/>
        <v>Main Item 6881241261  23</v>
      </c>
      <c r="K122" s="12">
        <v>4</v>
      </c>
      <c r="L122" s="14">
        <f t="shared" si="11"/>
        <v>4</v>
      </c>
      <c r="M122" s="7">
        <v>2024590</v>
      </c>
      <c r="N122" s="7">
        <f t="shared" si="8"/>
        <v>182213.1</v>
      </c>
      <c r="O122" s="7">
        <f t="shared" si="9"/>
        <v>2206803.1</v>
      </c>
      <c r="P122" s="10">
        <f t="shared" si="10"/>
        <v>231714325.5</v>
      </c>
    </row>
    <row r="123" spans="1:16" x14ac:dyDescent="0.25">
      <c r="A123">
        <v>9</v>
      </c>
      <c r="B123" t="s">
        <v>0</v>
      </c>
      <c r="C123">
        <v>6881241261</v>
      </c>
      <c r="D123" t="s">
        <v>119</v>
      </c>
      <c r="E123">
        <v>24</v>
      </c>
      <c r="F123" s="6">
        <v>105</v>
      </c>
      <c r="G123" t="s">
        <v>2</v>
      </c>
      <c r="H123">
        <v>105</v>
      </c>
      <c r="I123" t="s">
        <v>98</v>
      </c>
      <c r="J123" t="str">
        <f t="shared" si="12"/>
        <v>Main Item 6881241261  24</v>
      </c>
      <c r="K123" s="12">
        <v>4</v>
      </c>
      <c r="L123" s="14">
        <f t="shared" si="11"/>
        <v>4</v>
      </c>
      <c r="M123" s="7">
        <v>2024590</v>
      </c>
      <c r="N123" s="7">
        <f t="shared" si="8"/>
        <v>182213.1</v>
      </c>
      <c r="O123" s="7">
        <f t="shared" si="9"/>
        <v>2206803.1</v>
      </c>
      <c r="P123" s="10">
        <f t="shared" si="10"/>
        <v>231714325.5</v>
      </c>
    </row>
    <row r="124" spans="1:16" x14ac:dyDescent="0.25">
      <c r="A124">
        <v>10</v>
      </c>
      <c r="B124" t="s">
        <v>0</v>
      </c>
      <c r="C124">
        <v>6881241261</v>
      </c>
      <c r="D124" t="s">
        <v>119</v>
      </c>
      <c r="E124">
        <v>25</v>
      </c>
      <c r="F124" s="6">
        <v>105</v>
      </c>
      <c r="G124" t="s">
        <v>2</v>
      </c>
      <c r="H124">
        <v>105</v>
      </c>
      <c r="I124" t="s">
        <v>98</v>
      </c>
      <c r="J124" t="str">
        <f t="shared" si="12"/>
        <v>Main Item 6881241261  25</v>
      </c>
      <c r="K124" s="12">
        <v>4</v>
      </c>
      <c r="L124" s="14">
        <f t="shared" si="11"/>
        <v>4</v>
      </c>
      <c r="M124" s="7">
        <v>2024590</v>
      </c>
      <c r="N124" s="7">
        <f t="shared" si="8"/>
        <v>182213.1</v>
      </c>
      <c r="O124" s="7">
        <f t="shared" si="9"/>
        <v>2206803.1</v>
      </c>
      <c r="P124" s="10">
        <f t="shared" si="10"/>
        <v>231714325.5</v>
      </c>
    </row>
    <row r="125" spans="1:16" x14ac:dyDescent="0.25">
      <c r="A125">
        <v>11</v>
      </c>
      <c r="B125" t="s">
        <v>0</v>
      </c>
      <c r="C125">
        <v>6881241261</v>
      </c>
      <c r="D125" t="s">
        <v>119</v>
      </c>
      <c r="E125">
        <v>26</v>
      </c>
      <c r="F125" s="6">
        <v>105</v>
      </c>
      <c r="G125" t="s">
        <v>2</v>
      </c>
      <c r="H125">
        <v>105</v>
      </c>
      <c r="I125" t="s">
        <v>98</v>
      </c>
      <c r="J125" t="str">
        <f t="shared" si="12"/>
        <v>Main Item 6881241261  26</v>
      </c>
      <c r="K125" s="12">
        <v>4</v>
      </c>
      <c r="L125" s="14">
        <f t="shared" si="11"/>
        <v>4</v>
      </c>
      <c r="M125" s="7">
        <v>2024590</v>
      </c>
      <c r="N125" s="7">
        <f t="shared" si="8"/>
        <v>182213.1</v>
      </c>
      <c r="O125" s="7">
        <f t="shared" si="9"/>
        <v>2206803.1</v>
      </c>
      <c r="P125" s="10">
        <f t="shared" si="10"/>
        <v>231714325.5</v>
      </c>
    </row>
    <row r="126" spans="1:16" x14ac:dyDescent="0.25">
      <c r="A126">
        <v>12</v>
      </c>
      <c r="B126" t="s">
        <v>0</v>
      </c>
      <c r="C126">
        <v>6881241261</v>
      </c>
      <c r="D126" t="s">
        <v>119</v>
      </c>
      <c r="E126">
        <v>27</v>
      </c>
      <c r="F126" s="6">
        <v>105</v>
      </c>
      <c r="G126" t="s">
        <v>2</v>
      </c>
      <c r="H126">
        <v>105</v>
      </c>
      <c r="I126" t="s">
        <v>98</v>
      </c>
      <c r="J126" t="str">
        <f t="shared" si="12"/>
        <v>Main Item 6881241261  27</v>
      </c>
      <c r="K126" s="12">
        <v>4</v>
      </c>
      <c r="L126" s="14">
        <f t="shared" si="11"/>
        <v>4</v>
      </c>
      <c r="M126" s="7">
        <v>2024590</v>
      </c>
      <c r="N126" s="7">
        <f t="shared" si="8"/>
        <v>182213.1</v>
      </c>
      <c r="O126" s="7">
        <f t="shared" si="9"/>
        <v>2206803.1</v>
      </c>
      <c r="P126" s="10">
        <f t="shared" si="10"/>
        <v>231714325.5</v>
      </c>
    </row>
    <row r="127" spans="1:16" x14ac:dyDescent="0.25">
      <c r="A127">
        <v>13</v>
      </c>
      <c r="B127" t="s">
        <v>0</v>
      </c>
      <c r="C127">
        <v>6881241261</v>
      </c>
      <c r="D127" t="s">
        <v>119</v>
      </c>
      <c r="E127">
        <v>28</v>
      </c>
      <c r="F127" s="6">
        <v>105</v>
      </c>
      <c r="G127" t="s">
        <v>2</v>
      </c>
      <c r="H127">
        <v>105</v>
      </c>
      <c r="I127" t="s">
        <v>98</v>
      </c>
      <c r="J127" t="str">
        <f t="shared" si="12"/>
        <v>Main Item 6881241261  28</v>
      </c>
      <c r="K127" s="12">
        <v>4</v>
      </c>
      <c r="L127" s="14">
        <f t="shared" si="11"/>
        <v>4</v>
      </c>
      <c r="M127" s="7">
        <v>2024590</v>
      </c>
      <c r="N127" s="7">
        <f t="shared" si="8"/>
        <v>182213.1</v>
      </c>
      <c r="O127" s="7">
        <f t="shared" si="9"/>
        <v>2206803.1</v>
      </c>
      <c r="P127" s="10">
        <f t="shared" si="10"/>
        <v>231714325.5</v>
      </c>
    </row>
    <row r="128" spans="1:16" x14ac:dyDescent="0.25">
      <c r="A128">
        <v>14</v>
      </c>
      <c r="B128" t="s">
        <v>0</v>
      </c>
      <c r="C128">
        <v>6881241261</v>
      </c>
      <c r="D128" t="s">
        <v>119</v>
      </c>
      <c r="E128">
        <v>29</v>
      </c>
      <c r="F128" s="6">
        <v>60</v>
      </c>
      <c r="G128" t="s">
        <v>2</v>
      </c>
      <c r="H128">
        <v>60</v>
      </c>
      <c r="I128" t="s">
        <v>98</v>
      </c>
      <c r="J128" t="str">
        <f t="shared" si="12"/>
        <v>Main Item 6881241261  29</v>
      </c>
      <c r="K128" s="12">
        <v>4</v>
      </c>
      <c r="L128" s="14">
        <f t="shared" si="11"/>
        <v>4</v>
      </c>
      <c r="M128" s="7">
        <v>2024590</v>
      </c>
      <c r="N128" s="7">
        <f t="shared" si="8"/>
        <v>182213.1</v>
      </c>
      <c r="O128" s="7">
        <f t="shared" si="9"/>
        <v>2206803.1</v>
      </c>
      <c r="P128" s="10">
        <f t="shared" si="10"/>
        <v>132408186</v>
      </c>
    </row>
    <row r="129" spans="1:16" x14ac:dyDescent="0.25">
      <c r="A129">
        <v>15</v>
      </c>
      <c r="B129" t="s">
        <v>120</v>
      </c>
      <c r="C129">
        <v>1</v>
      </c>
      <c r="D129" t="s">
        <v>121</v>
      </c>
      <c r="E129" t="s">
        <v>109</v>
      </c>
      <c r="F129" s="6">
        <v>500</v>
      </c>
      <c r="G129" t="s">
        <v>2</v>
      </c>
      <c r="H129">
        <v>500</v>
      </c>
      <c r="I129" t="s">
        <v>98</v>
      </c>
      <c r="J129" t="str">
        <f t="shared" ref="J129:J135" si="13">CONCATENATE(B129," ",C129)</f>
        <v>Sub Item of 6881441061 1</v>
      </c>
      <c r="K129" s="11" t="s">
        <v>150</v>
      </c>
      <c r="L129" s="14" t="str">
        <f t="shared" si="11"/>
        <v>9</v>
      </c>
      <c r="M129" s="7">
        <v>52789</v>
      </c>
      <c r="N129" s="7">
        <f>M129*9%</f>
        <v>4751.01</v>
      </c>
      <c r="O129" s="7">
        <f>M129+N129</f>
        <v>57540.01</v>
      </c>
      <c r="P129" s="10">
        <f t="shared" si="10"/>
        <v>28770005</v>
      </c>
    </row>
    <row r="130" spans="1:16" x14ac:dyDescent="0.25">
      <c r="A130">
        <v>16</v>
      </c>
      <c r="B130" t="s">
        <v>120</v>
      </c>
      <c r="C130">
        <v>2</v>
      </c>
      <c r="D130" t="s">
        <v>121</v>
      </c>
      <c r="E130" t="s">
        <v>109</v>
      </c>
      <c r="F130" s="6">
        <v>500</v>
      </c>
      <c r="G130" t="s">
        <v>2</v>
      </c>
      <c r="H130">
        <v>500</v>
      </c>
      <c r="I130" t="s">
        <v>98</v>
      </c>
      <c r="J130" t="str">
        <f t="shared" si="13"/>
        <v>Sub Item of 6881441061 2</v>
      </c>
      <c r="K130" s="11" t="s">
        <v>150</v>
      </c>
      <c r="L130" s="14" t="str">
        <f t="shared" si="11"/>
        <v>9</v>
      </c>
      <c r="M130" s="7">
        <v>52789</v>
      </c>
      <c r="N130" s="7">
        <f t="shared" ref="N130:N134" si="14">M130*9%</f>
        <v>4751.01</v>
      </c>
      <c r="O130" s="7">
        <v>52789</v>
      </c>
      <c r="P130" s="10">
        <f t="shared" ref="P130:P147" si="15">O130*H130</f>
        <v>26394500</v>
      </c>
    </row>
    <row r="131" spans="1:16" x14ac:dyDescent="0.25">
      <c r="A131">
        <v>17</v>
      </c>
      <c r="B131" t="s">
        <v>120</v>
      </c>
      <c r="C131">
        <v>3</v>
      </c>
      <c r="D131" t="s">
        <v>121</v>
      </c>
      <c r="E131" t="s">
        <v>109</v>
      </c>
      <c r="F131" s="6">
        <v>500</v>
      </c>
      <c r="G131" t="s">
        <v>2</v>
      </c>
      <c r="H131">
        <v>500</v>
      </c>
      <c r="I131" t="s">
        <v>98</v>
      </c>
      <c r="J131" t="str">
        <f t="shared" si="13"/>
        <v>Sub Item of 6881441061 3</v>
      </c>
      <c r="K131" s="11" t="s">
        <v>150</v>
      </c>
      <c r="L131" s="14" t="str">
        <f t="shared" si="11"/>
        <v>9</v>
      </c>
      <c r="M131" s="7">
        <v>52789</v>
      </c>
      <c r="N131" s="7">
        <f t="shared" si="14"/>
        <v>4751.01</v>
      </c>
      <c r="O131" s="7">
        <v>52789</v>
      </c>
      <c r="P131" s="10">
        <f t="shared" si="15"/>
        <v>26394500</v>
      </c>
    </row>
    <row r="132" spans="1:16" x14ac:dyDescent="0.25">
      <c r="A132">
        <v>18</v>
      </c>
      <c r="B132" t="s">
        <v>120</v>
      </c>
      <c r="C132">
        <v>4</v>
      </c>
      <c r="D132" t="s">
        <v>121</v>
      </c>
      <c r="E132" t="s">
        <v>109</v>
      </c>
      <c r="F132" s="6">
        <v>500</v>
      </c>
      <c r="G132" t="s">
        <v>2</v>
      </c>
      <c r="H132">
        <v>500</v>
      </c>
      <c r="I132" t="s">
        <v>98</v>
      </c>
      <c r="J132" t="str">
        <f t="shared" si="13"/>
        <v>Sub Item of 6881441061 4</v>
      </c>
      <c r="K132" s="11" t="s">
        <v>150</v>
      </c>
      <c r="L132" s="14" t="str">
        <f t="shared" si="11"/>
        <v>9</v>
      </c>
      <c r="M132" s="7">
        <v>52789</v>
      </c>
      <c r="N132" s="7">
        <f t="shared" si="14"/>
        <v>4751.01</v>
      </c>
      <c r="O132" s="7">
        <v>52789</v>
      </c>
      <c r="P132" s="10">
        <f t="shared" si="15"/>
        <v>26394500</v>
      </c>
    </row>
    <row r="133" spans="1:16" x14ac:dyDescent="0.25">
      <c r="A133">
        <v>19</v>
      </c>
      <c r="B133" t="s">
        <v>120</v>
      </c>
      <c r="C133">
        <v>5</v>
      </c>
      <c r="D133" t="s">
        <v>121</v>
      </c>
      <c r="E133" t="s">
        <v>109</v>
      </c>
      <c r="F133" s="6">
        <v>500</v>
      </c>
      <c r="G133" t="s">
        <v>2</v>
      </c>
      <c r="H133">
        <v>500</v>
      </c>
      <c r="I133" t="s">
        <v>98</v>
      </c>
      <c r="J133" t="str">
        <f t="shared" si="13"/>
        <v>Sub Item of 6881441061 5</v>
      </c>
      <c r="K133" s="11" t="s">
        <v>150</v>
      </c>
      <c r="L133" s="14" t="str">
        <f t="shared" si="11"/>
        <v>9</v>
      </c>
      <c r="M133" s="7">
        <v>52789</v>
      </c>
      <c r="N133" s="7">
        <f t="shared" si="14"/>
        <v>4751.01</v>
      </c>
      <c r="O133" s="7">
        <v>52789</v>
      </c>
      <c r="P133" s="10">
        <f t="shared" si="15"/>
        <v>26394500</v>
      </c>
    </row>
    <row r="134" spans="1:16" x14ac:dyDescent="0.25">
      <c r="A134">
        <v>20</v>
      </c>
      <c r="B134" t="s">
        <v>120</v>
      </c>
      <c r="C134">
        <v>6</v>
      </c>
      <c r="D134" t="s">
        <v>121</v>
      </c>
      <c r="E134" t="s">
        <v>109</v>
      </c>
      <c r="F134" s="6">
        <v>500</v>
      </c>
      <c r="G134" t="s">
        <v>2</v>
      </c>
      <c r="H134">
        <v>500</v>
      </c>
      <c r="I134" t="s">
        <v>98</v>
      </c>
      <c r="J134" t="str">
        <f t="shared" si="13"/>
        <v>Sub Item of 6881441061 6</v>
      </c>
      <c r="K134" s="11" t="s">
        <v>150</v>
      </c>
      <c r="L134" s="14" t="str">
        <f t="shared" si="11"/>
        <v>9</v>
      </c>
      <c r="M134" s="7">
        <v>52789</v>
      </c>
      <c r="N134" s="7">
        <f t="shared" si="14"/>
        <v>4751.01</v>
      </c>
      <c r="O134" s="7">
        <v>52789</v>
      </c>
      <c r="P134" s="10">
        <f t="shared" si="15"/>
        <v>26394500</v>
      </c>
    </row>
    <row r="135" spans="1:16" x14ac:dyDescent="0.25">
      <c r="A135" s="4">
        <v>21</v>
      </c>
      <c r="B135" s="4" t="s">
        <v>0</v>
      </c>
      <c r="C135" s="4">
        <v>6881246271</v>
      </c>
      <c r="D135" s="4" t="s">
        <v>122</v>
      </c>
      <c r="E135" s="4" t="s">
        <v>123</v>
      </c>
      <c r="F135" s="4">
        <v>2</v>
      </c>
      <c r="G135" s="4" t="s">
        <v>2</v>
      </c>
      <c r="H135" s="5">
        <v>2</v>
      </c>
      <c r="I135" s="4" t="s">
        <v>98</v>
      </c>
      <c r="J135" s="4" t="str">
        <f t="shared" si="13"/>
        <v>Main Item 6881246271</v>
      </c>
      <c r="K135" s="12">
        <v>5</v>
      </c>
      <c r="L135" s="14">
        <f t="shared" si="11"/>
        <v>5</v>
      </c>
      <c r="M135" s="7">
        <v>3846721</v>
      </c>
      <c r="N135" s="7">
        <f t="shared" ref="N135:N148" si="16">M135*9%</f>
        <v>346204.89</v>
      </c>
      <c r="O135" s="7">
        <f t="shared" ref="O135:O148" si="17">M135+N135</f>
        <v>4192925.89</v>
      </c>
      <c r="P135" s="10">
        <f t="shared" si="15"/>
        <v>8385851.7800000003</v>
      </c>
    </row>
    <row r="136" spans="1:16" x14ac:dyDescent="0.25">
      <c r="A136">
        <v>22</v>
      </c>
      <c r="B136" t="s">
        <v>0</v>
      </c>
      <c r="C136">
        <v>6881246281</v>
      </c>
      <c r="D136" t="s">
        <v>124</v>
      </c>
      <c r="E136">
        <v>1</v>
      </c>
      <c r="F136">
        <v>27</v>
      </c>
      <c r="G136" t="s">
        <v>2</v>
      </c>
      <c r="H136" s="6">
        <v>27</v>
      </c>
      <c r="I136" t="s">
        <v>98</v>
      </c>
      <c r="J136" t="str">
        <f>CONCATENATE(B136," ",C136,"  ",E136)</f>
        <v>Main Item 6881246281  1</v>
      </c>
      <c r="K136" s="12">
        <v>6</v>
      </c>
      <c r="L136" s="14">
        <f t="shared" si="11"/>
        <v>6</v>
      </c>
      <c r="M136" s="7">
        <v>7086065</v>
      </c>
      <c r="N136" s="7">
        <f t="shared" si="16"/>
        <v>637745.85</v>
      </c>
      <c r="O136" s="7">
        <f t="shared" si="17"/>
        <v>7723810.8499999996</v>
      </c>
      <c r="P136" s="10">
        <f t="shared" si="15"/>
        <v>208542892.94999999</v>
      </c>
    </row>
    <row r="137" spans="1:16" x14ac:dyDescent="0.25">
      <c r="A137">
        <v>23</v>
      </c>
      <c r="B137" t="s">
        <v>0</v>
      </c>
      <c r="C137">
        <v>6881246281</v>
      </c>
      <c r="D137" t="s">
        <v>124</v>
      </c>
      <c r="E137">
        <v>2</v>
      </c>
      <c r="F137">
        <v>30</v>
      </c>
      <c r="G137" t="s">
        <v>2</v>
      </c>
      <c r="H137" s="6">
        <v>30</v>
      </c>
      <c r="I137" t="s">
        <v>98</v>
      </c>
      <c r="J137" t="str">
        <f>CONCATENATE(B137," ",C137,"  ",E137)</f>
        <v>Main Item 6881246281  2</v>
      </c>
      <c r="K137" s="12">
        <v>6</v>
      </c>
      <c r="L137" s="14">
        <f t="shared" si="11"/>
        <v>6</v>
      </c>
      <c r="M137" s="7">
        <v>7086065</v>
      </c>
      <c r="N137" s="7">
        <f t="shared" si="16"/>
        <v>637745.85</v>
      </c>
      <c r="O137" s="7">
        <f t="shared" si="17"/>
        <v>7723810.8499999996</v>
      </c>
      <c r="P137" s="10">
        <f t="shared" si="15"/>
        <v>231714325.5</v>
      </c>
    </row>
    <row r="138" spans="1:16" x14ac:dyDescent="0.25">
      <c r="A138">
        <v>24</v>
      </c>
      <c r="B138" t="s">
        <v>0</v>
      </c>
      <c r="C138">
        <v>6881246291</v>
      </c>
      <c r="D138" t="s">
        <v>125</v>
      </c>
      <c r="E138">
        <v>1</v>
      </c>
      <c r="F138">
        <v>25</v>
      </c>
      <c r="G138" t="s">
        <v>2</v>
      </c>
      <c r="H138" s="4">
        <v>25</v>
      </c>
      <c r="I138" t="s">
        <v>98</v>
      </c>
      <c r="J138" t="str">
        <f>CONCATENATE(B138," ",C138,"  ",E138)</f>
        <v>Main Item 6881246291  1</v>
      </c>
      <c r="K138" s="12">
        <v>7</v>
      </c>
      <c r="L138" s="14">
        <f t="shared" si="11"/>
        <v>7</v>
      </c>
      <c r="N138" s="7">
        <f t="shared" si="16"/>
        <v>0</v>
      </c>
      <c r="O138" s="7">
        <v>9502654.8800000008</v>
      </c>
      <c r="P138" s="10">
        <f t="shared" si="15"/>
        <v>237566372.00000003</v>
      </c>
    </row>
    <row r="139" spans="1:16" x14ac:dyDescent="0.25">
      <c r="A139">
        <v>25</v>
      </c>
      <c r="B139" t="s">
        <v>0</v>
      </c>
      <c r="C139">
        <v>6881246291</v>
      </c>
      <c r="D139" t="s">
        <v>125</v>
      </c>
      <c r="E139">
        <v>2</v>
      </c>
      <c r="F139">
        <v>24</v>
      </c>
      <c r="G139" t="s">
        <v>2</v>
      </c>
      <c r="H139" s="4">
        <v>24</v>
      </c>
      <c r="I139" t="s">
        <v>98</v>
      </c>
      <c r="J139" t="str">
        <f>CONCATENATE(B139," ",C139,"  ",E139)</f>
        <v>Main Item 6881246291  2</v>
      </c>
      <c r="K139" s="12">
        <v>7</v>
      </c>
      <c r="L139" s="14">
        <f t="shared" si="11"/>
        <v>7</v>
      </c>
      <c r="N139" s="7">
        <f t="shared" si="16"/>
        <v>0</v>
      </c>
      <c r="O139" s="7">
        <v>9502654.8800000008</v>
      </c>
      <c r="P139" s="10">
        <f t="shared" si="15"/>
        <v>228063717.12</v>
      </c>
    </row>
    <row r="140" spans="1:16" x14ac:dyDescent="0.25">
      <c r="A140">
        <v>26</v>
      </c>
      <c r="B140" t="s">
        <v>0</v>
      </c>
      <c r="C140">
        <v>6881246291</v>
      </c>
      <c r="D140" t="s">
        <v>125</v>
      </c>
      <c r="E140">
        <v>3</v>
      </c>
      <c r="F140">
        <v>24</v>
      </c>
      <c r="G140" t="s">
        <v>2</v>
      </c>
      <c r="H140" s="4">
        <v>24</v>
      </c>
      <c r="I140" t="s">
        <v>98</v>
      </c>
      <c r="J140" t="str">
        <f>CONCATENATE(B140," ",C140,"  ",E140)</f>
        <v>Main Item 6881246291  3</v>
      </c>
      <c r="K140" s="12">
        <v>7</v>
      </c>
      <c r="L140" s="14">
        <f t="shared" si="11"/>
        <v>7</v>
      </c>
      <c r="N140" s="7">
        <f t="shared" si="16"/>
        <v>0</v>
      </c>
      <c r="O140" s="7">
        <v>9502654.8800000008</v>
      </c>
      <c r="P140" s="10">
        <f t="shared" si="15"/>
        <v>228063717.12</v>
      </c>
    </row>
    <row r="141" spans="1:16" x14ac:dyDescent="0.25">
      <c r="A141">
        <v>27</v>
      </c>
      <c r="B141" t="s">
        <v>126</v>
      </c>
      <c r="C141">
        <v>2</v>
      </c>
      <c r="D141" t="s">
        <v>127</v>
      </c>
      <c r="E141" t="s">
        <v>109</v>
      </c>
      <c r="F141">
        <v>73</v>
      </c>
      <c r="G141" t="s">
        <v>2</v>
      </c>
      <c r="H141">
        <v>73</v>
      </c>
      <c r="I141" t="s">
        <v>98</v>
      </c>
      <c r="J141" t="str">
        <f t="shared" ref="J141:J147" si="18">CONCATENATE(B141," ",C141)</f>
        <v>Sub Item of 6881246291 2</v>
      </c>
      <c r="K141" s="11" t="s">
        <v>151</v>
      </c>
      <c r="L141" s="14" t="str">
        <f t="shared" si="11"/>
        <v>7</v>
      </c>
      <c r="M141" s="7">
        <v>1000000</v>
      </c>
      <c r="N141" s="7">
        <f t="shared" si="16"/>
        <v>90000</v>
      </c>
      <c r="O141" s="7">
        <f t="shared" si="17"/>
        <v>1090000</v>
      </c>
      <c r="P141" s="10">
        <f t="shared" si="15"/>
        <v>79570000</v>
      </c>
    </row>
    <row r="142" spans="1:16" x14ac:dyDescent="0.25">
      <c r="A142" s="4">
        <v>28</v>
      </c>
      <c r="B142" s="4" t="s">
        <v>0</v>
      </c>
      <c r="C142" s="4">
        <v>6881246301</v>
      </c>
      <c r="D142" s="4" t="s">
        <v>128</v>
      </c>
      <c r="E142" s="4" t="s">
        <v>129</v>
      </c>
      <c r="F142" s="4">
        <v>4</v>
      </c>
      <c r="G142" s="4" t="s">
        <v>2</v>
      </c>
      <c r="H142" s="5">
        <v>4</v>
      </c>
      <c r="I142" s="4" t="s">
        <v>98</v>
      </c>
      <c r="J142" s="4" t="str">
        <f t="shared" si="18"/>
        <v>Main Item 6881246301</v>
      </c>
      <c r="K142" s="12">
        <v>8</v>
      </c>
      <c r="L142" s="14">
        <f t="shared" si="11"/>
        <v>8</v>
      </c>
      <c r="M142" s="7">
        <v>16196720</v>
      </c>
      <c r="N142" s="7">
        <f t="shared" si="16"/>
        <v>1457704.8</v>
      </c>
      <c r="O142" s="7">
        <f t="shared" si="17"/>
        <v>17654424.800000001</v>
      </c>
      <c r="P142" s="10">
        <f t="shared" si="15"/>
        <v>70617699.200000003</v>
      </c>
    </row>
    <row r="143" spans="1:16" x14ac:dyDescent="0.25">
      <c r="A143" s="4">
        <v>29</v>
      </c>
      <c r="B143" s="4" t="s">
        <v>0</v>
      </c>
      <c r="C143" s="4">
        <v>6881441061</v>
      </c>
      <c r="D143" s="4" t="s">
        <v>130</v>
      </c>
      <c r="E143" s="4" t="s">
        <v>131</v>
      </c>
      <c r="F143" s="4">
        <v>442</v>
      </c>
      <c r="G143" s="4" t="s">
        <v>2</v>
      </c>
      <c r="H143" s="5">
        <v>442</v>
      </c>
      <c r="I143" s="4" t="s">
        <v>98</v>
      </c>
      <c r="J143" s="4" t="str">
        <f t="shared" si="18"/>
        <v>Main Item 6881441061</v>
      </c>
      <c r="K143" s="12">
        <v>9</v>
      </c>
      <c r="L143" s="14">
        <f t="shared" si="11"/>
        <v>9</v>
      </c>
      <c r="M143" s="7">
        <v>600000</v>
      </c>
      <c r="N143" s="7">
        <f>M143*9%</f>
        <v>54000</v>
      </c>
      <c r="O143" s="7">
        <v>739731</v>
      </c>
      <c r="P143" s="10">
        <f t="shared" si="15"/>
        <v>326961102</v>
      </c>
    </row>
    <row r="144" spans="1:16" x14ac:dyDescent="0.25">
      <c r="A144">
        <v>30</v>
      </c>
      <c r="B144" t="s">
        <v>132</v>
      </c>
      <c r="C144">
        <v>3</v>
      </c>
      <c r="D144" t="s">
        <v>133</v>
      </c>
      <c r="E144" t="s">
        <v>109</v>
      </c>
      <c r="F144">
        <v>392</v>
      </c>
      <c r="G144" t="s">
        <v>2</v>
      </c>
      <c r="H144">
        <v>392</v>
      </c>
      <c r="I144" t="s">
        <v>98</v>
      </c>
      <c r="J144" t="str">
        <f t="shared" si="18"/>
        <v>Sub Item of PO-150-MISC 3</v>
      </c>
      <c r="K144" s="12">
        <v>9</v>
      </c>
      <c r="L144" s="13" t="s">
        <v>152</v>
      </c>
      <c r="N144" s="7">
        <f t="shared" si="16"/>
        <v>0</v>
      </c>
      <c r="O144" s="7">
        <v>313950.11</v>
      </c>
      <c r="P144" s="10">
        <f t="shared" si="15"/>
        <v>123068443.11999999</v>
      </c>
    </row>
    <row r="145" spans="1:16" x14ac:dyDescent="0.25">
      <c r="A145">
        <v>31</v>
      </c>
      <c r="B145" t="s">
        <v>132</v>
      </c>
      <c r="C145">
        <v>4</v>
      </c>
      <c r="D145" t="s">
        <v>134</v>
      </c>
      <c r="E145" t="s">
        <v>109</v>
      </c>
      <c r="F145">
        <v>392</v>
      </c>
      <c r="G145" t="s">
        <v>2</v>
      </c>
      <c r="H145">
        <v>392</v>
      </c>
      <c r="I145" t="s">
        <v>344</v>
      </c>
      <c r="J145" t="str">
        <f t="shared" si="18"/>
        <v>Sub Item of PO-150-MISC 4</v>
      </c>
      <c r="K145" s="12">
        <v>9</v>
      </c>
      <c r="L145" s="13" t="s">
        <v>152</v>
      </c>
      <c r="N145" s="7">
        <f t="shared" si="16"/>
        <v>0</v>
      </c>
      <c r="O145" s="7">
        <v>313950.11</v>
      </c>
      <c r="P145" s="10">
        <f t="shared" si="15"/>
        <v>123068443.11999999</v>
      </c>
    </row>
    <row r="146" spans="1:16" x14ac:dyDescent="0.25">
      <c r="A146">
        <v>32</v>
      </c>
      <c r="B146" t="s">
        <v>132</v>
      </c>
      <c r="C146">
        <v>5</v>
      </c>
      <c r="D146" t="s">
        <v>135</v>
      </c>
      <c r="E146" t="s">
        <v>109</v>
      </c>
      <c r="F146">
        <v>392</v>
      </c>
      <c r="G146" t="s">
        <v>2</v>
      </c>
      <c r="H146">
        <v>392</v>
      </c>
      <c r="I146" t="s">
        <v>345</v>
      </c>
      <c r="J146" t="str">
        <f t="shared" si="18"/>
        <v>Sub Item of PO-150-MISC 5</v>
      </c>
      <c r="K146" s="12">
        <v>9</v>
      </c>
      <c r="L146" s="13" t="s">
        <v>153</v>
      </c>
      <c r="N146" s="7">
        <f t="shared" si="16"/>
        <v>0</v>
      </c>
      <c r="O146" s="7">
        <v>258238.5</v>
      </c>
      <c r="P146" s="10">
        <f t="shared" si="15"/>
        <v>101229492</v>
      </c>
    </row>
    <row r="147" spans="1:16" x14ac:dyDescent="0.25">
      <c r="A147">
        <v>33</v>
      </c>
      <c r="B147" t="s">
        <v>132</v>
      </c>
      <c r="C147">
        <v>6</v>
      </c>
      <c r="D147" t="s">
        <v>136</v>
      </c>
      <c r="E147" t="s">
        <v>109</v>
      </c>
      <c r="F147">
        <v>392</v>
      </c>
      <c r="G147" t="s">
        <v>2</v>
      </c>
      <c r="H147">
        <v>392</v>
      </c>
      <c r="I147" t="s">
        <v>346</v>
      </c>
      <c r="J147" t="str">
        <f t="shared" si="18"/>
        <v>Sub Item of PO-150-MISC 6</v>
      </c>
      <c r="K147" s="12">
        <v>9</v>
      </c>
      <c r="L147" s="13" t="s">
        <v>153</v>
      </c>
      <c r="N147" s="7">
        <f t="shared" si="16"/>
        <v>0</v>
      </c>
      <c r="O147" s="7">
        <v>258238.5</v>
      </c>
      <c r="P147" s="10">
        <f t="shared" si="15"/>
        <v>101229492</v>
      </c>
    </row>
    <row r="148" spans="1:16" x14ac:dyDescent="0.25">
      <c r="N148" s="7">
        <f t="shared" si="16"/>
        <v>0</v>
      </c>
      <c r="O148" s="7">
        <f t="shared" si="17"/>
        <v>0</v>
      </c>
      <c r="P148" s="10">
        <f>SUM(P2:P147)</f>
        <v>17257153163.909996</v>
      </c>
    </row>
  </sheetData>
  <autoFilter ref="A1:M148" xr:uid="{22720FEB-9B99-4A9A-9A48-D99E8F2D56BF}"/>
  <phoneticPr fontId="10" type="noConversion"/>
  <conditionalFormatting sqref="J2:J147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C6451-CD1F-4F19-8214-C7F1C082883E}">
  <sheetPr>
    <pageSetUpPr fitToPage="1"/>
  </sheetPr>
  <dimension ref="B1:AA180"/>
  <sheetViews>
    <sheetView rightToLeft="1" tabSelected="1" view="pageBreakPreview" topLeftCell="A34" zoomScale="112" zoomScaleNormal="100" zoomScaleSheetLayoutView="112" workbookViewId="0">
      <selection activeCell="B1" sqref="B1:L152"/>
    </sheetView>
  </sheetViews>
  <sheetFormatPr defaultColWidth="9.140625" defaultRowHeight="18.75" x14ac:dyDescent="0.25"/>
  <cols>
    <col min="1" max="1" width="1.140625" style="59" customWidth="1"/>
    <col min="2" max="2" width="5.7109375" style="59" customWidth="1"/>
    <col min="3" max="3" width="13.85546875" style="60" customWidth="1"/>
    <col min="4" max="4" width="36.85546875" style="60" customWidth="1"/>
    <col min="5" max="5" width="7" style="60" customWidth="1"/>
    <col min="6" max="6" width="8.140625" style="63" customWidth="1"/>
    <col min="7" max="7" width="18.28515625" style="62" bestFit="1" customWidth="1"/>
    <col min="8" max="8" width="19" style="60" bestFit="1" customWidth="1"/>
    <col min="9" max="9" width="1.7109375" style="60" customWidth="1"/>
    <col min="10" max="10" width="6.85546875" style="63" bestFit="1" customWidth="1"/>
    <col min="11" max="11" width="13.140625" style="60" bestFit="1" customWidth="1"/>
    <col min="12" max="12" width="34.5703125" style="37" bestFit="1" customWidth="1"/>
    <col min="13" max="13" width="1.7109375" style="60" customWidth="1"/>
    <col min="14" max="14" width="8.140625" style="63" hidden="1" customWidth="1"/>
    <col min="15" max="15" width="8.5703125" style="60" hidden="1" customWidth="1"/>
    <col min="16" max="16" width="16" style="37" hidden="1" customWidth="1"/>
    <col min="17" max="17" width="2.7109375" style="59" hidden="1" customWidth="1"/>
    <col min="18" max="18" width="0" style="59" hidden="1" customWidth="1"/>
    <col min="19" max="19" width="16.42578125" style="59" hidden="1" customWidth="1"/>
    <col min="20" max="20" width="10" style="59" hidden="1" customWidth="1"/>
    <col min="21" max="21" width="19.28515625" style="59" hidden="1" customWidth="1"/>
    <col min="22" max="23" width="8.85546875" style="59" hidden="1" customWidth="1"/>
    <col min="24" max="24" width="7.7109375" style="60" hidden="1" customWidth="1"/>
    <col min="25" max="25" width="1.140625" style="59" customWidth="1"/>
    <col min="26" max="16384" width="9.140625" style="59"/>
  </cols>
  <sheetData>
    <row r="1" spans="2:24" s="15" customFormat="1" ht="21" x14ac:dyDescent="0.25">
      <c r="B1" s="15" t="s">
        <v>348</v>
      </c>
      <c r="C1" s="16"/>
      <c r="D1" s="16"/>
      <c r="E1" s="16"/>
      <c r="F1" s="17"/>
      <c r="G1" s="18"/>
      <c r="H1" s="16"/>
      <c r="I1" s="16"/>
      <c r="J1" s="17"/>
      <c r="K1" s="16"/>
      <c r="L1" s="19" t="s">
        <v>349</v>
      </c>
      <c r="M1" s="16"/>
      <c r="N1" s="17"/>
      <c r="O1" s="16"/>
      <c r="X1" s="19" t="s">
        <v>160</v>
      </c>
    </row>
    <row r="2" spans="2:24" s="15" customFormat="1" ht="21" x14ac:dyDescent="0.25">
      <c r="B2" s="15" t="s">
        <v>161</v>
      </c>
      <c r="C2" s="16"/>
      <c r="D2" s="16"/>
      <c r="E2" s="16"/>
      <c r="F2" s="17"/>
      <c r="G2" s="18"/>
      <c r="H2" s="16"/>
      <c r="I2" s="16"/>
      <c r="J2" s="17"/>
      <c r="K2" s="16"/>
      <c r="L2" s="19" t="s">
        <v>350</v>
      </c>
      <c r="M2" s="16"/>
      <c r="N2" s="17"/>
      <c r="O2" s="16"/>
      <c r="X2" s="19" t="s">
        <v>162</v>
      </c>
    </row>
    <row r="3" spans="2:24" s="15" customFormat="1" ht="21" x14ac:dyDescent="0.25">
      <c r="B3" s="15" t="s">
        <v>163</v>
      </c>
      <c r="C3" s="16"/>
      <c r="D3" s="16"/>
      <c r="E3" s="16"/>
      <c r="F3" s="17"/>
      <c r="G3" s="18"/>
      <c r="H3" s="16"/>
      <c r="I3" s="16"/>
      <c r="J3" s="17"/>
      <c r="K3" s="16"/>
      <c r="L3" s="19" t="s">
        <v>351</v>
      </c>
      <c r="M3" s="16"/>
      <c r="N3" s="17"/>
      <c r="O3" s="16"/>
      <c r="X3" s="19" t="s">
        <v>164</v>
      </c>
    </row>
    <row r="4" spans="2:24" s="25" customFormat="1" ht="78.75" x14ac:dyDescent="0.25">
      <c r="B4" s="20" t="s">
        <v>165</v>
      </c>
      <c r="C4" s="21" t="s">
        <v>166</v>
      </c>
      <c r="D4" s="21" t="s">
        <v>167</v>
      </c>
      <c r="E4" s="21" t="s">
        <v>168</v>
      </c>
      <c r="F4" s="22" t="s">
        <v>169</v>
      </c>
      <c r="G4" s="23" t="s">
        <v>170</v>
      </c>
      <c r="H4" s="24" t="s">
        <v>171</v>
      </c>
      <c r="J4" s="26" t="s">
        <v>347</v>
      </c>
      <c r="K4" s="21" t="s">
        <v>172</v>
      </c>
      <c r="L4" s="27" t="s">
        <v>173</v>
      </c>
      <c r="N4" s="26" t="s">
        <v>174</v>
      </c>
      <c r="O4" s="21" t="s">
        <v>175</v>
      </c>
      <c r="P4" s="27" t="s">
        <v>176</v>
      </c>
      <c r="R4" s="25" t="s">
        <v>177</v>
      </c>
      <c r="U4" s="27" t="s">
        <v>178</v>
      </c>
      <c r="V4" s="27" t="s">
        <v>179</v>
      </c>
      <c r="W4" s="27" t="s">
        <v>180</v>
      </c>
      <c r="X4" s="27" t="s">
        <v>181</v>
      </c>
    </row>
    <row r="5" spans="2:24" s="40" customFormat="1" ht="63" x14ac:dyDescent="0.25">
      <c r="B5" s="28">
        <v>1</v>
      </c>
      <c r="C5" s="29" t="s">
        <v>198</v>
      </c>
      <c r="D5" s="30" t="s">
        <v>108</v>
      </c>
      <c r="E5" s="29" t="s">
        <v>2</v>
      </c>
      <c r="F5" s="31">
        <v>1</v>
      </c>
      <c r="G5" s="32">
        <v>75031305.400000006</v>
      </c>
      <c r="H5" s="33">
        <f t="shared" ref="H5:H139" si="0">F5*G5</f>
        <v>75031305.400000006</v>
      </c>
      <c r="I5" s="34"/>
      <c r="J5" s="35">
        <v>1</v>
      </c>
      <c r="K5" s="36">
        <f>J5/F5</f>
        <v>1</v>
      </c>
      <c r="L5" s="33">
        <f>J5*G5</f>
        <v>75031305.400000006</v>
      </c>
      <c r="M5" s="37"/>
      <c r="N5" s="38"/>
      <c r="O5" s="39">
        <f>0.2%</f>
        <v>2E-3</v>
      </c>
      <c r="P5" s="33">
        <f>(O5*N5)*L5</f>
        <v>0</v>
      </c>
      <c r="R5" s="40">
        <v>36</v>
      </c>
      <c r="S5" s="41">
        <f t="shared" ref="S5:S139" si="1">R5-J5</f>
        <v>35</v>
      </c>
      <c r="T5" s="42">
        <f t="shared" ref="T5:T139" si="2">R5*G5</f>
        <v>2701126994.4000001</v>
      </c>
      <c r="U5" s="43"/>
      <c r="V5" s="44"/>
      <c r="W5" s="44"/>
      <c r="X5" s="45"/>
    </row>
    <row r="6" spans="2:24" s="40" customFormat="1" ht="40.5" x14ac:dyDescent="0.25">
      <c r="B6" s="28">
        <v>2</v>
      </c>
      <c r="C6" s="29" t="s">
        <v>199</v>
      </c>
      <c r="D6" s="30" t="s">
        <v>108</v>
      </c>
      <c r="E6" s="29" t="s">
        <v>2</v>
      </c>
      <c r="F6" s="31">
        <v>1</v>
      </c>
      <c r="G6" s="32">
        <v>75031305.400000006</v>
      </c>
      <c r="H6" s="33">
        <f t="shared" si="0"/>
        <v>75031305.400000006</v>
      </c>
      <c r="I6" s="34"/>
      <c r="J6" s="35">
        <v>1</v>
      </c>
      <c r="K6" s="36">
        <f t="shared" ref="K6:K69" si="3">J6/F6</f>
        <v>1</v>
      </c>
      <c r="L6" s="33">
        <f t="shared" ref="L6:L69" si="4">J6*G6</f>
        <v>75031305.400000006</v>
      </c>
      <c r="M6" s="37"/>
      <c r="N6" s="38"/>
      <c r="O6" s="39"/>
      <c r="P6" s="33"/>
      <c r="S6" s="41"/>
      <c r="T6" s="42"/>
      <c r="U6" s="43"/>
      <c r="V6" s="44"/>
      <c r="W6" s="44"/>
      <c r="X6" s="45"/>
    </row>
    <row r="7" spans="2:24" s="40" customFormat="1" ht="40.5" x14ac:dyDescent="0.25">
      <c r="B7" s="28">
        <v>3</v>
      </c>
      <c r="C7" s="29" t="s">
        <v>200</v>
      </c>
      <c r="D7" s="30" t="s">
        <v>108</v>
      </c>
      <c r="E7" s="29" t="s">
        <v>2</v>
      </c>
      <c r="F7" s="31">
        <v>1</v>
      </c>
      <c r="G7" s="32">
        <v>75031305.400000006</v>
      </c>
      <c r="H7" s="33">
        <f t="shared" si="0"/>
        <v>75031305.400000006</v>
      </c>
      <c r="I7" s="34"/>
      <c r="J7" s="35">
        <v>1</v>
      </c>
      <c r="K7" s="36">
        <f t="shared" si="3"/>
        <v>1</v>
      </c>
      <c r="L7" s="33">
        <f t="shared" si="4"/>
        <v>75031305.400000006</v>
      </c>
      <c r="M7" s="37"/>
      <c r="N7" s="38"/>
      <c r="O7" s="39"/>
      <c r="P7" s="33"/>
      <c r="S7" s="41"/>
      <c r="T7" s="42"/>
      <c r="U7" s="43"/>
      <c r="V7" s="44"/>
      <c r="W7" s="44"/>
      <c r="X7" s="45"/>
    </row>
    <row r="8" spans="2:24" s="40" customFormat="1" ht="40.5" x14ac:dyDescent="0.25">
      <c r="B8" s="28">
        <v>4</v>
      </c>
      <c r="C8" s="29" t="s">
        <v>201</v>
      </c>
      <c r="D8" s="30" t="s">
        <v>108</v>
      </c>
      <c r="E8" s="29" t="s">
        <v>2</v>
      </c>
      <c r="F8" s="31">
        <v>1</v>
      </c>
      <c r="G8" s="32">
        <v>75031305.400000006</v>
      </c>
      <c r="H8" s="33">
        <f t="shared" si="0"/>
        <v>75031305.400000006</v>
      </c>
      <c r="I8" s="34"/>
      <c r="J8" s="35">
        <v>1</v>
      </c>
      <c r="K8" s="36">
        <f t="shared" si="3"/>
        <v>1</v>
      </c>
      <c r="L8" s="33">
        <f t="shared" si="4"/>
        <v>75031305.400000006</v>
      </c>
      <c r="M8" s="37"/>
      <c r="N8" s="38"/>
      <c r="O8" s="39"/>
      <c r="P8" s="33"/>
      <c r="S8" s="41"/>
      <c r="T8" s="42"/>
      <c r="U8" s="43"/>
      <c r="V8" s="44"/>
      <c r="W8" s="44"/>
      <c r="X8" s="45"/>
    </row>
    <row r="9" spans="2:24" s="40" customFormat="1" ht="40.5" x14ac:dyDescent="0.25">
      <c r="B9" s="28">
        <v>5</v>
      </c>
      <c r="C9" s="29" t="s">
        <v>202</v>
      </c>
      <c r="D9" s="30" t="s">
        <v>108</v>
      </c>
      <c r="E9" s="29" t="s">
        <v>2</v>
      </c>
      <c r="F9" s="31">
        <v>1</v>
      </c>
      <c r="G9" s="32">
        <v>75031305.400000006</v>
      </c>
      <c r="H9" s="33">
        <f t="shared" si="0"/>
        <v>75031305.400000006</v>
      </c>
      <c r="I9" s="34"/>
      <c r="J9" s="35">
        <v>1</v>
      </c>
      <c r="K9" s="36">
        <f t="shared" si="3"/>
        <v>1</v>
      </c>
      <c r="L9" s="33">
        <f t="shared" si="4"/>
        <v>75031305.400000006</v>
      </c>
      <c r="M9" s="37"/>
      <c r="N9" s="38"/>
      <c r="O9" s="39"/>
      <c r="P9" s="33"/>
      <c r="S9" s="41"/>
      <c r="T9" s="42"/>
      <c r="U9" s="43"/>
      <c r="V9" s="44"/>
      <c r="W9" s="44"/>
      <c r="X9" s="45"/>
    </row>
    <row r="10" spans="2:24" s="40" customFormat="1" ht="40.5" x14ac:dyDescent="0.25">
      <c r="B10" s="28">
        <v>6</v>
      </c>
      <c r="C10" s="29" t="s">
        <v>203</v>
      </c>
      <c r="D10" s="30" t="s">
        <v>108</v>
      </c>
      <c r="E10" s="29" t="s">
        <v>2</v>
      </c>
      <c r="F10" s="31">
        <v>1</v>
      </c>
      <c r="G10" s="32">
        <v>75031305.400000006</v>
      </c>
      <c r="H10" s="33">
        <f t="shared" si="0"/>
        <v>75031305.400000006</v>
      </c>
      <c r="I10" s="34"/>
      <c r="J10" s="35">
        <v>1</v>
      </c>
      <c r="K10" s="36">
        <f t="shared" si="3"/>
        <v>1</v>
      </c>
      <c r="L10" s="33">
        <f t="shared" si="4"/>
        <v>75031305.400000006</v>
      </c>
      <c r="M10" s="37"/>
      <c r="N10" s="38"/>
      <c r="O10" s="39"/>
      <c r="P10" s="33"/>
      <c r="S10" s="41"/>
      <c r="T10" s="42"/>
      <c r="U10" s="43"/>
      <c r="V10" s="44"/>
      <c r="W10" s="44"/>
      <c r="X10" s="45"/>
    </row>
    <row r="11" spans="2:24" s="40" customFormat="1" ht="40.5" x14ac:dyDescent="0.25">
      <c r="B11" s="28">
        <v>7</v>
      </c>
      <c r="C11" s="29" t="s">
        <v>204</v>
      </c>
      <c r="D11" s="30" t="s">
        <v>108</v>
      </c>
      <c r="E11" s="29" t="s">
        <v>2</v>
      </c>
      <c r="F11" s="31">
        <v>1</v>
      </c>
      <c r="G11" s="32">
        <v>75031305.400000006</v>
      </c>
      <c r="H11" s="33">
        <f t="shared" si="0"/>
        <v>75031305.400000006</v>
      </c>
      <c r="I11" s="34"/>
      <c r="J11" s="35">
        <v>1</v>
      </c>
      <c r="K11" s="36">
        <f t="shared" si="3"/>
        <v>1</v>
      </c>
      <c r="L11" s="33">
        <f t="shared" si="4"/>
        <v>75031305.400000006</v>
      </c>
      <c r="M11" s="37"/>
      <c r="N11" s="38"/>
      <c r="O11" s="39"/>
      <c r="P11" s="33"/>
      <c r="S11" s="41"/>
      <c r="T11" s="42"/>
      <c r="U11" s="43"/>
      <c r="V11" s="44"/>
      <c r="W11" s="44"/>
      <c r="X11" s="45"/>
    </row>
    <row r="12" spans="2:24" s="40" customFormat="1" ht="40.5" x14ac:dyDescent="0.25">
      <c r="B12" s="28">
        <v>8</v>
      </c>
      <c r="C12" s="29" t="s">
        <v>205</v>
      </c>
      <c r="D12" s="30" t="s">
        <v>108</v>
      </c>
      <c r="E12" s="29" t="s">
        <v>2</v>
      </c>
      <c r="F12" s="31">
        <v>1</v>
      </c>
      <c r="G12" s="32">
        <v>75031305.400000006</v>
      </c>
      <c r="H12" s="33">
        <f t="shared" si="0"/>
        <v>75031305.400000006</v>
      </c>
      <c r="I12" s="34"/>
      <c r="J12" s="35">
        <v>1</v>
      </c>
      <c r="K12" s="36">
        <f t="shared" si="3"/>
        <v>1</v>
      </c>
      <c r="L12" s="33">
        <f t="shared" si="4"/>
        <v>75031305.400000006</v>
      </c>
      <c r="M12" s="37"/>
      <c r="N12" s="38"/>
      <c r="O12" s="39"/>
      <c r="P12" s="33"/>
      <c r="S12" s="41"/>
      <c r="T12" s="42"/>
      <c r="U12" s="43"/>
      <c r="V12" s="44"/>
      <c r="W12" s="44"/>
      <c r="X12" s="45"/>
    </row>
    <row r="13" spans="2:24" s="40" customFormat="1" ht="40.5" x14ac:dyDescent="0.25">
      <c r="B13" s="28">
        <v>9</v>
      </c>
      <c r="C13" s="29" t="s">
        <v>206</v>
      </c>
      <c r="D13" s="30" t="s">
        <v>108</v>
      </c>
      <c r="E13" s="29" t="s">
        <v>2</v>
      </c>
      <c r="F13" s="31">
        <v>1</v>
      </c>
      <c r="G13" s="32">
        <v>75031305.400000006</v>
      </c>
      <c r="H13" s="33">
        <f t="shared" si="0"/>
        <v>75031305.400000006</v>
      </c>
      <c r="I13" s="34"/>
      <c r="J13" s="35">
        <v>1</v>
      </c>
      <c r="K13" s="36">
        <f t="shared" si="3"/>
        <v>1</v>
      </c>
      <c r="L13" s="33">
        <f t="shared" si="4"/>
        <v>75031305.400000006</v>
      </c>
      <c r="M13" s="37"/>
      <c r="N13" s="38"/>
      <c r="O13" s="39"/>
      <c r="P13" s="33"/>
      <c r="S13" s="41"/>
      <c r="T13" s="42"/>
      <c r="U13" s="43"/>
      <c r="V13" s="44"/>
      <c r="W13" s="44"/>
      <c r="X13" s="45"/>
    </row>
    <row r="14" spans="2:24" s="40" customFormat="1" ht="40.5" x14ac:dyDescent="0.25">
      <c r="B14" s="28">
        <v>10</v>
      </c>
      <c r="C14" s="29" t="s">
        <v>207</v>
      </c>
      <c r="D14" s="30" t="s">
        <v>108</v>
      </c>
      <c r="E14" s="29" t="s">
        <v>2</v>
      </c>
      <c r="F14" s="31">
        <v>1</v>
      </c>
      <c r="G14" s="32">
        <v>75031305.400000006</v>
      </c>
      <c r="H14" s="33">
        <f t="shared" si="0"/>
        <v>75031305.400000006</v>
      </c>
      <c r="I14" s="34"/>
      <c r="J14" s="35">
        <v>1</v>
      </c>
      <c r="K14" s="36">
        <f t="shared" si="3"/>
        <v>1</v>
      </c>
      <c r="L14" s="33">
        <f t="shared" si="4"/>
        <v>75031305.400000006</v>
      </c>
      <c r="M14" s="37"/>
      <c r="N14" s="38"/>
      <c r="O14" s="39"/>
      <c r="P14" s="33"/>
      <c r="S14" s="41"/>
      <c r="T14" s="42"/>
      <c r="U14" s="43"/>
      <c r="V14" s="44"/>
      <c r="W14" s="44"/>
      <c r="X14" s="45"/>
    </row>
    <row r="15" spans="2:24" s="40" customFormat="1" ht="40.5" x14ac:dyDescent="0.25">
      <c r="B15" s="28">
        <v>11</v>
      </c>
      <c r="C15" s="29" t="s">
        <v>208</v>
      </c>
      <c r="D15" s="30" t="s">
        <v>108</v>
      </c>
      <c r="E15" s="29" t="s">
        <v>2</v>
      </c>
      <c r="F15" s="31">
        <v>1</v>
      </c>
      <c r="G15" s="32">
        <v>75031305.400000006</v>
      </c>
      <c r="H15" s="33">
        <f t="shared" si="0"/>
        <v>75031305.400000006</v>
      </c>
      <c r="I15" s="34"/>
      <c r="J15" s="35">
        <v>1</v>
      </c>
      <c r="K15" s="36">
        <f t="shared" si="3"/>
        <v>1</v>
      </c>
      <c r="L15" s="33">
        <f t="shared" si="4"/>
        <v>75031305.400000006</v>
      </c>
      <c r="M15" s="37"/>
      <c r="N15" s="38"/>
      <c r="O15" s="39"/>
      <c r="P15" s="33"/>
      <c r="S15" s="41"/>
      <c r="T15" s="42"/>
      <c r="U15" s="43"/>
      <c r="V15" s="44"/>
      <c r="W15" s="44"/>
      <c r="X15" s="45"/>
    </row>
    <row r="16" spans="2:24" s="40" customFormat="1" ht="40.5" x14ac:dyDescent="0.25">
      <c r="B16" s="28">
        <v>12</v>
      </c>
      <c r="C16" s="29" t="s">
        <v>209</v>
      </c>
      <c r="D16" s="30" t="s">
        <v>110</v>
      </c>
      <c r="E16" s="29" t="s">
        <v>2</v>
      </c>
      <c r="F16" s="31">
        <v>1</v>
      </c>
      <c r="G16" s="32">
        <v>75031305.400000006</v>
      </c>
      <c r="H16" s="33">
        <f t="shared" si="0"/>
        <v>75031305.400000006</v>
      </c>
      <c r="I16" s="34"/>
      <c r="J16" s="35">
        <v>1</v>
      </c>
      <c r="K16" s="36">
        <f t="shared" si="3"/>
        <v>1</v>
      </c>
      <c r="L16" s="33">
        <f t="shared" si="4"/>
        <v>75031305.400000006</v>
      </c>
      <c r="M16" s="37"/>
      <c r="N16" s="38"/>
      <c r="O16" s="39"/>
      <c r="P16" s="33"/>
      <c r="S16" s="41"/>
      <c r="T16" s="42"/>
      <c r="U16" s="43"/>
      <c r="V16" s="44"/>
      <c r="W16" s="44"/>
      <c r="X16" s="45"/>
    </row>
    <row r="17" spans="2:24" s="40" customFormat="1" ht="40.5" x14ac:dyDescent="0.25">
      <c r="B17" s="28">
        <v>13</v>
      </c>
      <c r="C17" s="29" t="s">
        <v>210</v>
      </c>
      <c r="D17" s="30" t="s">
        <v>111</v>
      </c>
      <c r="E17" s="29" t="s">
        <v>2</v>
      </c>
      <c r="F17" s="31">
        <v>1</v>
      </c>
      <c r="G17" s="32">
        <v>75031305.400000006</v>
      </c>
      <c r="H17" s="33">
        <f t="shared" si="0"/>
        <v>75031305.400000006</v>
      </c>
      <c r="I17" s="34"/>
      <c r="J17" s="35">
        <v>1</v>
      </c>
      <c r="K17" s="36">
        <f t="shared" si="3"/>
        <v>1</v>
      </c>
      <c r="L17" s="33">
        <f t="shared" si="4"/>
        <v>75031305.400000006</v>
      </c>
      <c r="M17" s="37"/>
      <c r="N17" s="38"/>
      <c r="O17" s="39"/>
      <c r="P17" s="33"/>
      <c r="S17" s="41"/>
      <c r="T17" s="42"/>
      <c r="U17" s="43"/>
      <c r="V17" s="44"/>
      <c r="W17" s="44"/>
      <c r="X17" s="45"/>
    </row>
    <row r="18" spans="2:24" s="40" customFormat="1" ht="40.5" x14ac:dyDescent="0.25">
      <c r="B18" s="28">
        <v>14</v>
      </c>
      <c r="C18" s="29" t="s">
        <v>211</v>
      </c>
      <c r="D18" s="30" t="s">
        <v>110</v>
      </c>
      <c r="E18" s="29" t="s">
        <v>2</v>
      </c>
      <c r="F18" s="31">
        <v>1</v>
      </c>
      <c r="G18" s="32">
        <v>75031305.400000006</v>
      </c>
      <c r="H18" s="33">
        <f t="shared" si="0"/>
        <v>75031305.400000006</v>
      </c>
      <c r="I18" s="34"/>
      <c r="J18" s="35">
        <v>1</v>
      </c>
      <c r="K18" s="36">
        <f t="shared" si="3"/>
        <v>1</v>
      </c>
      <c r="L18" s="33">
        <f t="shared" si="4"/>
        <v>75031305.400000006</v>
      </c>
      <c r="M18" s="37"/>
      <c r="N18" s="38"/>
      <c r="O18" s="39"/>
      <c r="P18" s="33"/>
      <c r="S18" s="41"/>
      <c r="T18" s="42"/>
      <c r="U18" s="43"/>
      <c r="V18" s="44"/>
      <c r="W18" s="44"/>
      <c r="X18" s="45"/>
    </row>
    <row r="19" spans="2:24" s="40" customFormat="1" ht="40.5" x14ac:dyDescent="0.25">
      <c r="B19" s="28">
        <v>15</v>
      </c>
      <c r="C19" s="29" t="s">
        <v>212</v>
      </c>
      <c r="D19" s="30" t="s">
        <v>111</v>
      </c>
      <c r="E19" s="29" t="s">
        <v>2</v>
      </c>
      <c r="F19" s="31">
        <v>1</v>
      </c>
      <c r="G19" s="32">
        <v>75031305.400000006</v>
      </c>
      <c r="H19" s="33">
        <f t="shared" si="0"/>
        <v>75031305.400000006</v>
      </c>
      <c r="I19" s="34"/>
      <c r="J19" s="35">
        <v>1</v>
      </c>
      <c r="K19" s="36">
        <f t="shared" si="3"/>
        <v>1</v>
      </c>
      <c r="L19" s="33">
        <f t="shared" si="4"/>
        <v>75031305.400000006</v>
      </c>
      <c r="M19" s="37"/>
      <c r="N19" s="38"/>
      <c r="O19" s="39"/>
      <c r="P19" s="33"/>
      <c r="S19" s="41"/>
      <c r="T19" s="42"/>
      <c r="U19" s="43"/>
      <c r="V19" s="44"/>
      <c r="W19" s="44"/>
      <c r="X19" s="45"/>
    </row>
    <row r="20" spans="2:24" s="40" customFormat="1" ht="40.5" x14ac:dyDescent="0.25">
      <c r="B20" s="28">
        <v>16</v>
      </c>
      <c r="C20" s="29" t="s">
        <v>213</v>
      </c>
      <c r="D20" s="30" t="s">
        <v>108</v>
      </c>
      <c r="E20" s="29" t="s">
        <v>2</v>
      </c>
      <c r="F20" s="31">
        <v>1</v>
      </c>
      <c r="G20" s="32">
        <v>75031305.400000006</v>
      </c>
      <c r="H20" s="33">
        <f t="shared" si="0"/>
        <v>75031305.400000006</v>
      </c>
      <c r="I20" s="34"/>
      <c r="J20" s="35">
        <v>1</v>
      </c>
      <c r="K20" s="36">
        <f t="shared" si="3"/>
        <v>1</v>
      </c>
      <c r="L20" s="33">
        <f t="shared" si="4"/>
        <v>75031305.400000006</v>
      </c>
      <c r="M20" s="37"/>
      <c r="N20" s="38"/>
      <c r="O20" s="39"/>
      <c r="P20" s="33"/>
      <c r="S20" s="41"/>
      <c r="T20" s="42"/>
      <c r="U20" s="43"/>
      <c r="V20" s="44"/>
      <c r="W20" s="44"/>
      <c r="X20" s="45"/>
    </row>
    <row r="21" spans="2:24" s="40" customFormat="1" ht="40.5" x14ac:dyDescent="0.25">
      <c r="B21" s="28">
        <v>17</v>
      </c>
      <c r="C21" s="29" t="s">
        <v>214</v>
      </c>
      <c r="D21" s="30" t="s">
        <v>110</v>
      </c>
      <c r="E21" s="29" t="s">
        <v>2</v>
      </c>
      <c r="F21" s="31">
        <v>1</v>
      </c>
      <c r="G21" s="32">
        <v>75031305.400000006</v>
      </c>
      <c r="H21" s="33">
        <f t="shared" si="0"/>
        <v>75031305.400000006</v>
      </c>
      <c r="I21" s="34"/>
      <c r="J21" s="35">
        <v>1</v>
      </c>
      <c r="K21" s="36">
        <f t="shared" si="3"/>
        <v>1</v>
      </c>
      <c r="L21" s="33">
        <f t="shared" si="4"/>
        <v>75031305.400000006</v>
      </c>
      <c r="M21" s="37"/>
      <c r="N21" s="38"/>
      <c r="O21" s="39"/>
      <c r="P21" s="33"/>
      <c r="S21" s="41"/>
      <c r="T21" s="42"/>
      <c r="U21" s="43"/>
      <c r="V21" s="44"/>
      <c r="W21" s="44"/>
      <c r="X21" s="45"/>
    </row>
    <row r="22" spans="2:24" s="40" customFormat="1" ht="40.5" x14ac:dyDescent="0.25">
      <c r="B22" s="28">
        <v>18</v>
      </c>
      <c r="C22" s="29" t="s">
        <v>215</v>
      </c>
      <c r="D22" s="30" t="s">
        <v>108</v>
      </c>
      <c r="E22" s="29" t="s">
        <v>2</v>
      </c>
      <c r="F22" s="31">
        <v>1</v>
      </c>
      <c r="G22" s="32">
        <v>75031305.400000006</v>
      </c>
      <c r="H22" s="33">
        <f t="shared" si="0"/>
        <v>75031305.400000006</v>
      </c>
      <c r="I22" s="34"/>
      <c r="J22" s="35">
        <v>1</v>
      </c>
      <c r="K22" s="36">
        <f t="shared" si="3"/>
        <v>1</v>
      </c>
      <c r="L22" s="33">
        <f t="shared" si="4"/>
        <v>75031305.400000006</v>
      </c>
      <c r="M22" s="37"/>
      <c r="N22" s="38"/>
      <c r="O22" s="39"/>
      <c r="P22" s="33"/>
      <c r="S22" s="41"/>
      <c r="T22" s="42"/>
      <c r="U22" s="43"/>
      <c r="V22" s="44"/>
      <c r="W22" s="44"/>
      <c r="X22" s="45"/>
    </row>
    <row r="23" spans="2:24" s="40" customFormat="1" ht="40.5" x14ac:dyDescent="0.25">
      <c r="B23" s="28">
        <v>19</v>
      </c>
      <c r="C23" s="29" t="s">
        <v>216</v>
      </c>
      <c r="D23" s="30" t="s">
        <v>108</v>
      </c>
      <c r="E23" s="29" t="s">
        <v>2</v>
      </c>
      <c r="F23" s="31">
        <v>1</v>
      </c>
      <c r="G23" s="32">
        <v>75031305.400000006</v>
      </c>
      <c r="H23" s="33">
        <f t="shared" si="0"/>
        <v>75031305.400000006</v>
      </c>
      <c r="I23" s="34"/>
      <c r="J23" s="35">
        <v>1</v>
      </c>
      <c r="K23" s="36">
        <f t="shared" si="3"/>
        <v>1</v>
      </c>
      <c r="L23" s="33">
        <f t="shared" si="4"/>
        <v>75031305.400000006</v>
      </c>
      <c r="M23" s="37"/>
      <c r="N23" s="38"/>
      <c r="O23" s="39"/>
      <c r="P23" s="33"/>
      <c r="S23" s="41"/>
      <c r="T23" s="42"/>
      <c r="U23" s="43"/>
      <c r="V23" s="44"/>
      <c r="W23" s="44"/>
      <c r="X23" s="45"/>
    </row>
    <row r="24" spans="2:24" s="40" customFormat="1" ht="40.5" x14ac:dyDescent="0.25">
      <c r="B24" s="28">
        <v>20</v>
      </c>
      <c r="C24" s="29" t="s">
        <v>217</v>
      </c>
      <c r="D24" s="30" t="s">
        <v>108</v>
      </c>
      <c r="E24" s="29" t="s">
        <v>2</v>
      </c>
      <c r="F24" s="31">
        <v>1</v>
      </c>
      <c r="G24" s="32">
        <v>75031305.400000006</v>
      </c>
      <c r="H24" s="33">
        <f t="shared" si="0"/>
        <v>75031305.400000006</v>
      </c>
      <c r="I24" s="34"/>
      <c r="J24" s="35">
        <v>1</v>
      </c>
      <c r="K24" s="36">
        <f t="shared" si="3"/>
        <v>1</v>
      </c>
      <c r="L24" s="33">
        <f t="shared" si="4"/>
        <v>75031305.400000006</v>
      </c>
      <c r="M24" s="37"/>
      <c r="N24" s="38"/>
      <c r="O24" s="39"/>
      <c r="P24" s="33"/>
      <c r="S24" s="41"/>
      <c r="T24" s="42"/>
      <c r="U24" s="43"/>
      <c r="V24" s="44"/>
      <c r="W24" s="44"/>
      <c r="X24" s="45"/>
    </row>
    <row r="25" spans="2:24" s="40" customFormat="1" ht="40.5" x14ac:dyDescent="0.25">
      <c r="B25" s="28">
        <v>21</v>
      </c>
      <c r="C25" s="29" t="s">
        <v>218</v>
      </c>
      <c r="D25" s="30" t="s">
        <v>108</v>
      </c>
      <c r="E25" s="29" t="s">
        <v>2</v>
      </c>
      <c r="F25" s="31">
        <v>1</v>
      </c>
      <c r="G25" s="32">
        <v>75031305.400000006</v>
      </c>
      <c r="H25" s="33">
        <f t="shared" si="0"/>
        <v>75031305.400000006</v>
      </c>
      <c r="I25" s="34"/>
      <c r="J25" s="35">
        <v>1</v>
      </c>
      <c r="K25" s="36">
        <f t="shared" si="3"/>
        <v>1</v>
      </c>
      <c r="L25" s="33">
        <f t="shared" si="4"/>
        <v>75031305.400000006</v>
      </c>
      <c r="M25" s="37"/>
      <c r="N25" s="38"/>
      <c r="O25" s="39"/>
      <c r="P25" s="33"/>
      <c r="S25" s="41"/>
      <c r="T25" s="42"/>
      <c r="U25" s="43"/>
      <c r="V25" s="44"/>
      <c r="W25" s="44"/>
      <c r="X25" s="45"/>
    </row>
    <row r="26" spans="2:24" s="40" customFormat="1" ht="40.5" x14ac:dyDescent="0.25">
      <c r="B26" s="28">
        <v>22</v>
      </c>
      <c r="C26" s="29" t="s">
        <v>219</v>
      </c>
      <c r="D26" s="30" t="s">
        <v>108</v>
      </c>
      <c r="E26" s="29" t="s">
        <v>2</v>
      </c>
      <c r="F26" s="31">
        <v>1</v>
      </c>
      <c r="G26" s="32">
        <v>75031305.400000006</v>
      </c>
      <c r="H26" s="33">
        <f t="shared" si="0"/>
        <v>75031305.400000006</v>
      </c>
      <c r="I26" s="34"/>
      <c r="J26" s="35">
        <v>1</v>
      </c>
      <c r="K26" s="36">
        <f t="shared" si="3"/>
        <v>1</v>
      </c>
      <c r="L26" s="33">
        <f t="shared" si="4"/>
        <v>75031305.400000006</v>
      </c>
      <c r="M26" s="37"/>
      <c r="N26" s="38"/>
      <c r="O26" s="39"/>
      <c r="P26" s="33"/>
      <c r="S26" s="41"/>
      <c r="T26" s="42"/>
      <c r="U26" s="43"/>
      <c r="V26" s="44"/>
      <c r="W26" s="44"/>
      <c r="X26" s="45"/>
    </row>
    <row r="27" spans="2:24" s="40" customFormat="1" ht="40.5" x14ac:dyDescent="0.25">
      <c r="B27" s="28">
        <v>23</v>
      </c>
      <c r="C27" s="29" t="s">
        <v>220</v>
      </c>
      <c r="D27" s="30" t="s">
        <v>108</v>
      </c>
      <c r="E27" s="29" t="s">
        <v>2</v>
      </c>
      <c r="F27" s="31">
        <v>1</v>
      </c>
      <c r="G27" s="32">
        <v>75031305.400000006</v>
      </c>
      <c r="H27" s="33">
        <f t="shared" si="0"/>
        <v>75031305.400000006</v>
      </c>
      <c r="I27" s="34"/>
      <c r="J27" s="35">
        <v>1</v>
      </c>
      <c r="K27" s="36">
        <f t="shared" si="3"/>
        <v>1</v>
      </c>
      <c r="L27" s="33">
        <f t="shared" si="4"/>
        <v>75031305.400000006</v>
      </c>
      <c r="M27" s="37"/>
      <c r="N27" s="38"/>
      <c r="O27" s="39"/>
      <c r="P27" s="33"/>
      <c r="S27" s="41"/>
      <c r="T27" s="42"/>
      <c r="U27" s="43"/>
      <c r="V27" s="44"/>
      <c r="W27" s="44"/>
      <c r="X27" s="45"/>
    </row>
    <row r="28" spans="2:24" s="40" customFormat="1" ht="40.5" x14ac:dyDescent="0.25">
      <c r="B28" s="28">
        <v>24</v>
      </c>
      <c r="C28" s="29" t="s">
        <v>221</v>
      </c>
      <c r="D28" s="30" t="s">
        <v>110</v>
      </c>
      <c r="E28" s="29" t="s">
        <v>2</v>
      </c>
      <c r="F28" s="31">
        <v>1</v>
      </c>
      <c r="G28" s="32">
        <v>75031305.400000006</v>
      </c>
      <c r="H28" s="33">
        <f t="shared" si="0"/>
        <v>75031305.400000006</v>
      </c>
      <c r="I28" s="34"/>
      <c r="J28" s="35">
        <v>1</v>
      </c>
      <c r="K28" s="36">
        <f t="shared" si="3"/>
        <v>1</v>
      </c>
      <c r="L28" s="33">
        <f t="shared" si="4"/>
        <v>75031305.400000006</v>
      </c>
      <c r="M28" s="37"/>
      <c r="N28" s="38"/>
      <c r="O28" s="39"/>
      <c r="P28" s="33"/>
      <c r="S28" s="41"/>
      <c r="T28" s="42"/>
      <c r="U28" s="43"/>
      <c r="V28" s="44"/>
      <c r="W28" s="44"/>
      <c r="X28" s="45"/>
    </row>
    <row r="29" spans="2:24" s="40" customFormat="1" ht="40.5" x14ac:dyDescent="0.25">
      <c r="B29" s="28">
        <v>25</v>
      </c>
      <c r="C29" s="29" t="s">
        <v>222</v>
      </c>
      <c r="D29" s="30" t="s">
        <v>108</v>
      </c>
      <c r="E29" s="29" t="s">
        <v>2</v>
      </c>
      <c r="F29" s="31">
        <v>1</v>
      </c>
      <c r="G29" s="32">
        <v>75031305.400000006</v>
      </c>
      <c r="H29" s="33">
        <f t="shared" si="0"/>
        <v>75031305.400000006</v>
      </c>
      <c r="I29" s="34"/>
      <c r="J29" s="35">
        <v>1</v>
      </c>
      <c r="K29" s="36">
        <f t="shared" si="3"/>
        <v>1</v>
      </c>
      <c r="L29" s="33">
        <f t="shared" si="4"/>
        <v>75031305.400000006</v>
      </c>
      <c r="M29" s="37"/>
      <c r="N29" s="38"/>
      <c r="O29" s="39"/>
      <c r="P29" s="33"/>
      <c r="S29" s="41"/>
      <c r="T29" s="42"/>
      <c r="U29" s="43"/>
      <c r="V29" s="44"/>
      <c r="W29" s="44"/>
      <c r="X29" s="45"/>
    </row>
    <row r="30" spans="2:24" s="40" customFormat="1" ht="40.5" x14ac:dyDescent="0.25">
      <c r="B30" s="28">
        <v>26</v>
      </c>
      <c r="C30" s="29" t="s">
        <v>223</v>
      </c>
      <c r="D30" s="30" t="s">
        <v>108</v>
      </c>
      <c r="E30" s="29" t="s">
        <v>2</v>
      </c>
      <c r="F30" s="31">
        <v>1</v>
      </c>
      <c r="G30" s="32">
        <v>75031305.400000006</v>
      </c>
      <c r="H30" s="33">
        <f t="shared" si="0"/>
        <v>75031305.400000006</v>
      </c>
      <c r="I30" s="34"/>
      <c r="J30" s="35">
        <v>1</v>
      </c>
      <c r="K30" s="36">
        <f t="shared" si="3"/>
        <v>1</v>
      </c>
      <c r="L30" s="33">
        <f t="shared" si="4"/>
        <v>75031305.400000006</v>
      </c>
      <c r="M30" s="37"/>
      <c r="N30" s="38"/>
      <c r="O30" s="39"/>
      <c r="P30" s="33"/>
      <c r="S30" s="41"/>
      <c r="T30" s="42"/>
      <c r="U30" s="43"/>
      <c r="V30" s="44"/>
      <c r="W30" s="44"/>
      <c r="X30" s="45"/>
    </row>
    <row r="31" spans="2:24" s="40" customFormat="1" ht="40.5" x14ac:dyDescent="0.25">
      <c r="B31" s="28">
        <v>27</v>
      </c>
      <c r="C31" s="29" t="s">
        <v>224</v>
      </c>
      <c r="D31" s="30" t="s">
        <v>112</v>
      </c>
      <c r="E31" s="29" t="s">
        <v>2</v>
      </c>
      <c r="F31" s="31">
        <v>1</v>
      </c>
      <c r="G31" s="32">
        <v>75031305.400000006</v>
      </c>
      <c r="H31" s="33">
        <f t="shared" si="0"/>
        <v>75031305.400000006</v>
      </c>
      <c r="I31" s="34"/>
      <c r="J31" s="35">
        <v>1</v>
      </c>
      <c r="K31" s="36">
        <f t="shared" si="3"/>
        <v>1</v>
      </c>
      <c r="L31" s="33">
        <f t="shared" si="4"/>
        <v>75031305.400000006</v>
      </c>
      <c r="M31" s="37"/>
      <c r="N31" s="38"/>
      <c r="O31" s="39"/>
      <c r="P31" s="33"/>
      <c r="S31" s="41"/>
      <c r="T31" s="42"/>
      <c r="U31" s="43"/>
      <c r="V31" s="44"/>
      <c r="W31" s="44"/>
      <c r="X31" s="45"/>
    </row>
    <row r="32" spans="2:24" s="40" customFormat="1" ht="40.5" x14ac:dyDescent="0.25">
      <c r="B32" s="28">
        <v>28</v>
      </c>
      <c r="C32" s="29" t="s">
        <v>225</v>
      </c>
      <c r="D32" s="30" t="s">
        <v>112</v>
      </c>
      <c r="E32" s="29" t="s">
        <v>2</v>
      </c>
      <c r="F32" s="31">
        <v>1</v>
      </c>
      <c r="G32" s="32">
        <v>75031305.400000006</v>
      </c>
      <c r="H32" s="33">
        <f t="shared" si="0"/>
        <v>75031305.400000006</v>
      </c>
      <c r="I32" s="34"/>
      <c r="J32" s="35">
        <v>1</v>
      </c>
      <c r="K32" s="36">
        <f t="shared" si="3"/>
        <v>1</v>
      </c>
      <c r="L32" s="33">
        <f t="shared" si="4"/>
        <v>75031305.400000006</v>
      </c>
      <c r="M32" s="37"/>
      <c r="N32" s="38"/>
      <c r="O32" s="39"/>
      <c r="P32" s="33"/>
      <c r="S32" s="41"/>
      <c r="T32" s="42"/>
      <c r="U32" s="43"/>
      <c r="V32" s="44"/>
      <c r="W32" s="44"/>
      <c r="X32" s="45"/>
    </row>
    <row r="33" spans="2:24" s="40" customFormat="1" ht="40.5" x14ac:dyDescent="0.25">
      <c r="B33" s="28">
        <v>29</v>
      </c>
      <c r="C33" s="29" t="s">
        <v>226</v>
      </c>
      <c r="D33" s="30" t="s">
        <v>108</v>
      </c>
      <c r="E33" s="29" t="s">
        <v>2</v>
      </c>
      <c r="F33" s="31">
        <v>1</v>
      </c>
      <c r="G33" s="32">
        <v>75031305.400000006</v>
      </c>
      <c r="H33" s="33">
        <f t="shared" si="0"/>
        <v>75031305.400000006</v>
      </c>
      <c r="I33" s="34"/>
      <c r="J33" s="35">
        <v>1</v>
      </c>
      <c r="K33" s="36">
        <f t="shared" si="3"/>
        <v>1</v>
      </c>
      <c r="L33" s="33">
        <f t="shared" si="4"/>
        <v>75031305.400000006</v>
      </c>
      <c r="M33" s="37"/>
      <c r="N33" s="38"/>
      <c r="O33" s="39"/>
      <c r="P33" s="33"/>
      <c r="S33" s="41"/>
      <c r="T33" s="42"/>
      <c r="U33" s="43"/>
      <c r="V33" s="44"/>
      <c r="W33" s="44"/>
      <c r="X33" s="45"/>
    </row>
    <row r="34" spans="2:24" s="40" customFormat="1" ht="40.5" x14ac:dyDescent="0.25">
      <c r="B34" s="28">
        <v>30</v>
      </c>
      <c r="C34" s="29" t="s">
        <v>227</v>
      </c>
      <c r="D34" s="30" t="s">
        <v>108</v>
      </c>
      <c r="E34" s="29" t="s">
        <v>2</v>
      </c>
      <c r="F34" s="31">
        <v>1</v>
      </c>
      <c r="G34" s="32">
        <v>75031305.400000006</v>
      </c>
      <c r="H34" s="33">
        <f t="shared" si="0"/>
        <v>75031305.400000006</v>
      </c>
      <c r="I34" s="34"/>
      <c r="J34" s="35">
        <v>1</v>
      </c>
      <c r="K34" s="36">
        <f t="shared" si="3"/>
        <v>1</v>
      </c>
      <c r="L34" s="33">
        <f t="shared" si="4"/>
        <v>75031305.400000006</v>
      </c>
      <c r="M34" s="37"/>
      <c r="N34" s="38"/>
      <c r="O34" s="39"/>
      <c r="P34" s="33"/>
      <c r="S34" s="41"/>
      <c r="T34" s="42"/>
      <c r="U34" s="43"/>
      <c r="V34" s="44"/>
      <c r="W34" s="44"/>
      <c r="X34" s="45"/>
    </row>
    <row r="35" spans="2:24" s="40" customFormat="1" ht="40.5" x14ac:dyDescent="0.25">
      <c r="B35" s="28">
        <v>31</v>
      </c>
      <c r="C35" s="29" t="s">
        <v>228</v>
      </c>
      <c r="D35" s="30" t="s">
        <v>108</v>
      </c>
      <c r="E35" s="29" t="s">
        <v>2</v>
      </c>
      <c r="F35" s="31">
        <v>1</v>
      </c>
      <c r="G35" s="32">
        <v>75031305.400000006</v>
      </c>
      <c r="H35" s="33">
        <f t="shared" si="0"/>
        <v>75031305.400000006</v>
      </c>
      <c r="I35" s="34"/>
      <c r="J35" s="35">
        <v>1</v>
      </c>
      <c r="K35" s="36">
        <f t="shared" si="3"/>
        <v>1</v>
      </c>
      <c r="L35" s="33">
        <f t="shared" si="4"/>
        <v>75031305.400000006</v>
      </c>
      <c r="M35" s="37"/>
      <c r="N35" s="38"/>
      <c r="O35" s="39"/>
      <c r="P35" s="33"/>
      <c r="S35" s="41"/>
      <c r="T35" s="42"/>
      <c r="U35" s="43"/>
      <c r="V35" s="44"/>
      <c r="W35" s="44"/>
      <c r="X35" s="45"/>
    </row>
    <row r="36" spans="2:24" s="40" customFormat="1" ht="40.5" x14ac:dyDescent="0.25">
      <c r="B36" s="28">
        <v>32</v>
      </c>
      <c r="C36" s="29" t="s">
        <v>229</v>
      </c>
      <c r="D36" s="30" t="s">
        <v>112</v>
      </c>
      <c r="E36" s="29" t="s">
        <v>2</v>
      </c>
      <c r="F36" s="31">
        <v>1</v>
      </c>
      <c r="G36" s="32">
        <v>75031305.400000006</v>
      </c>
      <c r="H36" s="33">
        <f t="shared" si="0"/>
        <v>75031305.400000006</v>
      </c>
      <c r="I36" s="34"/>
      <c r="J36" s="35">
        <v>1</v>
      </c>
      <c r="K36" s="36">
        <f t="shared" si="3"/>
        <v>1</v>
      </c>
      <c r="L36" s="33">
        <f t="shared" si="4"/>
        <v>75031305.400000006</v>
      </c>
      <c r="M36" s="37"/>
      <c r="N36" s="38"/>
      <c r="O36" s="39"/>
      <c r="P36" s="33"/>
      <c r="S36" s="41"/>
      <c r="T36" s="42"/>
      <c r="U36" s="43"/>
      <c r="V36" s="44"/>
      <c r="W36" s="44"/>
      <c r="X36" s="45"/>
    </row>
    <row r="37" spans="2:24" s="40" customFormat="1" ht="40.5" x14ac:dyDescent="0.25">
      <c r="B37" s="28">
        <v>33</v>
      </c>
      <c r="C37" s="29" t="s">
        <v>230</v>
      </c>
      <c r="D37" s="30" t="s">
        <v>112</v>
      </c>
      <c r="E37" s="29" t="s">
        <v>2</v>
      </c>
      <c r="F37" s="31">
        <v>1</v>
      </c>
      <c r="G37" s="32">
        <v>75031305.400000006</v>
      </c>
      <c r="H37" s="33">
        <f t="shared" si="0"/>
        <v>75031305.400000006</v>
      </c>
      <c r="I37" s="34"/>
      <c r="J37" s="35">
        <v>1</v>
      </c>
      <c r="K37" s="36">
        <f t="shared" si="3"/>
        <v>1</v>
      </c>
      <c r="L37" s="33">
        <f t="shared" si="4"/>
        <v>75031305.400000006</v>
      </c>
      <c r="M37" s="37"/>
      <c r="N37" s="38"/>
      <c r="O37" s="39"/>
      <c r="P37" s="33"/>
      <c r="S37" s="41"/>
      <c r="T37" s="42"/>
      <c r="U37" s="43"/>
      <c r="V37" s="44"/>
      <c r="W37" s="44"/>
      <c r="X37" s="45"/>
    </row>
    <row r="38" spans="2:24" s="40" customFormat="1" ht="40.5" x14ac:dyDescent="0.25">
      <c r="B38" s="28">
        <v>34</v>
      </c>
      <c r="C38" s="29" t="s">
        <v>231</v>
      </c>
      <c r="D38" s="30" t="s">
        <v>113</v>
      </c>
      <c r="E38" s="29" t="s">
        <v>2</v>
      </c>
      <c r="F38" s="31">
        <v>1</v>
      </c>
      <c r="G38" s="32">
        <v>75031305.400000006</v>
      </c>
      <c r="H38" s="33">
        <f t="shared" si="0"/>
        <v>75031305.400000006</v>
      </c>
      <c r="I38" s="34"/>
      <c r="J38" s="35">
        <v>1</v>
      </c>
      <c r="K38" s="36">
        <f t="shared" si="3"/>
        <v>1</v>
      </c>
      <c r="L38" s="33">
        <f t="shared" si="4"/>
        <v>75031305.400000006</v>
      </c>
      <c r="M38" s="37"/>
      <c r="N38" s="38"/>
      <c r="O38" s="39"/>
      <c r="P38" s="33"/>
      <c r="S38" s="41"/>
      <c r="T38" s="42"/>
      <c r="U38" s="43"/>
      <c r="V38" s="44"/>
      <c r="W38" s="44"/>
      <c r="X38" s="45"/>
    </row>
    <row r="39" spans="2:24" s="40" customFormat="1" ht="40.5" x14ac:dyDescent="0.25">
      <c r="B39" s="28">
        <v>35</v>
      </c>
      <c r="C39" s="29" t="s">
        <v>232</v>
      </c>
      <c r="D39" s="30" t="s">
        <v>112</v>
      </c>
      <c r="E39" s="29" t="s">
        <v>2</v>
      </c>
      <c r="F39" s="31">
        <v>1</v>
      </c>
      <c r="G39" s="32">
        <v>75031305.400000006</v>
      </c>
      <c r="H39" s="33">
        <f t="shared" si="0"/>
        <v>75031305.400000006</v>
      </c>
      <c r="I39" s="34"/>
      <c r="J39" s="35">
        <v>1</v>
      </c>
      <c r="K39" s="36">
        <f t="shared" si="3"/>
        <v>1</v>
      </c>
      <c r="L39" s="33">
        <f t="shared" si="4"/>
        <v>75031305.400000006</v>
      </c>
      <c r="M39" s="37"/>
      <c r="N39" s="38"/>
      <c r="O39" s="39"/>
      <c r="P39" s="33"/>
      <c r="S39" s="41"/>
      <c r="T39" s="42"/>
      <c r="U39" s="43"/>
      <c r="V39" s="44"/>
      <c r="W39" s="44"/>
      <c r="X39" s="45"/>
    </row>
    <row r="40" spans="2:24" s="40" customFormat="1" ht="40.5" x14ac:dyDescent="0.25">
      <c r="B40" s="28">
        <v>36</v>
      </c>
      <c r="C40" s="29" t="s">
        <v>233</v>
      </c>
      <c r="D40" s="30" t="s">
        <v>108</v>
      </c>
      <c r="E40" s="29" t="s">
        <v>2</v>
      </c>
      <c r="F40" s="31">
        <v>1</v>
      </c>
      <c r="G40" s="32">
        <v>75031305.400000006</v>
      </c>
      <c r="H40" s="33">
        <f t="shared" si="0"/>
        <v>75031305.400000006</v>
      </c>
      <c r="I40" s="34"/>
      <c r="J40" s="35">
        <v>1</v>
      </c>
      <c r="K40" s="36">
        <f t="shared" si="3"/>
        <v>1</v>
      </c>
      <c r="L40" s="33">
        <f t="shared" si="4"/>
        <v>75031305.400000006</v>
      </c>
      <c r="M40" s="37"/>
      <c r="N40" s="38"/>
      <c r="O40" s="39"/>
      <c r="P40" s="33"/>
      <c r="S40" s="41"/>
      <c r="T40" s="42"/>
      <c r="U40" s="43"/>
      <c r="V40" s="44"/>
      <c r="W40" s="44"/>
      <c r="X40" s="45"/>
    </row>
    <row r="41" spans="2:24" s="40" customFormat="1" ht="40.5" x14ac:dyDescent="0.25">
      <c r="B41" s="28">
        <v>37</v>
      </c>
      <c r="C41" s="29" t="s">
        <v>234</v>
      </c>
      <c r="D41" s="30" t="s">
        <v>108</v>
      </c>
      <c r="E41" s="29" t="s">
        <v>2</v>
      </c>
      <c r="F41" s="31">
        <v>1</v>
      </c>
      <c r="G41" s="32">
        <v>75031305.400000006</v>
      </c>
      <c r="H41" s="33">
        <f t="shared" si="0"/>
        <v>75031305.400000006</v>
      </c>
      <c r="I41" s="34"/>
      <c r="J41" s="35">
        <v>1</v>
      </c>
      <c r="K41" s="36">
        <f t="shared" si="3"/>
        <v>1</v>
      </c>
      <c r="L41" s="33">
        <f t="shared" si="4"/>
        <v>75031305.400000006</v>
      </c>
      <c r="M41" s="37"/>
      <c r="N41" s="38"/>
      <c r="O41" s="39"/>
      <c r="P41" s="33"/>
      <c r="S41" s="41"/>
      <c r="T41" s="42"/>
      <c r="U41" s="43"/>
      <c r="V41" s="44"/>
      <c r="W41" s="44"/>
      <c r="X41" s="45"/>
    </row>
    <row r="42" spans="2:24" s="40" customFormat="1" ht="40.5" x14ac:dyDescent="0.25">
      <c r="B42" s="28">
        <v>38</v>
      </c>
      <c r="C42" s="29" t="s">
        <v>235</v>
      </c>
      <c r="D42" s="30" t="s">
        <v>108</v>
      </c>
      <c r="E42" s="29" t="s">
        <v>2</v>
      </c>
      <c r="F42" s="31">
        <v>1</v>
      </c>
      <c r="G42" s="32">
        <v>75031305.400000006</v>
      </c>
      <c r="H42" s="33">
        <f t="shared" si="0"/>
        <v>75031305.400000006</v>
      </c>
      <c r="I42" s="34"/>
      <c r="J42" s="35">
        <v>1</v>
      </c>
      <c r="K42" s="36">
        <f t="shared" si="3"/>
        <v>1</v>
      </c>
      <c r="L42" s="33">
        <f t="shared" si="4"/>
        <v>75031305.400000006</v>
      </c>
      <c r="M42" s="37"/>
      <c r="N42" s="38"/>
      <c r="O42" s="39"/>
      <c r="P42" s="33"/>
      <c r="S42" s="41"/>
      <c r="T42" s="42"/>
      <c r="U42" s="43"/>
      <c r="V42" s="44"/>
      <c r="W42" s="44"/>
      <c r="X42" s="45"/>
    </row>
    <row r="43" spans="2:24" s="40" customFormat="1" ht="40.5" x14ac:dyDescent="0.25">
      <c r="B43" s="28">
        <v>39</v>
      </c>
      <c r="C43" s="29" t="s">
        <v>236</v>
      </c>
      <c r="D43" s="30" t="s">
        <v>112</v>
      </c>
      <c r="E43" s="29" t="s">
        <v>2</v>
      </c>
      <c r="F43" s="31">
        <v>1</v>
      </c>
      <c r="G43" s="32">
        <v>75031305.400000006</v>
      </c>
      <c r="H43" s="33">
        <f t="shared" si="0"/>
        <v>75031305.400000006</v>
      </c>
      <c r="I43" s="34"/>
      <c r="J43" s="35">
        <v>1</v>
      </c>
      <c r="K43" s="36">
        <f t="shared" si="3"/>
        <v>1</v>
      </c>
      <c r="L43" s="33">
        <f t="shared" si="4"/>
        <v>75031305.400000006</v>
      </c>
      <c r="M43" s="37"/>
      <c r="N43" s="38"/>
      <c r="O43" s="39"/>
      <c r="P43" s="33"/>
      <c r="S43" s="41"/>
      <c r="T43" s="42"/>
      <c r="U43" s="43"/>
      <c r="V43" s="44"/>
      <c r="W43" s="44"/>
      <c r="X43" s="45"/>
    </row>
    <row r="44" spans="2:24" s="40" customFormat="1" ht="40.5" x14ac:dyDescent="0.25">
      <c r="B44" s="28">
        <v>40</v>
      </c>
      <c r="C44" s="29" t="s">
        <v>237</v>
      </c>
      <c r="D44" s="30" t="s">
        <v>112</v>
      </c>
      <c r="E44" s="29" t="s">
        <v>2</v>
      </c>
      <c r="F44" s="31">
        <v>1</v>
      </c>
      <c r="G44" s="32">
        <v>75031305.400000006</v>
      </c>
      <c r="H44" s="33">
        <f t="shared" si="0"/>
        <v>75031305.400000006</v>
      </c>
      <c r="I44" s="34"/>
      <c r="J44" s="35">
        <v>1</v>
      </c>
      <c r="K44" s="36">
        <f t="shared" si="3"/>
        <v>1</v>
      </c>
      <c r="L44" s="33">
        <f t="shared" si="4"/>
        <v>75031305.400000006</v>
      </c>
      <c r="M44" s="37"/>
      <c r="N44" s="38"/>
      <c r="O44" s="39"/>
      <c r="P44" s="33"/>
      <c r="S44" s="41"/>
      <c r="T44" s="42"/>
      <c r="U44" s="43"/>
      <c r="V44" s="44"/>
      <c r="W44" s="44"/>
      <c r="X44" s="45"/>
    </row>
    <row r="45" spans="2:24" s="40" customFormat="1" ht="40.5" x14ac:dyDescent="0.25">
      <c r="B45" s="28">
        <v>41</v>
      </c>
      <c r="C45" s="29" t="s">
        <v>238</v>
      </c>
      <c r="D45" s="30" t="s">
        <v>112</v>
      </c>
      <c r="E45" s="29" t="s">
        <v>2</v>
      </c>
      <c r="F45" s="31">
        <v>1</v>
      </c>
      <c r="G45" s="32">
        <v>75031305.400000006</v>
      </c>
      <c r="H45" s="33">
        <f t="shared" si="0"/>
        <v>75031305.400000006</v>
      </c>
      <c r="I45" s="34"/>
      <c r="J45" s="35">
        <v>1</v>
      </c>
      <c r="K45" s="36">
        <f t="shared" si="3"/>
        <v>1</v>
      </c>
      <c r="L45" s="33">
        <f t="shared" si="4"/>
        <v>75031305.400000006</v>
      </c>
      <c r="M45" s="37"/>
      <c r="N45" s="38"/>
      <c r="O45" s="39"/>
      <c r="P45" s="33"/>
      <c r="S45" s="41"/>
      <c r="T45" s="42"/>
      <c r="U45" s="43"/>
      <c r="V45" s="44"/>
      <c r="W45" s="44"/>
      <c r="X45" s="45"/>
    </row>
    <row r="46" spans="2:24" s="40" customFormat="1" ht="40.5" x14ac:dyDescent="0.25">
      <c r="B46" s="28">
        <v>42</v>
      </c>
      <c r="C46" s="29" t="s">
        <v>239</v>
      </c>
      <c r="D46" s="30" t="s">
        <v>112</v>
      </c>
      <c r="E46" s="29" t="s">
        <v>2</v>
      </c>
      <c r="F46" s="31">
        <v>1</v>
      </c>
      <c r="G46" s="32">
        <v>75031305.400000006</v>
      </c>
      <c r="H46" s="33">
        <f t="shared" si="0"/>
        <v>75031305.400000006</v>
      </c>
      <c r="I46" s="34"/>
      <c r="J46" s="35">
        <v>1</v>
      </c>
      <c r="K46" s="36">
        <f t="shared" si="3"/>
        <v>1</v>
      </c>
      <c r="L46" s="33">
        <f t="shared" si="4"/>
        <v>75031305.400000006</v>
      </c>
      <c r="M46" s="37"/>
      <c r="N46" s="38"/>
      <c r="O46" s="39"/>
      <c r="P46" s="33"/>
      <c r="S46" s="41"/>
      <c r="T46" s="42"/>
      <c r="U46" s="43"/>
      <c r="V46" s="44"/>
      <c r="W46" s="44"/>
      <c r="X46" s="45"/>
    </row>
    <row r="47" spans="2:24" s="40" customFormat="1" ht="40.5" x14ac:dyDescent="0.25">
      <c r="B47" s="28">
        <v>43</v>
      </c>
      <c r="C47" s="29" t="s">
        <v>240</v>
      </c>
      <c r="D47" s="30" t="s">
        <v>112</v>
      </c>
      <c r="E47" s="29" t="s">
        <v>2</v>
      </c>
      <c r="F47" s="31">
        <v>1</v>
      </c>
      <c r="G47" s="32">
        <v>75031305.400000006</v>
      </c>
      <c r="H47" s="33">
        <f t="shared" si="0"/>
        <v>75031305.400000006</v>
      </c>
      <c r="I47" s="34"/>
      <c r="J47" s="35">
        <v>1</v>
      </c>
      <c r="K47" s="36">
        <f t="shared" si="3"/>
        <v>1</v>
      </c>
      <c r="L47" s="33">
        <f t="shared" si="4"/>
        <v>75031305.400000006</v>
      </c>
      <c r="M47" s="37"/>
      <c r="N47" s="38"/>
      <c r="O47" s="39"/>
      <c r="P47" s="33"/>
      <c r="S47" s="41"/>
      <c r="T47" s="42"/>
      <c r="U47" s="43"/>
      <c r="V47" s="44"/>
      <c r="W47" s="44"/>
      <c r="X47" s="45"/>
    </row>
    <row r="48" spans="2:24" s="40" customFormat="1" ht="40.5" x14ac:dyDescent="0.25">
      <c r="B48" s="28">
        <v>44</v>
      </c>
      <c r="C48" s="29" t="s">
        <v>241</v>
      </c>
      <c r="D48" s="30" t="s">
        <v>112</v>
      </c>
      <c r="E48" s="29" t="s">
        <v>2</v>
      </c>
      <c r="F48" s="31">
        <v>1</v>
      </c>
      <c r="G48" s="32">
        <v>75031305.400000006</v>
      </c>
      <c r="H48" s="33">
        <f t="shared" si="0"/>
        <v>75031305.400000006</v>
      </c>
      <c r="I48" s="34"/>
      <c r="J48" s="35">
        <v>1</v>
      </c>
      <c r="K48" s="36">
        <f t="shared" si="3"/>
        <v>1</v>
      </c>
      <c r="L48" s="33">
        <f t="shared" si="4"/>
        <v>75031305.400000006</v>
      </c>
      <c r="M48" s="37"/>
      <c r="N48" s="38"/>
      <c r="O48" s="39"/>
      <c r="P48" s="33"/>
      <c r="S48" s="41"/>
      <c r="T48" s="42"/>
      <c r="U48" s="43"/>
      <c r="V48" s="44"/>
      <c r="W48" s="44"/>
      <c r="X48" s="45"/>
    </row>
    <row r="49" spans="2:24" s="40" customFormat="1" ht="40.5" x14ac:dyDescent="0.25">
      <c r="B49" s="28">
        <v>45</v>
      </c>
      <c r="C49" s="29" t="s">
        <v>242</v>
      </c>
      <c r="D49" s="30" t="s">
        <v>112</v>
      </c>
      <c r="E49" s="29" t="s">
        <v>2</v>
      </c>
      <c r="F49" s="31">
        <v>1</v>
      </c>
      <c r="G49" s="32">
        <v>75031305.400000006</v>
      </c>
      <c r="H49" s="33">
        <f t="shared" si="0"/>
        <v>75031305.400000006</v>
      </c>
      <c r="I49" s="34"/>
      <c r="J49" s="35">
        <v>1</v>
      </c>
      <c r="K49" s="36">
        <f t="shared" si="3"/>
        <v>1</v>
      </c>
      <c r="L49" s="33">
        <f t="shared" si="4"/>
        <v>75031305.400000006</v>
      </c>
      <c r="M49" s="37"/>
      <c r="N49" s="38"/>
      <c r="O49" s="39"/>
      <c r="P49" s="33"/>
      <c r="S49" s="41"/>
      <c r="T49" s="42"/>
      <c r="U49" s="43"/>
      <c r="V49" s="44"/>
      <c r="W49" s="44"/>
      <c r="X49" s="45"/>
    </row>
    <row r="50" spans="2:24" s="40" customFormat="1" ht="40.5" x14ac:dyDescent="0.25">
      <c r="B50" s="28">
        <v>46</v>
      </c>
      <c r="C50" s="29" t="s">
        <v>243</v>
      </c>
      <c r="D50" s="30" t="s">
        <v>112</v>
      </c>
      <c r="E50" s="29" t="s">
        <v>2</v>
      </c>
      <c r="F50" s="31">
        <v>1</v>
      </c>
      <c r="G50" s="32">
        <v>75031305.400000006</v>
      </c>
      <c r="H50" s="33">
        <f t="shared" si="0"/>
        <v>75031305.400000006</v>
      </c>
      <c r="I50" s="34"/>
      <c r="J50" s="35">
        <v>1</v>
      </c>
      <c r="K50" s="36">
        <f t="shared" si="3"/>
        <v>1</v>
      </c>
      <c r="L50" s="33">
        <f t="shared" si="4"/>
        <v>75031305.400000006</v>
      </c>
      <c r="M50" s="37"/>
      <c r="N50" s="38"/>
      <c r="O50" s="39"/>
      <c r="P50" s="33"/>
      <c r="S50" s="41"/>
      <c r="T50" s="42"/>
      <c r="U50" s="43"/>
      <c r="V50" s="44"/>
      <c r="W50" s="44"/>
      <c r="X50" s="45"/>
    </row>
    <row r="51" spans="2:24" s="40" customFormat="1" ht="40.5" x14ac:dyDescent="0.25">
      <c r="B51" s="28">
        <v>47</v>
      </c>
      <c r="C51" s="29" t="s">
        <v>244</v>
      </c>
      <c r="D51" s="30" t="s">
        <v>108</v>
      </c>
      <c r="E51" s="29" t="s">
        <v>2</v>
      </c>
      <c r="F51" s="31">
        <v>1</v>
      </c>
      <c r="G51" s="32">
        <v>75031305.400000006</v>
      </c>
      <c r="H51" s="33">
        <f t="shared" si="0"/>
        <v>75031305.400000006</v>
      </c>
      <c r="I51" s="34"/>
      <c r="J51" s="35">
        <v>1</v>
      </c>
      <c r="K51" s="36">
        <f t="shared" si="3"/>
        <v>1</v>
      </c>
      <c r="L51" s="33">
        <f t="shared" si="4"/>
        <v>75031305.400000006</v>
      </c>
      <c r="M51" s="37"/>
      <c r="N51" s="38"/>
      <c r="O51" s="39"/>
      <c r="P51" s="33"/>
      <c r="S51" s="41"/>
      <c r="T51" s="42"/>
      <c r="U51" s="43"/>
      <c r="V51" s="44"/>
      <c r="W51" s="44"/>
      <c r="X51" s="45"/>
    </row>
    <row r="52" spans="2:24" s="40" customFormat="1" ht="40.5" x14ac:dyDescent="0.25">
      <c r="B52" s="28">
        <v>48</v>
      </c>
      <c r="C52" s="29" t="s">
        <v>245</v>
      </c>
      <c r="D52" s="30" t="s">
        <v>108</v>
      </c>
      <c r="E52" s="29" t="s">
        <v>2</v>
      </c>
      <c r="F52" s="31">
        <v>1</v>
      </c>
      <c r="G52" s="32">
        <v>75031305.400000006</v>
      </c>
      <c r="H52" s="33">
        <f t="shared" si="0"/>
        <v>75031305.400000006</v>
      </c>
      <c r="I52" s="34"/>
      <c r="J52" s="35">
        <v>1</v>
      </c>
      <c r="K52" s="36">
        <f t="shared" si="3"/>
        <v>1</v>
      </c>
      <c r="L52" s="33">
        <f t="shared" si="4"/>
        <v>75031305.400000006</v>
      </c>
      <c r="M52" s="37"/>
      <c r="N52" s="38"/>
      <c r="O52" s="39"/>
      <c r="P52" s="33"/>
      <c r="S52" s="41"/>
      <c r="T52" s="42"/>
      <c r="U52" s="43"/>
      <c r="V52" s="44"/>
      <c r="W52" s="44"/>
      <c r="X52" s="45"/>
    </row>
    <row r="53" spans="2:24" s="40" customFormat="1" ht="40.5" x14ac:dyDescent="0.25">
      <c r="B53" s="28">
        <v>49</v>
      </c>
      <c r="C53" s="29" t="s">
        <v>246</v>
      </c>
      <c r="D53" s="30" t="s">
        <v>108</v>
      </c>
      <c r="E53" s="29" t="s">
        <v>2</v>
      </c>
      <c r="F53" s="31">
        <v>1</v>
      </c>
      <c r="G53" s="32">
        <v>75031305.400000006</v>
      </c>
      <c r="H53" s="33">
        <f t="shared" si="0"/>
        <v>75031305.400000006</v>
      </c>
      <c r="I53" s="34"/>
      <c r="J53" s="35">
        <v>1</v>
      </c>
      <c r="K53" s="36">
        <f t="shared" si="3"/>
        <v>1</v>
      </c>
      <c r="L53" s="33">
        <f t="shared" si="4"/>
        <v>75031305.400000006</v>
      </c>
      <c r="M53" s="37"/>
      <c r="N53" s="38"/>
      <c r="O53" s="39"/>
      <c r="P53" s="33"/>
      <c r="S53" s="41"/>
      <c r="T53" s="42"/>
      <c r="U53" s="43"/>
      <c r="V53" s="44"/>
      <c r="W53" s="44"/>
      <c r="X53" s="45"/>
    </row>
    <row r="54" spans="2:24" s="40" customFormat="1" ht="40.5" x14ac:dyDescent="0.25">
      <c r="B54" s="28">
        <v>50</v>
      </c>
      <c r="C54" s="29" t="s">
        <v>247</v>
      </c>
      <c r="D54" s="30" t="s">
        <v>108</v>
      </c>
      <c r="E54" s="29" t="s">
        <v>2</v>
      </c>
      <c r="F54" s="31">
        <v>1</v>
      </c>
      <c r="G54" s="32">
        <v>75031305.400000006</v>
      </c>
      <c r="H54" s="33">
        <f t="shared" si="0"/>
        <v>75031305.400000006</v>
      </c>
      <c r="I54" s="34"/>
      <c r="J54" s="35">
        <v>1</v>
      </c>
      <c r="K54" s="36">
        <f t="shared" si="3"/>
        <v>1</v>
      </c>
      <c r="L54" s="33">
        <f t="shared" si="4"/>
        <v>75031305.400000006</v>
      </c>
      <c r="M54" s="37"/>
      <c r="N54" s="38"/>
      <c r="O54" s="39"/>
      <c r="P54" s="33"/>
      <c r="S54" s="41"/>
      <c r="T54" s="42"/>
      <c r="U54" s="43"/>
      <c r="V54" s="44"/>
      <c r="W54" s="44"/>
      <c r="X54" s="45"/>
    </row>
    <row r="55" spans="2:24" s="40" customFormat="1" ht="40.5" x14ac:dyDescent="0.25">
      <c r="B55" s="28">
        <v>51</v>
      </c>
      <c r="C55" s="29" t="s">
        <v>248</v>
      </c>
      <c r="D55" s="30" t="s">
        <v>108</v>
      </c>
      <c r="E55" s="29" t="s">
        <v>2</v>
      </c>
      <c r="F55" s="31">
        <v>1</v>
      </c>
      <c r="G55" s="32">
        <v>75031305.400000006</v>
      </c>
      <c r="H55" s="33">
        <f t="shared" si="0"/>
        <v>75031305.400000006</v>
      </c>
      <c r="I55" s="34"/>
      <c r="J55" s="35">
        <v>1</v>
      </c>
      <c r="K55" s="36">
        <f t="shared" si="3"/>
        <v>1</v>
      </c>
      <c r="L55" s="33">
        <f t="shared" si="4"/>
        <v>75031305.400000006</v>
      </c>
      <c r="M55" s="37"/>
      <c r="N55" s="38"/>
      <c r="O55" s="39"/>
      <c r="P55" s="33"/>
      <c r="S55" s="41"/>
      <c r="T55" s="42"/>
      <c r="U55" s="43"/>
      <c r="V55" s="44"/>
      <c r="W55" s="44"/>
      <c r="X55" s="45"/>
    </row>
    <row r="56" spans="2:24" s="40" customFormat="1" ht="40.5" x14ac:dyDescent="0.25">
      <c r="B56" s="28">
        <v>52</v>
      </c>
      <c r="C56" s="29" t="s">
        <v>249</v>
      </c>
      <c r="D56" s="30" t="s">
        <v>114</v>
      </c>
      <c r="E56" s="29" t="s">
        <v>2</v>
      </c>
      <c r="F56" s="31">
        <v>1</v>
      </c>
      <c r="G56" s="32">
        <v>97099336.400000006</v>
      </c>
      <c r="H56" s="33">
        <f t="shared" si="0"/>
        <v>97099336.400000006</v>
      </c>
      <c r="I56" s="34"/>
      <c r="J56" s="35">
        <v>1</v>
      </c>
      <c r="K56" s="36">
        <f t="shared" si="3"/>
        <v>1</v>
      </c>
      <c r="L56" s="33">
        <f t="shared" si="4"/>
        <v>97099336.400000006</v>
      </c>
      <c r="M56" s="37"/>
      <c r="N56" s="38"/>
      <c r="O56" s="39"/>
      <c r="P56" s="33"/>
      <c r="S56" s="41"/>
      <c r="T56" s="42"/>
      <c r="U56" s="43"/>
      <c r="V56" s="44"/>
      <c r="W56" s="44"/>
      <c r="X56" s="45"/>
    </row>
    <row r="57" spans="2:24" s="40" customFormat="1" ht="40.5" x14ac:dyDescent="0.25">
      <c r="B57" s="28">
        <v>53</v>
      </c>
      <c r="C57" s="29" t="s">
        <v>250</v>
      </c>
      <c r="D57" s="30" t="s">
        <v>114</v>
      </c>
      <c r="E57" s="29" t="s">
        <v>2</v>
      </c>
      <c r="F57" s="31">
        <v>1</v>
      </c>
      <c r="G57" s="32">
        <v>97099336.400000006</v>
      </c>
      <c r="H57" s="33">
        <f t="shared" si="0"/>
        <v>97099336.400000006</v>
      </c>
      <c r="I57" s="34"/>
      <c r="J57" s="35">
        <v>1</v>
      </c>
      <c r="K57" s="36">
        <f t="shared" si="3"/>
        <v>1</v>
      </c>
      <c r="L57" s="33">
        <f t="shared" si="4"/>
        <v>97099336.400000006</v>
      </c>
      <c r="M57" s="37"/>
      <c r="N57" s="38"/>
      <c r="O57" s="39"/>
      <c r="P57" s="33"/>
      <c r="S57" s="41"/>
      <c r="T57" s="42"/>
      <c r="U57" s="43"/>
      <c r="V57" s="44"/>
      <c r="W57" s="44"/>
      <c r="X57" s="45"/>
    </row>
    <row r="58" spans="2:24" s="40" customFormat="1" ht="40.5" x14ac:dyDescent="0.25">
      <c r="B58" s="28">
        <v>54</v>
      </c>
      <c r="C58" s="29" t="s">
        <v>251</v>
      </c>
      <c r="D58" s="30" t="s">
        <v>114</v>
      </c>
      <c r="E58" s="29" t="s">
        <v>2</v>
      </c>
      <c r="F58" s="31">
        <v>1</v>
      </c>
      <c r="G58" s="32">
        <v>97099336.400000006</v>
      </c>
      <c r="H58" s="33">
        <f t="shared" si="0"/>
        <v>97099336.400000006</v>
      </c>
      <c r="I58" s="34"/>
      <c r="J58" s="35">
        <v>1</v>
      </c>
      <c r="K58" s="36">
        <f t="shared" si="3"/>
        <v>1</v>
      </c>
      <c r="L58" s="33">
        <f t="shared" si="4"/>
        <v>97099336.400000006</v>
      </c>
      <c r="M58" s="37"/>
      <c r="N58" s="38"/>
      <c r="O58" s="39"/>
      <c r="P58" s="33"/>
      <c r="S58" s="41"/>
      <c r="T58" s="42"/>
      <c r="U58" s="43"/>
      <c r="V58" s="44"/>
      <c r="W58" s="44"/>
      <c r="X58" s="45"/>
    </row>
    <row r="59" spans="2:24" s="40" customFormat="1" ht="40.5" x14ac:dyDescent="0.25">
      <c r="B59" s="28">
        <v>55</v>
      </c>
      <c r="C59" s="29" t="s">
        <v>252</v>
      </c>
      <c r="D59" s="30" t="s">
        <v>114</v>
      </c>
      <c r="E59" s="29" t="s">
        <v>2</v>
      </c>
      <c r="F59" s="31">
        <v>1</v>
      </c>
      <c r="G59" s="32">
        <v>97099336.400000006</v>
      </c>
      <c r="H59" s="33">
        <f t="shared" si="0"/>
        <v>97099336.400000006</v>
      </c>
      <c r="I59" s="34"/>
      <c r="J59" s="35">
        <v>1</v>
      </c>
      <c r="K59" s="36">
        <f t="shared" si="3"/>
        <v>1</v>
      </c>
      <c r="L59" s="33">
        <f t="shared" si="4"/>
        <v>97099336.400000006</v>
      </c>
      <c r="M59" s="37"/>
      <c r="N59" s="38"/>
      <c r="O59" s="39"/>
      <c r="P59" s="33"/>
      <c r="S59" s="41"/>
      <c r="T59" s="42"/>
      <c r="U59" s="43"/>
      <c r="V59" s="44"/>
      <c r="W59" s="44"/>
      <c r="X59" s="45"/>
    </row>
    <row r="60" spans="2:24" s="40" customFormat="1" ht="40.5" x14ac:dyDescent="0.25">
      <c r="B60" s="28">
        <v>56</v>
      </c>
      <c r="C60" s="29" t="s">
        <v>253</v>
      </c>
      <c r="D60" s="30" t="s">
        <v>114</v>
      </c>
      <c r="E60" s="29" t="s">
        <v>2</v>
      </c>
      <c r="F60" s="31">
        <v>1</v>
      </c>
      <c r="G60" s="32">
        <v>97099336.400000006</v>
      </c>
      <c r="H60" s="33">
        <f t="shared" si="0"/>
        <v>97099336.400000006</v>
      </c>
      <c r="I60" s="34"/>
      <c r="J60" s="35">
        <v>1</v>
      </c>
      <c r="K60" s="36">
        <f t="shared" si="3"/>
        <v>1</v>
      </c>
      <c r="L60" s="33">
        <f t="shared" si="4"/>
        <v>97099336.400000006</v>
      </c>
      <c r="M60" s="37"/>
      <c r="N60" s="38"/>
      <c r="O60" s="39"/>
      <c r="P60" s="33"/>
      <c r="S60" s="41"/>
      <c r="T60" s="42"/>
      <c r="U60" s="43"/>
      <c r="V60" s="44"/>
      <c r="W60" s="44"/>
      <c r="X60" s="45"/>
    </row>
    <row r="61" spans="2:24" s="40" customFormat="1" ht="40.5" x14ac:dyDescent="0.25">
      <c r="B61" s="28">
        <v>57</v>
      </c>
      <c r="C61" s="29" t="s">
        <v>254</v>
      </c>
      <c r="D61" s="30" t="s">
        <v>114</v>
      </c>
      <c r="E61" s="29" t="s">
        <v>2</v>
      </c>
      <c r="F61" s="31">
        <v>1</v>
      </c>
      <c r="G61" s="32">
        <v>97099336.400000006</v>
      </c>
      <c r="H61" s="33">
        <f t="shared" si="0"/>
        <v>97099336.400000006</v>
      </c>
      <c r="I61" s="34"/>
      <c r="J61" s="35">
        <v>1</v>
      </c>
      <c r="K61" s="36">
        <f t="shared" si="3"/>
        <v>1</v>
      </c>
      <c r="L61" s="33">
        <f t="shared" si="4"/>
        <v>97099336.400000006</v>
      </c>
      <c r="M61" s="37"/>
      <c r="N61" s="38"/>
      <c r="O61" s="39"/>
      <c r="P61" s="33"/>
      <c r="S61" s="41"/>
      <c r="T61" s="42"/>
      <c r="U61" s="43"/>
      <c r="V61" s="44"/>
      <c r="W61" s="44"/>
      <c r="X61" s="45"/>
    </row>
    <row r="62" spans="2:24" s="40" customFormat="1" ht="40.5" x14ac:dyDescent="0.25">
      <c r="B62" s="28">
        <v>58</v>
      </c>
      <c r="C62" s="29" t="s">
        <v>255</v>
      </c>
      <c r="D62" s="30" t="s">
        <v>114</v>
      </c>
      <c r="E62" s="29" t="s">
        <v>2</v>
      </c>
      <c r="F62" s="31">
        <v>1</v>
      </c>
      <c r="G62" s="32">
        <v>97099336.400000006</v>
      </c>
      <c r="H62" s="33">
        <f t="shared" si="0"/>
        <v>97099336.400000006</v>
      </c>
      <c r="I62" s="34"/>
      <c r="J62" s="35">
        <v>1</v>
      </c>
      <c r="K62" s="36">
        <f t="shared" si="3"/>
        <v>1</v>
      </c>
      <c r="L62" s="33">
        <f t="shared" si="4"/>
        <v>97099336.400000006</v>
      </c>
      <c r="M62" s="37"/>
      <c r="N62" s="38"/>
      <c r="O62" s="39"/>
      <c r="P62" s="33"/>
      <c r="S62" s="41"/>
      <c r="T62" s="42"/>
      <c r="U62" s="43"/>
      <c r="V62" s="44"/>
      <c r="W62" s="44"/>
      <c r="X62" s="45"/>
    </row>
    <row r="63" spans="2:24" s="40" customFormat="1" ht="40.5" x14ac:dyDescent="0.25">
      <c r="B63" s="28">
        <v>59</v>
      </c>
      <c r="C63" s="29" t="s">
        <v>256</v>
      </c>
      <c r="D63" s="30" t="s">
        <v>114</v>
      </c>
      <c r="E63" s="29" t="s">
        <v>2</v>
      </c>
      <c r="F63" s="31">
        <v>1</v>
      </c>
      <c r="G63" s="32">
        <v>97099336.400000006</v>
      </c>
      <c r="H63" s="33">
        <f t="shared" si="0"/>
        <v>97099336.400000006</v>
      </c>
      <c r="I63" s="34"/>
      <c r="J63" s="35">
        <v>1</v>
      </c>
      <c r="K63" s="36">
        <f t="shared" si="3"/>
        <v>1</v>
      </c>
      <c r="L63" s="33">
        <f t="shared" si="4"/>
        <v>97099336.400000006</v>
      </c>
      <c r="M63" s="37"/>
      <c r="N63" s="38"/>
      <c r="O63" s="39"/>
      <c r="P63" s="33"/>
      <c r="S63" s="41"/>
      <c r="T63" s="42"/>
      <c r="U63" s="43"/>
      <c r="V63" s="44"/>
      <c r="W63" s="44"/>
      <c r="X63" s="45"/>
    </row>
    <row r="64" spans="2:24" s="40" customFormat="1" ht="40.5" x14ac:dyDescent="0.25">
      <c r="B64" s="28">
        <v>60</v>
      </c>
      <c r="C64" s="29" t="s">
        <v>257</v>
      </c>
      <c r="D64" s="30" t="s">
        <v>114</v>
      </c>
      <c r="E64" s="29" t="s">
        <v>2</v>
      </c>
      <c r="F64" s="31">
        <v>1</v>
      </c>
      <c r="G64" s="32">
        <v>97099336.400000006</v>
      </c>
      <c r="H64" s="33">
        <f t="shared" si="0"/>
        <v>97099336.400000006</v>
      </c>
      <c r="I64" s="34"/>
      <c r="J64" s="35">
        <v>1</v>
      </c>
      <c r="K64" s="36">
        <f t="shared" si="3"/>
        <v>1</v>
      </c>
      <c r="L64" s="33">
        <f t="shared" si="4"/>
        <v>97099336.400000006</v>
      </c>
      <c r="M64" s="37"/>
      <c r="N64" s="38"/>
      <c r="O64" s="39"/>
      <c r="P64" s="33"/>
      <c r="S64" s="41"/>
      <c r="T64" s="42"/>
      <c r="U64" s="43"/>
      <c r="V64" s="44"/>
      <c r="W64" s="44"/>
      <c r="X64" s="45"/>
    </row>
    <row r="65" spans="2:24" s="40" customFormat="1" ht="40.5" x14ac:dyDescent="0.25">
      <c r="B65" s="28">
        <v>61</v>
      </c>
      <c r="C65" s="29" t="s">
        <v>258</v>
      </c>
      <c r="D65" s="30" t="s">
        <v>114</v>
      </c>
      <c r="E65" s="29" t="s">
        <v>2</v>
      </c>
      <c r="F65" s="31">
        <v>1</v>
      </c>
      <c r="G65" s="32">
        <v>97099336.400000006</v>
      </c>
      <c r="H65" s="33">
        <f t="shared" si="0"/>
        <v>97099336.400000006</v>
      </c>
      <c r="I65" s="34"/>
      <c r="J65" s="35">
        <v>1</v>
      </c>
      <c r="K65" s="36">
        <f t="shared" si="3"/>
        <v>1</v>
      </c>
      <c r="L65" s="33">
        <f t="shared" si="4"/>
        <v>97099336.400000006</v>
      </c>
      <c r="M65" s="37"/>
      <c r="N65" s="38"/>
      <c r="O65" s="39"/>
      <c r="P65" s="33"/>
      <c r="S65" s="41"/>
      <c r="T65" s="42"/>
      <c r="U65" s="43"/>
      <c r="V65" s="44"/>
      <c r="W65" s="44"/>
      <c r="X65" s="45"/>
    </row>
    <row r="66" spans="2:24" s="40" customFormat="1" ht="40.5" x14ac:dyDescent="0.25">
      <c r="B66" s="28">
        <v>62</v>
      </c>
      <c r="C66" s="29" t="s">
        <v>259</v>
      </c>
      <c r="D66" s="30" t="s">
        <v>114</v>
      </c>
      <c r="E66" s="29" t="s">
        <v>2</v>
      </c>
      <c r="F66" s="31">
        <v>1</v>
      </c>
      <c r="G66" s="32">
        <v>97099336.400000006</v>
      </c>
      <c r="H66" s="33">
        <f t="shared" si="0"/>
        <v>97099336.400000006</v>
      </c>
      <c r="I66" s="34"/>
      <c r="J66" s="35">
        <v>1</v>
      </c>
      <c r="K66" s="36">
        <f t="shared" si="3"/>
        <v>1</v>
      </c>
      <c r="L66" s="33">
        <f t="shared" si="4"/>
        <v>97099336.400000006</v>
      </c>
      <c r="M66" s="37"/>
      <c r="N66" s="38"/>
      <c r="O66" s="39"/>
      <c r="P66" s="33"/>
      <c r="S66" s="41"/>
      <c r="T66" s="42"/>
      <c r="U66" s="43"/>
      <c r="V66" s="44"/>
      <c r="W66" s="44"/>
      <c r="X66" s="45"/>
    </row>
    <row r="67" spans="2:24" s="40" customFormat="1" ht="40.5" x14ac:dyDescent="0.25">
      <c r="B67" s="28">
        <v>63</v>
      </c>
      <c r="C67" s="29" t="s">
        <v>260</v>
      </c>
      <c r="D67" s="30" t="s">
        <v>114</v>
      </c>
      <c r="E67" s="29" t="s">
        <v>2</v>
      </c>
      <c r="F67" s="31">
        <v>1</v>
      </c>
      <c r="G67" s="32">
        <v>97099336.400000006</v>
      </c>
      <c r="H67" s="33">
        <f t="shared" si="0"/>
        <v>97099336.400000006</v>
      </c>
      <c r="I67" s="34"/>
      <c r="J67" s="35">
        <v>1</v>
      </c>
      <c r="K67" s="36">
        <f t="shared" si="3"/>
        <v>1</v>
      </c>
      <c r="L67" s="33">
        <f t="shared" si="4"/>
        <v>97099336.400000006</v>
      </c>
      <c r="M67" s="37"/>
      <c r="N67" s="38"/>
      <c r="O67" s="39"/>
      <c r="P67" s="33"/>
      <c r="S67" s="41"/>
      <c r="T67" s="42"/>
      <c r="U67" s="43"/>
      <c r="V67" s="44"/>
      <c r="W67" s="44"/>
      <c r="X67" s="45"/>
    </row>
    <row r="68" spans="2:24" s="40" customFormat="1" ht="40.5" x14ac:dyDescent="0.25">
      <c r="B68" s="28">
        <v>64</v>
      </c>
      <c r="C68" s="29" t="s">
        <v>261</v>
      </c>
      <c r="D68" s="30" t="s">
        <v>115</v>
      </c>
      <c r="E68" s="29" t="s">
        <v>2</v>
      </c>
      <c r="F68" s="31">
        <v>1</v>
      </c>
      <c r="G68" s="32">
        <v>97099336.400000006</v>
      </c>
      <c r="H68" s="33">
        <f t="shared" si="0"/>
        <v>97099336.400000006</v>
      </c>
      <c r="I68" s="34"/>
      <c r="J68" s="35">
        <v>1</v>
      </c>
      <c r="K68" s="36">
        <f t="shared" si="3"/>
        <v>1</v>
      </c>
      <c r="L68" s="33">
        <f t="shared" si="4"/>
        <v>97099336.400000006</v>
      </c>
      <c r="M68" s="37"/>
      <c r="N68" s="38"/>
      <c r="O68" s="39"/>
      <c r="P68" s="33"/>
      <c r="S68" s="41"/>
      <c r="T68" s="42"/>
      <c r="U68" s="43"/>
      <c r="V68" s="44"/>
      <c r="W68" s="44"/>
      <c r="X68" s="45"/>
    </row>
    <row r="69" spans="2:24" s="40" customFormat="1" ht="40.5" x14ac:dyDescent="0.25">
      <c r="B69" s="28">
        <v>65</v>
      </c>
      <c r="C69" s="29" t="s">
        <v>262</v>
      </c>
      <c r="D69" s="30" t="s">
        <v>114</v>
      </c>
      <c r="E69" s="29" t="s">
        <v>2</v>
      </c>
      <c r="F69" s="31">
        <v>1</v>
      </c>
      <c r="G69" s="32">
        <v>97099336.400000006</v>
      </c>
      <c r="H69" s="33">
        <f t="shared" si="0"/>
        <v>97099336.400000006</v>
      </c>
      <c r="I69" s="34"/>
      <c r="J69" s="35">
        <v>1</v>
      </c>
      <c r="K69" s="36">
        <f t="shared" si="3"/>
        <v>1</v>
      </c>
      <c r="L69" s="33">
        <f t="shared" si="4"/>
        <v>97099336.400000006</v>
      </c>
      <c r="M69" s="37"/>
      <c r="N69" s="38"/>
      <c r="O69" s="39"/>
      <c r="P69" s="33"/>
      <c r="S69" s="41"/>
      <c r="T69" s="42"/>
      <c r="U69" s="43"/>
      <c r="V69" s="44"/>
      <c r="W69" s="44"/>
      <c r="X69" s="45"/>
    </row>
    <row r="70" spans="2:24" s="40" customFormat="1" ht="40.5" x14ac:dyDescent="0.25">
      <c r="B70" s="28">
        <v>66</v>
      </c>
      <c r="C70" s="29" t="s">
        <v>263</v>
      </c>
      <c r="D70" s="30" t="s">
        <v>114</v>
      </c>
      <c r="E70" s="29" t="s">
        <v>2</v>
      </c>
      <c r="F70" s="31">
        <v>1</v>
      </c>
      <c r="G70" s="32">
        <v>97099336.400000006</v>
      </c>
      <c r="H70" s="33">
        <f t="shared" si="0"/>
        <v>97099336.400000006</v>
      </c>
      <c r="I70" s="34"/>
      <c r="J70" s="35">
        <v>1</v>
      </c>
      <c r="K70" s="36">
        <f t="shared" ref="K70:K133" si="5">J70/F70</f>
        <v>1</v>
      </c>
      <c r="L70" s="33">
        <f t="shared" ref="L70:L133" si="6">J70*G70</f>
        <v>97099336.400000006</v>
      </c>
      <c r="M70" s="37"/>
      <c r="N70" s="38"/>
      <c r="O70" s="39"/>
      <c r="P70" s="33"/>
      <c r="S70" s="41"/>
      <c r="T70" s="42"/>
      <c r="U70" s="43"/>
      <c r="V70" s="44"/>
      <c r="W70" s="44"/>
      <c r="X70" s="45"/>
    </row>
    <row r="71" spans="2:24" s="40" customFormat="1" ht="40.5" x14ac:dyDescent="0.25">
      <c r="B71" s="28">
        <v>67</v>
      </c>
      <c r="C71" s="29" t="s">
        <v>264</v>
      </c>
      <c r="D71" s="30" t="s">
        <v>114</v>
      </c>
      <c r="E71" s="29" t="s">
        <v>2</v>
      </c>
      <c r="F71" s="31">
        <v>1</v>
      </c>
      <c r="G71" s="32">
        <v>97099336.400000006</v>
      </c>
      <c r="H71" s="33">
        <f t="shared" si="0"/>
        <v>97099336.400000006</v>
      </c>
      <c r="I71" s="34"/>
      <c r="J71" s="35">
        <v>1</v>
      </c>
      <c r="K71" s="36">
        <f t="shared" si="5"/>
        <v>1</v>
      </c>
      <c r="L71" s="33">
        <f t="shared" si="6"/>
        <v>97099336.400000006</v>
      </c>
      <c r="M71" s="37"/>
      <c r="N71" s="38"/>
      <c r="O71" s="39"/>
      <c r="P71" s="33"/>
      <c r="S71" s="41"/>
      <c r="T71" s="42"/>
      <c r="U71" s="43"/>
      <c r="V71" s="44"/>
      <c r="W71" s="44"/>
      <c r="X71" s="45"/>
    </row>
    <row r="72" spans="2:24" s="40" customFormat="1" ht="40.5" x14ac:dyDescent="0.25">
      <c r="B72" s="28">
        <v>68</v>
      </c>
      <c r="C72" s="29" t="s">
        <v>265</v>
      </c>
      <c r="D72" s="30" t="s">
        <v>114</v>
      </c>
      <c r="E72" s="29" t="s">
        <v>2</v>
      </c>
      <c r="F72" s="31">
        <v>1</v>
      </c>
      <c r="G72" s="32">
        <v>97099336.400000006</v>
      </c>
      <c r="H72" s="33">
        <f t="shared" si="0"/>
        <v>97099336.400000006</v>
      </c>
      <c r="I72" s="34"/>
      <c r="J72" s="35">
        <v>1</v>
      </c>
      <c r="K72" s="36">
        <f t="shared" si="5"/>
        <v>1</v>
      </c>
      <c r="L72" s="33">
        <f t="shared" si="6"/>
        <v>97099336.400000006</v>
      </c>
      <c r="M72" s="37"/>
      <c r="N72" s="38"/>
      <c r="O72" s="39"/>
      <c r="P72" s="33"/>
      <c r="S72" s="41"/>
      <c r="T72" s="42"/>
      <c r="U72" s="43"/>
      <c r="V72" s="44"/>
      <c r="W72" s="44"/>
      <c r="X72" s="45"/>
    </row>
    <row r="73" spans="2:24" s="40" customFormat="1" ht="40.5" x14ac:dyDescent="0.25">
      <c r="B73" s="28">
        <v>69</v>
      </c>
      <c r="C73" s="29" t="s">
        <v>266</v>
      </c>
      <c r="D73" s="30" t="s">
        <v>114</v>
      </c>
      <c r="E73" s="29" t="s">
        <v>2</v>
      </c>
      <c r="F73" s="31">
        <v>1</v>
      </c>
      <c r="G73" s="32">
        <v>97099336.400000006</v>
      </c>
      <c r="H73" s="33">
        <f t="shared" si="0"/>
        <v>97099336.400000006</v>
      </c>
      <c r="I73" s="34"/>
      <c r="J73" s="35">
        <v>1</v>
      </c>
      <c r="K73" s="36">
        <f t="shared" si="5"/>
        <v>1</v>
      </c>
      <c r="L73" s="33">
        <f t="shared" si="6"/>
        <v>97099336.400000006</v>
      </c>
      <c r="M73" s="37"/>
      <c r="N73" s="38"/>
      <c r="O73" s="39"/>
      <c r="P73" s="33"/>
      <c r="S73" s="41"/>
      <c r="T73" s="42"/>
      <c r="U73" s="43"/>
      <c r="V73" s="44"/>
      <c r="W73" s="44"/>
      <c r="X73" s="45"/>
    </row>
    <row r="74" spans="2:24" s="40" customFormat="1" ht="40.5" x14ac:dyDescent="0.25">
      <c r="B74" s="28">
        <v>70</v>
      </c>
      <c r="C74" s="29" t="s">
        <v>267</v>
      </c>
      <c r="D74" s="30" t="s">
        <v>114</v>
      </c>
      <c r="E74" s="29" t="s">
        <v>2</v>
      </c>
      <c r="F74" s="31">
        <v>1</v>
      </c>
      <c r="G74" s="32">
        <v>97099336.400000006</v>
      </c>
      <c r="H74" s="33">
        <f t="shared" si="0"/>
        <v>97099336.400000006</v>
      </c>
      <c r="I74" s="34"/>
      <c r="J74" s="35">
        <v>1</v>
      </c>
      <c r="K74" s="36">
        <f t="shared" si="5"/>
        <v>1</v>
      </c>
      <c r="L74" s="33">
        <f t="shared" si="6"/>
        <v>97099336.400000006</v>
      </c>
      <c r="M74" s="37"/>
      <c r="N74" s="38"/>
      <c r="O74" s="39"/>
      <c r="P74" s="33"/>
      <c r="S74" s="41"/>
      <c r="T74" s="42"/>
      <c r="U74" s="43"/>
      <c r="V74" s="44"/>
      <c r="W74" s="44"/>
      <c r="X74" s="45"/>
    </row>
    <row r="75" spans="2:24" s="40" customFormat="1" ht="40.5" x14ac:dyDescent="0.25">
      <c r="B75" s="28">
        <v>71</v>
      </c>
      <c r="C75" s="29" t="s">
        <v>268</v>
      </c>
      <c r="D75" s="30" t="s">
        <v>114</v>
      </c>
      <c r="E75" s="29" t="s">
        <v>2</v>
      </c>
      <c r="F75" s="31">
        <v>1</v>
      </c>
      <c r="G75" s="32">
        <v>97099336.400000006</v>
      </c>
      <c r="H75" s="33">
        <f t="shared" si="0"/>
        <v>97099336.400000006</v>
      </c>
      <c r="I75" s="34"/>
      <c r="J75" s="35">
        <v>1</v>
      </c>
      <c r="K75" s="36">
        <f t="shared" si="5"/>
        <v>1</v>
      </c>
      <c r="L75" s="33">
        <f t="shared" si="6"/>
        <v>97099336.400000006</v>
      </c>
      <c r="M75" s="37"/>
      <c r="N75" s="38"/>
      <c r="O75" s="39"/>
      <c r="P75" s="33"/>
      <c r="S75" s="41"/>
      <c r="T75" s="42"/>
      <c r="U75" s="43"/>
      <c r="V75" s="44"/>
      <c r="W75" s="44"/>
      <c r="X75" s="45"/>
    </row>
    <row r="76" spans="2:24" s="40" customFormat="1" ht="40.5" x14ac:dyDescent="0.25">
      <c r="B76" s="28">
        <v>72</v>
      </c>
      <c r="C76" s="29" t="s">
        <v>269</v>
      </c>
      <c r="D76" s="30" t="s">
        <v>114</v>
      </c>
      <c r="E76" s="29" t="s">
        <v>2</v>
      </c>
      <c r="F76" s="31">
        <v>1</v>
      </c>
      <c r="G76" s="32">
        <v>97099336.400000006</v>
      </c>
      <c r="H76" s="33">
        <f t="shared" si="0"/>
        <v>97099336.400000006</v>
      </c>
      <c r="I76" s="34"/>
      <c r="J76" s="35">
        <v>1</v>
      </c>
      <c r="K76" s="36">
        <f t="shared" si="5"/>
        <v>1</v>
      </c>
      <c r="L76" s="33">
        <f t="shared" si="6"/>
        <v>97099336.400000006</v>
      </c>
      <c r="M76" s="37"/>
      <c r="N76" s="38"/>
      <c r="O76" s="39"/>
      <c r="P76" s="33"/>
      <c r="S76" s="41"/>
      <c r="T76" s="42"/>
      <c r="U76" s="43"/>
      <c r="V76" s="44"/>
      <c r="W76" s="44"/>
      <c r="X76" s="45"/>
    </row>
    <row r="77" spans="2:24" s="40" customFormat="1" ht="40.5" x14ac:dyDescent="0.25">
      <c r="B77" s="28">
        <v>73</v>
      </c>
      <c r="C77" s="29" t="s">
        <v>270</v>
      </c>
      <c r="D77" s="30" t="s">
        <v>114</v>
      </c>
      <c r="E77" s="29" t="s">
        <v>2</v>
      </c>
      <c r="F77" s="31">
        <v>1</v>
      </c>
      <c r="G77" s="32">
        <v>97099336.400000006</v>
      </c>
      <c r="H77" s="33">
        <f t="shared" si="0"/>
        <v>97099336.400000006</v>
      </c>
      <c r="I77" s="34"/>
      <c r="J77" s="35">
        <v>1</v>
      </c>
      <c r="K77" s="36">
        <f t="shared" si="5"/>
        <v>1</v>
      </c>
      <c r="L77" s="33">
        <f t="shared" si="6"/>
        <v>97099336.400000006</v>
      </c>
      <c r="M77" s="37"/>
      <c r="N77" s="38"/>
      <c r="O77" s="39"/>
      <c r="P77" s="33"/>
      <c r="S77" s="41"/>
      <c r="T77" s="42"/>
      <c r="U77" s="43"/>
      <c r="V77" s="44"/>
      <c r="W77" s="44"/>
      <c r="X77" s="45"/>
    </row>
    <row r="78" spans="2:24" s="40" customFormat="1" ht="40.5" x14ac:dyDescent="0.25">
      <c r="B78" s="28">
        <v>74</v>
      </c>
      <c r="C78" s="29" t="s">
        <v>271</v>
      </c>
      <c r="D78" s="30" t="s">
        <v>114</v>
      </c>
      <c r="E78" s="29" t="s">
        <v>2</v>
      </c>
      <c r="F78" s="31">
        <v>1</v>
      </c>
      <c r="G78" s="32">
        <v>97099336.400000006</v>
      </c>
      <c r="H78" s="33">
        <f t="shared" si="0"/>
        <v>97099336.400000006</v>
      </c>
      <c r="I78" s="34"/>
      <c r="J78" s="35">
        <v>1</v>
      </c>
      <c r="K78" s="36">
        <f t="shared" si="5"/>
        <v>1</v>
      </c>
      <c r="L78" s="33">
        <f t="shared" si="6"/>
        <v>97099336.400000006</v>
      </c>
      <c r="M78" s="37"/>
      <c r="N78" s="38"/>
      <c r="O78" s="39"/>
      <c r="P78" s="33"/>
      <c r="S78" s="41"/>
      <c r="T78" s="42"/>
      <c r="U78" s="43"/>
      <c r="V78" s="44"/>
      <c r="W78" s="44"/>
      <c r="X78" s="45"/>
    </row>
    <row r="79" spans="2:24" s="40" customFormat="1" ht="40.5" x14ac:dyDescent="0.25">
      <c r="B79" s="28">
        <v>75</v>
      </c>
      <c r="C79" s="29" t="s">
        <v>272</v>
      </c>
      <c r="D79" s="30" t="s">
        <v>114</v>
      </c>
      <c r="E79" s="29" t="s">
        <v>2</v>
      </c>
      <c r="F79" s="31">
        <v>1</v>
      </c>
      <c r="G79" s="32">
        <v>97099336.400000006</v>
      </c>
      <c r="H79" s="33">
        <f t="shared" si="0"/>
        <v>97099336.400000006</v>
      </c>
      <c r="I79" s="34"/>
      <c r="J79" s="35">
        <v>1</v>
      </c>
      <c r="K79" s="36">
        <f t="shared" si="5"/>
        <v>1</v>
      </c>
      <c r="L79" s="33">
        <f t="shared" si="6"/>
        <v>97099336.400000006</v>
      </c>
      <c r="M79" s="37"/>
      <c r="N79" s="38"/>
      <c r="O79" s="39"/>
      <c r="P79" s="33"/>
      <c r="S79" s="41"/>
      <c r="T79" s="42"/>
      <c r="U79" s="43"/>
      <c r="V79" s="44"/>
      <c r="W79" s="44"/>
      <c r="X79" s="45"/>
    </row>
    <row r="80" spans="2:24" s="40" customFormat="1" ht="40.5" x14ac:dyDescent="0.25">
      <c r="B80" s="28">
        <v>76</v>
      </c>
      <c r="C80" s="29" t="s">
        <v>273</v>
      </c>
      <c r="D80" s="30" t="s">
        <v>114</v>
      </c>
      <c r="E80" s="29" t="s">
        <v>2</v>
      </c>
      <c r="F80" s="31">
        <v>1</v>
      </c>
      <c r="G80" s="32">
        <v>97099336.400000006</v>
      </c>
      <c r="H80" s="33">
        <f t="shared" si="0"/>
        <v>97099336.400000006</v>
      </c>
      <c r="I80" s="34"/>
      <c r="J80" s="35">
        <v>1</v>
      </c>
      <c r="K80" s="36">
        <f t="shared" si="5"/>
        <v>1</v>
      </c>
      <c r="L80" s="33">
        <f t="shared" si="6"/>
        <v>97099336.400000006</v>
      </c>
      <c r="M80" s="37"/>
      <c r="N80" s="38"/>
      <c r="O80" s="39"/>
      <c r="P80" s="33"/>
      <c r="S80" s="41"/>
      <c r="T80" s="42"/>
      <c r="U80" s="43"/>
      <c r="V80" s="44"/>
      <c r="W80" s="44"/>
      <c r="X80" s="45"/>
    </row>
    <row r="81" spans="2:24" s="40" customFormat="1" ht="40.5" x14ac:dyDescent="0.25">
      <c r="B81" s="28">
        <v>77</v>
      </c>
      <c r="C81" s="29" t="s">
        <v>274</v>
      </c>
      <c r="D81" s="30" t="s">
        <v>114</v>
      </c>
      <c r="E81" s="29" t="s">
        <v>2</v>
      </c>
      <c r="F81" s="31">
        <v>1</v>
      </c>
      <c r="G81" s="32">
        <v>97099336.400000006</v>
      </c>
      <c r="H81" s="33">
        <f t="shared" si="0"/>
        <v>97099336.400000006</v>
      </c>
      <c r="I81" s="34"/>
      <c r="J81" s="35">
        <v>1</v>
      </c>
      <c r="K81" s="36">
        <f t="shared" si="5"/>
        <v>1</v>
      </c>
      <c r="L81" s="33">
        <f t="shared" si="6"/>
        <v>97099336.400000006</v>
      </c>
      <c r="M81" s="37"/>
      <c r="N81" s="38"/>
      <c r="O81" s="39"/>
      <c r="P81" s="33"/>
      <c r="S81" s="41"/>
      <c r="T81" s="42"/>
      <c r="U81" s="43"/>
      <c r="V81" s="44"/>
      <c r="W81" s="44"/>
      <c r="X81" s="45"/>
    </row>
    <row r="82" spans="2:24" s="40" customFormat="1" ht="40.5" x14ac:dyDescent="0.25">
      <c r="B82" s="28">
        <v>78</v>
      </c>
      <c r="C82" s="29" t="s">
        <v>275</v>
      </c>
      <c r="D82" s="30" t="s">
        <v>114</v>
      </c>
      <c r="E82" s="29" t="s">
        <v>2</v>
      </c>
      <c r="F82" s="31">
        <v>1</v>
      </c>
      <c r="G82" s="32">
        <v>97099336.400000006</v>
      </c>
      <c r="H82" s="33">
        <f t="shared" si="0"/>
        <v>97099336.400000006</v>
      </c>
      <c r="I82" s="34"/>
      <c r="J82" s="35">
        <v>1</v>
      </c>
      <c r="K82" s="36">
        <f t="shared" si="5"/>
        <v>1</v>
      </c>
      <c r="L82" s="33">
        <f t="shared" si="6"/>
        <v>97099336.400000006</v>
      </c>
      <c r="M82" s="37"/>
      <c r="N82" s="38"/>
      <c r="O82" s="39"/>
      <c r="P82" s="33"/>
      <c r="S82" s="41"/>
      <c r="T82" s="42"/>
      <c r="U82" s="43"/>
      <c r="V82" s="44"/>
      <c r="W82" s="44"/>
      <c r="X82" s="45"/>
    </row>
    <row r="83" spans="2:24" s="40" customFormat="1" ht="40.5" x14ac:dyDescent="0.25">
      <c r="B83" s="28">
        <v>79</v>
      </c>
      <c r="C83" s="29" t="s">
        <v>276</v>
      </c>
      <c r="D83" s="30" t="s">
        <v>116</v>
      </c>
      <c r="E83" s="29" t="s">
        <v>2</v>
      </c>
      <c r="F83" s="31">
        <v>1</v>
      </c>
      <c r="G83" s="32">
        <v>97099336.400000006</v>
      </c>
      <c r="H83" s="33">
        <f t="shared" si="0"/>
        <v>97099336.400000006</v>
      </c>
      <c r="I83" s="34"/>
      <c r="J83" s="35">
        <v>1</v>
      </c>
      <c r="K83" s="36">
        <f t="shared" si="5"/>
        <v>1</v>
      </c>
      <c r="L83" s="33">
        <f t="shared" si="6"/>
        <v>97099336.400000006</v>
      </c>
      <c r="M83" s="37"/>
      <c r="N83" s="38"/>
      <c r="O83" s="39"/>
      <c r="P83" s="33"/>
      <c r="S83" s="41"/>
      <c r="T83" s="42"/>
      <c r="U83" s="43"/>
      <c r="V83" s="44"/>
      <c r="W83" s="44"/>
      <c r="X83" s="45"/>
    </row>
    <row r="84" spans="2:24" s="40" customFormat="1" ht="40.5" x14ac:dyDescent="0.25">
      <c r="B84" s="28">
        <v>80</v>
      </c>
      <c r="C84" s="29" t="s">
        <v>277</v>
      </c>
      <c r="D84" s="30" t="s">
        <v>114</v>
      </c>
      <c r="E84" s="29" t="s">
        <v>2</v>
      </c>
      <c r="F84" s="31">
        <v>1</v>
      </c>
      <c r="G84" s="32">
        <v>97099336.400000006</v>
      </c>
      <c r="H84" s="33">
        <f t="shared" si="0"/>
        <v>97099336.400000006</v>
      </c>
      <c r="I84" s="34"/>
      <c r="J84" s="35">
        <v>1</v>
      </c>
      <c r="K84" s="36">
        <f t="shared" si="5"/>
        <v>1</v>
      </c>
      <c r="L84" s="33">
        <f t="shared" si="6"/>
        <v>97099336.400000006</v>
      </c>
      <c r="M84" s="37"/>
      <c r="N84" s="38"/>
      <c r="O84" s="39"/>
      <c r="P84" s="33"/>
      <c r="S84" s="41"/>
      <c r="T84" s="42"/>
      <c r="U84" s="43"/>
      <c r="V84" s="44"/>
      <c r="W84" s="44"/>
      <c r="X84" s="45"/>
    </row>
    <row r="85" spans="2:24" s="40" customFormat="1" ht="40.5" x14ac:dyDescent="0.25">
      <c r="B85" s="28">
        <v>81</v>
      </c>
      <c r="C85" s="29" t="s">
        <v>278</v>
      </c>
      <c r="D85" s="30" t="s">
        <v>114</v>
      </c>
      <c r="E85" s="29" t="s">
        <v>2</v>
      </c>
      <c r="F85" s="31">
        <v>1</v>
      </c>
      <c r="G85" s="32">
        <v>97099336.400000006</v>
      </c>
      <c r="H85" s="33">
        <f t="shared" si="0"/>
        <v>97099336.400000006</v>
      </c>
      <c r="I85" s="34"/>
      <c r="J85" s="35">
        <v>1</v>
      </c>
      <c r="K85" s="36">
        <f t="shared" si="5"/>
        <v>1</v>
      </c>
      <c r="L85" s="33">
        <f t="shared" si="6"/>
        <v>97099336.400000006</v>
      </c>
      <c r="M85" s="37"/>
      <c r="N85" s="38"/>
      <c r="O85" s="39"/>
      <c r="P85" s="33"/>
      <c r="S85" s="41"/>
      <c r="T85" s="42"/>
      <c r="U85" s="43"/>
      <c r="V85" s="44"/>
      <c r="W85" s="44"/>
      <c r="X85" s="45"/>
    </row>
    <row r="86" spans="2:24" s="40" customFormat="1" ht="40.5" x14ac:dyDescent="0.25">
      <c r="B86" s="28">
        <v>82</v>
      </c>
      <c r="C86" s="29" t="s">
        <v>279</v>
      </c>
      <c r="D86" s="30" t="s">
        <v>114</v>
      </c>
      <c r="E86" s="29" t="s">
        <v>2</v>
      </c>
      <c r="F86" s="31">
        <v>1</v>
      </c>
      <c r="G86" s="32">
        <v>97099336.400000006</v>
      </c>
      <c r="H86" s="33">
        <f t="shared" si="0"/>
        <v>97099336.400000006</v>
      </c>
      <c r="I86" s="34"/>
      <c r="J86" s="35">
        <v>1</v>
      </c>
      <c r="K86" s="36">
        <f t="shared" si="5"/>
        <v>1</v>
      </c>
      <c r="L86" s="33">
        <f t="shared" si="6"/>
        <v>97099336.400000006</v>
      </c>
      <c r="M86" s="37"/>
      <c r="N86" s="38"/>
      <c r="O86" s="39"/>
      <c r="P86" s="33"/>
      <c r="S86" s="41"/>
      <c r="T86" s="42"/>
      <c r="U86" s="43"/>
      <c r="V86" s="44"/>
      <c r="W86" s="44"/>
      <c r="X86" s="45"/>
    </row>
    <row r="87" spans="2:24" s="40" customFormat="1" ht="40.5" x14ac:dyDescent="0.25">
      <c r="B87" s="28">
        <v>83</v>
      </c>
      <c r="C87" s="29" t="s">
        <v>280</v>
      </c>
      <c r="D87" s="30" t="s">
        <v>114</v>
      </c>
      <c r="E87" s="29" t="s">
        <v>2</v>
      </c>
      <c r="F87" s="31">
        <v>1</v>
      </c>
      <c r="G87" s="32">
        <v>97099336.400000006</v>
      </c>
      <c r="H87" s="33">
        <f t="shared" si="0"/>
        <v>97099336.400000006</v>
      </c>
      <c r="I87" s="34"/>
      <c r="J87" s="35">
        <v>1</v>
      </c>
      <c r="K87" s="36">
        <f t="shared" si="5"/>
        <v>1</v>
      </c>
      <c r="L87" s="33">
        <f t="shared" si="6"/>
        <v>97099336.400000006</v>
      </c>
      <c r="M87" s="37"/>
      <c r="N87" s="38"/>
      <c r="O87" s="39"/>
      <c r="P87" s="33"/>
      <c r="S87" s="41"/>
      <c r="T87" s="42"/>
      <c r="U87" s="43"/>
      <c r="V87" s="44"/>
      <c r="W87" s="44"/>
      <c r="X87" s="45"/>
    </row>
    <row r="88" spans="2:24" s="40" customFormat="1" ht="40.5" x14ac:dyDescent="0.25">
      <c r="B88" s="28">
        <v>84</v>
      </c>
      <c r="C88" s="29" t="s">
        <v>281</v>
      </c>
      <c r="D88" s="30" t="s">
        <v>114</v>
      </c>
      <c r="E88" s="29" t="s">
        <v>2</v>
      </c>
      <c r="F88" s="31">
        <v>1</v>
      </c>
      <c r="G88" s="32">
        <v>97099336.400000006</v>
      </c>
      <c r="H88" s="33">
        <f t="shared" si="0"/>
        <v>97099336.400000006</v>
      </c>
      <c r="I88" s="34"/>
      <c r="J88" s="35">
        <v>1</v>
      </c>
      <c r="K88" s="36">
        <f t="shared" si="5"/>
        <v>1</v>
      </c>
      <c r="L88" s="33">
        <f t="shared" si="6"/>
        <v>97099336.400000006</v>
      </c>
      <c r="M88" s="37"/>
      <c r="N88" s="38"/>
      <c r="O88" s="39"/>
      <c r="P88" s="33"/>
      <c r="S88" s="41"/>
      <c r="T88" s="42"/>
      <c r="U88" s="43"/>
      <c r="V88" s="44"/>
      <c r="W88" s="44"/>
      <c r="X88" s="45"/>
    </row>
    <row r="89" spans="2:24" s="40" customFormat="1" ht="40.5" x14ac:dyDescent="0.25">
      <c r="B89" s="28">
        <v>85</v>
      </c>
      <c r="C89" s="29" t="s">
        <v>282</v>
      </c>
      <c r="D89" s="30" t="s">
        <v>114</v>
      </c>
      <c r="E89" s="29" t="s">
        <v>2</v>
      </c>
      <c r="F89" s="31">
        <v>1</v>
      </c>
      <c r="G89" s="32">
        <v>97099336.400000006</v>
      </c>
      <c r="H89" s="33">
        <f t="shared" si="0"/>
        <v>97099336.400000006</v>
      </c>
      <c r="I89" s="34"/>
      <c r="J89" s="35">
        <v>1</v>
      </c>
      <c r="K89" s="36">
        <f t="shared" si="5"/>
        <v>1</v>
      </c>
      <c r="L89" s="33">
        <f t="shared" si="6"/>
        <v>97099336.400000006</v>
      </c>
      <c r="M89" s="37"/>
      <c r="N89" s="38"/>
      <c r="O89" s="39"/>
      <c r="P89" s="33"/>
      <c r="S89" s="41"/>
      <c r="T89" s="42"/>
      <c r="U89" s="43"/>
      <c r="V89" s="44"/>
      <c r="W89" s="44"/>
      <c r="X89" s="45"/>
    </row>
    <row r="90" spans="2:24" s="40" customFormat="1" ht="40.5" x14ac:dyDescent="0.25">
      <c r="B90" s="28">
        <v>86</v>
      </c>
      <c r="C90" s="29" t="s">
        <v>283</v>
      </c>
      <c r="D90" s="30" t="s">
        <v>114</v>
      </c>
      <c r="E90" s="29" t="s">
        <v>2</v>
      </c>
      <c r="F90" s="31">
        <v>1</v>
      </c>
      <c r="G90" s="32">
        <v>97099336.400000006</v>
      </c>
      <c r="H90" s="33">
        <f t="shared" si="0"/>
        <v>97099336.400000006</v>
      </c>
      <c r="I90" s="34"/>
      <c r="J90" s="35">
        <v>1</v>
      </c>
      <c r="K90" s="36">
        <f t="shared" si="5"/>
        <v>1</v>
      </c>
      <c r="L90" s="33">
        <f t="shared" si="6"/>
        <v>97099336.400000006</v>
      </c>
      <c r="M90" s="37"/>
      <c r="N90" s="38"/>
      <c r="O90" s="39"/>
      <c r="P90" s="33"/>
      <c r="S90" s="41"/>
      <c r="T90" s="42"/>
      <c r="U90" s="43"/>
      <c r="V90" s="44"/>
      <c r="W90" s="44"/>
      <c r="X90" s="45"/>
    </row>
    <row r="91" spans="2:24" s="40" customFormat="1" ht="40.5" x14ac:dyDescent="0.25">
      <c r="B91" s="28">
        <v>87</v>
      </c>
      <c r="C91" s="29" t="s">
        <v>284</v>
      </c>
      <c r="D91" s="30" t="s">
        <v>114</v>
      </c>
      <c r="E91" s="29" t="s">
        <v>2</v>
      </c>
      <c r="F91" s="31">
        <v>1</v>
      </c>
      <c r="G91" s="32">
        <v>97099336.400000006</v>
      </c>
      <c r="H91" s="33">
        <f t="shared" si="0"/>
        <v>97099336.400000006</v>
      </c>
      <c r="I91" s="34"/>
      <c r="J91" s="35">
        <v>1</v>
      </c>
      <c r="K91" s="36">
        <f t="shared" si="5"/>
        <v>1</v>
      </c>
      <c r="L91" s="33">
        <f t="shared" si="6"/>
        <v>97099336.400000006</v>
      </c>
      <c r="M91" s="37"/>
      <c r="N91" s="38"/>
      <c r="O91" s="39"/>
      <c r="P91" s="33"/>
      <c r="S91" s="41"/>
      <c r="T91" s="42"/>
      <c r="U91" s="43"/>
      <c r="V91" s="44"/>
      <c r="W91" s="44"/>
      <c r="X91" s="45"/>
    </row>
    <row r="92" spans="2:24" s="40" customFormat="1" ht="40.5" x14ac:dyDescent="0.25">
      <c r="B92" s="28">
        <v>88</v>
      </c>
      <c r="C92" s="29" t="s">
        <v>285</v>
      </c>
      <c r="D92" s="30" t="s">
        <v>114</v>
      </c>
      <c r="E92" s="29" t="s">
        <v>2</v>
      </c>
      <c r="F92" s="31">
        <v>1</v>
      </c>
      <c r="G92" s="32">
        <v>97099336.400000006</v>
      </c>
      <c r="H92" s="33">
        <f t="shared" si="0"/>
        <v>97099336.400000006</v>
      </c>
      <c r="I92" s="34"/>
      <c r="J92" s="35">
        <v>1</v>
      </c>
      <c r="K92" s="36">
        <f t="shared" si="5"/>
        <v>1</v>
      </c>
      <c r="L92" s="33">
        <f t="shared" si="6"/>
        <v>97099336.400000006</v>
      </c>
      <c r="M92" s="37"/>
      <c r="N92" s="38"/>
      <c r="O92" s="39"/>
      <c r="P92" s="33"/>
      <c r="S92" s="41"/>
      <c r="T92" s="42"/>
      <c r="U92" s="43"/>
      <c r="V92" s="44"/>
      <c r="W92" s="44"/>
      <c r="X92" s="45"/>
    </row>
    <row r="93" spans="2:24" s="40" customFormat="1" ht="40.5" x14ac:dyDescent="0.25">
      <c r="B93" s="28">
        <v>89</v>
      </c>
      <c r="C93" s="29" t="s">
        <v>286</v>
      </c>
      <c r="D93" s="30" t="s">
        <v>114</v>
      </c>
      <c r="E93" s="29" t="s">
        <v>2</v>
      </c>
      <c r="F93" s="31">
        <v>1</v>
      </c>
      <c r="G93" s="32">
        <v>97099336.400000006</v>
      </c>
      <c r="H93" s="33">
        <f t="shared" si="0"/>
        <v>97099336.400000006</v>
      </c>
      <c r="I93" s="34"/>
      <c r="J93" s="35">
        <v>1</v>
      </c>
      <c r="K93" s="36">
        <f t="shared" si="5"/>
        <v>1</v>
      </c>
      <c r="L93" s="33">
        <f t="shared" si="6"/>
        <v>97099336.400000006</v>
      </c>
      <c r="M93" s="37"/>
      <c r="N93" s="38"/>
      <c r="O93" s="39"/>
      <c r="P93" s="33"/>
      <c r="S93" s="41"/>
      <c r="T93" s="42"/>
      <c r="U93" s="43"/>
      <c r="V93" s="44"/>
      <c r="W93" s="44"/>
      <c r="X93" s="45"/>
    </row>
    <row r="94" spans="2:24" s="40" customFormat="1" ht="40.5" x14ac:dyDescent="0.25">
      <c r="B94" s="28">
        <v>90</v>
      </c>
      <c r="C94" s="29" t="s">
        <v>287</v>
      </c>
      <c r="D94" s="30" t="s">
        <v>114</v>
      </c>
      <c r="E94" s="29" t="s">
        <v>2</v>
      </c>
      <c r="F94" s="31">
        <v>1</v>
      </c>
      <c r="G94" s="32">
        <v>97099336.400000006</v>
      </c>
      <c r="H94" s="33">
        <f t="shared" si="0"/>
        <v>97099336.400000006</v>
      </c>
      <c r="I94" s="34"/>
      <c r="J94" s="35">
        <v>1</v>
      </c>
      <c r="K94" s="36">
        <f t="shared" si="5"/>
        <v>1</v>
      </c>
      <c r="L94" s="33">
        <f t="shared" si="6"/>
        <v>97099336.400000006</v>
      </c>
      <c r="M94" s="37"/>
      <c r="N94" s="38"/>
      <c r="O94" s="39"/>
      <c r="P94" s="33"/>
      <c r="S94" s="41"/>
      <c r="T94" s="42"/>
      <c r="U94" s="43"/>
      <c r="V94" s="44"/>
      <c r="W94" s="44"/>
      <c r="X94" s="45"/>
    </row>
    <row r="95" spans="2:24" s="40" customFormat="1" ht="40.5" x14ac:dyDescent="0.25">
      <c r="B95" s="28">
        <v>91</v>
      </c>
      <c r="C95" s="29" t="s">
        <v>288</v>
      </c>
      <c r="D95" s="30" t="s">
        <v>114</v>
      </c>
      <c r="E95" s="29" t="s">
        <v>2</v>
      </c>
      <c r="F95" s="31">
        <v>1</v>
      </c>
      <c r="G95" s="32">
        <v>97099336.400000006</v>
      </c>
      <c r="H95" s="33">
        <f t="shared" si="0"/>
        <v>97099336.400000006</v>
      </c>
      <c r="I95" s="34"/>
      <c r="J95" s="35">
        <v>1</v>
      </c>
      <c r="K95" s="36">
        <f t="shared" si="5"/>
        <v>1</v>
      </c>
      <c r="L95" s="33">
        <f t="shared" si="6"/>
        <v>97099336.400000006</v>
      </c>
      <c r="M95" s="37"/>
      <c r="N95" s="38"/>
      <c r="O95" s="39"/>
      <c r="P95" s="33"/>
      <c r="S95" s="41"/>
      <c r="T95" s="42"/>
      <c r="U95" s="43"/>
      <c r="V95" s="44"/>
      <c r="W95" s="44"/>
      <c r="X95" s="45"/>
    </row>
    <row r="96" spans="2:24" s="40" customFormat="1" ht="40.5" x14ac:dyDescent="0.25">
      <c r="B96" s="28">
        <v>92</v>
      </c>
      <c r="C96" s="29" t="s">
        <v>289</v>
      </c>
      <c r="D96" s="30" t="s">
        <v>114</v>
      </c>
      <c r="E96" s="29" t="s">
        <v>2</v>
      </c>
      <c r="F96" s="31">
        <v>1</v>
      </c>
      <c r="G96" s="32">
        <v>97099336.400000006</v>
      </c>
      <c r="H96" s="33">
        <f t="shared" si="0"/>
        <v>97099336.400000006</v>
      </c>
      <c r="I96" s="34"/>
      <c r="J96" s="35">
        <v>1</v>
      </c>
      <c r="K96" s="36">
        <f t="shared" si="5"/>
        <v>1</v>
      </c>
      <c r="L96" s="33">
        <f t="shared" si="6"/>
        <v>97099336.400000006</v>
      </c>
      <c r="M96" s="37"/>
      <c r="N96" s="38"/>
      <c r="O96" s="39"/>
      <c r="P96" s="33"/>
      <c r="S96" s="41"/>
      <c r="T96" s="42"/>
      <c r="U96" s="43"/>
      <c r="V96" s="44"/>
      <c r="W96" s="44"/>
      <c r="X96" s="45"/>
    </row>
    <row r="97" spans="2:24" s="40" customFormat="1" ht="40.5" x14ac:dyDescent="0.25">
      <c r="B97" s="28">
        <v>93</v>
      </c>
      <c r="C97" s="29" t="s">
        <v>290</v>
      </c>
      <c r="D97" s="30" t="s">
        <v>117</v>
      </c>
      <c r="E97" s="29" t="s">
        <v>2</v>
      </c>
      <c r="F97" s="31">
        <v>1</v>
      </c>
      <c r="G97" s="32">
        <v>97099336.400000006</v>
      </c>
      <c r="H97" s="33">
        <f t="shared" si="0"/>
        <v>97099336.400000006</v>
      </c>
      <c r="I97" s="34"/>
      <c r="J97" s="35">
        <v>1</v>
      </c>
      <c r="K97" s="36">
        <f t="shared" si="5"/>
        <v>1</v>
      </c>
      <c r="L97" s="33">
        <f t="shared" si="6"/>
        <v>97099336.400000006</v>
      </c>
      <c r="M97" s="37"/>
      <c r="N97" s="38"/>
      <c r="O97" s="39"/>
      <c r="P97" s="33"/>
      <c r="S97" s="41"/>
      <c r="T97" s="42"/>
      <c r="U97" s="43"/>
      <c r="V97" s="44"/>
      <c r="W97" s="44"/>
      <c r="X97" s="45"/>
    </row>
    <row r="98" spans="2:24" s="40" customFormat="1" ht="40.5" x14ac:dyDescent="0.25">
      <c r="B98" s="28">
        <v>94</v>
      </c>
      <c r="C98" s="29" t="s">
        <v>291</v>
      </c>
      <c r="D98" s="30" t="s">
        <v>117</v>
      </c>
      <c r="E98" s="29" t="s">
        <v>2</v>
      </c>
      <c r="F98" s="31">
        <v>1</v>
      </c>
      <c r="G98" s="32">
        <v>97099336.400000006</v>
      </c>
      <c r="H98" s="33">
        <f t="shared" si="0"/>
        <v>97099336.400000006</v>
      </c>
      <c r="I98" s="34"/>
      <c r="J98" s="35">
        <v>1</v>
      </c>
      <c r="K98" s="36">
        <f t="shared" si="5"/>
        <v>1</v>
      </c>
      <c r="L98" s="33">
        <f t="shared" si="6"/>
        <v>97099336.400000006</v>
      </c>
      <c r="M98" s="37"/>
      <c r="N98" s="38"/>
      <c r="O98" s="39"/>
      <c r="P98" s="33"/>
      <c r="S98" s="41"/>
      <c r="T98" s="42"/>
      <c r="U98" s="43"/>
      <c r="V98" s="44"/>
      <c r="W98" s="44"/>
      <c r="X98" s="45"/>
    </row>
    <row r="99" spans="2:24" s="40" customFormat="1" ht="40.5" x14ac:dyDescent="0.25">
      <c r="B99" s="28">
        <v>95</v>
      </c>
      <c r="C99" s="29" t="s">
        <v>292</v>
      </c>
      <c r="D99" s="30" t="s">
        <v>117</v>
      </c>
      <c r="E99" s="29" t="s">
        <v>2</v>
      </c>
      <c r="F99" s="31">
        <v>1</v>
      </c>
      <c r="G99" s="32">
        <v>97099336.400000006</v>
      </c>
      <c r="H99" s="33">
        <f t="shared" si="0"/>
        <v>97099336.400000006</v>
      </c>
      <c r="I99" s="34"/>
      <c r="J99" s="35">
        <v>1</v>
      </c>
      <c r="K99" s="36">
        <f t="shared" si="5"/>
        <v>1</v>
      </c>
      <c r="L99" s="33">
        <f t="shared" si="6"/>
        <v>97099336.400000006</v>
      </c>
      <c r="M99" s="37"/>
      <c r="N99" s="38"/>
      <c r="O99" s="39"/>
      <c r="P99" s="33"/>
      <c r="S99" s="41"/>
      <c r="T99" s="42"/>
      <c r="U99" s="43"/>
      <c r="V99" s="44"/>
      <c r="W99" s="44"/>
      <c r="X99" s="45"/>
    </row>
    <row r="100" spans="2:24" s="40" customFormat="1" ht="40.5" x14ac:dyDescent="0.25">
      <c r="B100" s="28">
        <v>96</v>
      </c>
      <c r="C100" s="29" t="s">
        <v>293</v>
      </c>
      <c r="D100" s="30" t="s">
        <v>115</v>
      </c>
      <c r="E100" s="29" t="s">
        <v>2</v>
      </c>
      <c r="F100" s="31">
        <v>1</v>
      </c>
      <c r="G100" s="32">
        <v>97099336.400000006</v>
      </c>
      <c r="H100" s="33">
        <f t="shared" si="0"/>
        <v>97099336.400000006</v>
      </c>
      <c r="I100" s="34"/>
      <c r="J100" s="35">
        <v>1</v>
      </c>
      <c r="K100" s="36">
        <f t="shared" si="5"/>
        <v>1</v>
      </c>
      <c r="L100" s="33">
        <f t="shared" si="6"/>
        <v>97099336.400000006</v>
      </c>
      <c r="M100" s="37"/>
      <c r="N100" s="38"/>
      <c r="O100" s="39"/>
      <c r="P100" s="33"/>
      <c r="S100" s="41"/>
      <c r="T100" s="42"/>
      <c r="U100" s="43"/>
      <c r="V100" s="44"/>
      <c r="W100" s="44"/>
      <c r="X100" s="45"/>
    </row>
    <row r="101" spans="2:24" s="40" customFormat="1" ht="40.5" x14ac:dyDescent="0.25">
      <c r="B101" s="28">
        <v>97</v>
      </c>
      <c r="C101" s="29" t="s">
        <v>294</v>
      </c>
      <c r="D101" s="30" t="s">
        <v>118</v>
      </c>
      <c r="E101" s="29" t="s">
        <v>2</v>
      </c>
      <c r="F101" s="31">
        <v>1</v>
      </c>
      <c r="G101" s="32">
        <v>105926548.8</v>
      </c>
      <c r="H101" s="33">
        <f t="shared" si="0"/>
        <v>105926548.8</v>
      </c>
      <c r="I101" s="34"/>
      <c r="J101" s="35">
        <v>1</v>
      </c>
      <c r="K101" s="36">
        <f t="shared" si="5"/>
        <v>1</v>
      </c>
      <c r="L101" s="33">
        <f t="shared" si="6"/>
        <v>105926548.8</v>
      </c>
      <c r="M101" s="37"/>
      <c r="N101" s="38"/>
      <c r="O101" s="39"/>
      <c r="P101" s="33"/>
      <c r="S101" s="41"/>
      <c r="T101" s="42"/>
      <c r="U101" s="43"/>
      <c r="V101" s="44"/>
      <c r="W101" s="44"/>
      <c r="X101" s="45"/>
    </row>
    <row r="102" spans="2:24" s="40" customFormat="1" ht="40.5" x14ac:dyDescent="0.25">
      <c r="B102" s="28">
        <v>98</v>
      </c>
      <c r="C102" s="29" t="s">
        <v>295</v>
      </c>
      <c r="D102" s="30" t="s">
        <v>118</v>
      </c>
      <c r="E102" s="29" t="s">
        <v>2</v>
      </c>
      <c r="F102" s="31">
        <v>1</v>
      </c>
      <c r="G102" s="32">
        <v>105926548.8</v>
      </c>
      <c r="H102" s="33">
        <f t="shared" si="0"/>
        <v>105926548.8</v>
      </c>
      <c r="I102" s="34"/>
      <c r="J102" s="35">
        <v>1</v>
      </c>
      <c r="K102" s="36">
        <f t="shared" si="5"/>
        <v>1</v>
      </c>
      <c r="L102" s="33">
        <f t="shared" si="6"/>
        <v>105926548.8</v>
      </c>
      <c r="M102" s="37"/>
      <c r="N102" s="38"/>
      <c r="O102" s="39"/>
      <c r="P102" s="33"/>
      <c r="S102" s="41"/>
      <c r="T102" s="42"/>
      <c r="U102" s="43"/>
      <c r="V102" s="44"/>
      <c r="W102" s="44"/>
      <c r="X102" s="45"/>
    </row>
    <row r="103" spans="2:24" s="40" customFormat="1" ht="40.5" x14ac:dyDescent="0.25">
      <c r="B103" s="28">
        <v>99</v>
      </c>
      <c r="C103" s="29" t="s">
        <v>296</v>
      </c>
      <c r="D103" s="30" t="s">
        <v>119</v>
      </c>
      <c r="E103" s="29" t="s">
        <v>2</v>
      </c>
      <c r="F103" s="31">
        <v>105</v>
      </c>
      <c r="G103" s="32">
        <v>2206803.1</v>
      </c>
      <c r="H103" s="33">
        <f t="shared" si="0"/>
        <v>231714325.5</v>
      </c>
      <c r="I103" s="34"/>
      <c r="J103" s="35">
        <v>105</v>
      </c>
      <c r="K103" s="36">
        <f t="shared" si="5"/>
        <v>1</v>
      </c>
      <c r="L103" s="33">
        <f t="shared" si="6"/>
        <v>231714325.5</v>
      </c>
      <c r="M103" s="37"/>
      <c r="N103" s="38"/>
      <c r="O103" s="39"/>
      <c r="P103" s="33"/>
      <c r="S103" s="41"/>
      <c r="T103" s="42"/>
      <c r="U103" s="43"/>
      <c r="V103" s="44"/>
      <c r="W103" s="44"/>
      <c r="X103" s="45"/>
    </row>
    <row r="104" spans="2:24" s="40" customFormat="1" ht="40.5" x14ac:dyDescent="0.25">
      <c r="B104" s="28">
        <v>100</v>
      </c>
      <c r="C104" s="29" t="s">
        <v>297</v>
      </c>
      <c r="D104" s="30" t="s">
        <v>119</v>
      </c>
      <c r="E104" s="29" t="s">
        <v>2</v>
      </c>
      <c r="F104" s="31">
        <v>105</v>
      </c>
      <c r="G104" s="32">
        <v>2206803.1</v>
      </c>
      <c r="H104" s="33">
        <f t="shared" si="0"/>
        <v>231714325.5</v>
      </c>
      <c r="I104" s="34"/>
      <c r="J104" s="35">
        <v>105</v>
      </c>
      <c r="K104" s="36">
        <f t="shared" si="5"/>
        <v>1</v>
      </c>
      <c r="L104" s="33">
        <f t="shared" si="6"/>
        <v>231714325.5</v>
      </c>
      <c r="M104" s="37"/>
      <c r="N104" s="38"/>
      <c r="O104" s="39"/>
      <c r="P104" s="33"/>
      <c r="S104" s="41"/>
      <c r="T104" s="42"/>
      <c r="U104" s="43"/>
      <c r="V104" s="44"/>
      <c r="W104" s="44"/>
      <c r="X104" s="45"/>
    </row>
    <row r="105" spans="2:24" s="40" customFormat="1" ht="40.5" x14ac:dyDescent="0.25">
      <c r="B105" s="28">
        <v>101</v>
      </c>
      <c r="C105" s="29" t="s">
        <v>298</v>
      </c>
      <c r="D105" s="30" t="s">
        <v>119</v>
      </c>
      <c r="E105" s="29" t="s">
        <v>2</v>
      </c>
      <c r="F105" s="31">
        <v>105</v>
      </c>
      <c r="G105" s="32">
        <v>2206803.1</v>
      </c>
      <c r="H105" s="33">
        <f t="shared" si="0"/>
        <v>231714325.5</v>
      </c>
      <c r="I105" s="34"/>
      <c r="J105" s="35">
        <v>105</v>
      </c>
      <c r="K105" s="36">
        <f t="shared" si="5"/>
        <v>1</v>
      </c>
      <c r="L105" s="33">
        <f t="shared" si="6"/>
        <v>231714325.5</v>
      </c>
      <c r="M105" s="37"/>
      <c r="N105" s="38"/>
      <c r="O105" s="39"/>
      <c r="P105" s="33"/>
      <c r="S105" s="41"/>
      <c r="T105" s="42"/>
      <c r="U105" s="43"/>
      <c r="V105" s="44"/>
      <c r="W105" s="44"/>
      <c r="X105" s="45"/>
    </row>
    <row r="106" spans="2:24" s="40" customFormat="1" ht="40.5" x14ac:dyDescent="0.25">
      <c r="B106" s="28">
        <v>102</v>
      </c>
      <c r="C106" s="29" t="s">
        <v>299</v>
      </c>
      <c r="D106" s="30" t="s">
        <v>119</v>
      </c>
      <c r="E106" s="29" t="s">
        <v>2</v>
      </c>
      <c r="F106" s="31">
        <v>105</v>
      </c>
      <c r="G106" s="32">
        <v>2206803.1</v>
      </c>
      <c r="H106" s="33">
        <f t="shared" si="0"/>
        <v>231714325.5</v>
      </c>
      <c r="I106" s="34"/>
      <c r="J106" s="35">
        <v>105</v>
      </c>
      <c r="K106" s="36">
        <f t="shared" si="5"/>
        <v>1</v>
      </c>
      <c r="L106" s="33">
        <f t="shared" si="6"/>
        <v>231714325.5</v>
      </c>
      <c r="M106" s="37"/>
      <c r="N106" s="38"/>
      <c r="O106" s="39"/>
      <c r="P106" s="33"/>
      <c r="S106" s="41"/>
      <c r="T106" s="42"/>
      <c r="U106" s="43"/>
      <c r="V106" s="44"/>
      <c r="W106" s="44"/>
      <c r="X106" s="45"/>
    </row>
    <row r="107" spans="2:24" s="40" customFormat="1" ht="40.5" x14ac:dyDescent="0.25">
      <c r="B107" s="28">
        <v>103</v>
      </c>
      <c r="C107" s="29" t="s">
        <v>300</v>
      </c>
      <c r="D107" s="30" t="s">
        <v>119</v>
      </c>
      <c r="E107" s="29" t="s">
        <v>2</v>
      </c>
      <c r="F107" s="31">
        <v>105</v>
      </c>
      <c r="G107" s="32">
        <v>2206803.1</v>
      </c>
      <c r="H107" s="33">
        <f t="shared" si="0"/>
        <v>231714325.5</v>
      </c>
      <c r="I107" s="34"/>
      <c r="J107" s="35">
        <v>105</v>
      </c>
      <c r="K107" s="36">
        <f t="shared" si="5"/>
        <v>1</v>
      </c>
      <c r="L107" s="33">
        <f t="shared" si="6"/>
        <v>231714325.5</v>
      </c>
      <c r="M107" s="37"/>
      <c r="N107" s="38"/>
      <c r="O107" s="39"/>
      <c r="P107" s="33"/>
      <c r="S107" s="41"/>
      <c r="T107" s="42"/>
      <c r="U107" s="43"/>
      <c r="V107" s="44"/>
      <c r="W107" s="44"/>
      <c r="X107" s="45"/>
    </row>
    <row r="108" spans="2:24" s="40" customFormat="1" ht="40.5" x14ac:dyDescent="0.25">
      <c r="B108" s="28">
        <v>104</v>
      </c>
      <c r="C108" s="29" t="s">
        <v>301</v>
      </c>
      <c r="D108" s="30" t="s">
        <v>119</v>
      </c>
      <c r="E108" s="29" t="s">
        <v>2</v>
      </c>
      <c r="F108" s="31">
        <v>105</v>
      </c>
      <c r="G108" s="32">
        <v>2206803.1</v>
      </c>
      <c r="H108" s="33">
        <f t="shared" si="0"/>
        <v>231714325.5</v>
      </c>
      <c r="I108" s="34"/>
      <c r="J108" s="35">
        <v>105</v>
      </c>
      <c r="K108" s="36">
        <f t="shared" si="5"/>
        <v>1</v>
      </c>
      <c r="L108" s="33">
        <f t="shared" si="6"/>
        <v>231714325.5</v>
      </c>
      <c r="M108" s="37"/>
      <c r="N108" s="38"/>
      <c r="O108" s="39"/>
      <c r="P108" s="33"/>
      <c r="S108" s="41"/>
      <c r="T108" s="42"/>
      <c r="U108" s="43"/>
      <c r="V108" s="44"/>
      <c r="W108" s="44"/>
      <c r="X108" s="45"/>
    </row>
    <row r="109" spans="2:24" s="40" customFormat="1" ht="40.5" x14ac:dyDescent="0.25">
      <c r="B109" s="28">
        <v>105</v>
      </c>
      <c r="C109" s="29" t="s">
        <v>302</v>
      </c>
      <c r="D109" s="30" t="s">
        <v>119</v>
      </c>
      <c r="E109" s="29" t="s">
        <v>2</v>
      </c>
      <c r="F109" s="31">
        <v>105</v>
      </c>
      <c r="G109" s="32">
        <v>2206803.1</v>
      </c>
      <c r="H109" s="33">
        <f t="shared" si="0"/>
        <v>231714325.5</v>
      </c>
      <c r="I109" s="34"/>
      <c r="J109" s="35">
        <v>105</v>
      </c>
      <c r="K109" s="36">
        <f t="shared" si="5"/>
        <v>1</v>
      </c>
      <c r="L109" s="33">
        <f t="shared" si="6"/>
        <v>231714325.5</v>
      </c>
      <c r="M109" s="37"/>
      <c r="N109" s="38"/>
      <c r="O109" s="39"/>
      <c r="P109" s="33"/>
      <c r="S109" s="41"/>
      <c r="T109" s="42"/>
      <c r="U109" s="43"/>
      <c r="V109" s="44"/>
      <c r="W109" s="44"/>
      <c r="X109" s="45"/>
    </row>
    <row r="110" spans="2:24" s="40" customFormat="1" ht="40.5" x14ac:dyDescent="0.25">
      <c r="B110" s="28">
        <v>106</v>
      </c>
      <c r="C110" s="29" t="s">
        <v>303</v>
      </c>
      <c r="D110" s="30" t="s">
        <v>119</v>
      </c>
      <c r="E110" s="29" t="s">
        <v>2</v>
      </c>
      <c r="F110" s="31">
        <v>105</v>
      </c>
      <c r="G110" s="32">
        <v>2206803.1</v>
      </c>
      <c r="H110" s="33">
        <f t="shared" si="0"/>
        <v>231714325.5</v>
      </c>
      <c r="I110" s="34"/>
      <c r="J110" s="35">
        <v>105</v>
      </c>
      <c r="K110" s="36">
        <f t="shared" si="5"/>
        <v>1</v>
      </c>
      <c r="L110" s="33">
        <f t="shared" si="6"/>
        <v>231714325.5</v>
      </c>
      <c r="M110" s="37"/>
      <c r="N110" s="38"/>
      <c r="O110" s="39"/>
      <c r="P110" s="33"/>
      <c r="S110" s="41"/>
      <c r="T110" s="42"/>
      <c r="U110" s="43"/>
      <c r="V110" s="44"/>
      <c r="W110" s="44"/>
      <c r="X110" s="45"/>
    </row>
    <row r="111" spans="2:24" s="40" customFormat="1" ht="40.5" x14ac:dyDescent="0.25">
      <c r="B111" s="28">
        <v>107</v>
      </c>
      <c r="C111" s="29" t="s">
        <v>304</v>
      </c>
      <c r="D111" s="30" t="s">
        <v>119</v>
      </c>
      <c r="E111" s="29" t="s">
        <v>2</v>
      </c>
      <c r="F111" s="31">
        <v>105</v>
      </c>
      <c r="G111" s="32">
        <v>2206803.1</v>
      </c>
      <c r="H111" s="33">
        <f t="shared" si="0"/>
        <v>231714325.5</v>
      </c>
      <c r="I111" s="34"/>
      <c r="J111" s="35">
        <v>105</v>
      </c>
      <c r="K111" s="36">
        <f t="shared" si="5"/>
        <v>1</v>
      </c>
      <c r="L111" s="33">
        <f t="shared" si="6"/>
        <v>231714325.5</v>
      </c>
      <c r="M111" s="37"/>
      <c r="N111" s="38"/>
      <c r="O111" s="39"/>
      <c r="P111" s="33"/>
      <c r="S111" s="41"/>
      <c r="T111" s="42"/>
      <c r="U111" s="43"/>
      <c r="V111" s="44"/>
      <c r="W111" s="44"/>
      <c r="X111" s="45"/>
    </row>
    <row r="112" spans="2:24" s="40" customFormat="1" ht="40.5" x14ac:dyDescent="0.25">
      <c r="B112" s="28">
        <v>108</v>
      </c>
      <c r="C112" s="29" t="s">
        <v>305</v>
      </c>
      <c r="D112" s="30" t="s">
        <v>119</v>
      </c>
      <c r="E112" s="29" t="s">
        <v>2</v>
      </c>
      <c r="F112" s="31">
        <v>105</v>
      </c>
      <c r="G112" s="32">
        <v>2206803.1</v>
      </c>
      <c r="H112" s="33">
        <f t="shared" si="0"/>
        <v>231714325.5</v>
      </c>
      <c r="I112" s="34"/>
      <c r="J112" s="35">
        <v>105</v>
      </c>
      <c r="K112" s="36">
        <f t="shared" si="5"/>
        <v>1</v>
      </c>
      <c r="L112" s="33">
        <f t="shared" si="6"/>
        <v>231714325.5</v>
      </c>
      <c r="M112" s="37"/>
      <c r="N112" s="38"/>
      <c r="O112" s="39"/>
      <c r="P112" s="33"/>
      <c r="S112" s="41"/>
      <c r="T112" s="42"/>
      <c r="U112" s="43"/>
      <c r="V112" s="44"/>
      <c r="W112" s="44"/>
      <c r="X112" s="45"/>
    </row>
    <row r="113" spans="2:24" s="40" customFormat="1" ht="40.5" x14ac:dyDescent="0.25">
      <c r="B113" s="28">
        <v>109</v>
      </c>
      <c r="C113" s="29" t="s">
        <v>306</v>
      </c>
      <c r="D113" s="30" t="s">
        <v>119</v>
      </c>
      <c r="E113" s="29" t="s">
        <v>2</v>
      </c>
      <c r="F113" s="31">
        <v>105</v>
      </c>
      <c r="G113" s="32">
        <v>2206803.1</v>
      </c>
      <c r="H113" s="33">
        <f t="shared" si="0"/>
        <v>231714325.5</v>
      </c>
      <c r="I113" s="34"/>
      <c r="J113" s="35">
        <v>105</v>
      </c>
      <c r="K113" s="36">
        <f t="shared" si="5"/>
        <v>1</v>
      </c>
      <c r="L113" s="33">
        <f t="shared" si="6"/>
        <v>231714325.5</v>
      </c>
      <c r="M113" s="37"/>
      <c r="N113" s="38"/>
      <c r="O113" s="39"/>
      <c r="P113" s="33"/>
      <c r="S113" s="41"/>
      <c r="T113" s="42"/>
      <c r="U113" s="43"/>
      <c r="V113" s="44"/>
      <c r="W113" s="44"/>
      <c r="X113" s="45"/>
    </row>
    <row r="114" spans="2:24" s="40" customFormat="1" ht="40.5" x14ac:dyDescent="0.25">
      <c r="B114" s="28">
        <v>110</v>
      </c>
      <c r="C114" s="29" t="s">
        <v>307</v>
      </c>
      <c r="D114" s="30" t="s">
        <v>119</v>
      </c>
      <c r="E114" s="29" t="s">
        <v>2</v>
      </c>
      <c r="F114" s="31">
        <v>105</v>
      </c>
      <c r="G114" s="32">
        <v>2206803.1</v>
      </c>
      <c r="H114" s="33">
        <f t="shared" si="0"/>
        <v>231714325.5</v>
      </c>
      <c r="I114" s="34"/>
      <c r="J114" s="35">
        <v>105</v>
      </c>
      <c r="K114" s="36">
        <f t="shared" si="5"/>
        <v>1</v>
      </c>
      <c r="L114" s="33">
        <f t="shared" si="6"/>
        <v>231714325.5</v>
      </c>
      <c r="M114" s="37"/>
      <c r="N114" s="38"/>
      <c r="O114" s="39"/>
      <c r="P114" s="33"/>
      <c r="S114" s="41"/>
      <c r="T114" s="42"/>
      <c r="U114" s="43"/>
      <c r="V114" s="44"/>
      <c r="W114" s="44"/>
      <c r="X114" s="45"/>
    </row>
    <row r="115" spans="2:24" s="40" customFormat="1" ht="40.5" x14ac:dyDescent="0.25">
      <c r="B115" s="28">
        <v>111</v>
      </c>
      <c r="C115" s="29" t="s">
        <v>308</v>
      </c>
      <c r="D115" s="30" t="s">
        <v>119</v>
      </c>
      <c r="E115" s="29" t="s">
        <v>2</v>
      </c>
      <c r="F115" s="31">
        <v>105</v>
      </c>
      <c r="G115" s="32">
        <v>2206803.1</v>
      </c>
      <c r="H115" s="33">
        <f t="shared" si="0"/>
        <v>231714325.5</v>
      </c>
      <c r="I115" s="34"/>
      <c r="J115" s="35">
        <v>105</v>
      </c>
      <c r="K115" s="36">
        <f t="shared" si="5"/>
        <v>1</v>
      </c>
      <c r="L115" s="33">
        <f t="shared" si="6"/>
        <v>231714325.5</v>
      </c>
      <c r="M115" s="37"/>
      <c r="N115" s="38"/>
      <c r="O115" s="39"/>
      <c r="P115" s="33"/>
      <c r="S115" s="41"/>
      <c r="T115" s="42"/>
      <c r="U115" s="43"/>
      <c r="V115" s="44"/>
      <c r="W115" s="44"/>
      <c r="X115" s="45"/>
    </row>
    <row r="116" spans="2:24" s="40" customFormat="1" ht="40.5" x14ac:dyDescent="0.25">
      <c r="B116" s="28">
        <v>112</v>
      </c>
      <c r="C116" s="29" t="s">
        <v>309</v>
      </c>
      <c r="D116" s="30" t="s">
        <v>119</v>
      </c>
      <c r="E116" s="29" t="s">
        <v>2</v>
      </c>
      <c r="F116" s="31">
        <v>105</v>
      </c>
      <c r="G116" s="32">
        <v>2206803.1</v>
      </c>
      <c r="H116" s="33">
        <f t="shared" si="0"/>
        <v>231714325.5</v>
      </c>
      <c r="I116" s="34"/>
      <c r="J116" s="35">
        <v>105</v>
      </c>
      <c r="K116" s="36">
        <f t="shared" si="5"/>
        <v>1</v>
      </c>
      <c r="L116" s="33">
        <f t="shared" si="6"/>
        <v>231714325.5</v>
      </c>
      <c r="M116" s="37"/>
      <c r="N116" s="38"/>
      <c r="O116" s="39"/>
      <c r="P116" s="33"/>
      <c r="S116" s="41"/>
      <c r="T116" s="42"/>
      <c r="U116" s="43"/>
      <c r="V116" s="44"/>
      <c r="W116" s="44"/>
      <c r="X116" s="45"/>
    </row>
    <row r="117" spans="2:24" s="40" customFormat="1" ht="40.5" x14ac:dyDescent="0.25">
      <c r="B117" s="28">
        <v>113</v>
      </c>
      <c r="C117" s="29" t="s">
        <v>310</v>
      </c>
      <c r="D117" s="30" t="s">
        <v>119</v>
      </c>
      <c r="E117" s="29" t="s">
        <v>2</v>
      </c>
      <c r="F117" s="31">
        <v>105</v>
      </c>
      <c r="G117" s="32">
        <v>2206803.1</v>
      </c>
      <c r="H117" s="33">
        <f t="shared" si="0"/>
        <v>231714325.5</v>
      </c>
      <c r="I117" s="34"/>
      <c r="J117" s="35">
        <v>105</v>
      </c>
      <c r="K117" s="36">
        <f t="shared" si="5"/>
        <v>1</v>
      </c>
      <c r="L117" s="33">
        <f t="shared" si="6"/>
        <v>231714325.5</v>
      </c>
      <c r="M117" s="37"/>
      <c r="N117" s="38"/>
      <c r="O117" s="39"/>
      <c r="P117" s="33"/>
      <c r="S117" s="41"/>
      <c r="T117" s="42"/>
      <c r="U117" s="43"/>
      <c r="V117" s="44"/>
      <c r="W117" s="44"/>
      <c r="X117" s="45"/>
    </row>
    <row r="118" spans="2:24" s="40" customFormat="1" ht="40.5" x14ac:dyDescent="0.25">
      <c r="B118" s="28">
        <v>114</v>
      </c>
      <c r="C118" s="29" t="s">
        <v>311</v>
      </c>
      <c r="D118" s="30" t="s">
        <v>119</v>
      </c>
      <c r="E118" s="29" t="s">
        <v>2</v>
      </c>
      <c r="F118" s="31">
        <v>105</v>
      </c>
      <c r="G118" s="32">
        <v>2206803.1</v>
      </c>
      <c r="H118" s="33">
        <f t="shared" si="0"/>
        <v>231714325.5</v>
      </c>
      <c r="I118" s="34"/>
      <c r="J118" s="35">
        <v>105</v>
      </c>
      <c r="K118" s="36">
        <f t="shared" si="5"/>
        <v>1</v>
      </c>
      <c r="L118" s="33">
        <f t="shared" si="6"/>
        <v>231714325.5</v>
      </c>
      <c r="M118" s="37"/>
      <c r="N118" s="38"/>
      <c r="O118" s="39"/>
      <c r="P118" s="33"/>
      <c r="S118" s="41"/>
      <c r="T118" s="42"/>
      <c r="U118" s="43"/>
      <c r="V118" s="44"/>
      <c r="W118" s="44"/>
      <c r="X118" s="45"/>
    </row>
    <row r="119" spans="2:24" s="40" customFormat="1" ht="40.5" x14ac:dyDescent="0.25">
      <c r="B119" s="28">
        <v>115</v>
      </c>
      <c r="C119" s="29" t="s">
        <v>312</v>
      </c>
      <c r="D119" s="30" t="s">
        <v>119</v>
      </c>
      <c r="E119" s="29" t="s">
        <v>2</v>
      </c>
      <c r="F119" s="31">
        <v>105</v>
      </c>
      <c r="G119" s="32">
        <v>2206803.1</v>
      </c>
      <c r="H119" s="33">
        <f t="shared" si="0"/>
        <v>231714325.5</v>
      </c>
      <c r="I119" s="34"/>
      <c r="J119" s="35">
        <v>105</v>
      </c>
      <c r="K119" s="36">
        <f t="shared" si="5"/>
        <v>1</v>
      </c>
      <c r="L119" s="33">
        <f t="shared" si="6"/>
        <v>231714325.5</v>
      </c>
      <c r="M119" s="37"/>
      <c r="N119" s="38"/>
      <c r="O119" s="39"/>
      <c r="P119" s="33"/>
      <c r="S119" s="41"/>
      <c r="T119" s="42"/>
      <c r="U119" s="43"/>
      <c r="V119" s="44"/>
      <c r="W119" s="44"/>
      <c r="X119" s="45"/>
    </row>
    <row r="120" spans="2:24" s="40" customFormat="1" ht="40.5" x14ac:dyDescent="0.25">
      <c r="B120" s="28">
        <v>116</v>
      </c>
      <c r="C120" s="29" t="s">
        <v>313</v>
      </c>
      <c r="D120" s="30" t="s">
        <v>119</v>
      </c>
      <c r="E120" s="29" t="s">
        <v>2</v>
      </c>
      <c r="F120" s="31">
        <v>105</v>
      </c>
      <c r="G120" s="32">
        <v>2206803.1</v>
      </c>
      <c r="H120" s="33">
        <f t="shared" si="0"/>
        <v>231714325.5</v>
      </c>
      <c r="I120" s="34"/>
      <c r="J120" s="35">
        <v>105</v>
      </c>
      <c r="K120" s="36">
        <f t="shared" si="5"/>
        <v>1</v>
      </c>
      <c r="L120" s="33">
        <f t="shared" si="6"/>
        <v>231714325.5</v>
      </c>
      <c r="M120" s="37"/>
      <c r="N120" s="38"/>
      <c r="O120" s="39"/>
      <c r="P120" s="33"/>
      <c r="S120" s="41"/>
      <c r="T120" s="42"/>
      <c r="U120" s="43"/>
      <c r="V120" s="44"/>
      <c r="W120" s="44"/>
      <c r="X120" s="45"/>
    </row>
    <row r="121" spans="2:24" s="40" customFormat="1" ht="40.5" x14ac:dyDescent="0.25">
      <c r="B121" s="28">
        <v>117</v>
      </c>
      <c r="C121" s="29" t="s">
        <v>314</v>
      </c>
      <c r="D121" s="30" t="s">
        <v>119</v>
      </c>
      <c r="E121" s="29" t="s">
        <v>2</v>
      </c>
      <c r="F121" s="31">
        <v>105</v>
      </c>
      <c r="G121" s="32">
        <v>2206803.1</v>
      </c>
      <c r="H121" s="33">
        <f t="shared" si="0"/>
        <v>231714325.5</v>
      </c>
      <c r="I121" s="34"/>
      <c r="J121" s="35">
        <v>105</v>
      </c>
      <c r="K121" s="36">
        <f t="shared" si="5"/>
        <v>1</v>
      </c>
      <c r="L121" s="33">
        <f t="shared" si="6"/>
        <v>231714325.5</v>
      </c>
      <c r="M121" s="37"/>
      <c r="N121" s="38"/>
      <c r="O121" s="39"/>
      <c r="P121" s="33"/>
      <c r="S121" s="41"/>
      <c r="T121" s="42"/>
      <c r="U121" s="43"/>
      <c r="V121" s="44"/>
      <c r="W121" s="44"/>
      <c r="X121" s="45"/>
    </row>
    <row r="122" spans="2:24" s="40" customFormat="1" ht="40.5" x14ac:dyDescent="0.25">
      <c r="B122" s="28">
        <v>118</v>
      </c>
      <c r="C122" s="29" t="s">
        <v>315</v>
      </c>
      <c r="D122" s="30" t="s">
        <v>119</v>
      </c>
      <c r="E122" s="29" t="s">
        <v>2</v>
      </c>
      <c r="F122" s="31">
        <v>105</v>
      </c>
      <c r="G122" s="32">
        <v>2206803.1</v>
      </c>
      <c r="H122" s="33">
        <f t="shared" si="0"/>
        <v>231714325.5</v>
      </c>
      <c r="I122" s="34"/>
      <c r="J122" s="35">
        <v>105</v>
      </c>
      <c r="K122" s="36">
        <f t="shared" si="5"/>
        <v>1</v>
      </c>
      <c r="L122" s="33">
        <f t="shared" si="6"/>
        <v>231714325.5</v>
      </c>
      <c r="M122" s="37"/>
      <c r="N122" s="38"/>
      <c r="O122" s="39"/>
      <c r="P122" s="33"/>
      <c r="S122" s="41"/>
      <c r="T122" s="42"/>
      <c r="U122" s="43"/>
      <c r="V122" s="44"/>
      <c r="W122" s="44"/>
      <c r="X122" s="45"/>
    </row>
    <row r="123" spans="2:24" s="40" customFormat="1" ht="40.5" x14ac:dyDescent="0.25">
      <c r="B123" s="28">
        <v>119</v>
      </c>
      <c r="C123" s="29" t="s">
        <v>316</v>
      </c>
      <c r="D123" s="30" t="s">
        <v>119</v>
      </c>
      <c r="E123" s="29" t="s">
        <v>2</v>
      </c>
      <c r="F123" s="31">
        <v>105</v>
      </c>
      <c r="G123" s="32">
        <v>2206803.1</v>
      </c>
      <c r="H123" s="33">
        <f t="shared" si="0"/>
        <v>231714325.5</v>
      </c>
      <c r="I123" s="34"/>
      <c r="J123" s="35">
        <v>105</v>
      </c>
      <c r="K123" s="36">
        <f t="shared" si="5"/>
        <v>1</v>
      </c>
      <c r="L123" s="33">
        <f t="shared" si="6"/>
        <v>231714325.5</v>
      </c>
      <c r="M123" s="37"/>
      <c r="N123" s="38"/>
      <c r="O123" s="39"/>
      <c r="P123" s="33"/>
      <c r="S123" s="41"/>
      <c r="T123" s="42"/>
      <c r="U123" s="43"/>
      <c r="V123" s="44"/>
      <c r="W123" s="44"/>
      <c r="X123" s="45"/>
    </row>
    <row r="124" spans="2:24" s="40" customFormat="1" ht="40.5" x14ac:dyDescent="0.25">
      <c r="B124" s="28">
        <v>120</v>
      </c>
      <c r="C124" s="29" t="s">
        <v>317</v>
      </c>
      <c r="D124" s="30" t="s">
        <v>119</v>
      </c>
      <c r="E124" s="29" t="s">
        <v>2</v>
      </c>
      <c r="F124" s="31">
        <v>105</v>
      </c>
      <c r="G124" s="32">
        <v>2206803.1</v>
      </c>
      <c r="H124" s="33">
        <f t="shared" si="0"/>
        <v>231714325.5</v>
      </c>
      <c r="I124" s="34"/>
      <c r="J124" s="35">
        <v>105</v>
      </c>
      <c r="K124" s="36">
        <f t="shared" si="5"/>
        <v>1</v>
      </c>
      <c r="L124" s="33">
        <f t="shared" si="6"/>
        <v>231714325.5</v>
      </c>
      <c r="M124" s="37"/>
      <c r="N124" s="38"/>
      <c r="O124" s="39"/>
      <c r="P124" s="33"/>
      <c r="S124" s="41"/>
      <c r="T124" s="42"/>
      <c r="U124" s="43"/>
      <c r="V124" s="44"/>
      <c r="W124" s="44"/>
      <c r="X124" s="45"/>
    </row>
    <row r="125" spans="2:24" s="40" customFormat="1" ht="40.5" x14ac:dyDescent="0.25">
      <c r="B125" s="28">
        <v>121</v>
      </c>
      <c r="C125" s="29" t="s">
        <v>318</v>
      </c>
      <c r="D125" s="30" t="s">
        <v>119</v>
      </c>
      <c r="E125" s="29" t="s">
        <v>2</v>
      </c>
      <c r="F125" s="31">
        <v>105</v>
      </c>
      <c r="G125" s="32">
        <v>2206803.1</v>
      </c>
      <c r="H125" s="33">
        <f t="shared" si="0"/>
        <v>231714325.5</v>
      </c>
      <c r="I125" s="34"/>
      <c r="J125" s="35">
        <v>105</v>
      </c>
      <c r="K125" s="36">
        <f t="shared" si="5"/>
        <v>1</v>
      </c>
      <c r="L125" s="33">
        <f t="shared" si="6"/>
        <v>231714325.5</v>
      </c>
      <c r="M125" s="37"/>
      <c r="N125" s="38"/>
      <c r="O125" s="39"/>
      <c r="P125" s="33"/>
      <c r="S125" s="41"/>
      <c r="T125" s="42"/>
      <c r="U125" s="43"/>
      <c r="V125" s="44"/>
      <c r="W125" s="44"/>
      <c r="X125" s="45"/>
    </row>
    <row r="126" spans="2:24" s="40" customFormat="1" ht="40.5" x14ac:dyDescent="0.25">
      <c r="B126" s="28">
        <v>122</v>
      </c>
      <c r="C126" s="29" t="s">
        <v>319</v>
      </c>
      <c r="D126" s="30" t="s">
        <v>119</v>
      </c>
      <c r="E126" s="29" t="s">
        <v>2</v>
      </c>
      <c r="F126" s="31">
        <v>105</v>
      </c>
      <c r="G126" s="32">
        <v>2206803.1</v>
      </c>
      <c r="H126" s="33">
        <f t="shared" si="0"/>
        <v>231714325.5</v>
      </c>
      <c r="I126" s="34"/>
      <c r="J126" s="35">
        <v>105</v>
      </c>
      <c r="K126" s="36">
        <f t="shared" si="5"/>
        <v>1</v>
      </c>
      <c r="L126" s="33">
        <f t="shared" si="6"/>
        <v>231714325.5</v>
      </c>
      <c r="M126" s="37"/>
      <c r="N126" s="38"/>
      <c r="O126" s="39"/>
      <c r="P126" s="33"/>
      <c r="S126" s="41"/>
      <c r="T126" s="42"/>
      <c r="U126" s="43"/>
      <c r="V126" s="44"/>
      <c r="W126" s="44"/>
      <c r="X126" s="45"/>
    </row>
    <row r="127" spans="2:24" s="40" customFormat="1" ht="40.5" x14ac:dyDescent="0.25">
      <c r="B127" s="28">
        <v>123</v>
      </c>
      <c r="C127" s="29" t="s">
        <v>320</v>
      </c>
      <c r="D127" s="30" t="s">
        <v>119</v>
      </c>
      <c r="E127" s="29" t="s">
        <v>2</v>
      </c>
      <c r="F127" s="31">
        <v>105</v>
      </c>
      <c r="G127" s="32">
        <v>2206803.1</v>
      </c>
      <c r="H127" s="33">
        <f t="shared" si="0"/>
        <v>231714325.5</v>
      </c>
      <c r="I127" s="34"/>
      <c r="J127" s="35">
        <v>105</v>
      </c>
      <c r="K127" s="36">
        <f t="shared" si="5"/>
        <v>1</v>
      </c>
      <c r="L127" s="33">
        <f t="shared" si="6"/>
        <v>231714325.5</v>
      </c>
      <c r="M127" s="37"/>
      <c r="N127" s="38"/>
      <c r="O127" s="39"/>
      <c r="P127" s="33"/>
      <c r="S127" s="41"/>
      <c r="T127" s="42"/>
      <c r="U127" s="43"/>
      <c r="V127" s="44"/>
      <c r="W127" s="44"/>
      <c r="X127" s="45"/>
    </row>
    <row r="128" spans="2:24" s="40" customFormat="1" ht="40.5" x14ac:dyDescent="0.25">
      <c r="B128" s="28">
        <v>124</v>
      </c>
      <c r="C128" s="29" t="s">
        <v>321</v>
      </c>
      <c r="D128" s="30" t="s">
        <v>119</v>
      </c>
      <c r="E128" s="29" t="s">
        <v>2</v>
      </c>
      <c r="F128" s="31">
        <v>105</v>
      </c>
      <c r="G128" s="32">
        <v>2206803.1</v>
      </c>
      <c r="H128" s="33">
        <f t="shared" si="0"/>
        <v>231714325.5</v>
      </c>
      <c r="I128" s="34"/>
      <c r="J128" s="35">
        <v>105</v>
      </c>
      <c r="K128" s="36">
        <f t="shared" si="5"/>
        <v>1</v>
      </c>
      <c r="L128" s="33">
        <f t="shared" si="6"/>
        <v>231714325.5</v>
      </c>
      <c r="M128" s="37"/>
      <c r="N128" s="38"/>
      <c r="O128" s="39"/>
      <c r="P128" s="33"/>
      <c r="S128" s="41"/>
      <c r="T128" s="42"/>
      <c r="U128" s="43"/>
      <c r="V128" s="44"/>
      <c r="W128" s="44"/>
      <c r="X128" s="45"/>
    </row>
    <row r="129" spans="2:24" s="40" customFormat="1" ht="40.5" x14ac:dyDescent="0.25">
      <c r="B129" s="28">
        <v>125</v>
      </c>
      <c r="C129" s="29" t="s">
        <v>322</v>
      </c>
      <c r="D129" s="30" t="s">
        <v>119</v>
      </c>
      <c r="E129" s="29" t="s">
        <v>2</v>
      </c>
      <c r="F129" s="31">
        <v>105</v>
      </c>
      <c r="G129" s="32">
        <v>2206803.1</v>
      </c>
      <c r="H129" s="33">
        <f t="shared" si="0"/>
        <v>231714325.5</v>
      </c>
      <c r="I129" s="34"/>
      <c r="J129" s="35">
        <v>105</v>
      </c>
      <c r="K129" s="36">
        <f t="shared" si="5"/>
        <v>1</v>
      </c>
      <c r="L129" s="33">
        <f t="shared" si="6"/>
        <v>231714325.5</v>
      </c>
      <c r="M129" s="37"/>
      <c r="N129" s="38"/>
      <c r="O129" s="39"/>
      <c r="P129" s="33"/>
      <c r="S129" s="41"/>
      <c r="T129" s="42"/>
      <c r="U129" s="43"/>
      <c r="V129" s="44"/>
      <c r="W129" s="44"/>
      <c r="X129" s="45"/>
    </row>
    <row r="130" spans="2:24" s="40" customFormat="1" ht="40.5" x14ac:dyDescent="0.25">
      <c r="B130" s="28">
        <v>126</v>
      </c>
      <c r="C130" s="29" t="s">
        <v>323</v>
      </c>
      <c r="D130" s="30" t="s">
        <v>119</v>
      </c>
      <c r="E130" s="29" t="s">
        <v>2</v>
      </c>
      <c r="F130" s="31">
        <v>105</v>
      </c>
      <c r="G130" s="32">
        <v>2206803.1</v>
      </c>
      <c r="H130" s="33">
        <f t="shared" si="0"/>
        <v>231714325.5</v>
      </c>
      <c r="I130" s="34"/>
      <c r="J130" s="35">
        <v>105</v>
      </c>
      <c r="K130" s="36">
        <f t="shared" si="5"/>
        <v>1</v>
      </c>
      <c r="L130" s="33">
        <f t="shared" si="6"/>
        <v>231714325.5</v>
      </c>
      <c r="M130" s="37"/>
      <c r="N130" s="38"/>
      <c r="O130" s="39"/>
      <c r="P130" s="33"/>
      <c r="S130" s="41"/>
      <c r="T130" s="42"/>
      <c r="U130" s="43"/>
      <c r="V130" s="44"/>
      <c r="W130" s="44"/>
      <c r="X130" s="45"/>
    </row>
    <row r="131" spans="2:24" s="40" customFormat="1" ht="40.5" x14ac:dyDescent="0.25">
      <c r="B131" s="28">
        <v>127</v>
      </c>
      <c r="C131" s="29" t="s">
        <v>324</v>
      </c>
      <c r="D131" s="30" t="s">
        <v>119</v>
      </c>
      <c r="E131" s="29" t="s">
        <v>2</v>
      </c>
      <c r="F131" s="31">
        <v>60</v>
      </c>
      <c r="G131" s="32">
        <v>2206803.1</v>
      </c>
      <c r="H131" s="33">
        <f t="shared" si="0"/>
        <v>132408186</v>
      </c>
      <c r="I131" s="34"/>
      <c r="J131" s="35">
        <v>60</v>
      </c>
      <c r="K131" s="36">
        <f t="shared" si="5"/>
        <v>1</v>
      </c>
      <c r="L131" s="33">
        <f t="shared" si="6"/>
        <v>132408186</v>
      </c>
      <c r="M131" s="37"/>
      <c r="N131" s="38"/>
      <c r="O131" s="39"/>
      <c r="P131" s="33"/>
      <c r="S131" s="41"/>
      <c r="T131" s="42"/>
      <c r="U131" s="43"/>
      <c r="V131" s="44"/>
      <c r="W131" s="44"/>
      <c r="X131" s="45"/>
    </row>
    <row r="132" spans="2:24" s="40" customFormat="1" ht="21" x14ac:dyDescent="0.25">
      <c r="B132" s="28">
        <v>128</v>
      </c>
      <c r="C132" s="29" t="s">
        <v>325</v>
      </c>
      <c r="D132" s="30" t="s">
        <v>121</v>
      </c>
      <c r="E132" s="29" t="s">
        <v>2</v>
      </c>
      <c r="F132" s="31">
        <v>500</v>
      </c>
      <c r="G132" s="32">
        <v>57540.01</v>
      </c>
      <c r="H132" s="33">
        <f t="shared" si="0"/>
        <v>28770005</v>
      </c>
      <c r="I132" s="34"/>
      <c r="J132" s="35">
        <v>500</v>
      </c>
      <c r="K132" s="36">
        <f t="shared" si="5"/>
        <v>1</v>
      </c>
      <c r="L132" s="33">
        <f t="shared" si="6"/>
        <v>28770005</v>
      </c>
      <c r="M132" s="37"/>
      <c r="N132" s="38"/>
      <c r="O132" s="39"/>
      <c r="P132" s="33"/>
      <c r="S132" s="41"/>
      <c r="T132" s="42"/>
      <c r="U132" s="43"/>
      <c r="V132" s="44"/>
      <c r="W132" s="44"/>
      <c r="X132" s="45"/>
    </row>
    <row r="133" spans="2:24" s="40" customFormat="1" ht="21" x14ac:dyDescent="0.25">
      <c r="B133" s="28">
        <v>129</v>
      </c>
      <c r="C133" s="29" t="s">
        <v>326</v>
      </c>
      <c r="D133" s="30" t="s">
        <v>121</v>
      </c>
      <c r="E133" s="29" t="s">
        <v>2</v>
      </c>
      <c r="F133" s="31">
        <v>500</v>
      </c>
      <c r="G133" s="32">
        <v>52789</v>
      </c>
      <c r="H133" s="33">
        <f t="shared" si="0"/>
        <v>26394500</v>
      </c>
      <c r="I133" s="34"/>
      <c r="J133" s="35">
        <v>500</v>
      </c>
      <c r="K133" s="36">
        <f t="shared" si="5"/>
        <v>1</v>
      </c>
      <c r="L133" s="33">
        <f t="shared" si="6"/>
        <v>26394500</v>
      </c>
      <c r="M133" s="37"/>
      <c r="N133" s="38"/>
      <c r="O133" s="39"/>
      <c r="P133" s="33"/>
      <c r="S133" s="41"/>
      <c r="T133" s="42"/>
      <c r="U133" s="43"/>
      <c r="V133" s="44"/>
      <c r="W133" s="44"/>
      <c r="X133" s="45"/>
    </row>
    <row r="134" spans="2:24" s="40" customFormat="1" ht="21" x14ac:dyDescent="0.25">
      <c r="B134" s="28">
        <v>130</v>
      </c>
      <c r="C134" s="29" t="s">
        <v>327</v>
      </c>
      <c r="D134" s="30" t="s">
        <v>121</v>
      </c>
      <c r="E134" s="29" t="s">
        <v>2</v>
      </c>
      <c r="F134" s="31">
        <v>500</v>
      </c>
      <c r="G134" s="32">
        <v>52789</v>
      </c>
      <c r="H134" s="33">
        <f t="shared" si="0"/>
        <v>26394500</v>
      </c>
      <c r="I134" s="34"/>
      <c r="J134" s="35">
        <v>500</v>
      </c>
      <c r="K134" s="36">
        <f t="shared" ref="K134:K150" si="7">J134/F134</f>
        <v>1</v>
      </c>
      <c r="L134" s="33">
        <f t="shared" ref="L134:L149" si="8">J134*G134</f>
        <v>26394500</v>
      </c>
      <c r="M134" s="37"/>
      <c r="N134" s="38"/>
      <c r="O134" s="39"/>
      <c r="P134" s="33"/>
      <c r="S134" s="41"/>
      <c r="T134" s="42"/>
      <c r="U134" s="43"/>
      <c r="V134" s="44"/>
      <c r="W134" s="44"/>
      <c r="X134" s="45"/>
    </row>
    <row r="135" spans="2:24" s="40" customFormat="1" ht="21" x14ac:dyDescent="0.25">
      <c r="B135" s="28">
        <v>131</v>
      </c>
      <c r="C135" s="29" t="s">
        <v>328</v>
      </c>
      <c r="D135" s="30" t="s">
        <v>121</v>
      </c>
      <c r="E135" s="29" t="s">
        <v>2</v>
      </c>
      <c r="F135" s="31">
        <v>500</v>
      </c>
      <c r="G135" s="32">
        <v>52789</v>
      </c>
      <c r="H135" s="33">
        <f t="shared" si="0"/>
        <v>26394500</v>
      </c>
      <c r="I135" s="34"/>
      <c r="J135" s="35">
        <v>500</v>
      </c>
      <c r="K135" s="36">
        <f t="shared" si="7"/>
        <v>1</v>
      </c>
      <c r="L135" s="33">
        <f t="shared" si="8"/>
        <v>26394500</v>
      </c>
      <c r="M135" s="37"/>
      <c r="N135" s="38"/>
      <c r="O135" s="39"/>
      <c r="P135" s="33"/>
      <c r="S135" s="41"/>
      <c r="T135" s="42"/>
      <c r="U135" s="43"/>
      <c r="V135" s="44"/>
      <c r="W135" s="44"/>
      <c r="X135" s="45"/>
    </row>
    <row r="136" spans="2:24" s="40" customFormat="1" ht="21" x14ac:dyDescent="0.25">
      <c r="B136" s="28">
        <v>132</v>
      </c>
      <c r="C136" s="29" t="s">
        <v>329</v>
      </c>
      <c r="D136" s="30" t="s">
        <v>121</v>
      </c>
      <c r="E136" s="29" t="s">
        <v>2</v>
      </c>
      <c r="F136" s="31">
        <v>500</v>
      </c>
      <c r="G136" s="32">
        <v>52789</v>
      </c>
      <c r="H136" s="33">
        <f t="shared" si="0"/>
        <v>26394500</v>
      </c>
      <c r="I136" s="34"/>
      <c r="J136" s="35">
        <v>500</v>
      </c>
      <c r="K136" s="36">
        <f t="shared" si="7"/>
        <v>1</v>
      </c>
      <c r="L136" s="33">
        <f t="shared" si="8"/>
        <v>26394500</v>
      </c>
      <c r="M136" s="37"/>
      <c r="N136" s="38"/>
      <c r="O136" s="39"/>
      <c r="P136" s="33"/>
      <c r="S136" s="41"/>
      <c r="T136" s="42"/>
      <c r="U136" s="43"/>
      <c r="V136" s="44"/>
      <c r="W136" s="44"/>
      <c r="X136" s="45"/>
    </row>
    <row r="137" spans="2:24" s="40" customFormat="1" ht="21" x14ac:dyDescent="0.25">
      <c r="B137" s="28">
        <v>133</v>
      </c>
      <c r="C137" s="29" t="s">
        <v>330</v>
      </c>
      <c r="D137" s="30" t="s">
        <v>121</v>
      </c>
      <c r="E137" s="29" t="s">
        <v>2</v>
      </c>
      <c r="F137" s="31">
        <v>500</v>
      </c>
      <c r="G137" s="32">
        <v>52789</v>
      </c>
      <c r="H137" s="33">
        <f t="shared" si="0"/>
        <v>26394500</v>
      </c>
      <c r="I137" s="34"/>
      <c r="J137" s="35">
        <v>500</v>
      </c>
      <c r="K137" s="36">
        <f t="shared" si="7"/>
        <v>1</v>
      </c>
      <c r="L137" s="33">
        <f t="shared" si="8"/>
        <v>26394500</v>
      </c>
      <c r="M137" s="37"/>
      <c r="N137" s="38"/>
      <c r="O137" s="39"/>
      <c r="P137" s="33"/>
      <c r="S137" s="41"/>
      <c r="T137" s="42"/>
      <c r="U137" s="43"/>
      <c r="V137" s="44"/>
      <c r="W137" s="44"/>
      <c r="X137" s="45"/>
    </row>
    <row r="138" spans="2:24" s="40" customFormat="1" ht="63" x14ac:dyDescent="0.25">
      <c r="B138" s="28">
        <v>134</v>
      </c>
      <c r="C138" s="29" t="s">
        <v>331</v>
      </c>
      <c r="D138" s="30" t="s">
        <v>122</v>
      </c>
      <c r="E138" s="29" t="s">
        <v>2</v>
      </c>
      <c r="F138" s="31">
        <v>2</v>
      </c>
      <c r="G138" s="32">
        <v>4192925.89</v>
      </c>
      <c r="H138" s="33">
        <f t="shared" si="0"/>
        <v>8385851.7800000003</v>
      </c>
      <c r="I138" s="34"/>
      <c r="J138" s="35">
        <v>2</v>
      </c>
      <c r="K138" s="36">
        <f t="shared" si="7"/>
        <v>1</v>
      </c>
      <c r="L138" s="33">
        <f t="shared" si="8"/>
        <v>8385851.7800000003</v>
      </c>
      <c r="M138" s="37"/>
      <c r="N138" s="38"/>
      <c r="O138" s="39">
        <f t="shared" ref="O138:O139" si="9">0.2%</f>
        <v>2E-3</v>
      </c>
      <c r="P138" s="33">
        <f t="shared" ref="P138:P139" si="10">(O138*N138)*L138</f>
        <v>0</v>
      </c>
      <c r="R138" s="40">
        <v>4</v>
      </c>
      <c r="S138" s="41">
        <f t="shared" si="1"/>
        <v>2</v>
      </c>
      <c r="T138" s="42">
        <f t="shared" si="2"/>
        <v>16771703.560000001</v>
      </c>
      <c r="U138" s="43"/>
      <c r="V138" s="44"/>
      <c r="W138" s="44"/>
      <c r="X138" s="45"/>
    </row>
    <row r="139" spans="2:24" s="40" customFormat="1" ht="63" x14ac:dyDescent="0.25">
      <c r="B139" s="28">
        <v>135</v>
      </c>
      <c r="C139" s="29" t="s">
        <v>332</v>
      </c>
      <c r="D139" s="30" t="s">
        <v>124</v>
      </c>
      <c r="E139" s="29" t="s">
        <v>2</v>
      </c>
      <c r="F139" s="31">
        <v>27</v>
      </c>
      <c r="G139" s="32">
        <v>7723810.8499999996</v>
      </c>
      <c r="H139" s="33">
        <f t="shared" si="0"/>
        <v>208542892.94999999</v>
      </c>
      <c r="I139" s="34"/>
      <c r="J139" s="35">
        <v>27</v>
      </c>
      <c r="K139" s="36">
        <f t="shared" si="7"/>
        <v>1</v>
      </c>
      <c r="L139" s="33">
        <f t="shared" si="8"/>
        <v>208542892.94999999</v>
      </c>
      <c r="M139" s="37"/>
      <c r="N139" s="38"/>
      <c r="O139" s="39">
        <f t="shared" si="9"/>
        <v>2E-3</v>
      </c>
      <c r="P139" s="33">
        <f t="shared" si="10"/>
        <v>0</v>
      </c>
      <c r="R139" s="40">
        <v>112</v>
      </c>
      <c r="S139" s="41">
        <f t="shared" si="1"/>
        <v>85</v>
      </c>
      <c r="T139" s="42">
        <f t="shared" si="2"/>
        <v>865066815.19999993</v>
      </c>
      <c r="U139" s="43"/>
      <c r="V139" s="44"/>
      <c r="W139" s="44"/>
      <c r="X139" s="45"/>
    </row>
    <row r="140" spans="2:24" s="40" customFormat="1" ht="40.5" x14ac:dyDescent="0.25">
      <c r="B140" s="28">
        <v>136</v>
      </c>
      <c r="C140" s="83" t="s">
        <v>333</v>
      </c>
      <c r="D140" s="84" t="s">
        <v>124</v>
      </c>
      <c r="E140" s="83" t="s">
        <v>2</v>
      </c>
      <c r="F140" s="85">
        <v>30</v>
      </c>
      <c r="G140" s="86">
        <v>7723810.8499999996</v>
      </c>
      <c r="H140" s="33">
        <f t="shared" ref="H140:H149" si="11">F140*G140</f>
        <v>231714325.5</v>
      </c>
      <c r="I140" s="34"/>
      <c r="J140" s="88">
        <v>30</v>
      </c>
      <c r="K140" s="36">
        <f t="shared" si="7"/>
        <v>1</v>
      </c>
      <c r="L140" s="33">
        <f t="shared" si="8"/>
        <v>231714325.5</v>
      </c>
      <c r="M140" s="37"/>
      <c r="N140" s="38"/>
      <c r="O140" s="89"/>
      <c r="P140" s="87"/>
      <c r="S140" s="41"/>
      <c r="T140" s="42"/>
      <c r="U140" s="90"/>
      <c r="V140" s="91"/>
      <c r="W140" s="91"/>
      <c r="X140" s="92"/>
    </row>
    <row r="141" spans="2:24" s="40" customFormat="1" ht="40.5" x14ac:dyDescent="0.25">
      <c r="B141" s="28">
        <v>137</v>
      </c>
      <c r="C141" s="83" t="s">
        <v>334</v>
      </c>
      <c r="D141" s="84" t="s">
        <v>125</v>
      </c>
      <c r="E141" s="83" t="s">
        <v>2</v>
      </c>
      <c r="F141" s="85">
        <v>25</v>
      </c>
      <c r="G141" s="86">
        <v>9502654.8800000008</v>
      </c>
      <c r="H141" s="33">
        <f t="shared" si="11"/>
        <v>237566372.00000003</v>
      </c>
      <c r="I141" s="34"/>
      <c r="J141" s="88">
        <v>25</v>
      </c>
      <c r="K141" s="36">
        <f t="shared" si="7"/>
        <v>1</v>
      </c>
      <c r="L141" s="33">
        <f t="shared" si="8"/>
        <v>237566372.00000003</v>
      </c>
      <c r="M141" s="37"/>
      <c r="N141" s="38"/>
      <c r="O141" s="89"/>
      <c r="P141" s="87"/>
      <c r="S141" s="41"/>
      <c r="T141" s="42"/>
      <c r="U141" s="90"/>
      <c r="V141" s="91"/>
      <c r="W141" s="91"/>
      <c r="X141" s="92"/>
    </row>
    <row r="142" spans="2:24" s="40" customFormat="1" ht="40.5" x14ac:dyDescent="0.25">
      <c r="B142" s="28">
        <v>138</v>
      </c>
      <c r="C142" s="83" t="s">
        <v>335</v>
      </c>
      <c r="D142" s="84" t="s">
        <v>125</v>
      </c>
      <c r="E142" s="83" t="s">
        <v>2</v>
      </c>
      <c r="F142" s="85">
        <v>24</v>
      </c>
      <c r="G142" s="86">
        <v>9502654.8800000008</v>
      </c>
      <c r="H142" s="33">
        <f t="shared" si="11"/>
        <v>228063717.12</v>
      </c>
      <c r="I142" s="34"/>
      <c r="J142" s="88">
        <v>24</v>
      </c>
      <c r="K142" s="36">
        <f t="shared" si="7"/>
        <v>1</v>
      </c>
      <c r="L142" s="33">
        <f t="shared" si="8"/>
        <v>228063717.12</v>
      </c>
      <c r="M142" s="37"/>
      <c r="N142" s="38"/>
      <c r="O142" s="89"/>
      <c r="P142" s="87"/>
      <c r="S142" s="41"/>
      <c r="T142" s="42"/>
      <c r="U142" s="90"/>
      <c r="V142" s="91"/>
      <c r="W142" s="91"/>
      <c r="X142" s="92"/>
    </row>
    <row r="143" spans="2:24" s="40" customFormat="1" ht="40.5" x14ac:dyDescent="0.25">
      <c r="B143" s="28">
        <v>139</v>
      </c>
      <c r="C143" s="83" t="s">
        <v>336</v>
      </c>
      <c r="D143" s="84" t="s">
        <v>125</v>
      </c>
      <c r="E143" s="83" t="s">
        <v>2</v>
      </c>
      <c r="F143" s="85">
        <v>24</v>
      </c>
      <c r="G143" s="86">
        <v>9502654.8800000008</v>
      </c>
      <c r="H143" s="33">
        <f t="shared" si="11"/>
        <v>228063717.12</v>
      </c>
      <c r="I143" s="34"/>
      <c r="J143" s="88">
        <v>24</v>
      </c>
      <c r="K143" s="36">
        <f t="shared" si="7"/>
        <v>1</v>
      </c>
      <c r="L143" s="33">
        <f t="shared" si="8"/>
        <v>228063717.12</v>
      </c>
      <c r="M143" s="37"/>
      <c r="N143" s="38"/>
      <c r="O143" s="89"/>
      <c r="P143" s="87"/>
      <c r="S143" s="41"/>
      <c r="T143" s="42"/>
      <c r="U143" s="90"/>
      <c r="V143" s="91"/>
      <c r="W143" s="91"/>
      <c r="X143" s="92"/>
    </row>
    <row r="144" spans="2:24" s="40" customFormat="1" ht="21" x14ac:dyDescent="0.25">
      <c r="B144" s="28">
        <v>140</v>
      </c>
      <c r="C144" s="83" t="s">
        <v>337</v>
      </c>
      <c r="D144" s="84" t="s">
        <v>127</v>
      </c>
      <c r="E144" s="83" t="s">
        <v>2</v>
      </c>
      <c r="F144" s="85">
        <v>73</v>
      </c>
      <c r="G144" s="86">
        <v>1090000</v>
      </c>
      <c r="H144" s="33">
        <f t="shared" si="11"/>
        <v>79570000</v>
      </c>
      <c r="I144" s="34"/>
      <c r="J144" s="88">
        <v>73</v>
      </c>
      <c r="K144" s="36">
        <f t="shared" si="7"/>
        <v>1</v>
      </c>
      <c r="L144" s="33">
        <f t="shared" si="8"/>
        <v>79570000</v>
      </c>
      <c r="M144" s="37"/>
      <c r="N144" s="38"/>
      <c r="O144" s="89"/>
      <c r="P144" s="87"/>
      <c r="S144" s="41"/>
      <c r="T144" s="42"/>
      <c r="U144" s="90"/>
      <c r="V144" s="91"/>
      <c r="W144" s="91"/>
      <c r="X144" s="92"/>
    </row>
    <row r="145" spans="2:24" s="40" customFormat="1" ht="40.5" x14ac:dyDescent="0.25">
      <c r="B145" s="28">
        <v>141</v>
      </c>
      <c r="C145" s="83" t="s">
        <v>338</v>
      </c>
      <c r="D145" s="84" t="s">
        <v>128</v>
      </c>
      <c r="E145" s="83" t="s">
        <v>2</v>
      </c>
      <c r="F145" s="85">
        <v>4</v>
      </c>
      <c r="G145" s="86">
        <v>17654424.800000001</v>
      </c>
      <c r="H145" s="33">
        <f t="shared" si="11"/>
        <v>70617699.200000003</v>
      </c>
      <c r="I145" s="34"/>
      <c r="J145" s="88">
        <v>4</v>
      </c>
      <c r="K145" s="36">
        <f t="shared" si="7"/>
        <v>1</v>
      </c>
      <c r="L145" s="33">
        <f t="shared" si="8"/>
        <v>70617699.200000003</v>
      </c>
      <c r="M145" s="37"/>
      <c r="N145" s="38"/>
      <c r="O145" s="89"/>
      <c r="P145" s="87"/>
      <c r="S145" s="41"/>
      <c r="T145" s="42"/>
      <c r="U145" s="90"/>
      <c r="V145" s="91"/>
      <c r="W145" s="91"/>
      <c r="X145" s="92"/>
    </row>
    <row r="146" spans="2:24" s="40" customFormat="1" ht="27" x14ac:dyDescent="0.25">
      <c r="B146" s="28">
        <v>142</v>
      </c>
      <c r="C146" s="83" t="s">
        <v>339</v>
      </c>
      <c r="D146" s="84" t="s">
        <v>130</v>
      </c>
      <c r="E146" s="83" t="s">
        <v>2</v>
      </c>
      <c r="F146" s="85">
        <v>442</v>
      </c>
      <c r="G146" s="86">
        <v>739731</v>
      </c>
      <c r="H146" s="33">
        <f t="shared" si="11"/>
        <v>326961102</v>
      </c>
      <c r="I146" s="34"/>
      <c r="J146" s="88">
        <v>442</v>
      </c>
      <c r="K146" s="36">
        <f t="shared" si="7"/>
        <v>1</v>
      </c>
      <c r="L146" s="33">
        <f t="shared" si="8"/>
        <v>326961102</v>
      </c>
      <c r="M146" s="37"/>
      <c r="N146" s="38"/>
      <c r="O146" s="89"/>
      <c r="P146" s="87"/>
      <c r="S146" s="41"/>
      <c r="T146" s="42"/>
      <c r="U146" s="90"/>
      <c r="V146" s="91"/>
      <c r="W146" s="91"/>
      <c r="X146" s="92"/>
    </row>
    <row r="147" spans="2:24" s="40" customFormat="1" ht="21" x14ac:dyDescent="0.25">
      <c r="B147" s="28">
        <v>143</v>
      </c>
      <c r="C147" s="83" t="s">
        <v>340</v>
      </c>
      <c r="D147" s="84" t="s">
        <v>133</v>
      </c>
      <c r="E147" s="83" t="s">
        <v>2</v>
      </c>
      <c r="F147" s="85">
        <v>392</v>
      </c>
      <c r="G147" s="86">
        <v>313950.11</v>
      </c>
      <c r="H147" s="33">
        <f t="shared" si="11"/>
        <v>123068443.11999999</v>
      </c>
      <c r="I147" s="34"/>
      <c r="J147" s="88">
        <v>392</v>
      </c>
      <c r="K147" s="36">
        <f t="shared" si="7"/>
        <v>1</v>
      </c>
      <c r="L147" s="33">
        <f t="shared" si="8"/>
        <v>123068443.11999999</v>
      </c>
      <c r="M147" s="37"/>
      <c r="N147" s="38"/>
      <c r="O147" s="89"/>
      <c r="P147" s="87"/>
      <c r="S147" s="41"/>
      <c r="T147" s="42"/>
      <c r="U147" s="90"/>
      <c r="V147" s="91"/>
      <c r="W147" s="91"/>
      <c r="X147" s="92"/>
    </row>
    <row r="148" spans="2:24" s="40" customFormat="1" ht="21" x14ac:dyDescent="0.25">
      <c r="B148" s="28">
        <v>144</v>
      </c>
      <c r="C148" s="83" t="s">
        <v>341</v>
      </c>
      <c r="D148" s="84" t="s">
        <v>134</v>
      </c>
      <c r="E148" s="83" t="s">
        <v>2</v>
      </c>
      <c r="F148" s="85">
        <v>392</v>
      </c>
      <c r="G148" s="86">
        <v>313950.11</v>
      </c>
      <c r="H148" s="33">
        <f t="shared" si="11"/>
        <v>123068443.11999999</v>
      </c>
      <c r="I148" s="34"/>
      <c r="J148" s="88">
        <v>392</v>
      </c>
      <c r="K148" s="36">
        <f t="shared" si="7"/>
        <v>1</v>
      </c>
      <c r="L148" s="33">
        <f t="shared" si="8"/>
        <v>123068443.11999999</v>
      </c>
      <c r="M148" s="37"/>
      <c r="N148" s="38"/>
      <c r="O148" s="89"/>
      <c r="P148" s="87"/>
      <c r="S148" s="41"/>
      <c r="T148" s="42"/>
      <c r="U148" s="90"/>
      <c r="V148" s="91"/>
      <c r="W148" s="91"/>
      <c r="X148" s="92"/>
    </row>
    <row r="149" spans="2:24" s="40" customFormat="1" ht="21" x14ac:dyDescent="0.25">
      <c r="B149" s="28">
        <v>145</v>
      </c>
      <c r="C149" s="83" t="s">
        <v>342</v>
      </c>
      <c r="D149" s="84" t="s">
        <v>135</v>
      </c>
      <c r="E149" s="83" t="s">
        <v>2</v>
      </c>
      <c r="F149" s="85">
        <v>392</v>
      </c>
      <c r="G149" s="86">
        <v>258238.5</v>
      </c>
      <c r="H149" s="33">
        <f t="shared" si="11"/>
        <v>101229492</v>
      </c>
      <c r="I149" s="34"/>
      <c r="J149" s="88">
        <v>392</v>
      </c>
      <c r="K149" s="36">
        <f t="shared" si="7"/>
        <v>1</v>
      </c>
      <c r="L149" s="33">
        <f t="shared" si="8"/>
        <v>101229492</v>
      </c>
      <c r="M149" s="37"/>
      <c r="N149" s="38"/>
      <c r="O149" s="89"/>
      <c r="P149" s="87"/>
      <c r="S149" s="41"/>
      <c r="T149" s="42"/>
      <c r="U149" s="90"/>
      <c r="V149" s="91"/>
      <c r="W149" s="91"/>
      <c r="X149" s="92"/>
    </row>
    <row r="150" spans="2:24" s="40" customFormat="1" ht="21" x14ac:dyDescent="0.25">
      <c r="B150" s="46">
        <v>146</v>
      </c>
      <c r="C150" s="47" t="s">
        <v>343</v>
      </c>
      <c r="D150" s="48" t="s">
        <v>136</v>
      </c>
      <c r="E150" s="47" t="s">
        <v>2</v>
      </c>
      <c r="F150" s="49">
        <v>392</v>
      </c>
      <c r="G150" s="50">
        <v>258238.5</v>
      </c>
      <c r="H150" s="53">
        <f>F150*G150-107.91</f>
        <v>101229384.09</v>
      </c>
      <c r="I150" s="34"/>
      <c r="J150" s="52">
        <v>392</v>
      </c>
      <c r="K150" s="50">
        <f t="shared" si="7"/>
        <v>1</v>
      </c>
      <c r="L150" s="53">
        <v>101229382</v>
      </c>
      <c r="M150" s="54"/>
      <c r="N150" s="38"/>
      <c r="O150" s="55"/>
      <c r="P150" s="51"/>
      <c r="U150" s="56"/>
      <c r="V150" s="57"/>
      <c r="W150" s="57"/>
      <c r="X150" s="58"/>
    </row>
    <row r="151" spans="2:24" x14ac:dyDescent="0.25">
      <c r="F151" s="61"/>
    </row>
    <row r="152" spans="2:24" s="15" customFormat="1" ht="21.75" thickBot="1" x14ac:dyDescent="0.3">
      <c r="B152" s="64"/>
      <c r="D152" s="16"/>
      <c r="E152" s="16"/>
      <c r="F152" s="65">
        <f>SUM(F5:F150)</f>
        <v>8317</v>
      </c>
      <c r="G152" s="66"/>
      <c r="H152" s="67">
        <v>15420694653</v>
      </c>
      <c r="I152" s="68"/>
      <c r="J152" s="17"/>
      <c r="K152" s="69"/>
      <c r="L152" s="70">
        <v>15420694653</v>
      </c>
      <c r="M152" s="71"/>
      <c r="N152" s="72"/>
      <c r="O152" s="69"/>
      <c r="P152" s="70">
        <f>SUM(P5:P150)</f>
        <v>0</v>
      </c>
      <c r="X152" s="16"/>
    </row>
    <row r="153" spans="2:24" ht="19.5" thickTop="1" x14ac:dyDescent="0.25">
      <c r="F153" s="61"/>
    </row>
    <row r="154" spans="2:24" x14ac:dyDescent="0.25">
      <c r="F154" s="61"/>
      <c r="H154" s="80"/>
    </row>
    <row r="155" spans="2:24" s="15" customFormat="1" ht="21" x14ac:dyDescent="0.25">
      <c r="B155" s="15" t="str">
        <f>B1</f>
        <v>خلاصه مالی سفارش خریدInstrument gland &amp; JB</v>
      </c>
      <c r="C155" s="16"/>
      <c r="D155" s="16"/>
      <c r="E155" s="16"/>
      <c r="F155" s="17"/>
      <c r="G155" s="73" t="str">
        <f>L1</f>
        <v>شماره قرارداد: ADSH-P-PO-GE-150</v>
      </c>
      <c r="H155" s="16"/>
      <c r="I155" s="16"/>
      <c r="J155" s="17"/>
      <c r="K155" s="16"/>
      <c r="L155" s="66"/>
      <c r="M155" s="16"/>
      <c r="N155" s="17"/>
      <c r="O155" s="16"/>
      <c r="X155" s="19" t="s">
        <v>182</v>
      </c>
    </row>
    <row r="156" spans="2:24" s="15" customFormat="1" ht="21" x14ac:dyDescent="0.25">
      <c r="B156" s="15" t="s">
        <v>161</v>
      </c>
      <c r="C156" s="16"/>
      <c r="D156" s="16"/>
      <c r="E156" s="16"/>
      <c r="F156" s="17"/>
      <c r="G156" s="73" t="str">
        <f t="shared" ref="G156:G157" si="12">L2</f>
        <v>تاریخ قرارداد: 1402/08/21</v>
      </c>
      <c r="H156" s="16"/>
      <c r="I156" s="16"/>
      <c r="J156" s="17"/>
      <c r="K156" s="16"/>
      <c r="L156" s="66"/>
      <c r="M156" s="16"/>
      <c r="N156" s="17"/>
      <c r="O156" s="16"/>
      <c r="X156" s="19" t="s">
        <v>183</v>
      </c>
    </row>
    <row r="157" spans="2:24" s="15" customFormat="1" ht="21" x14ac:dyDescent="0.25">
      <c r="B157" s="15" t="s">
        <v>163</v>
      </c>
      <c r="C157" s="16"/>
      <c r="D157" s="16"/>
      <c r="E157" s="16"/>
      <c r="F157" s="17"/>
      <c r="G157" s="73" t="str">
        <f t="shared" si="12"/>
        <v>تاریخ تهیه گزارش: 1403/02/11</v>
      </c>
      <c r="H157" s="16"/>
      <c r="I157" s="16"/>
      <c r="J157" s="17"/>
      <c r="K157" s="16"/>
      <c r="L157" s="66"/>
      <c r="M157" s="16"/>
      <c r="N157" s="17"/>
      <c r="O157" s="16"/>
      <c r="X157" s="19" t="s">
        <v>184</v>
      </c>
    </row>
    <row r="158" spans="2:24" s="15" customFormat="1" ht="21" x14ac:dyDescent="0.25">
      <c r="C158" s="16"/>
      <c r="D158" s="16"/>
      <c r="E158" s="16"/>
      <c r="F158" s="17"/>
      <c r="G158" s="18"/>
      <c r="H158" s="16"/>
      <c r="I158" s="16"/>
      <c r="J158" s="17"/>
      <c r="K158" s="16"/>
      <c r="L158" s="66"/>
      <c r="M158" s="16"/>
      <c r="N158" s="17"/>
      <c r="O158" s="16"/>
      <c r="P158" s="19"/>
      <c r="X158" s="16"/>
    </row>
    <row r="159" spans="2:24" ht="21" x14ac:dyDescent="0.25">
      <c r="B159" s="64" t="s">
        <v>185</v>
      </c>
      <c r="C159" s="16"/>
      <c r="D159" s="16"/>
      <c r="E159" s="16"/>
      <c r="F159" s="59"/>
      <c r="G159" s="59"/>
      <c r="H159" s="59"/>
      <c r="I159" s="15"/>
      <c r="J159" s="15"/>
      <c r="K159" s="15"/>
      <c r="L159" s="15"/>
      <c r="M159" s="15"/>
      <c r="N159" s="15" t="s">
        <v>186</v>
      </c>
      <c r="O159" s="15"/>
      <c r="P159" s="15"/>
    </row>
    <row r="160" spans="2:24" x14ac:dyDescent="0.25">
      <c r="B160" s="74"/>
      <c r="I160" s="75"/>
    </row>
    <row r="161" spans="2:27" s="15" customFormat="1" ht="21" x14ac:dyDescent="0.25">
      <c r="B161" s="64" t="s">
        <v>187</v>
      </c>
      <c r="D161" s="16"/>
      <c r="E161" s="16"/>
      <c r="F161" s="99" t="s">
        <v>188</v>
      </c>
      <c r="G161" s="99"/>
      <c r="H161" s="69"/>
      <c r="I161" s="68"/>
      <c r="J161" s="63"/>
      <c r="K161" s="60"/>
      <c r="L161" s="37"/>
      <c r="M161" s="60"/>
      <c r="N161" s="63"/>
      <c r="O161" s="60"/>
      <c r="P161" s="37"/>
      <c r="Q161" s="59"/>
      <c r="R161" s="59"/>
      <c r="S161" s="59"/>
      <c r="T161" s="59"/>
      <c r="U161" s="59"/>
      <c r="V161" s="59"/>
      <c r="W161" s="59"/>
      <c r="X161" s="60"/>
      <c r="Y161" s="59"/>
      <c r="Z161" s="59"/>
      <c r="AA161" s="59"/>
    </row>
    <row r="162" spans="2:27" x14ac:dyDescent="0.25">
      <c r="B162" s="74"/>
      <c r="F162" s="61"/>
    </row>
    <row r="163" spans="2:27" x14ac:dyDescent="0.25">
      <c r="B163" s="59" t="s">
        <v>353</v>
      </c>
      <c r="C163" s="76"/>
      <c r="F163" s="98">
        <f>L152</f>
        <v>15420694653</v>
      </c>
      <c r="G163" s="98"/>
      <c r="H163" s="78"/>
      <c r="I163" s="59"/>
    </row>
    <row r="164" spans="2:27" x14ac:dyDescent="0.25">
      <c r="B164" s="59" t="s">
        <v>189</v>
      </c>
      <c r="C164" s="76"/>
      <c r="F164" s="98">
        <v>225813658</v>
      </c>
      <c r="G164" s="98"/>
      <c r="H164" s="78"/>
      <c r="I164" s="59"/>
    </row>
    <row r="165" spans="2:27" ht="21" x14ac:dyDescent="0.25">
      <c r="B165" s="59" t="s">
        <v>354</v>
      </c>
      <c r="C165" s="76"/>
      <c r="F165" s="97">
        <f>F164+F163</f>
        <v>15646508311</v>
      </c>
      <c r="G165" s="97">
        <f>F163+F164</f>
        <v>15646508311</v>
      </c>
      <c r="H165" s="78"/>
      <c r="I165" s="59"/>
    </row>
    <row r="166" spans="2:27" x14ac:dyDescent="0.25">
      <c r="B166" s="59" t="s">
        <v>355</v>
      </c>
      <c r="C166" s="76"/>
      <c r="F166" s="98">
        <f>F165*9%</f>
        <v>1408185747.99</v>
      </c>
      <c r="G166" s="98"/>
      <c r="H166" s="78"/>
      <c r="I166" s="59"/>
    </row>
    <row r="167" spans="2:27" x14ac:dyDescent="0.25">
      <c r="C167" s="76"/>
      <c r="F167" s="77"/>
      <c r="G167" s="77"/>
      <c r="H167" s="78"/>
      <c r="I167" s="59"/>
    </row>
    <row r="168" spans="2:27" ht="21" x14ac:dyDescent="0.25">
      <c r="B168" s="15" t="s">
        <v>190</v>
      </c>
      <c r="C168" s="76"/>
      <c r="F168" s="97">
        <f>F165+F166</f>
        <v>17054694058.99</v>
      </c>
      <c r="G168" s="97"/>
      <c r="H168" s="59"/>
      <c r="I168" s="59"/>
    </row>
    <row r="169" spans="2:27" x14ac:dyDescent="0.25">
      <c r="C169" s="76"/>
      <c r="F169" s="98"/>
      <c r="G169" s="98"/>
      <c r="H169" s="78"/>
      <c r="I169" s="59"/>
    </row>
    <row r="170" spans="2:27" x14ac:dyDescent="0.25">
      <c r="B170" s="59" t="s">
        <v>191</v>
      </c>
      <c r="C170" s="76"/>
      <c r="F170" s="100">
        <v>202459000</v>
      </c>
      <c r="G170" s="100"/>
      <c r="H170" s="78"/>
      <c r="I170" s="59"/>
    </row>
    <row r="171" spans="2:27" ht="21.75" thickBot="1" x14ac:dyDescent="0.3">
      <c r="B171" s="15" t="s">
        <v>192</v>
      </c>
      <c r="C171" s="79"/>
      <c r="D171" s="16"/>
      <c r="E171" s="16"/>
      <c r="F171" s="93">
        <f>F168+F169+F170</f>
        <v>17257153058.989998</v>
      </c>
      <c r="G171" s="93"/>
      <c r="H171" s="59"/>
      <c r="I171" s="59"/>
    </row>
    <row r="172" spans="2:27" ht="19.5" thickTop="1" x14ac:dyDescent="0.25">
      <c r="B172" s="76"/>
      <c r="C172" s="76"/>
      <c r="F172" s="80"/>
      <c r="G172" s="81"/>
      <c r="H172" s="59"/>
      <c r="I172" s="59"/>
    </row>
    <row r="173" spans="2:27" ht="21" x14ac:dyDescent="0.25">
      <c r="B173" s="15" t="s">
        <v>193</v>
      </c>
      <c r="C173" s="79"/>
      <c r="D173" s="16"/>
      <c r="F173" s="80"/>
      <c r="G173" s="81"/>
      <c r="H173" s="59"/>
      <c r="I173" s="59"/>
    </row>
    <row r="174" spans="2:27" x14ac:dyDescent="0.25">
      <c r="B174" s="59" t="s">
        <v>194</v>
      </c>
      <c r="C174" s="76"/>
      <c r="F174" s="94">
        <v>-6193006608</v>
      </c>
      <c r="G174" s="94"/>
      <c r="H174" s="78"/>
      <c r="I174" s="82"/>
    </row>
    <row r="175" spans="2:27" x14ac:dyDescent="0.25">
      <c r="B175" s="59" t="s">
        <v>195</v>
      </c>
      <c r="C175" s="76"/>
      <c r="F175" s="94">
        <f>-P152</f>
        <v>0</v>
      </c>
      <c r="G175" s="94"/>
      <c r="H175" s="78"/>
      <c r="I175" s="59"/>
    </row>
    <row r="176" spans="2:27" ht="21" x14ac:dyDescent="0.25">
      <c r="B176" s="15" t="s">
        <v>196</v>
      </c>
      <c r="C176" s="79"/>
      <c r="D176" s="16"/>
      <c r="E176" s="16"/>
      <c r="F176" s="95">
        <f>SUM(F174:G175)</f>
        <v>-6193006608</v>
      </c>
      <c r="G176" s="95"/>
      <c r="H176" s="59"/>
      <c r="I176" s="59"/>
    </row>
    <row r="177" spans="2:9" x14ac:dyDescent="0.25">
      <c r="B177" s="76"/>
      <c r="C177" s="76"/>
      <c r="F177" s="80"/>
      <c r="G177" s="81"/>
      <c r="H177" s="59"/>
      <c r="I177" s="59"/>
    </row>
    <row r="178" spans="2:9" ht="21.75" thickBot="1" x14ac:dyDescent="0.3">
      <c r="B178" s="15" t="s">
        <v>197</v>
      </c>
      <c r="C178" s="15"/>
      <c r="D178" s="16"/>
      <c r="E178" s="16"/>
      <c r="F178" s="96">
        <f>F171+F176</f>
        <v>11064146450.989998</v>
      </c>
      <c r="G178" s="96"/>
      <c r="H178" s="78"/>
    </row>
    <row r="179" spans="2:9" ht="19.5" thickTop="1" x14ac:dyDescent="0.25">
      <c r="B179" s="76"/>
      <c r="C179" s="76"/>
      <c r="G179" s="37"/>
    </row>
    <row r="180" spans="2:9" x14ac:dyDescent="0.25">
      <c r="B180" s="59" t="s">
        <v>352</v>
      </c>
      <c r="G180" s="37"/>
    </row>
  </sheetData>
  <mergeCells count="13">
    <mergeCell ref="F168:G168"/>
    <mergeCell ref="F169:G169"/>
    <mergeCell ref="F170:G170"/>
    <mergeCell ref="F165:G165"/>
    <mergeCell ref="F166:G166"/>
    <mergeCell ref="F161:G161"/>
    <mergeCell ref="F163:G163"/>
    <mergeCell ref="F164:G164"/>
    <mergeCell ref="F171:G171"/>
    <mergeCell ref="F174:G174"/>
    <mergeCell ref="F175:G175"/>
    <mergeCell ref="F176:G176"/>
    <mergeCell ref="F178:G178"/>
  </mergeCells>
  <pageMargins left="0" right="0" top="0.25" bottom="0.25" header="0.25" footer="0.25"/>
  <pageSetup scale="81" fitToHeight="10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نهایی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Amir</dc:creator>
  <cp:keywords/>
  <dc:description/>
  <cp:lastModifiedBy>Imaghian AmirAbbas</cp:lastModifiedBy>
  <cp:lastPrinted>2024-04-30T15:05:18Z</cp:lastPrinted>
  <dcterms:created xsi:type="dcterms:W3CDTF">2020-08-24T14:51:05Z</dcterms:created>
  <dcterms:modified xsi:type="dcterms:W3CDTF">2025-03-04T05:43:54Z</dcterms:modified>
  <cp:category/>
</cp:coreProperties>
</file>