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p\Finance\Adish Refinery\Adish Group\Hosseini\تامین کنندگان و پیمانکاران\نکا نوین\"/>
    </mc:Choice>
  </mc:AlternateContent>
  <xr:revisionPtr revIDLastSave="0" documentId="13_ncr:1_{D62837D6-5743-4CE8-92F8-A7D7CC7D9492}" xr6:coauthVersionLast="47" xr6:coauthVersionMax="47" xr10:uidLastSave="{00000000-0000-0000-0000-000000000000}"/>
  <bookViews>
    <workbookView xWindow="-120" yWindow="-120" windowWidth="29040" windowHeight="15840" xr2:uid="{00000000-000D-0000-FFFF-FFFF00000000}"/>
  </bookViews>
  <sheets>
    <sheet name="Material Requisition Index" sheetId="5" r:id="rId1"/>
    <sheet name="Details" sheetId="7" r:id="rId2"/>
  </sheets>
  <definedNames>
    <definedName name="_xlnm._FilterDatabase" localSheetId="1" hidden="1">Details!$A$1:$T$202</definedName>
    <definedName name="_xlnm._FilterDatabase" localSheetId="0" hidden="1">'Material Requisition Index'!$A$1:$O$145</definedName>
    <definedName name="_xlnm.Print_Area" localSheetId="0">'Material Requisition Index'!$A$1:$J$143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 i="5" l="1"/>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3" i="5"/>
  <c r="L74" i="5"/>
  <c r="L75" i="5"/>
  <c r="L76" i="5"/>
  <c r="L77" i="5"/>
  <c r="L78" i="5"/>
  <c r="L79" i="5"/>
  <c r="L80" i="5"/>
  <c r="L81" i="5"/>
  <c r="L82" i="5"/>
  <c r="L83" i="5"/>
  <c r="L84" i="5"/>
  <c r="L85" i="5"/>
  <c r="L86" i="5"/>
  <c r="L87" i="5"/>
  <c r="L88" i="5"/>
  <c r="L89" i="5"/>
  <c r="L90" i="5"/>
  <c r="L91" i="5"/>
  <c r="L92" i="5"/>
  <c r="L93" i="5"/>
  <c r="L94" i="5"/>
  <c r="L95" i="5"/>
  <c r="L98"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3" i="5"/>
  <c r="L135" i="5"/>
  <c r="L136" i="5"/>
  <c r="L137" i="5"/>
  <c r="L138" i="5"/>
  <c r="L139" i="5"/>
  <c r="L140" i="5"/>
  <c r="L141" i="5"/>
  <c r="L142" i="5"/>
  <c r="L143"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3" i="5"/>
  <c r="J74" i="5"/>
  <c r="J75" i="5"/>
  <c r="J76" i="5"/>
  <c r="J77" i="5"/>
  <c r="J78" i="5"/>
  <c r="J79" i="5"/>
  <c r="J80" i="5"/>
  <c r="J81" i="5"/>
  <c r="J82" i="5"/>
  <c r="J83" i="5"/>
  <c r="J84" i="5"/>
  <c r="J85" i="5"/>
  <c r="J86" i="5"/>
  <c r="J87" i="5"/>
  <c r="J88" i="5"/>
  <c r="J89" i="5"/>
  <c r="J90" i="5"/>
  <c r="J91" i="5"/>
  <c r="J92" i="5"/>
  <c r="J93" i="5"/>
  <c r="J94" i="5"/>
  <c r="J95" i="5"/>
  <c r="J98"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3" i="5"/>
  <c r="J135" i="5"/>
  <c r="J136" i="5"/>
  <c r="J137" i="5"/>
  <c r="J138" i="5"/>
  <c r="J139" i="5"/>
  <c r="J140" i="5"/>
  <c r="J141" i="5"/>
  <c r="J142" i="5"/>
  <c r="J143" i="5"/>
  <c r="H5" i="5"/>
  <c r="J5" i="5" s="1"/>
  <c r="H6" i="5"/>
  <c r="J6" i="5" s="1"/>
  <c r="H7" i="5"/>
  <c r="J7" i="5" s="1"/>
  <c r="H99" i="5"/>
  <c r="J99" i="5" s="1"/>
  <c r="H97" i="5"/>
  <c r="J97" i="5" s="1"/>
  <c r="H96" i="5"/>
  <c r="J96" i="5" s="1"/>
  <c r="H3" i="5"/>
  <c r="J3" i="5" s="1"/>
  <c r="H2" i="5"/>
  <c r="J2" i="5" s="1"/>
  <c r="H4" i="5"/>
  <c r="J4" i="5" s="1"/>
  <c r="H134" i="5"/>
  <c r="J134" i="5" s="1"/>
  <c r="H132" i="5"/>
  <c r="J132" i="5" s="1"/>
  <c r="H71" i="5"/>
  <c r="J71" i="5" s="1"/>
  <c r="H72" i="5"/>
  <c r="J72" i="5" s="1"/>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 i="7"/>
  <c r="L2" i="5" l="1"/>
  <c r="L6" i="5"/>
  <c r="L134" i="5"/>
  <c r="L132" i="5"/>
  <c r="L97" i="5"/>
  <c r="L5" i="5"/>
  <c r="L96" i="5"/>
  <c r="L72" i="5"/>
  <c r="L4" i="5"/>
  <c r="L99" i="5"/>
  <c r="L71" i="5"/>
  <c r="L7" i="5"/>
  <c r="L3" i="5"/>
  <c r="J144" i="5"/>
  <c r="H144" i="5"/>
  <c r="L144" i="5" l="1"/>
</calcChain>
</file>

<file path=xl/sharedStrings.xml><?xml version="1.0" encoding="utf-8"?>
<sst xmlns="http://schemas.openxmlformats.org/spreadsheetml/2006/main" count="1591" uniqueCount="278">
  <si>
    <t>Description</t>
  </si>
  <si>
    <t>Project Code</t>
  </si>
  <si>
    <t>Requisition No.</t>
  </si>
  <si>
    <t>Revision</t>
  </si>
  <si>
    <t>Mark No.</t>
  </si>
  <si>
    <t>Quantity</t>
  </si>
  <si>
    <t>Unit</t>
  </si>
  <si>
    <t>SACR</t>
  </si>
  <si>
    <t>No.</t>
  </si>
  <si>
    <t>ADISH CODE</t>
  </si>
  <si>
    <t>Meter</t>
  </si>
  <si>
    <t>SACR-DE-GEN-IN-MRQ-5715</t>
  </si>
  <si>
    <t>REV. *</t>
  </si>
  <si>
    <t>TYPE</t>
  </si>
  <si>
    <t>PURCHASE ORDER</t>
  </si>
  <si>
    <t>TOTAL</t>
  </si>
  <si>
    <t>S35</t>
  </si>
  <si>
    <t>GALLARY</t>
  </si>
  <si>
    <t>S55</t>
  </si>
  <si>
    <t>C35</t>
  </si>
  <si>
    <t>CDU</t>
  </si>
  <si>
    <t>LPT</t>
  </si>
  <si>
    <t>TNK</t>
  </si>
  <si>
    <t>FLS</t>
  </si>
  <si>
    <t>FWS</t>
  </si>
  <si>
    <t>Extention</t>
  </si>
  <si>
    <t xml:space="preserve">STRAIGHT TRAY </t>
  </si>
  <si>
    <t xml:space="preserve">TYPE (1PC = 3m) </t>
  </si>
  <si>
    <t>MATERIAL: HOT DIP GALVANIZED</t>
  </si>
  <si>
    <t>THICKNESS : BODY THIKNESS 2.0mm</t>
  </si>
  <si>
    <t>900W x 150H</t>
  </si>
  <si>
    <t>PCS</t>
  </si>
  <si>
    <t>-</t>
  </si>
  <si>
    <t>600W x 150H</t>
  </si>
  <si>
    <t>--</t>
  </si>
  <si>
    <t>400W x 150H</t>
  </si>
  <si>
    <t>300W x 150H</t>
  </si>
  <si>
    <t>200W x 100H</t>
  </si>
  <si>
    <t>150W x 50H</t>
  </si>
  <si>
    <t>100W x 50H</t>
  </si>
  <si>
    <t>50W x 50H</t>
  </si>
  <si>
    <t>COVER</t>
  </si>
  <si>
    <t xml:space="preserve">MATERIAL: HOT DIP GALVANIZ </t>
  </si>
  <si>
    <t>THICKNESS : BODY THIKNESS 1.5mm</t>
  </si>
  <si>
    <t>200W x 150H</t>
  </si>
  <si>
    <t>HORIZONTAL TEE</t>
  </si>
  <si>
    <t>-RADIUS : 600mm</t>
  </si>
  <si>
    <t>3.1</t>
  </si>
  <si>
    <t>900W x 150W</t>
  </si>
  <si>
    <t>900W x 300W</t>
  </si>
  <si>
    <t>600W x 150W</t>
  </si>
  <si>
    <t>600W x 300W</t>
  </si>
  <si>
    <t>600W x 200W</t>
  </si>
  <si>
    <t>400W x 150W</t>
  </si>
  <si>
    <t>300W x 150W</t>
  </si>
  <si>
    <t>200W x 100W</t>
  </si>
  <si>
    <t>150W x50W</t>
  </si>
  <si>
    <t>100W x 50W</t>
  </si>
  <si>
    <t>50W x 50W</t>
  </si>
  <si>
    <t>REDUCER</t>
  </si>
  <si>
    <t>PLATE MATL. / THK. :   HOT-DIP  GALVANIZED  STEEL  /  2 mm</t>
  </si>
  <si>
    <t>300W x 200W</t>
  </si>
  <si>
    <t>300W x 50W</t>
  </si>
  <si>
    <t>300W x 100W</t>
  </si>
  <si>
    <t>150W x 100W</t>
  </si>
  <si>
    <t>150W x 50W</t>
  </si>
  <si>
    <t>400W x 100W</t>
  </si>
  <si>
    <t>600W x 400W</t>
  </si>
  <si>
    <t>400W x 300W</t>
  </si>
  <si>
    <t xml:space="preserve">  THICKNESS : BODY THIKNESS 1.5mm</t>
  </si>
  <si>
    <t>HORIZONTAL ELBOW</t>
  </si>
  <si>
    <t>RADIUS : 600mm</t>
  </si>
  <si>
    <t>150W x50H</t>
  </si>
  <si>
    <t xml:space="preserve"> THICKNESS : BODY THIKNESS 1.5mm</t>
  </si>
  <si>
    <t>300W x 10H</t>
  </si>
  <si>
    <t>200W x 10H</t>
  </si>
  <si>
    <t>100W x 10H</t>
  </si>
  <si>
    <t>50W x 10H</t>
  </si>
  <si>
    <t>VERTICAL ELBOW INSIDE</t>
  </si>
  <si>
    <t>VERTICAL ELBOW OUTSIDE</t>
  </si>
  <si>
    <t>HORIZONTAL CROSS-X</t>
  </si>
  <si>
    <t>900 x150 H</t>
  </si>
  <si>
    <t>600 x150 H</t>
  </si>
  <si>
    <t>END PLATE</t>
  </si>
  <si>
    <t>STANDING SUPPORT (Type 1)</t>
  </si>
  <si>
    <t>Single Side Vertical Support, Capable for Bracket Supporting,</t>
  </si>
  <si>
    <t>Hot dip galvanized type (min. 70 microns),</t>
  </si>
  <si>
    <t>Floor and Ceiling Support Type,</t>
  </si>
  <si>
    <t>Equipped with 200x200x5mm Baseplate for Supporting to Floor and Ceiling,</t>
  </si>
  <si>
    <t>Installation of max.6 Levels Bracket with 600mm width (300mm distance between Levels),</t>
  </si>
  <si>
    <t>Max Distance between supports is 2meters,</t>
  </si>
  <si>
    <t>Uniformly Distributed Load is Equal to 100kg,</t>
  </si>
  <si>
    <t>All Installation Accessories (Included required expansion bolts and etc.)</t>
  </si>
  <si>
    <t>* Type and Thickness of supports and bracket shall be Designed and proposed by Vendor</t>
  </si>
  <si>
    <t>SET</t>
  </si>
  <si>
    <t>STANDING SUPPORT (Type 2)</t>
  </si>
  <si>
    <t>Installation of max.6 Levels Bracket with 900mm width (300mm distance between Levels),</t>
  </si>
  <si>
    <t>BRACKET</t>
  </si>
  <si>
    <t xml:space="preserve">SUPPORTING to self standing support (previous items), </t>
  </si>
  <si>
    <t xml:space="preserve">  Hot dip galvanized type (min. 70 microns)</t>
  </si>
  <si>
    <t xml:space="preserve">  Completed with: Bolt, Nut, Soring Washer and etc.</t>
  </si>
  <si>
    <t>900W</t>
  </si>
  <si>
    <t>600W</t>
  </si>
  <si>
    <t>STE</t>
  </si>
  <si>
    <t xml:space="preserve">TRAY HOLDER CLAMP (NUT, BOLT and etc.) </t>
  </si>
  <si>
    <t>Hot Dip Galvanized,</t>
  </si>
  <si>
    <t xml:space="preserve">  Completed with: Mushroom Head Bolt, Nut, Spring Washer and etc.</t>
  </si>
  <si>
    <t>900W (VTA*)</t>
  </si>
  <si>
    <t>600W (VTA*)</t>
  </si>
  <si>
    <t>300W (VTA*)</t>
  </si>
  <si>
    <t>200W (VTA*)</t>
  </si>
  <si>
    <t>100W (VTA*)</t>
  </si>
  <si>
    <t>50W (VTA*)</t>
  </si>
  <si>
    <t>STRAIGHT CONNECTION</t>
  </si>
  <si>
    <t xml:space="preserve">Hot Dip Galvanized, </t>
  </si>
  <si>
    <t xml:space="preserve">  Completed with: Bolt, Nut, Washer and etc.</t>
  </si>
  <si>
    <t>VERTICAL ADJUSTABLE CONNECTION</t>
  </si>
  <si>
    <t xml:space="preserve"> Completed with: Bolt, Nut, Washer and etc.</t>
  </si>
  <si>
    <t>VTA*</t>
  </si>
  <si>
    <t>COVER CLIPS</t>
  </si>
  <si>
    <t>Fastening Joint</t>
  </si>
  <si>
    <t xml:space="preserve"> Completed with: Bolt, Nut, Spring Washer and etc.</t>
  </si>
  <si>
    <t>Instrument Cable Tray,STRAIGHT TRAY , TYPE (1PC = 3m)  , MATERIAL: HOT DIP GALVANIZED , THICKNESS : BODY THIKNESS 2.0mm ,900W x 150H</t>
  </si>
  <si>
    <t>Instrument Cable Tray,STRAIGHT TYPE (1PC = 3m) , HOT DIP GALVANIZED, THICKNESS 2.0mm, 600W x 150H</t>
  </si>
  <si>
    <t>Instrument Cable Tray,STRAIGHT TYPE (1PC = 3m) , HOT DIP GALVANIZED, THICKNESS 2.0mm, 300W x 150H</t>
  </si>
  <si>
    <t>Instrument Cable Tray,STRAIGHT TYPE (1PC = 3m) , HOT DIP GALVANIZED, THICKNESS 2.0mm, 200W x 100H</t>
  </si>
  <si>
    <t>Instrument Cable Tray,STRAIGHT TYPE (1PC = 3m) , HOT DIP GALVANIZED, THICKNESS 2.0mm, 100W x 50H</t>
  </si>
  <si>
    <t>Instrument Cable Tray,STRAIGHT TYPE (1PC = 3m) , HOT DIP GALVANIZED, THICKNESS 2.0mm, 50W x 50H</t>
  </si>
  <si>
    <t>COVER for STRAIGHT TRAY ,TYPE (1PC = 3m) ,MATERIAL: HOT DIP GALVANIZ ,THICKNESS : BODY THIKNESS 1.5mm , 300W x 150H</t>
  </si>
  <si>
    <t>COVER for STRAIGHT TRAY ,TYPE (1PC = 3m) ,MATERIAL: HOT DIP GALVANIZ ,THICKNESS : BODY THIKNESS 1.5mm , 200W x 150H</t>
  </si>
  <si>
    <t>COVER for STRAIGHT TRAY ,TYPE (1PC = 3m) ,MATERIAL: HOT DIP GALVANIZ ,THICKNESS : BODY THIKNESS 1.5mm , 100W x 50H</t>
  </si>
  <si>
    <t>COVER for STRAIGHT TRAY ,TYPE (1PC = 3m) ,MATERIAL: HOT DIP GALVANIZ ,THICKNESS : BODY THIKNESS 1.5mm , 50W x 50H</t>
  </si>
  <si>
    <t>HORIZONTAL TEE,-RADIUS : 600mm,2 , 900W x 150W</t>
  </si>
  <si>
    <t>Piece</t>
  </si>
  <si>
    <t>HORIZONTAL TEE,-RADIUS : 600mm,2 , 900W x 300W</t>
  </si>
  <si>
    <t>Instrument Cable Tray,HORIZONTAL TEE, HOT DIP GALVANIZED, THICKNESS 2.0mm,Radius 600mm, 600W x 150W, 150H</t>
  </si>
  <si>
    <t>Instrument Cable Tray,HORIZONTAL TEE, HOT DIP GALVANIZED, THICKNESS 2.0mm,Radius 600mm, 600W x 300W, 150H</t>
  </si>
  <si>
    <t>Instrument Cable Tray,HORIZONTAL TEE, HOT DIP GALVANIZED, THICKNESS 2.0mm,Radius 600mm, 300W x 150W, 150H</t>
  </si>
  <si>
    <t>Instrument Cable Tray,HORIZONTAL TEE, HOT DIP GALVANIZED, THICKNESS 2.0mm,Radius 600mm, 200W x 100W, 100H</t>
  </si>
  <si>
    <t>Instrument Cable Tray,HORIZONTAL TEE, HOT DIP GALVANIZED, THICKNESS 2.0mm,Radius 600mm, 100W x 50W, 50H</t>
  </si>
  <si>
    <t>Instrument Cable Tray,HORIZONTAL TEE, HOT DIP GALVANIZED, THICKNESS 2.0mm,Radius 600mm, 50W x 50W,50H</t>
  </si>
  <si>
    <t>COVER for HORIZONTAL TEE,MATERIAL: HOT DIP GALVANIZ ,THICKNESS : BODY THIKNESS 1.5mm , 300W x 150W</t>
  </si>
  <si>
    <t>COVER for HORIZONTAL TEE,MATERIAL: HOT DIP GALVANIZ ,THICKNESS : BODY THIKNESS 1.5mm , 200W x 100W</t>
  </si>
  <si>
    <t>COVER for HORIZONTAL TEE,MATERIAL: HOT DIP GALVANIZ ,THICKNESS : BODY THIKNESS 1.5mm , 100W x 50W</t>
  </si>
  <si>
    <t>COVER for HORIZONTAL TEE,MATERIAL: HOT DIP GALVANIZ ,THICKNESS : BODY THIKNESS 1.5mm , 50W x 50W</t>
  </si>
  <si>
    <t>REDUCER,PLATE MATL. / THK. :   HOT-DIP  GALVANIZED  STEEL  /  2 mm , 300W x 200W</t>
  </si>
  <si>
    <t>REDUCER,PLATE MATL. / THK. :   HOT-DIP  GALVANIZED  STEEL  /  2 mm , 300W x 50W</t>
  </si>
  <si>
    <t>Instrument Cable Tray,Reducer, HOT DIP GALVANIZED, THICKNESS 2.0mm, 300W x 100W,150H</t>
  </si>
  <si>
    <t>Instrument Cable Tray,Reducer, HOT DIP GALVANIZED, THICKNESS 2.0mm, 200W x 100W,100H</t>
  </si>
  <si>
    <t>Instrument Cable Tray,Reducer, HOT DIP GALVANIZED, THICKNESS 2.0mm, 100W x 50W,50H</t>
  </si>
  <si>
    <t>COVER for REDUCER,MATERIAL: HOT DIP GALVANIZ ,  THICKNESS : BODY THIKNESS 1.5mm , 300W x 200W</t>
  </si>
  <si>
    <t>COVER for REDUCER,MATERIAL: HOT DIP GALVANIZ ,  THICKNESS : BODY THIKNESS 1.5mm , 300W x 50W</t>
  </si>
  <si>
    <t>COVER for REDUCER,MATERIAL: HOT DIP GALVANIZ ,  THICKNESS : BODY THIKNESS 1.5mm , 300W x 100W</t>
  </si>
  <si>
    <t>COVER for REDUCER,MATERIAL: HOT DIP GALVANIZ ,  THICKNESS : BODY THIKNESS 1.5mm , 200W x 100W</t>
  </si>
  <si>
    <t>COVER for REDUCER,MATERIAL: HOT DIP GALVANIZ ,  THICKNESS : BODY THIKNESS 1.5mm , 100W x 50W</t>
  </si>
  <si>
    <t>HORIZONTAL ELBOW,RADIUS : 600mm , 900W x 150H</t>
  </si>
  <si>
    <t>Instrument Cable Tray,HORIZONTAL ELBOW, HOT DIP GALVANIZED, THICKNESS 2.0mm,Radius  600mm, 600W x 150H</t>
  </si>
  <si>
    <t>Instrument Cable Tray,HORIZONTAL ELBOW, HOT DIP GALVANIZED, THICKNESS 2.0mm,Radius  600mm, 300W x 150H</t>
  </si>
  <si>
    <t>Instrument Cable Tray,HORIZONTAL ELBOW, HOT DIP GALVANIZED, THICKNESS 2.0mm,Radius  600mm, 200W x 100H</t>
  </si>
  <si>
    <t>Instrument Cable Tray,HORIZONTAL ELBOW, HOT DIP GALVANIZED, THICKNESS 2.0mm,Radius  600mm, 100W x 50H</t>
  </si>
  <si>
    <t>Instrument Cable Tray,HORIZONTAL ELBOW, HOT DIP GALVANIZED, THICKNESS 2.0mm,Radius  600mm, 50W x 50H</t>
  </si>
  <si>
    <t>COVER for HORIZONTAL ELBOW,MATERIAL: HOT DIP GALVANIZ , THICKNESS : BODY THIKNESS 1.5mm , 300W x 10H</t>
  </si>
  <si>
    <t>COVER for HORIZONTAL ELBOW,MATERIAL: HOT DIP GALVANIZ , THICKNESS : BODY THIKNESS 1.5mm , 200W x 10H</t>
  </si>
  <si>
    <t>COVER for HORIZONTAL ELBOW,MATERIAL: HOT DIP GALVANIZ , THICKNESS : BODY THIKNESS 1.5mm , 100W x 10H</t>
  </si>
  <si>
    <t>COVER for HORIZONTAL ELBOW,MATERIAL: HOT DIP GALVANIZ , THICKNESS : BODY THIKNESS 1.5mm , 50W x 10H</t>
  </si>
  <si>
    <t>VERTICAL ELBOW INSIDE,RADIUS : 600mm , 900W x 150H</t>
  </si>
  <si>
    <t>Instrument Cable Tray,VERTICAL ELBOW INSIDE, HOT DIP GALVANIZED, THICKNESS 2.0mm,Radius  600mm, 600W x 150H</t>
  </si>
  <si>
    <t>Instrument Cable Tray,VERTICAL ELBOW INSIDE, HOT DIP GALVANIZED, THICKNESS 2.0mm,Radius  600mm, 300W x 150H</t>
  </si>
  <si>
    <t>Instrument Cable Tray,VERTICAL ELBOW INSIDE, HOT DIP GALVANIZED, THICKNESS 2.0mm,Radius  600mm, 200W x 100H</t>
  </si>
  <si>
    <t>Instrument Cable Tray,VERTICAL ELBOW INSIDE, HOT DIP GALVANIZED, THICKNESS 2.0mm,Radius  600mm, 100W x 50H</t>
  </si>
  <si>
    <t>Instrument Cable Tray,VERTICAL ELBOW INSIDE, HOT DIP GALVANIZED, THICKNESS 2.0mm,Radius  600mm, 50W x 50H</t>
  </si>
  <si>
    <t>COVER for VERTICAL ELBOW INSIDE,MATERIAL: HOT DIP GALVANIZ , THICKNESS : BODY THIKNESS 1.5mm , 300W x 10H</t>
  </si>
  <si>
    <t>COVER for VERTICAL ELBOW INSIDE,MATERIAL: HOT DIP GALVANIZ , THICKNESS : BODY THIKNESS 1.5mm , 200W x 10H</t>
  </si>
  <si>
    <t>COVER for VERTICAL ELBOW INSIDE,MATERIAL: HOT DIP GALVANIZ , THICKNESS : BODY THIKNESS 1.5mm , 100W x 10H</t>
  </si>
  <si>
    <t>COVER for VERTICAL ELBOW INSIDE,MATERIAL: HOT DIP GALVANIZ , THICKNESS : BODY THIKNESS 1.5mm , 50W x 10H</t>
  </si>
  <si>
    <t>VERTICAL ELBOW OUTSIDE,RADIUS : 600mm , 900W x 150H</t>
  </si>
  <si>
    <t>Instrument Cable Tray,VERTICAL ELBOW OUTSIDE, HOT DIP GALVANIZED, THICKNESS 2.0mm,Radius  600mm, 600W x 150H</t>
  </si>
  <si>
    <t>Instrument Cable Tray,VERTICAL ELBOW OUTSIDE, HOT DIP GALVANIZED, THICKNESS 2.0mm,Radius  600mm, 300W x 150H</t>
  </si>
  <si>
    <t>Instrument Cable Tray,VERTICAL ELBOW OUTSIDE, HOT DIP GALVANIZED, THICKNESS 2.0mm,Radius  600mm, 200W x 100H</t>
  </si>
  <si>
    <t>Instrument Cable Tray,VERTICAL ELBOW OUTSIDE, HOT DIP GALVANIZED, THICKNESS 2.0mm,Radius  600mm, 100W x 50H</t>
  </si>
  <si>
    <t>Instrument Cable Tray,VERTICAL ELBOW OUTSIDE, HOT DIP GALVANIZED, THICKNESS 2.0mm,Radius  600mm, 50W x 50H</t>
  </si>
  <si>
    <t>COVER for VERTICAL ELBOW OUTSIDE,MATERIAL: HOT DIP GALVANIZ , THICKNESS : BODY THIKNESS 1.5mm , 300W x 10H</t>
  </si>
  <si>
    <t>COVER for VERTICAL ELBOW OUTSIDE,MATERIAL: HOT DIP GALVANIZ , THICKNESS : BODY THIKNESS 1.5mm , 200W x 10H</t>
  </si>
  <si>
    <t>COVER for VERTICAL ELBOW OUTSIDE,MATERIAL: HOT DIP GALVANIZ , THICKNESS : BODY THIKNESS 1.5mm , 100W x 10H</t>
  </si>
  <si>
    <t>COVER for VERTICAL ELBOW OUTSIDE,MATERIAL: HOT DIP GALVANIZ , THICKNESS : BODY THIKNESS 1.5mm , 50W x 10H</t>
  </si>
  <si>
    <t>HORIZONTAL CROSS-X , 900 x150 H</t>
  </si>
  <si>
    <t>Instrument Cable Tray,HORIZONTAL CROSS-X, HOT DIP GALVANIZED, THICKNESS 2.0mm, 600 x150 H</t>
  </si>
  <si>
    <t>END PLATE , 900W x 150H</t>
  </si>
  <si>
    <t>Instrument Cable Tray,END PLATE, HOT DIP GALVANIZED, THICKNESS 2.0mm, 600W x 150H</t>
  </si>
  <si>
    <t>Instrument Cable Tray,END PLATE, HOT DIP GALVANIZED, THICKNESS 2.0mm, 300W x 150H</t>
  </si>
  <si>
    <t>Instrument Cable Tray,END PLATE, HOT DIP GALVANIZED, THICKNESS 2.0mm, 200W x 100H</t>
  </si>
  <si>
    <t>Instrument Cable Tray,END PLATE, HOT DIP GALVANIZED, THICKNESS 2.0mm, 100W x 50H</t>
  </si>
  <si>
    <t>STANDING SUPPORT (Type 1) , single side vertical support , capable for bracket supporting , hot dip galvanized type (min.70 microns),floor and ceiling support type , equipped with 200*200*5mm baseplate for supporting to floor and ceiling , installation of max.6 levels bracket with 600mm width (300mm distance between levels) , max distance between supports is 2meters , uniformly distributed load is equal to 100kg , all installation accessories (included required expansion bolts and etc.)</t>
  </si>
  <si>
    <t>STANDING SUPPORT (Type 2) , single side vertical support , capable for bracket supporting , hot dip galvanized type (min.70 microns),floor and ceiling support type , equipped with 200*200*5mm baseplate for supporting to floor and ceiling , installation of max.6 levels bracket with 900mm width (300mm distance between levels) , max distance between supports is 2meters , uniformly distributed load is equal to 100kg , all installation accessories (included required expansion bolts and etc.)</t>
  </si>
  <si>
    <t>BRACKET SUPPORTING to self standing support (previous items),   Hot dip galvanized type (min. 70 microns) ,  Completed with: Bolt, Nut, Soring Washer and etc. , 900W</t>
  </si>
  <si>
    <t>BRACKET SUPPORTING to self standing support (previous items),   Hot dip galvanized type (min. 70 microns) ,  Completed with: Bolt, Nut, Soring Washer and etc. , 600W</t>
  </si>
  <si>
    <t>900W (VTA*) , TRAY HOLDER CLAMP ,Hot Dip Galvanized, Completed with: Mushroom Head Bolt, Nut, Spring Washer and etc.</t>
  </si>
  <si>
    <t>600W (VTA*) , TRAY HOLDER CLAMP ,Hot Dip Galvanized, Completed with: Mushroom Head Bolt, Nut, Spring Washer and etc.</t>
  </si>
  <si>
    <t>300W (VTA*) , TRAY HOLDER CLAMP ,Hot Dip Galvanized, Completed with: Mushroom Head Bolt, Nut, Spring Washer and etc.</t>
  </si>
  <si>
    <t>200W (VTA*) , TRAY HOLDER CLAMP ,Hot Dip Galvanized, Completed with: Mushroom Head Bolt, Nut, Spring Washer and etc.</t>
  </si>
  <si>
    <t>100W (VTA*) , TRAY HOLDER CLAMP ,Hot Dip Galvanized, Completed with: Mushroom Head Bolt, Nut, Spring Washer and etc.</t>
  </si>
  <si>
    <t>50W (VTA*) , TRAY HOLDER CLAMP ,Hot Dip Galvanized, Completed with: Mushroom Head Bolt, Nut, Spring Washer and etc.</t>
  </si>
  <si>
    <t>900W (VTA*) , STRAIGHT CONNECTION ,Hot Dip Galvanized,  Completed with: Bolt, Nut, Washer and etc.</t>
  </si>
  <si>
    <t>600W (VTA*) , STRAIGHT CONNECTION ,Hot Dip Galvanized,  Completed with: Bolt, Nut, Washer and etc.</t>
  </si>
  <si>
    <t>300W (VTA*) , STRAIGHT CONNECTION ,Hot Dip Galvanized,  Completed with: Bolt, Nut, Washer and etc.</t>
  </si>
  <si>
    <t>200W (VTA*) , STRAIGHT CONNECTION ,Hot Dip Galvanized,  Completed with: Bolt, Nut, Washer and etc.</t>
  </si>
  <si>
    <t>100W (VTA*) , STRAIGHT CONNECTION ,Hot Dip Galvanized,  Completed with: Bolt, Nut, Washer and etc.</t>
  </si>
  <si>
    <t>50W (VTA*) , STRAIGHT CONNECTION ,Hot Dip Galvanized,  Completed with: Bolt, Nut, Washer and etc.</t>
  </si>
  <si>
    <t>300W (VTA*) , COVER CLIPS , Fastening Joint ,Hot Dip Galvanized, Completed with: Bolt, Nut, Spring Washer and etc.</t>
  </si>
  <si>
    <t>200W (VTA*) , COVER CLIPS , Fastening Joint ,Hot Dip Galvanized, Completed with: Bolt, Nut, Spring Washer and etc.</t>
  </si>
  <si>
    <t>100W (VTA*) , COVER CLIPS , Fastening Joint ,Hot Dip Galvanized, Completed with: Bolt, Nut, Spring Washer and etc.</t>
  </si>
  <si>
    <t>50W (VTA*) , COVER CLIPS , Fastening Joint ,Hot Dip Galvanized, Completed with: Bolt, Nut, Spring Washer and etc.</t>
  </si>
  <si>
    <t>(VTA*) , VERTICAL ADJUSTABLE CONNECTION Hot Dip Galvanized, Completed with: Bolt, Nut, Washer and etc.</t>
  </si>
  <si>
    <t xml:space="preserve"> SACR-DE-GEN-EL-MRQ-5615</t>
  </si>
  <si>
    <t>Straight Ladder,Heavy duty, 6-Edge Type, 2mm thickness steel sheet for Tray &lt;300mm width and 2.5mm for Tray &gt;= 300mm width, Inside rail type, Rung space 220mm with spot weld connection, Hot dip galvanized type (min. 70 microns), Height=100mm, 200mm width,Length=3000mm</t>
  </si>
  <si>
    <t>Straight Ladder,Heavy duty, 6-Edge Type, 2mm thickness steel sheet for Tray &lt;300mm width and 2.5mm for Tray &gt;= 300mm width, Inside rail type, Rung space 220mm with spot weld connection, Hot dip galvanized type (min. 70 microns), Height=100mm, 300mm width,Length=3000mm</t>
  </si>
  <si>
    <t>Straight Ladder,Heavy duty, 6-Edge Type, 2mm thickness steel sheet for Tray &lt;300mm width and 2.5mm for Tray &gt;= 300mm width, Inside rail type, Rung space 220mm with spot weld connection, Hot dip galvanized type (min. 70 microns), Height=100mm, 400mm width,Length=3000mm</t>
  </si>
  <si>
    <t>Straight Ladder,Heavy duty, 6-Edge Type, 2mm thickness steel sheet for Tray &lt;300mm width and 2.5mm for Tray &gt;= 300mm width, Inside rail type, Rung space 220mm with spot weld connection, Hot dip galvanized type (min. 70 microns), Height=100mm, 500mm width,Length=3000mm</t>
  </si>
  <si>
    <t>Straight Ladder,Heavy duty, 6-Edge Type, 2mm thickness steel sheet for Tray &lt;300mm width and 2.5mm for Tray &gt;= 300mm width, Inside rail type, Rung space 220mm with spot weld connection, Hot dip galvanized type (min. 70 microns), Height=100mm, 600mm width,Length=3000mm</t>
  </si>
  <si>
    <t>Straight Ladder,Heavy duty, 6-Edge Type, 2mm thickness steel sheet for Tray &lt;300mm width and 2.5mm for Tray &gt;= 300mm width, Inside rail type, Rung space 220mm with spot weld connection, Hot dip galvanized type (min. 70 microns), Height=100mm, 900mm width,Length=3000mm</t>
  </si>
  <si>
    <t>Cover for STRAIGHT Ladder/Tray, Mild steel sheet with solid type cover 1.5mm thickness,
Hot dip galvanized type (min. 70 microns), Width equal to 200mm and Edge Height 10 mm</t>
  </si>
  <si>
    <t>Cover for STRAIGHT Ladder,Mild steel sheet with solid type cover 1.5mm thickness,
Hot dip galvanized type (min. 70 microns), Width equal to 300mm and Edge Height 10 mm</t>
  </si>
  <si>
    <t>Cover for STRAIGHT Ladder,Mild steel sheet with solid type cover 1.5mm thickness,
Hot dip galvanized type (min. 70 microns), Width equal to 400mm and Edge Height 10 mm</t>
  </si>
  <si>
    <t>Cover for STRAIGHT Ladder, Mild steel sheet with solid type cover 1.5mm thickness,
Hot dip galvanized type (min. 70 microns), Width equal to 500mm and Edge Height 10 mm</t>
  </si>
  <si>
    <t>Cover for STRAIGHT Ladder/Tray, Mild steel sheet with solid type cover 1.5mm thickness,
Hot dip galvanized type (min. 70 microns), Width equal to 600mm and Edge Height 10 mm</t>
  </si>
  <si>
    <t>RIGHT HAND REDUCER FOR CABLE LADDER,Heavy duty, Ladder Type, 6-Edge Type,2mm thickness steel sheet for Tray &lt;300mm width and 2.5mm for Tray &gt;= 300mm width,Inside rail type, Rung space 220mm with spot weld connection,Hot dip galvanized type (min. 70 microns), Width=600-400mm, Height=100mm, Length=3000mm</t>
  </si>
  <si>
    <t>Cover for RIGHT HAND REDUCER FOR CABLE LADDER, Mild steel sheet,Thickness 1.5mm,Hot dip galvanized type (min. 70 microns), 600-400mm width, Edge Height 10 mm</t>
  </si>
  <si>
    <t>LEFT HAND REDUCER FOR CABLE LADDER,Heavy duty, Ladder Type, 6-Edge Type,2mm thickness steel sheet for Tray &lt;300mm width and 2.5mm for Tray &gt;= 300mm width,Inside rail type, Rung space 220mm with spot weld connection,Hot dip galvanized type (min. 70 microns), Width=600-400mm,Height=100mm, Length=3000mm</t>
  </si>
  <si>
    <t>Cover for LEFT HAND REDUCER FOR CABLE LADDER, Mild steel sheet,Thickness 1.5mm,Hot dip galvanized type (min. 70 microns), 600-400mm width, Edge Height 10 mm</t>
  </si>
  <si>
    <t>HORIZONTAL ELBOW,Heavy duty, Ladder Type, 6-Edge Type,2mm thickness steel sheet for Tray &lt;300mm width and 2.5mm for Tray &gt;= 300mm width,Inside rail type, Rung space 220mm with spot weld connection,Hot dip galvanized type (min. 70 microns),Height=100mm,200mm width</t>
  </si>
  <si>
    <t>HORIZONTAL ELBOW,Heavy duty, Ladder Type, 6-Edge Type,2mm thickness steel sheet for Tray &lt;300mm width and 2.5mm for Tray &gt;= 300mm width,Inside rail type, Rung space 220mm with spot weld connection,Hot dip galvanized type (min. 70 microns),Height=100mm,300mm width</t>
  </si>
  <si>
    <t>HORIZONTAL ELBOW,Heavy duty, Ladder Type, 6-Edge Type,2mm thickness steel sheet for Tray &lt;300mm width and 2.5mm for Tray &gt;= 300mm width,Inside rail type, Rung space 220mm with spot weld connection,Hot dip galvanized type (min. 70 microns),Height=100mm,500mm width</t>
  </si>
  <si>
    <t>HORIZONTAL ELBOW,Heavy duty, Ladder Type, 6-Edge Type,2mm thickness steel sheet for Tray &lt;300mm width and 2.5mm for Tray &gt;= 300mm width,Inside rail type, Rung space 220mm with spot weld connection,Hot dip galvanized type (min. 70 microns),Height=100mm,600mm width</t>
  </si>
  <si>
    <t>HORIZONTAL ELBOW,Heavy duty, Ladder Type, 6-Edge Type,2mm thickness steel sheet for Tray &lt;300mm width and 2.5mm for Tray &gt;= 300mm width,Inside rail type, Rung space 220mm with spot weld connection,Hot dip galvanized type (min. 70 microns),Height=100mm,900mm width</t>
  </si>
  <si>
    <t>Cover for HORIZONTAL ELBOW LADDER/TRAY, Mild steel sheet with solid type cover 1.5mm thickness,
Hot dip galvanized type (min. 70 microns), Width equal to 200mm and Edge Height 10 mm</t>
  </si>
  <si>
    <t>Cover for HORIZONTAL ELBOW, Mild steel sheet with solid type cover 1.5mm thickness,
Hot dip galvanized type (min. 70 microns), Width equal to 300mm and Edge Height 10 mm</t>
  </si>
  <si>
    <t>Cover for HORIZONTAL ELBOW, Mild steel sheet with solid type cover 1.5mm thickness,
Hot dip galvanized type (min. 70 microns), Width equal to 500mm and Edge Height 10 mm</t>
  </si>
  <si>
    <t>Cover for HORIZONTAL ELBOW LADDER/TRAY, Mild steel sheet with solid type cover 1.5mm thickness,
Hot dip galvanized type (min. 70 microns), Width equal to 600mm and Edge Height 10 mm</t>
  </si>
  <si>
    <t>EQUAL TEE,Heavy duty, Ladder Type, 6-Edge Type,2mm thickness steel sheet for Tray &lt;300mm width and 2.5mm for Tray &gt;= 300mm width,Inside rail type, Rung space 220mm with spot weld connection,Hot dip galvanized type (min. 70 microns),Height=100mm,900mm width</t>
  </si>
  <si>
    <t>OUTSIDE RISER,Heavy duty, Ladder Type, 6-Edge Type,2mm thickness steel sheet for Tray &lt;300mm width and 2.5mm for Tray &gt;= 300mm width,Inside rail type, Rung space 220mm with spot weld connection,Hot dip galvanized type (min. 70 microns),Height=100mm,200mm width</t>
  </si>
  <si>
    <t>OUTSIDE RISER,Heavy duty, Ladder Type, 6-Edge Type,2mm thickness steel sheet for Tray &lt;300mm width and 2.5mm for Tray &gt;= 300mm width,Inside rail type, Rung space 220mm with spot weld connection,Hot dip galvanized type (min. 70 microns),Height=100mm,300mm width</t>
  </si>
  <si>
    <t>OUTSIDE RISER,Heavy duty, Ladder Type, 6-Edge Type,2mm thickness steel sheet for Tray &lt;300mm width and 2.5mm for Tray &gt;= 300mm width,Inside rail type, Rung space 220mm with spot weld connection,Hot dip galvanized type (min. 70 microns),Height=100mm,600mm width</t>
  </si>
  <si>
    <t>Cover for OUTSIDE RISER, Mild steel sheet with solid type cover 1.5mm thickness,
Hot dip galvanized type (min. 70 microns), Width equal to 200mm and Edge Height 10 mm</t>
  </si>
  <si>
    <t>Cover for OUTSIDE RISER, Mild steel sheet with solid type cover 1.5mm thickness,
Hot dip galvanized type (min. 70 microns), Width equal to 300mm and Edge Height 10 mm</t>
  </si>
  <si>
    <t>Cover for OUTSIDE RISER, Mild steel sheet with solid type cover 1.5mm thickness,
Hot dip galvanized type (min. 70 microns), Width equal to 600mm and Edge Height 10 mm</t>
  </si>
  <si>
    <t>INSIDE RISER,Heavy duty, Ladder Type, 6-Edge Type,2mm thickness steel sheet for Tray &lt;300mm width and 2.5mm for Tray &gt;= 300mm width,Inside rail type, Rung space 220mm with spot weld connection,Hot dip galvanized type (min. 70 microns),Height=100mm,width 200mm</t>
  </si>
  <si>
    <t>INSIDE RISER,Heavy duty, Ladder Type, 6-Edge Type,2mm thickness steel sheet for Tray &lt;300mm width and 2.5mm for Tray &gt;= 300mm width,Inside rail type, Rung space 220mm with spot weld connection,Hot dip galvanized type (min. 70 microns),Height=100mm,width 300mm</t>
  </si>
  <si>
    <t>INSIDE RISER,Heavy duty, Ladder Type, 6-Edge Type,2mm thickness steel sheet for Tray &lt;300mm width and 2.5mm for Tray &gt;= 300mm width,Inside rail type, Rung space 220mm with spot weld connection,Hot dip galvanized type (min. 70 microns),Height=100mm,width 600mm</t>
  </si>
  <si>
    <t>Cover for INSIDE RISER, Mild steel sheet with solid type cover 1.5mm thickness,
Hot dip galvanized type (min. 70 microns), Width equal to 200mm and Edge Height 10 mm</t>
  </si>
  <si>
    <t>Cover for INSIDE RISER, Mild steel sheet with solid type cover 1.5mm thickness,
Hot dip galvanized type (min. 70 microns), Width equal to 300mm and Edge Height 10 mm</t>
  </si>
  <si>
    <t>Cover for INSIDE RISER, Mild steel sheet with solid type cover 1.5mm thickness,
Hot dip galvanized type (min. 70 microns), Width equal to 600mm and Edge Height 10 mm</t>
  </si>
  <si>
    <t>EQUAL CROSS,Heavy duty, Ladder Type, 6-Edge Type,2mm thickness steel sheet for Tray &lt;300mm width and 2.5mm for Tray &gt;= 300mm width,Inside rail type, Rung space 220mm with spot weld connection,Hot dip galvanized type (min. 70 microns),Height 100mm,width 600mm</t>
  </si>
  <si>
    <t>EQUAL CROSS,Heavy duty, Ladder Type, 6-Edge Type,2mm thickness steel sheet for Tray &lt;300mm width and 2.5mm for Tray &gt;= 300mm width,Inside rail type, Rung space 220mm with spot weld connection,Hot dip galvanized type (min. 70 microns),Height 100mm,width 900mm</t>
  </si>
  <si>
    <t>Cover for EQUAL CROSS, Mild steel sheet with solid type cover 1.5mm thickness,
Hot dip galvanized type (min. 70 microns), Width equal to 600mm and Edge Height 10 mm</t>
  </si>
  <si>
    <t>STANDING SUPPORT (Type 1),Single Side Vertical Support, Capable for Bracket Supporting,Hot dip galvanized type (min. 70 microns), Length=2300mm, Floor and Ceiling Support Type,Equipped with 200x200x5mm Baseplate for Supporting to Floor and Ceiling,Installation of max.8 Levels Bracket with 900mm width (300mm distance between Levels),Max Distance between support is equal to 2meters,Uniformly Distributed Load is Equal to 100kg,All Installation Accessories (Included required expansion bolts and etc.)* Type and Thickness shall be Design and proposed by Vendor</t>
  </si>
  <si>
    <t>STANDING SUPPORT (Type 1),Single Side Vertical Support, Capable for Bracket Supporting,Hot dip galvanized type (min. 70 microns), Length=2800mm, Floor and Ceiling Support Type,Equipped with 200x200x5mm Baseplate for Supporting to Floor and Ceiling,Installation of max.8 Levels Bracket with 900mm width (300mm distance between Levels),Max Distance between support is equal to 2meters,Uniformly Distributed Load is Equal to 100kg,All Installation Accessories (Included required expansion bolts and etc.)* Type and Thickness shall be Design and proposed by Vendor</t>
  </si>
  <si>
    <t>STANDING SUPPORT (Type 2),Single Side Vertical Support, Capable for Bracket Supporting,Hot dip galvanized type (min. 70 microns), Length=800mm, Ceiling Support Type,Equipped with 200x200x5mm Baseplate for Supporting to Ceiling,Installation of max.2 Levels Bracket with 900mm width (300mm distance between Levels),Max Distance between support is equal to 2meters,All Installation Accessories (Included required expansion bolts and etc.)* Type and Thickness shall be Design and proposed by Vendor</t>
  </si>
  <si>
    <t>BRACKET,SUPPORTING to self standing support (previous items), Hot dip galvanized type (min. 70 microns)Completed with: Bolt, Nut, Soring Washer and etc., size 900mm</t>
  </si>
  <si>
    <t>LADDER HOLDER CLAMP,Hot Dip Galvanized,Completed with: Mushroom Head Bolt, Nut, Spring Washer and etc., size VTA</t>
  </si>
  <si>
    <t>STRAIGHT CONNECTION,Hot Dip Galvanized,Completed with: Bolt, Nut, Washer and etc.,thickness 2mm</t>
  </si>
  <si>
    <t>Set</t>
  </si>
  <si>
    <t>STRAIGHT CONNECTION,Hot Dip Galvanized,Completed with: Bolt, Nut, Washer and etc.,thickness 2.5mm</t>
  </si>
  <si>
    <t>VERTICAL ADJUSTABLE CONNECTION,Hot Dip Galvanized,Completed with: Bolt, Nut, Washer and etc.,thickness 2.5mm</t>
  </si>
  <si>
    <t>COVER CLIPS,Fastening Joint,Hot Dip Galvanized,Completed with: Bolt, Nut, Spring Washer and etc.,size VTA</t>
  </si>
  <si>
    <t>2,4</t>
  </si>
  <si>
    <t>2,5</t>
  </si>
  <si>
    <t>3,4,5</t>
  </si>
  <si>
    <t>3,5,7,8</t>
  </si>
  <si>
    <t>9,10</t>
  </si>
  <si>
    <t>6,10</t>
  </si>
  <si>
    <t>6,7,8,9,10,11</t>
  </si>
  <si>
    <t>9,10,11</t>
  </si>
  <si>
    <t>9,11,12</t>
  </si>
  <si>
    <t>9,10,12</t>
  </si>
  <si>
    <t>4,12</t>
  </si>
  <si>
    <t>sub</t>
  </si>
  <si>
    <t>over</t>
  </si>
  <si>
    <t>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</si>
</sst>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rgb="FF890000"/>
      <name val="Calibri"/>
      <family val="2"/>
      <scheme val="minor"/>
    </font>
    <font>
      <b/>
      <sz val="11"/>
      <name val="Calibri"/>
      <family val="2"/>
      <scheme val="minor"/>
    </font>
    <font>
      <sz val="11"/>
      <color rgb="FFFF0000"/>
      <name val="Calibri"/>
      <family val="2"/>
      <scheme val="minor"/>
    </font>
    <font>
      <sz val="11"/>
      <name val="Calibri"/>
      <family val="2"/>
      <scheme val="minor"/>
    </font>
  </fonts>
  <fills count="7">
    <fill>
      <patternFill patternType="none"/>
    </fill>
    <fill>
      <patternFill patternType="gray125"/>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5"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2" borderId="1" xfId="0" applyFont="1" applyFill="1" applyBorder="1" applyAlignment="1">
      <alignment vertical="center"/>
    </xf>
    <xf numFmtId="0" fontId="0" fillId="0" borderId="1" xfId="0" applyBorder="1"/>
    <xf numFmtId="0" fontId="3" fillId="0" borderId="1" xfId="0" applyFont="1" applyBorder="1"/>
    <xf numFmtId="0" fontId="2" fillId="2" borderId="1" xfId="0" applyFont="1" applyFill="1" applyBorder="1" applyAlignment="1">
      <alignment vertical="center"/>
    </xf>
    <xf numFmtId="0" fontId="3" fillId="0" borderId="0" xfId="0" applyFont="1"/>
    <xf numFmtId="0" fontId="0" fillId="4" borderId="1" xfId="0" applyFill="1" applyBorder="1"/>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xf>
    <xf numFmtId="38" fontId="0" fillId="0" borderId="1" xfId="0" applyNumberFormat="1" applyBorder="1"/>
    <xf numFmtId="38" fontId="0" fillId="0" borderId="0" xfId="0" applyNumberFormat="1"/>
    <xf numFmtId="0" fontId="0" fillId="4" borderId="1" xfId="0" applyFill="1" applyBorder="1" applyAlignment="1">
      <alignment horizontal="center" vertical="center"/>
    </xf>
    <xf numFmtId="0" fontId="3" fillId="4" borderId="1" xfId="0" applyFont="1" applyFill="1" applyBorder="1"/>
    <xf numFmtId="0" fontId="0" fillId="3" borderId="1" xfId="0" applyFill="1" applyBorder="1"/>
    <xf numFmtId="0" fontId="0" fillId="5" borderId="1" xfId="0" applyFill="1" applyBorder="1"/>
    <xf numFmtId="0" fontId="0" fillId="6" borderId="1" xfId="0" applyFill="1" applyBorder="1"/>
    <xf numFmtId="40" fontId="0" fillId="0" borderId="0" xfId="0" applyNumberFormat="1"/>
    <xf numFmtId="0" fontId="4" fillId="3" borderId="1" xfId="0" applyFont="1" applyFill="1" applyBorder="1" applyAlignment="1">
      <alignment horizontal="center" vertical="center"/>
    </xf>
    <xf numFmtId="0" fontId="4" fillId="6" borderId="1" xfId="0" applyFont="1" applyFill="1" applyBorder="1"/>
    <xf numFmtId="0" fontId="4" fillId="6" borderId="1" xfId="0" applyFont="1" applyFill="1" applyBorder="1" applyAlignment="1">
      <alignment horizontal="center" vertical="center"/>
    </xf>
    <xf numFmtId="16" fontId="0" fillId="0" borderId="0" xfId="0" applyNumberFormat="1" applyAlignment="1">
      <alignment horizontal="center" vertical="center"/>
    </xf>
    <xf numFmtId="3" fontId="0" fillId="0" borderId="0" xfId="0" applyNumberFormat="1" applyAlignment="1">
      <alignment horizontal="center" vertical="center"/>
    </xf>
    <xf numFmtId="0" fontId="0" fillId="0" borderId="0" xfId="0" applyAlignment="1">
      <alignment horizontal="left" vertical="center"/>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601980</xdr:colOff>
      <xdr:row>171</xdr:row>
      <xdr:rowOff>60960</xdr:rowOff>
    </xdr:from>
    <xdr:to>
      <xdr:col>6</xdr:col>
      <xdr:colOff>518160</xdr:colOff>
      <xdr:row>173</xdr:row>
      <xdr:rowOff>160020</xdr:rowOff>
    </xdr:to>
    <xdr:sp macro="" textlink="">
      <xdr:nvSpPr>
        <xdr:cNvPr id="3080" name="AutoShape 8">
          <a:extLst>
            <a:ext uri="{FF2B5EF4-FFF2-40B4-BE49-F238E27FC236}">
              <a16:creationId xmlns:a16="http://schemas.microsoft.com/office/drawing/2014/main" id="{AC372DEC-1CA2-E825-A374-F06FC6D21652}"/>
            </a:ext>
          </a:extLst>
        </xdr:cNvPr>
        <xdr:cNvSpPr>
          <a:spLocks noChangeArrowheads="1"/>
        </xdr:cNvSpPr>
      </xdr:nvSpPr>
      <xdr:spPr bwMode="auto">
        <a:xfrm>
          <a:off x="3406140" y="31516320"/>
          <a:ext cx="525780" cy="464820"/>
        </a:xfrm>
        <a:prstGeom prst="triangle">
          <a:avLst>
            <a:gd name="adj" fmla="val 50000"/>
          </a:avLst>
        </a:prstGeom>
        <a:solidFill>
          <a:srgbClr val="FFFFFF"/>
        </a:solidFill>
        <a:ln w="31750">
          <a:solidFill>
            <a:srgbClr val="ED7D31"/>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Arial"/>
              <a:cs typeface="Arial"/>
            </a:rPr>
            <a:t>03</a:t>
          </a:r>
          <a:r>
            <a:rPr lang="en-US" sz="1100" b="0" i="0" u="none" strike="noStrike" baseline="0">
              <a:solidFill>
                <a:srgbClr val="000000"/>
              </a:solidFill>
              <a:latin typeface="Arial"/>
              <a:cs typeface="Arial"/>
            </a:rPr>
            <a:t>3</a:t>
          </a:r>
        </a:p>
      </xdr:txBody>
    </xdr:sp>
    <xdr:clientData/>
  </xdr:twoCellAnchor>
  <xdr:twoCellAnchor>
    <xdr:from>
      <xdr:col>5</xdr:col>
      <xdr:colOff>190500</xdr:colOff>
      <xdr:row>189</xdr:row>
      <xdr:rowOff>99060</xdr:rowOff>
    </xdr:from>
    <xdr:to>
      <xdr:col>6</xdr:col>
      <xdr:colOff>106680</xdr:colOff>
      <xdr:row>191</xdr:row>
      <xdr:rowOff>167640</xdr:rowOff>
    </xdr:to>
    <xdr:sp macro="" textlink="">
      <xdr:nvSpPr>
        <xdr:cNvPr id="3078" name="AutoShape 6">
          <a:extLst>
            <a:ext uri="{FF2B5EF4-FFF2-40B4-BE49-F238E27FC236}">
              <a16:creationId xmlns:a16="http://schemas.microsoft.com/office/drawing/2014/main" id="{3B59E3A9-DA46-C8DE-F7DE-D9BC12F75037}"/>
            </a:ext>
          </a:extLst>
        </xdr:cNvPr>
        <xdr:cNvSpPr>
          <a:spLocks noChangeArrowheads="1"/>
        </xdr:cNvSpPr>
      </xdr:nvSpPr>
      <xdr:spPr bwMode="auto">
        <a:xfrm>
          <a:off x="2994660" y="34846260"/>
          <a:ext cx="525780" cy="434340"/>
        </a:xfrm>
        <a:prstGeom prst="triangle">
          <a:avLst>
            <a:gd name="adj" fmla="val 50000"/>
          </a:avLst>
        </a:prstGeom>
        <a:solidFill>
          <a:srgbClr val="FFFFFF"/>
        </a:solidFill>
        <a:ln w="31750">
          <a:solidFill>
            <a:srgbClr val="ED7D31"/>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Arial"/>
              <a:cs typeface="Arial"/>
            </a:rPr>
            <a:t>03</a:t>
          </a:r>
          <a:r>
            <a:rPr lang="en-US" sz="1100" b="0" i="0" u="none" strike="noStrike" baseline="0">
              <a:solidFill>
                <a:srgbClr val="000000"/>
              </a:solidFill>
              <a:latin typeface="Arial"/>
              <a:cs typeface="Arial"/>
            </a:rPr>
            <a:t>3</a:t>
          </a:r>
        </a:p>
      </xdr:txBody>
    </xdr:sp>
    <xdr:clientData/>
  </xdr:twoCellAnchor>
  <xdr:twoCellAnchor>
    <xdr:from>
      <xdr:col>3</xdr:col>
      <xdr:colOff>388620</xdr:colOff>
      <xdr:row>193</xdr:row>
      <xdr:rowOff>99060</xdr:rowOff>
    </xdr:from>
    <xdr:to>
      <xdr:col>4</xdr:col>
      <xdr:colOff>0</xdr:colOff>
      <xdr:row>196</xdr:row>
      <xdr:rowOff>15240</xdr:rowOff>
    </xdr:to>
    <xdr:sp macro="" textlink="">
      <xdr:nvSpPr>
        <xdr:cNvPr id="3077" name="AutoShape 5">
          <a:extLst>
            <a:ext uri="{FF2B5EF4-FFF2-40B4-BE49-F238E27FC236}">
              <a16:creationId xmlns:a16="http://schemas.microsoft.com/office/drawing/2014/main" id="{F4AAC8B3-D6F1-ACA5-DAB8-6413AB60A439}"/>
            </a:ext>
          </a:extLst>
        </xdr:cNvPr>
        <xdr:cNvSpPr>
          <a:spLocks noChangeArrowheads="1"/>
        </xdr:cNvSpPr>
      </xdr:nvSpPr>
      <xdr:spPr bwMode="auto">
        <a:xfrm>
          <a:off x="1470660" y="35577780"/>
          <a:ext cx="525780" cy="464820"/>
        </a:xfrm>
        <a:prstGeom prst="triangle">
          <a:avLst>
            <a:gd name="adj" fmla="val 50000"/>
          </a:avLst>
        </a:prstGeom>
        <a:solidFill>
          <a:srgbClr val="FFFFFF"/>
        </a:solidFill>
        <a:ln w="31750">
          <a:solidFill>
            <a:srgbClr val="ED7D31"/>
          </a:solidFill>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Arial"/>
              <a:cs typeface="Arial"/>
            </a:rPr>
            <a:t>03</a:t>
          </a:r>
          <a:r>
            <a:rPr lang="en-US" sz="1100" b="0" i="0" u="none" strike="noStrike" baseline="0">
              <a:solidFill>
                <a:srgbClr val="000000"/>
              </a:solidFill>
              <a:latin typeface="Arial"/>
              <a:cs typeface="Arial"/>
            </a:rPr>
            <a:t>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CDA24-B9A4-4E84-B2D6-06B255E78B1F}">
  <dimension ref="A1:N144"/>
  <sheetViews>
    <sheetView tabSelected="1" view="pageBreakPreview" topLeftCell="A124" zoomScaleNormal="100" zoomScaleSheetLayoutView="100" workbookViewId="0">
      <selection activeCell="L144" sqref="L144"/>
    </sheetView>
  </sheetViews>
  <sheetFormatPr defaultRowHeight="15" x14ac:dyDescent="0.25"/>
  <cols>
    <col min="2" max="2" width="24.7109375" bestFit="1" customWidth="1"/>
    <col min="4" max="4" width="16.7109375" customWidth="1"/>
    <col min="5" max="5" width="116.42578125" customWidth="1"/>
    <col min="6" max="9" width="9.140625" style="8"/>
    <col min="10" max="10" width="9.140625" style="14"/>
    <col min="11" max="11" width="9.140625" style="20"/>
    <col min="12" max="12" width="9.140625" style="14"/>
    <col min="13" max="14" width="9.140625" style="8"/>
  </cols>
  <sheetData>
    <row r="1" spans="1:13" x14ac:dyDescent="0.25">
      <c r="A1" s="1" t="s">
        <v>1</v>
      </c>
      <c r="B1" s="1" t="s">
        <v>2</v>
      </c>
      <c r="C1" s="1" t="s">
        <v>3</v>
      </c>
      <c r="D1" s="1" t="s">
        <v>4</v>
      </c>
      <c r="E1" s="4" t="s">
        <v>0</v>
      </c>
      <c r="F1" s="7" t="s">
        <v>5</v>
      </c>
      <c r="G1" s="7" t="s">
        <v>6</v>
      </c>
      <c r="H1" s="9"/>
      <c r="I1" s="9" t="s">
        <v>277</v>
      </c>
      <c r="J1" s="13"/>
    </row>
    <row r="2" spans="1:13" x14ac:dyDescent="0.25">
      <c r="A2" s="2" t="s">
        <v>7</v>
      </c>
      <c r="B2" s="2" t="s">
        <v>11</v>
      </c>
      <c r="C2" s="2">
        <v>3</v>
      </c>
      <c r="D2" s="6">
        <v>6881218023</v>
      </c>
      <c r="E2" s="2" t="s">
        <v>122</v>
      </c>
      <c r="F2" s="9">
        <v>460</v>
      </c>
      <c r="G2" s="9" t="s">
        <v>10</v>
      </c>
      <c r="H2" s="15">
        <f>96+112+124+384</f>
        <v>716</v>
      </c>
      <c r="I2" s="9" t="s">
        <v>267</v>
      </c>
      <c r="J2" s="13">
        <f>F2-H2</f>
        <v>-256</v>
      </c>
      <c r="K2" s="20">
        <v>93.25</v>
      </c>
      <c r="L2" s="14">
        <f>H2*K2</f>
        <v>66767</v>
      </c>
      <c r="M2" s="8" t="s">
        <v>276</v>
      </c>
    </row>
    <row r="3" spans="1:13" x14ac:dyDescent="0.25">
      <c r="A3" s="2" t="s">
        <v>7</v>
      </c>
      <c r="B3" s="2" t="s">
        <v>11</v>
      </c>
      <c r="C3" s="2">
        <v>3</v>
      </c>
      <c r="D3" s="6">
        <v>6881210123</v>
      </c>
      <c r="E3" s="2" t="s">
        <v>123</v>
      </c>
      <c r="F3" s="9">
        <v>131</v>
      </c>
      <c r="G3" s="9" t="s">
        <v>10</v>
      </c>
      <c r="H3" s="15">
        <f>83+144</f>
        <v>227</v>
      </c>
      <c r="I3" s="9" t="s">
        <v>269</v>
      </c>
      <c r="J3" s="13">
        <f t="shared" ref="J3:J66" si="0">F3-H3</f>
        <v>-96</v>
      </c>
      <c r="K3" s="20">
        <v>69.239999999999995</v>
      </c>
      <c r="L3" s="14">
        <f t="shared" ref="L3:L66" si="1">H3*K3</f>
        <v>15717.48</v>
      </c>
      <c r="M3" s="8" t="s">
        <v>276</v>
      </c>
    </row>
    <row r="4" spans="1:13" x14ac:dyDescent="0.25">
      <c r="A4" s="2" t="s">
        <v>7</v>
      </c>
      <c r="B4" s="2" t="s">
        <v>11</v>
      </c>
      <c r="C4" s="2">
        <v>3</v>
      </c>
      <c r="D4" s="18">
        <v>6881210723</v>
      </c>
      <c r="E4" s="2" t="s">
        <v>124</v>
      </c>
      <c r="F4" s="9">
        <v>362</v>
      </c>
      <c r="G4" s="9" t="s">
        <v>10</v>
      </c>
      <c r="H4" s="9">
        <f>106+192+64</f>
        <v>362</v>
      </c>
      <c r="I4" s="9" t="s">
        <v>266</v>
      </c>
      <c r="J4" s="13">
        <f t="shared" si="0"/>
        <v>0</v>
      </c>
      <c r="K4" s="20">
        <v>56.23</v>
      </c>
      <c r="L4" s="14">
        <f t="shared" si="1"/>
        <v>20355.259999999998</v>
      </c>
    </row>
    <row r="5" spans="1:13" x14ac:dyDescent="0.25">
      <c r="A5" s="2" t="s">
        <v>7</v>
      </c>
      <c r="B5" s="2" t="s">
        <v>11</v>
      </c>
      <c r="C5" s="2">
        <v>3</v>
      </c>
      <c r="D5" s="6">
        <v>6881210922</v>
      </c>
      <c r="E5" s="2" t="s">
        <v>125</v>
      </c>
      <c r="F5" s="9">
        <v>532</v>
      </c>
      <c r="G5" s="9" t="s">
        <v>10</v>
      </c>
      <c r="H5" s="15">
        <f>360+516</f>
        <v>876</v>
      </c>
      <c r="I5" s="9" t="s">
        <v>274</v>
      </c>
      <c r="J5" s="13">
        <f t="shared" si="0"/>
        <v>-344</v>
      </c>
      <c r="K5" s="20">
        <v>34.119999999999997</v>
      </c>
      <c r="L5" s="14">
        <f t="shared" si="1"/>
        <v>29889.119999999999</v>
      </c>
      <c r="M5" s="8" t="s">
        <v>276</v>
      </c>
    </row>
    <row r="6" spans="1:13" x14ac:dyDescent="0.25">
      <c r="A6" s="2" t="s">
        <v>7</v>
      </c>
      <c r="B6" s="2" t="s">
        <v>11</v>
      </c>
      <c r="C6" s="2">
        <v>3</v>
      </c>
      <c r="D6" s="6">
        <v>6881211321</v>
      </c>
      <c r="E6" s="2" t="s">
        <v>126</v>
      </c>
      <c r="F6" s="9">
        <v>895</v>
      </c>
      <c r="G6" s="9" t="s">
        <v>10</v>
      </c>
      <c r="H6" s="15">
        <f>1140+1080+159</f>
        <v>2379</v>
      </c>
      <c r="I6" s="9" t="s">
        <v>273</v>
      </c>
      <c r="J6" s="13">
        <f t="shared" si="0"/>
        <v>-1484</v>
      </c>
      <c r="K6" s="20">
        <v>18.239999999999998</v>
      </c>
      <c r="L6" s="14">
        <f t="shared" si="1"/>
        <v>43392.959999999999</v>
      </c>
      <c r="M6" s="8" t="s">
        <v>276</v>
      </c>
    </row>
    <row r="7" spans="1:13" x14ac:dyDescent="0.25">
      <c r="A7" s="2" t="s">
        <v>7</v>
      </c>
      <c r="B7" s="2" t="s">
        <v>11</v>
      </c>
      <c r="C7" s="2">
        <v>3</v>
      </c>
      <c r="D7" s="6">
        <v>6881211521</v>
      </c>
      <c r="E7" s="2" t="s">
        <v>127</v>
      </c>
      <c r="F7" s="9">
        <v>1454</v>
      </c>
      <c r="G7" s="9" t="s">
        <v>10</v>
      </c>
      <c r="H7" s="15">
        <f>600+7374+3762</f>
        <v>11736</v>
      </c>
      <c r="I7" s="9" t="s">
        <v>272</v>
      </c>
      <c r="J7" s="13">
        <f t="shared" si="0"/>
        <v>-10282</v>
      </c>
      <c r="K7" s="20">
        <v>9.7799999999999994</v>
      </c>
      <c r="L7" s="14">
        <f t="shared" si="1"/>
        <v>114778.07999999999</v>
      </c>
      <c r="M7" s="8" t="s">
        <v>276</v>
      </c>
    </row>
    <row r="8" spans="1:13" x14ac:dyDescent="0.25">
      <c r="A8" s="2" t="s">
        <v>7</v>
      </c>
      <c r="B8" s="2" t="s">
        <v>11</v>
      </c>
      <c r="C8" s="2">
        <v>3</v>
      </c>
      <c r="D8" s="17">
        <v>6881380714</v>
      </c>
      <c r="E8" s="2" t="s">
        <v>128</v>
      </c>
      <c r="F8" s="21">
        <v>362</v>
      </c>
      <c r="G8" s="9" t="s">
        <v>10</v>
      </c>
      <c r="H8" s="9">
        <v>0</v>
      </c>
      <c r="I8" s="9">
        <v>0</v>
      </c>
      <c r="J8" s="13">
        <f t="shared" si="0"/>
        <v>362</v>
      </c>
      <c r="L8" s="14">
        <f t="shared" si="1"/>
        <v>0</v>
      </c>
    </row>
    <row r="9" spans="1:13" x14ac:dyDescent="0.25">
      <c r="A9" s="2" t="s">
        <v>7</v>
      </c>
      <c r="B9" s="2" t="s">
        <v>11</v>
      </c>
      <c r="C9" s="2">
        <v>3</v>
      </c>
      <c r="D9" s="17">
        <v>6881380914</v>
      </c>
      <c r="E9" s="2" t="s">
        <v>129</v>
      </c>
      <c r="F9" s="21">
        <v>532</v>
      </c>
      <c r="G9" s="9" t="s">
        <v>10</v>
      </c>
      <c r="H9" s="9">
        <v>0</v>
      </c>
      <c r="I9" s="9">
        <v>0</v>
      </c>
      <c r="J9" s="13">
        <f t="shared" si="0"/>
        <v>532</v>
      </c>
      <c r="L9" s="14">
        <f t="shared" si="1"/>
        <v>0</v>
      </c>
    </row>
    <row r="10" spans="1:13" x14ac:dyDescent="0.25">
      <c r="A10" s="2" t="s">
        <v>7</v>
      </c>
      <c r="B10" s="2" t="s">
        <v>11</v>
      </c>
      <c r="C10" s="2">
        <v>3</v>
      </c>
      <c r="D10" s="17">
        <v>6881381314</v>
      </c>
      <c r="E10" s="2" t="s">
        <v>130</v>
      </c>
      <c r="F10" s="21">
        <v>895</v>
      </c>
      <c r="G10" s="9" t="s">
        <v>10</v>
      </c>
      <c r="H10" s="9">
        <v>0</v>
      </c>
      <c r="I10" s="9">
        <v>0</v>
      </c>
      <c r="J10" s="13">
        <f t="shared" si="0"/>
        <v>895</v>
      </c>
      <c r="L10" s="14">
        <f t="shared" si="1"/>
        <v>0</v>
      </c>
    </row>
    <row r="11" spans="1:13" x14ac:dyDescent="0.25">
      <c r="A11" s="2" t="s">
        <v>7</v>
      </c>
      <c r="B11" s="2" t="s">
        <v>11</v>
      </c>
      <c r="C11" s="2">
        <v>3</v>
      </c>
      <c r="D11" s="17">
        <v>6881381514</v>
      </c>
      <c r="E11" s="2" t="s">
        <v>131</v>
      </c>
      <c r="F11" s="21">
        <v>1454</v>
      </c>
      <c r="G11" s="9" t="s">
        <v>10</v>
      </c>
      <c r="H11" s="9">
        <v>0</v>
      </c>
      <c r="I11" s="9">
        <v>0</v>
      </c>
      <c r="J11" s="13">
        <f t="shared" si="0"/>
        <v>1454</v>
      </c>
      <c r="L11" s="14">
        <f t="shared" si="1"/>
        <v>0</v>
      </c>
    </row>
    <row r="12" spans="1:13" x14ac:dyDescent="0.25">
      <c r="A12" s="2" t="s">
        <v>7</v>
      </c>
      <c r="B12" s="2" t="s">
        <v>11</v>
      </c>
      <c r="C12" s="2">
        <v>3</v>
      </c>
      <c r="D12" s="18">
        <v>6881409123</v>
      </c>
      <c r="E12" s="2" t="s">
        <v>132</v>
      </c>
      <c r="F12" s="9">
        <v>36</v>
      </c>
      <c r="G12" s="9" t="s">
        <v>133</v>
      </c>
      <c r="H12" s="9">
        <v>36</v>
      </c>
      <c r="I12" s="9">
        <v>12</v>
      </c>
      <c r="J12" s="13">
        <f t="shared" si="0"/>
        <v>0</v>
      </c>
      <c r="K12" s="20">
        <v>83.05</v>
      </c>
      <c r="L12" s="14">
        <f t="shared" si="1"/>
        <v>2989.7999999999997</v>
      </c>
    </row>
    <row r="13" spans="1:13" x14ac:dyDescent="0.25">
      <c r="A13" s="2" t="s">
        <v>7</v>
      </c>
      <c r="B13" s="2" t="s">
        <v>11</v>
      </c>
      <c r="C13" s="2">
        <v>3</v>
      </c>
      <c r="D13" s="18">
        <v>6881408723</v>
      </c>
      <c r="E13" s="2" t="s">
        <v>134</v>
      </c>
      <c r="F13" s="9">
        <v>36</v>
      </c>
      <c r="G13" s="9" t="s">
        <v>133</v>
      </c>
      <c r="H13" s="9">
        <v>36</v>
      </c>
      <c r="I13" s="9">
        <v>12</v>
      </c>
      <c r="J13" s="13">
        <f t="shared" si="0"/>
        <v>0</v>
      </c>
      <c r="K13" s="20">
        <v>90.6</v>
      </c>
      <c r="L13" s="14">
        <f t="shared" si="1"/>
        <v>3261.6</v>
      </c>
    </row>
    <row r="14" spans="1:13" x14ac:dyDescent="0.25">
      <c r="A14" s="2" t="s">
        <v>7</v>
      </c>
      <c r="B14" s="2" t="s">
        <v>11</v>
      </c>
      <c r="C14" s="2">
        <v>3</v>
      </c>
      <c r="D14" s="17">
        <v>6881402523</v>
      </c>
      <c r="E14" s="2" t="s">
        <v>135</v>
      </c>
      <c r="F14" s="9">
        <v>12</v>
      </c>
      <c r="G14" s="9" t="s">
        <v>133</v>
      </c>
      <c r="H14" s="9">
        <v>0</v>
      </c>
      <c r="I14" s="9">
        <v>0</v>
      </c>
      <c r="J14" s="13">
        <f t="shared" si="0"/>
        <v>12</v>
      </c>
      <c r="K14" s="20">
        <v>43.15</v>
      </c>
      <c r="L14" s="14">
        <f t="shared" si="1"/>
        <v>0</v>
      </c>
    </row>
    <row r="15" spans="1:13" x14ac:dyDescent="0.25">
      <c r="A15" s="2" t="s">
        <v>7</v>
      </c>
      <c r="B15" s="2" t="s">
        <v>11</v>
      </c>
      <c r="C15" s="2">
        <v>3</v>
      </c>
      <c r="D15" s="17">
        <v>6881402123</v>
      </c>
      <c r="E15" s="2" t="s">
        <v>136</v>
      </c>
      <c r="F15" s="9">
        <v>12</v>
      </c>
      <c r="G15" s="9" t="s">
        <v>133</v>
      </c>
      <c r="H15" s="9">
        <v>0</v>
      </c>
      <c r="I15" s="9">
        <v>0</v>
      </c>
      <c r="J15" s="13">
        <f t="shared" si="0"/>
        <v>12</v>
      </c>
      <c r="K15" s="20">
        <v>58.25</v>
      </c>
      <c r="L15" s="14">
        <f t="shared" si="1"/>
        <v>0</v>
      </c>
    </row>
    <row r="16" spans="1:13" x14ac:dyDescent="0.25">
      <c r="A16" s="2" t="s">
        <v>7</v>
      </c>
      <c r="B16" s="2" t="s">
        <v>11</v>
      </c>
      <c r="C16" s="2">
        <v>3</v>
      </c>
      <c r="D16" s="17">
        <v>6881405523</v>
      </c>
      <c r="E16" s="2" t="s">
        <v>137</v>
      </c>
      <c r="F16" s="9">
        <v>65</v>
      </c>
      <c r="G16" s="9" t="s">
        <v>133</v>
      </c>
      <c r="H16" s="9">
        <v>0</v>
      </c>
      <c r="I16" s="9">
        <v>0</v>
      </c>
      <c r="J16" s="13">
        <f t="shared" si="0"/>
        <v>65</v>
      </c>
      <c r="K16" s="20">
        <v>28.32</v>
      </c>
      <c r="L16" s="14">
        <f t="shared" si="1"/>
        <v>0</v>
      </c>
    </row>
    <row r="17" spans="1:12" x14ac:dyDescent="0.25">
      <c r="A17" s="2" t="s">
        <v>7</v>
      </c>
      <c r="B17" s="2" t="s">
        <v>11</v>
      </c>
      <c r="C17" s="2">
        <v>3</v>
      </c>
      <c r="D17" s="17">
        <v>6881406322</v>
      </c>
      <c r="E17" s="2" t="s">
        <v>138</v>
      </c>
      <c r="F17" s="9">
        <v>105</v>
      </c>
      <c r="G17" s="9" t="s">
        <v>133</v>
      </c>
      <c r="H17" s="9">
        <v>0</v>
      </c>
      <c r="I17" s="9">
        <v>0</v>
      </c>
      <c r="J17" s="13">
        <f t="shared" si="0"/>
        <v>105</v>
      </c>
      <c r="K17" s="20">
        <v>9.8699999999999992</v>
      </c>
      <c r="L17" s="14">
        <f t="shared" si="1"/>
        <v>0</v>
      </c>
    </row>
    <row r="18" spans="1:12" x14ac:dyDescent="0.25">
      <c r="A18" s="2" t="s">
        <v>7</v>
      </c>
      <c r="B18" s="2" t="s">
        <v>11</v>
      </c>
      <c r="C18" s="2">
        <v>3</v>
      </c>
      <c r="D18" s="17">
        <v>6881407121</v>
      </c>
      <c r="E18" s="2" t="s">
        <v>139</v>
      </c>
      <c r="F18" s="9">
        <v>180</v>
      </c>
      <c r="G18" s="9" t="s">
        <v>133</v>
      </c>
      <c r="H18" s="9">
        <v>0</v>
      </c>
      <c r="I18" s="9">
        <v>0</v>
      </c>
      <c r="J18" s="13">
        <f t="shared" si="0"/>
        <v>180</v>
      </c>
      <c r="K18" s="20">
        <v>5.46</v>
      </c>
      <c r="L18" s="14">
        <f t="shared" si="1"/>
        <v>0</v>
      </c>
    </row>
    <row r="19" spans="1:12" x14ac:dyDescent="0.25">
      <c r="A19" s="2" t="s">
        <v>7</v>
      </c>
      <c r="B19" s="2" t="s">
        <v>11</v>
      </c>
      <c r="C19" s="2">
        <v>3</v>
      </c>
      <c r="D19" s="17">
        <v>6881407321</v>
      </c>
      <c r="E19" s="2" t="s">
        <v>140</v>
      </c>
      <c r="F19" s="9">
        <v>200</v>
      </c>
      <c r="G19" s="9" t="s">
        <v>133</v>
      </c>
      <c r="H19" s="9">
        <v>0</v>
      </c>
      <c r="I19" s="9">
        <v>0</v>
      </c>
      <c r="J19" s="13">
        <f t="shared" si="0"/>
        <v>200</v>
      </c>
      <c r="K19" s="20">
        <v>3.26</v>
      </c>
      <c r="L19" s="14">
        <f t="shared" si="1"/>
        <v>0</v>
      </c>
    </row>
    <row r="20" spans="1:12" x14ac:dyDescent="0.25">
      <c r="A20" s="2" t="s">
        <v>7</v>
      </c>
      <c r="B20" s="2" t="s">
        <v>11</v>
      </c>
      <c r="C20" s="2">
        <v>3</v>
      </c>
      <c r="D20" s="17">
        <v>6881325514</v>
      </c>
      <c r="E20" s="2" t="s">
        <v>141</v>
      </c>
      <c r="F20" s="21">
        <v>65</v>
      </c>
      <c r="G20" s="9" t="s">
        <v>133</v>
      </c>
      <c r="H20" s="9">
        <v>0</v>
      </c>
      <c r="I20" s="9">
        <v>0</v>
      </c>
      <c r="J20" s="13">
        <f t="shared" si="0"/>
        <v>65</v>
      </c>
      <c r="L20" s="14">
        <f t="shared" si="1"/>
        <v>0</v>
      </c>
    </row>
    <row r="21" spans="1:12" x14ac:dyDescent="0.25">
      <c r="A21" s="2" t="s">
        <v>7</v>
      </c>
      <c r="B21" s="2" t="s">
        <v>11</v>
      </c>
      <c r="C21" s="2">
        <v>3</v>
      </c>
      <c r="D21" s="17">
        <v>6881326314</v>
      </c>
      <c r="E21" s="2" t="s">
        <v>142</v>
      </c>
      <c r="F21" s="21">
        <v>105</v>
      </c>
      <c r="G21" s="9" t="s">
        <v>133</v>
      </c>
      <c r="H21" s="9">
        <v>0</v>
      </c>
      <c r="I21" s="9">
        <v>0</v>
      </c>
      <c r="J21" s="13">
        <f t="shared" si="0"/>
        <v>105</v>
      </c>
      <c r="L21" s="14">
        <f t="shared" si="1"/>
        <v>0</v>
      </c>
    </row>
    <row r="22" spans="1:12" x14ac:dyDescent="0.25">
      <c r="A22" s="2" t="s">
        <v>7</v>
      </c>
      <c r="B22" s="2" t="s">
        <v>11</v>
      </c>
      <c r="C22" s="2">
        <v>3</v>
      </c>
      <c r="D22" s="17">
        <v>6881327114</v>
      </c>
      <c r="E22" s="2" t="s">
        <v>143</v>
      </c>
      <c r="F22" s="21">
        <v>180</v>
      </c>
      <c r="G22" s="9" t="s">
        <v>133</v>
      </c>
      <c r="H22" s="9">
        <v>0</v>
      </c>
      <c r="I22" s="9">
        <v>0</v>
      </c>
      <c r="J22" s="13">
        <f t="shared" si="0"/>
        <v>180</v>
      </c>
      <c r="L22" s="14">
        <f t="shared" si="1"/>
        <v>0</v>
      </c>
    </row>
    <row r="23" spans="1:12" x14ac:dyDescent="0.25">
      <c r="A23" s="2" t="s">
        <v>7</v>
      </c>
      <c r="B23" s="2" t="s">
        <v>11</v>
      </c>
      <c r="C23" s="2">
        <v>3</v>
      </c>
      <c r="D23" s="17">
        <v>6881327314</v>
      </c>
      <c r="E23" s="2" t="s">
        <v>144</v>
      </c>
      <c r="F23" s="21">
        <v>200</v>
      </c>
      <c r="G23" s="9" t="s">
        <v>133</v>
      </c>
      <c r="H23" s="9">
        <v>0</v>
      </c>
      <c r="I23" s="9">
        <v>0</v>
      </c>
      <c r="J23" s="13">
        <f t="shared" si="0"/>
        <v>200</v>
      </c>
      <c r="L23" s="14">
        <f t="shared" si="1"/>
        <v>0</v>
      </c>
    </row>
    <row r="24" spans="1:12" x14ac:dyDescent="0.25">
      <c r="A24" s="2" t="s">
        <v>7</v>
      </c>
      <c r="B24" s="2" t="s">
        <v>11</v>
      </c>
      <c r="C24" s="2">
        <v>3</v>
      </c>
      <c r="D24" s="18">
        <v>6881255323</v>
      </c>
      <c r="E24" s="2" t="s">
        <v>145</v>
      </c>
      <c r="F24" s="9">
        <v>80</v>
      </c>
      <c r="G24" s="9" t="s">
        <v>133</v>
      </c>
      <c r="H24" s="9">
        <v>80</v>
      </c>
      <c r="I24" s="9">
        <v>11</v>
      </c>
      <c r="J24" s="13">
        <f t="shared" si="0"/>
        <v>0</v>
      </c>
      <c r="K24" s="20">
        <v>9.9700000000000006</v>
      </c>
      <c r="L24" s="14">
        <f t="shared" si="1"/>
        <v>797.6</v>
      </c>
    </row>
    <row r="25" spans="1:12" x14ac:dyDescent="0.25">
      <c r="A25" s="2" t="s">
        <v>7</v>
      </c>
      <c r="B25" s="2" t="s">
        <v>11</v>
      </c>
      <c r="C25" s="2">
        <v>3</v>
      </c>
      <c r="D25" s="17">
        <v>6881255923</v>
      </c>
      <c r="E25" s="2" t="s">
        <v>146</v>
      </c>
      <c r="F25" s="9">
        <v>60</v>
      </c>
      <c r="G25" s="9" t="s">
        <v>133</v>
      </c>
      <c r="H25" s="9">
        <v>0</v>
      </c>
      <c r="I25" s="9">
        <v>0</v>
      </c>
      <c r="J25" s="13">
        <f t="shared" si="0"/>
        <v>60</v>
      </c>
      <c r="K25" s="20">
        <v>8.61</v>
      </c>
      <c r="L25" s="14">
        <f t="shared" si="1"/>
        <v>0</v>
      </c>
    </row>
    <row r="26" spans="1:12" x14ac:dyDescent="0.25">
      <c r="A26" s="2" t="s">
        <v>7</v>
      </c>
      <c r="B26" s="2" t="s">
        <v>11</v>
      </c>
      <c r="C26" s="2">
        <v>3</v>
      </c>
      <c r="D26" s="17">
        <v>6881255723</v>
      </c>
      <c r="E26" s="2" t="s">
        <v>147</v>
      </c>
      <c r="F26" s="9">
        <v>20</v>
      </c>
      <c r="G26" s="9" t="s">
        <v>133</v>
      </c>
      <c r="H26" s="9">
        <v>0</v>
      </c>
      <c r="I26" s="9">
        <v>0</v>
      </c>
      <c r="J26" s="13">
        <f t="shared" si="0"/>
        <v>20</v>
      </c>
      <c r="K26" s="20">
        <v>10.029999999999999</v>
      </c>
      <c r="L26" s="14">
        <f t="shared" si="1"/>
        <v>0</v>
      </c>
    </row>
    <row r="27" spans="1:12" x14ac:dyDescent="0.25">
      <c r="A27" s="2" t="s">
        <v>7</v>
      </c>
      <c r="B27" s="2" t="s">
        <v>11</v>
      </c>
      <c r="C27" s="2">
        <v>3</v>
      </c>
      <c r="D27" s="17">
        <v>6881256322</v>
      </c>
      <c r="E27" s="2" t="s">
        <v>148</v>
      </c>
      <c r="F27" s="9">
        <v>110</v>
      </c>
      <c r="G27" s="9" t="s">
        <v>133</v>
      </c>
      <c r="H27" s="9">
        <v>0</v>
      </c>
      <c r="I27" s="9">
        <v>0</v>
      </c>
      <c r="J27" s="13">
        <f t="shared" si="0"/>
        <v>110</v>
      </c>
      <c r="K27" s="20">
        <v>10.1</v>
      </c>
      <c r="L27" s="14">
        <f t="shared" si="1"/>
        <v>0</v>
      </c>
    </row>
    <row r="28" spans="1:12" x14ac:dyDescent="0.25">
      <c r="A28" s="2" t="s">
        <v>7</v>
      </c>
      <c r="B28" s="2" t="s">
        <v>11</v>
      </c>
      <c r="C28" s="2">
        <v>3</v>
      </c>
      <c r="D28" s="17">
        <v>6881257121</v>
      </c>
      <c r="E28" s="2" t="s">
        <v>149</v>
      </c>
      <c r="F28" s="9">
        <v>260</v>
      </c>
      <c r="G28" s="9" t="s">
        <v>133</v>
      </c>
      <c r="H28" s="9">
        <v>0</v>
      </c>
      <c r="I28" s="9">
        <v>0</v>
      </c>
      <c r="J28" s="13">
        <f t="shared" si="0"/>
        <v>260</v>
      </c>
      <c r="K28" s="20">
        <v>6.11</v>
      </c>
      <c r="L28" s="14">
        <f t="shared" si="1"/>
        <v>0</v>
      </c>
    </row>
    <row r="29" spans="1:12" x14ac:dyDescent="0.25">
      <c r="A29" s="2" t="s">
        <v>7</v>
      </c>
      <c r="B29" s="2" t="s">
        <v>11</v>
      </c>
      <c r="C29" s="2">
        <v>3</v>
      </c>
      <c r="D29" s="17">
        <v>6881395314</v>
      </c>
      <c r="E29" s="2" t="s">
        <v>150</v>
      </c>
      <c r="F29" s="21">
        <v>80</v>
      </c>
      <c r="G29" s="9" t="s">
        <v>133</v>
      </c>
      <c r="H29" s="9">
        <v>0</v>
      </c>
      <c r="I29" s="9">
        <v>0</v>
      </c>
      <c r="J29" s="13">
        <f t="shared" si="0"/>
        <v>80</v>
      </c>
      <c r="L29" s="14">
        <f t="shared" si="1"/>
        <v>0</v>
      </c>
    </row>
    <row r="30" spans="1:12" x14ac:dyDescent="0.25">
      <c r="A30" s="2" t="s">
        <v>7</v>
      </c>
      <c r="B30" s="2" t="s">
        <v>11</v>
      </c>
      <c r="C30" s="2">
        <v>3</v>
      </c>
      <c r="D30" s="17">
        <v>6881395914</v>
      </c>
      <c r="E30" s="2" t="s">
        <v>151</v>
      </c>
      <c r="F30" s="21">
        <v>60</v>
      </c>
      <c r="G30" s="9" t="s">
        <v>133</v>
      </c>
      <c r="H30" s="9">
        <v>0</v>
      </c>
      <c r="I30" s="9">
        <v>0</v>
      </c>
      <c r="J30" s="13">
        <f t="shared" si="0"/>
        <v>60</v>
      </c>
      <c r="L30" s="14">
        <f t="shared" si="1"/>
        <v>0</v>
      </c>
    </row>
    <row r="31" spans="1:12" x14ac:dyDescent="0.25">
      <c r="A31" s="2" t="s">
        <v>7</v>
      </c>
      <c r="B31" s="2" t="s">
        <v>11</v>
      </c>
      <c r="C31" s="2">
        <v>3</v>
      </c>
      <c r="D31" s="17">
        <v>6881395714</v>
      </c>
      <c r="E31" s="2" t="s">
        <v>152</v>
      </c>
      <c r="F31" s="21">
        <v>20</v>
      </c>
      <c r="G31" s="9" t="s">
        <v>133</v>
      </c>
      <c r="H31" s="9">
        <v>0</v>
      </c>
      <c r="I31" s="9">
        <v>0</v>
      </c>
      <c r="J31" s="13">
        <f t="shared" si="0"/>
        <v>20</v>
      </c>
      <c r="L31" s="14">
        <f t="shared" si="1"/>
        <v>0</v>
      </c>
    </row>
    <row r="32" spans="1:12" x14ac:dyDescent="0.25">
      <c r="A32" s="2" t="s">
        <v>7</v>
      </c>
      <c r="B32" s="2" t="s">
        <v>11</v>
      </c>
      <c r="C32" s="2">
        <v>3</v>
      </c>
      <c r="D32" s="17">
        <v>6881396314</v>
      </c>
      <c r="E32" s="2" t="s">
        <v>153</v>
      </c>
      <c r="F32" s="21">
        <v>110</v>
      </c>
      <c r="G32" s="9" t="s">
        <v>133</v>
      </c>
      <c r="H32" s="9">
        <v>0</v>
      </c>
      <c r="I32" s="9">
        <v>0</v>
      </c>
      <c r="J32" s="13">
        <f t="shared" si="0"/>
        <v>110</v>
      </c>
      <c r="L32" s="14">
        <f t="shared" si="1"/>
        <v>0</v>
      </c>
    </row>
    <row r="33" spans="1:12" x14ac:dyDescent="0.25">
      <c r="A33" s="2" t="s">
        <v>7</v>
      </c>
      <c r="B33" s="2" t="s">
        <v>11</v>
      </c>
      <c r="C33" s="2">
        <v>3</v>
      </c>
      <c r="D33" s="17">
        <v>6881397114</v>
      </c>
      <c r="E33" s="2" t="s">
        <v>154</v>
      </c>
      <c r="F33" s="21">
        <v>260</v>
      </c>
      <c r="G33" s="9" t="s">
        <v>133</v>
      </c>
      <c r="H33" s="9">
        <v>0</v>
      </c>
      <c r="I33" s="9">
        <v>0</v>
      </c>
      <c r="J33" s="13">
        <f t="shared" si="0"/>
        <v>260</v>
      </c>
      <c r="L33" s="14">
        <f t="shared" si="1"/>
        <v>0</v>
      </c>
    </row>
    <row r="34" spans="1:12" x14ac:dyDescent="0.25">
      <c r="A34" s="2" t="s">
        <v>7</v>
      </c>
      <c r="B34" s="2" t="s">
        <v>11</v>
      </c>
      <c r="C34" s="2">
        <v>3</v>
      </c>
      <c r="D34" s="18">
        <v>6881418023</v>
      </c>
      <c r="E34" s="2" t="s">
        <v>155</v>
      </c>
      <c r="F34" s="9">
        <v>20</v>
      </c>
      <c r="G34" s="9" t="s">
        <v>133</v>
      </c>
      <c r="H34" s="9">
        <v>20</v>
      </c>
      <c r="I34" s="9">
        <v>12</v>
      </c>
      <c r="J34" s="13">
        <f t="shared" si="0"/>
        <v>0</v>
      </c>
      <c r="K34" s="20">
        <v>71.02</v>
      </c>
      <c r="L34" s="14">
        <f t="shared" si="1"/>
        <v>1420.3999999999999</v>
      </c>
    </row>
    <row r="35" spans="1:12" x14ac:dyDescent="0.25">
      <c r="A35" s="2" t="s">
        <v>7</v>
      </c>
      <c r="B35" s="2" t="s">
        <v>11</v>
      </c>
      <c r="C35" s="2">
        <v>3</v>
      </c>
      <c r="D35" s="17">
        <v>6881410123</v>
      </c>
      <c r="E35" s="2" t="s">
        <v>156</v>
      </c>
      <c r="F35" s="9">
        <v>13</v>
      </c>
      <c r="G35" s="9" t="s">
        <v>133</v>
      </c>
      <c r="H35" s="9">
        <v>0</v>
      </c>
      <c r="I35" s="9">
        <v>0</v>
      </c>
      <c r="J35" s="13">
        <f t="shared" si="0"/>
        <v>13</v>
      </c>
      <c r="K35" s="20">
        <v>55.23</v>
      </c>
      <c r="L35" s="14">
        <f t="shared" si="1"/>
        <v>0</v>
      </c>
    </row>
    <row r="36" spans="1:12" x14ac:dyDescent="0.25">
      <c r="A36" s="2" t="s">
        <v>7</v>
      </c>
      <c r="B36" s="2" t="s">
        <v>11</v>
      </c>
      <c r="C36" s="2">
        <v>3</v>
      </c>
      <c r="D36" s="17">
        <v>6881410723</v>
      </c>
      <c r="E36" s="2" t="s">
        <v>157</v>
      </c>
      <c r="F36" s="9">
        <v>85</v>
      </c>
      <c r="G36" s="9" t="s">
        <v>133</v>
      </c>
      <c r="H36" s="9">
        <v>0</v>
      </c>
      <c r="I36" s="9">
        <v>0</v>
      </c>
      <c r="J36" s="13">
        <f t="shared" si="0"/>
        <v>85</v>
      </c>
      <c r="K36" s="20">
        <v>23.53</v>
      </c>
      <c r="L36" s="14">
        <f t="shared" si="1"/>
        <v>0</v>
      </c>
    </row>
    <row r="37" spans="1:12" x14ac:dyDescent="0.25">
      <c r="A37" s="2" t="s">
        <v>7</v>
      </c>
      <c r="B37" s="2" t="s">
        <v>11</v>
      </c>
      <c r="C37" s="2">
        <v>3</v>
      </c>
      <c r="D37" s="17">
        <v>6881410922</v>
      </c>
      <c r="E37" s="2" t="s">
        <v>158</v>
      </c>
      <c r="F37" s="9">
        <v>120</v>
      </c>
      <c r="G37" s="9" t="s">
        <v>133</v>
      </c>
      <c r="H37" s="9">
        <v>0</v>
      </c>
      <c r="I37" s="9">
        <v>0</v>
      </c>
      <c r="J37" s="13">
        <f t="shared" si="0"/>
        <v>120</v>
      </c>
      <c r="K37" s="20">
        <v>11.46</v>
      </c>
      <c r="L37" s="14">
        <f t="shared" si="1"/>
        <v>0</v>
      </c>
    </row>
    <row r="38" spans="1:12" x14ac:dyDescent="0.25">
      <c r="A38" s="2" t="s">
        <v>7</v>
      </c>
      <c r="B38" s="2" t="s">
        <v>11</v>
      </c>
      <c r="C38" s="2">
        <v>3</v>
      </c>
      <c r="D38" s="18">
        <v>6881411321</v>
      </c>
      <c r="E38" s="2" t="s">
        <v>159</v>
      </c>
      <c r="F38" s="9">
        <v>170</v>
      </c>
      <c r="G38" s="9" t="s">
        <v>133</v>
      </c>
      <c r="H38" s="9">
        <v>170</v>
      </c>
      <c r="I38" s="9">
        <v>12</v>
      </c>
      <c r="J38" s="13">
        <f t="shared" si="0"/>
        <v>0</v>
      </c>
      <c r="K38" s="20">
        <v>5.86</v>
      </c>
      <c r="L38" s="14">
        <f t="shared" si="1"/>
        <v>996.2</v>
      </c>
    </row>
    <row r="39" spans="1:12" x14ac:dyDescent="0.25">
      <c r="A39" s="2" t="s">
        <v>7</v>
      </c>
      <c r="B39" s="2" t="s">
        <v>11</v>
      </c>
      <c r="C39" s="2">
        <v>3</v>
      </c>
      <c r="D39" s="18">
        <v>6881411521</v>
      </c>
      <c r="E39" s="2" t="s">
        <v>160</v>
      </c>
      <c r="F39" s="9">
        <v>200</v>
      </c>
      <c r="G39" s="9" t="s">
        <v>133</v>
      </c>
      <c r="H39" s="9">
        <v>200</v>
      </c>
      <c r="I39" s="9">
        <v>12</v>
      </c>
      <c r="J39" s="13">
        <f t="shared" si="0"/>
        <v>0</v>
      </c>
      <c r="K39" s="20">
        <v>3.26</v>
      </c>
      <c r="L39" s="14">
        <f t="shared" si="1"/>
        <v>652</v>
      </c>
    </row>
    <row r="40" spans="1:12" x14ac:dyDescent="0.25">
      <c r="A40" s="2" t="s">
        <v>7</v>
      </c>
      <c r="B40" s="2" t="s">
        <v>11</v>
      </c>
      <c r="C40" s="2">
        <v>3</v>
      </c>
      <c r="D40" s="17">
        <v>6881330714</v>
      </c>
      <c r="E40" s="2" t="s">
        <v>161</v>
      </c>
      <c r="F40" s="21">
        <v>85</v>
      </c>
      <c r="G40" s="9" t="s">
        <v>133</v>
      </c>
      <c r="H40" s="9">
        <v>0</v>
      </c>
      <c r="I40" s="9">
        <v>0</v>
      </c>
      <c r="J40" s="13">
        <f t="shared" si="0"/>
        <v>85</v>
      </c>
      <c r="L40" s="14">
        <f t="shared" si="1"/>
        <v>0</v>
      </c>
    </row>
    <row r="41" spans="1:12" x14ac:dyDescent="0.25">
      <c r="A41" s="2" t="s">
        <v>7</v>
      </c>
      <c r="B41" s="2" t="s">
        <v>11</v>
      </c>
      <c r="C41" s="2">
        <v>3</v>
      </c>
      <c r="D41" s="17">
        <v>6881330914</v>
      </c>
      <c r="E41" s="2" t="s">
        <v>162</v>
      </c>
      <c r="F41" s="21">
        <v>120</v>
      </c>
      <c r="G41" s="9" t="s">
        <v>133</v>
      </c>
      <c r="H41" s="9">
        <v>0</v>
      </c>
      <c r="I41" s="9">
        <v>0</v>
      </c>
      <c r="J41" s="13">
        <f t="shared" si="0"/>
        <v>120</v>
      </c>
      <c r="L41" s="14">
        <f t="shared" si="1"/>
        <v>0</v>
      </c>
    </row>
    <row r="42" spans="1:12" x14ac:dyDescent="0.25">
      <c r="A42" s="2" t="s">
        <v>7</v>
      </c>
      <c r="B42" s="2" t="s">
        <v>11</v>
      </c>
      <c r="C42" s="2">
        <v>3</v>
      </c>
      <c r="D42" s="17">
        <v>6881331314</v>
      </c>
      <c r="E42" s="2" t="s">
        <v>163</v>
      </c>
      <c r="F42" s="21">
        <v>170</v>
      </c>
      <c r="G42" s="9" t="s">
        <v>133</v>
      </c>
      <c r="H42" s="9">
        <v>0</v>
      </c>
      <c r="I42" s="9">
        <v>0</v>
      </c>
      <c r="J42" s="13">
        <f t="shared" si="0"/>
        <v>170</v>
      </c>
      <c r="L42" s="14">
        <f t="shared" si="1"/>
        <v>0</v>
      </c>
    </row>
    <row r="43" spans="1:12" x14ac:dyDescent="0.25">
      <c r="A43" s="2" t="s">
        <v>7</v>
      </c>
      <c r="B43" s="2" t="s">
        <v>11</v>
      </c>
      <c r="C43" s="2">
        <v>3</v>
      </c>
      <c r="D43" s="17">
        <v>6881331514</v>
      </c>
      <c r="E43" s="2" t="s">
        <v>164</v>
      </c>
      <c r="F43" s="21">
        <v>200</v>
      </c>
      <c r="G43" s="9" t="s">
        <v>133</v>
      </c>
      <c r="H43" s="9">
        <v>0</v>
      </c>
      <c r="I43" s="9">
        <v>0</v>
      </c>
      <c r="J43" s="13">
        <f t="shared" si="0"/>
        <v>200</v>
      </c>
      <c r="L43" s="14">
        <f t="shared" si="1"/>
        <v>0</v>
      </c>
    </row>
    <row r="44" spans="1:12" x14ac:dyDescent="0.25">
      <c r="A44" s="2" t="s">
        <v>7</v>
      </c>
      <c r="B44" s="2" t="s">
        <v>11</v>
      </c>
      <c r="C44" s="2">
        <v>3</v>
      </c>
      <c r="D44" s="17">
        <v>6881428023</v>
      </c>
      <c r="E44" s="2" t="s">
        <v>165</v>
      </c>
      <c r="F44" s="9">
        <v>18</v>
      </c>
      <c r="G44" s="9" t="s">
        <v>133</v>
      </c>
      <c r="H44" s="9">
        <v>0</v>
      </c>
      <c r="I44" s="9">
        <v>0</v>
      </c>
      <c r="J44" s="13">
        <f t="shared" si="0"/>
        <v>18</v>
      </c>
      <c r="K44" s="20">
        <v>32.31</v>
      </c>
      <c r="L44" s="14">
        <f t="shared" si="1"/>
        <v>0</v>
      </c>
    </row>
    <row r="45" spans="1:12" x14ac:dyDescent="0.25">
      <c r="A45" s="2" t="s">
        <v>7</v>
      </c>
      <c r="B45" s="2" t="s">
        <v>11</v>
      </c>
      <c r="C45" s="2">
        <v>3</v>
      </c>
      <c r="D45" s="17">
        <v>6881420123</v>
      </c>
      <c r="E45" s="2" t="s">
        <v>166</v>
      </c>
      <c r="F45" s="9">
        <v>12</v>
      </c>
      <c r="G45" s="9" t="s">
        <v>133</v>
      </c>
      <c r="H45" s="9">
        <v>0</v>
      </c>
      <c r="I45" s="9">
        <v>0</v>
      </c>
      <c r="J45" s="13">
        <f t="shared" si="0"/>
        <v>12</v>
      </c>
      <c r="K45" s="20">
        <v>24.5</v>
      </c>
      <c r="L45" s="14">
        <f t="shared" si="1"/>
        <v>0</v>
      </c>
    </row>
    <row r="46" spans="1:12" x14ac:dyDescent="0.25">
      <c r="A46" s="2" t="s">
        <v>7</v>
      </c>
      <c r="B46" s="2" t="s">
        <v>11</v>
      </c>
      <c r="C46" s="2">
        <v>3</v>
      </c>
      <c r="D46" s="17">
        <v>6881420723</v>
      </c>
      <c r="E46" s="2" t="s">
        <v>167</v>
      </c>
      <c r="F46" s="9">
        <v>70</v>
      </c>
      <c r="G46" s="9" t="s">
        <v>133</v>
      </c>
      <c r="H46" s="9">
        <v>0</v>
      </c>
      <c r="I46" s="9">
        <v>0</v>
      </c>
      <c r="J46" s="13">
        <f t="shared" si="0"/>
        <v>70</v>
      </c>
      <c r="K46" s="20">
        <v>16.7</v>
      </c>
      <c r="L46" s="14">
        <f t="shared" si="1"/>
        <v>0</v>
      </c>
    </row>
    <row r="47" spans="1:12" x14ac:dyDescent="0.25">
      <c r="A47" s="2" t="s">
        <v>7</v>
      </c>
      <c r="B47" s="2" t="s">
        <v>11</v>
      </c>
      <c r="C47" s="2">
        <v>3</v>
      </c>
      <c r="D47" s="17">
        <v>6881420922</v>
      </c>
      <c r="E47" s="2" t="s">
        <v>168</v>
      </c>
      <c r="F47" s="9">
        <v>100</v>
      </c>
      <c r="G47" s="9" t="s">
        <v>133</v>
      </c>
      <c r="H47" s="9">
        <v>0</v>
      </c>
      <c r="I47" s="9">
        <v>0</v>
      </c>
      <c r="J47" s="13">
        <f t="shared" si="0"/>
        <v>100</v>
      </c>
      <c r="K47" s="20">
        <v>14.08</v>
      </c>
      <c r="L47" s="14">
        <f t="shared" si="1"/>
        <v>0</v>
      </c>
    </row>
    <row r="48" spans="1:12" x14ac:dyDescent="0.25">
      <c r="A48" s="2" t="s">
        <v>7</v>
      </c>
      <c r="B48" s="2" t="s">
        <v>11</v>
      </c>
      <c r="C48" s="2">
        <v>3</v>
      </c>
      <c r="D48" s="17">
        <v>6881421321</v>
      </c>
      <c r="E48" s="2" t="s">
        <v>169</v>
      </c>
      <c r="F48" s="9">
        <v>160</v>
      </c>
      <c r="G48" s="9" t="s">
        <v>133</v>
      </c>
      <c r="H48" s="9">
        <v>0</v>
      </c>
      <c r="I48" s="9">
        <v>0</v>
      </c>
      <c r="J48" s="13">
        <f t="shared" si="0"/>
        <v>160</v>
      </c>
      <c r="K48" s="20">
        <v>6.27</v>
      </c>
      <c r="L48" s="14">
        <f t="shared" si="1"/>
        <v>0</v>
      </c>
    </row>
    <row r="49" spans="1:12" x14ac:dyDescent="0.25">
      <c r="A49" s="2" t="s">
        <v>7</v>
      </c>
      <c r="B49" s="2" t="s">
        <v>11</v>
      </c>
      <c r="C49" s="2">
        <v>3</v>
      </c>
      <c r="D49" s="17">
        <v>6881421521</v>
      </c>
      <c r="E49" s="2" t="s">
        <v>170</v>
      </c>
      <c r="F49" s="9">
        <v>190</v>
      </c>
      <c r="G49" s="9" t="s">
        <v>133</v>
      </c>
      <c r="H49" s="9">
        <v>0</v>
      </c>
      <c r="I49" s="9">
        <v>0</v>
      </c>
      <c r="J49" s="13">
        <f t="shared" si="0"/>
        <v>190</v>
      </c>
      <c r="K49" s="20">
        <v>3.42</v>
      </c>
      <c r="L49" s="14">
        <f t="shared" si="1"/>
        <v>0</v>
      </c>
    </row>
    <row r="50" spans="1:12" x14ac:dyDescent="0.25">
      <c r="A50" s="2" t="s">
        <v>7</v>
      </c>
      <c r="B50" s="2" t="s">
        <v>11</v>
      </c>
      <c r="C50" s="2">
        <v>3</v>
      </c>
      <c r="D50" s="17">
        <v>6881340714</v>
      </c>
      <c r="E50" s="2" t="s">
        <v>171</v>
      </c>
      <c r="F50" s="21">
        <v>70</v>
      </c>
      <c r="G50" s="9" t="s">
        <v>133</v>
      </c>
      <c r="H50" s="9">
        <v>0</v>
      </c>
      <c r="I50" s="9">
        <v>0</v>
      </c>
      <c r="J50" s="13">
        <f t="shared" si="0"/>
        <v>70</v>
      </c>
      <c r="L50" s="14">
        <f t="shared" si="1"/>
        <v>0</v>
      </c>
    </row>
    <row r="51" spans="1:12" x14ac:dyDescent="0.25">
      <c r="A51" s="2" t="s">
        <v>7</v>
      </c>
      <c r="B51" s="2" t="s">
        <v>11</v>
      </c>
      <c r="C51" s="2">
        <v>3</v>
      </c>
      <c r="D51" s="17">
        <v>6881340914</v>
      </c>
      <c r="E51" s="2" t="s">
        <v>172</v>
      </c>
      <c r="F51" s="21">
        <v>100</v>
      </c>
      <c r="G51" s="9" t="s">
        <v>133</v>
      </c>
      <c r="H51" s="9">
        <v>0</v>
      </c>
      <c r="I51" s="9">
        <v>0</v>
      </c>
      <c r="J51" s="13">
        <f t="shared" si="0"/>
        <v>100</v>
      </c>
      <c r="L51" s="14">
        <f t="shared" si="1"/>
        <v>0</v>
      </c>
    </row>
    <row r="52" spans="1:12" x14ac:dyDescent="0.25">
      <c r="A52" s="2" t="s">
        <v>7</v>
      </c>
      <c r="B52" s="2" t="s">
        <v>11</v>
      </c>
      <c r="C52" s="2">
        <v>3</v>
      </c>
      <c r="D52" s="17">
        <v>6881341314</v>
      </c>
      <c r="E52" s="2" t="s">
        <v>173</v>
      </c>
      <c r="F52" s="21">
        <v>160</v>
      </c>
      <c r="G52" s="9" t="s">
        <v>133</v>
      </c>
      <c r="H52" s="9">
        <v>0</v>
      </c>
      <c r="I52" s="9">
        <v>0</v>
      </c>
      <c r="J52" s="13">
        <f t="shared" si="0"/>
        <v>160</v>
      </c>
      <c r="L52" s="14">
        <f t="shared" si="1"/>
        <v>0</v>
      </c>
    </row>
    <row r="53" spans="1:12" x14ac:dyDescent="0.25">
      <c r="A53" s="2" t="s">
        <v>7</v>
      </c>
      <c r="B53" s="2" t="s">
        <v>11</v>
      </c>
      <c r="C53" s="2">
        <v>3</v>
      </c>
      <c r="D53" s="17">
        <v>6881341514</v>
      </c>
      <c r="E53" s="2" t="s">
        <v>174</v>
      </c>
      <c r="F53" s="21">
        <v>190</v>
      </c>
      <c r="G53" s="9" t="s">
        <v>133</v>
      </c>
      <c r="H53" s="9">
        <v>0</v>
      </c>
      <c r="I53" s="9">
        <v>0</v>
      </c>
      <c r="J53" s="13">
        <f t="shared" si="0"/>
        <v>190</v>
      </c>
      <c r="L53" s="14">
        <f t="shared" si="1"/>
        <v>0</v>
      </c>
    </row>
    <row r="54" spans="1:12" x14ac:dyDescent="0.25">
      <c r="A54" s="2" t="s">
        <v>7</v>
      </c>
      <c r="B54" s="2" t="s">
        <v>11</v>
      </c>
      <c r="C54" s="2">
        <v>3</v>
      </c>
      <c r="D54" s="17">
        <v>6881438023</v>
      </c>
      <c r="E54" s="2" t="s">
        <v>175</v>
      </c>
      <c r="F54" s="11">
        <v>18</v>
      </c>
      <c r="G54" s="9" t="s">
        <v>133</v>
      </c>
      <c r="H54" s="9">
        <v>0</v>
      </c>
      <c r="I54" s="9">
        <v>0</v>
      </c>
      <c r="J54" s="13">
        <f t="shared" si="0"/>
        <v>18</v>
      </c>
      <c r="L54" s="14">
        <f t="shared" si="1"/>
        <v>0</v>
      </c>
    </row>
    <row r="55" spans="1:12" x14ac:dyDescent="0.25">
      <c r="A55" s="2" t="s">
        <v>7</v>
      </c>
      <c r="B55" s="2" t="s">
        <v>11</v>
      </c>
      <c r="C55" s="2">
        <v>3</v>
      </c>
      <c r="D55" s="17">
        <v>6881430123</v>
      </c>
      <c r="E55" s="2" t="s">
        <v>176</v>
      </c>
      <c r="F55" s="11">
        <v>12</v>
      </c>
      <c r="G55" s="9" t="s">
        <v>133</v>
      </c>
      <c r="H55" s="9">
        <v>0</v>
      </c>
      <c r="I55" s="9">
        <v>0</v>
      </c>
      <c r="J55" s="13">
        <f t="shared" si="0"/>
        <v>12</v>
      </c>
      <c r="L55" s="14">
        <f t="shared" si="1"/>
        <v>0</v>
      </c>
    </row>
    <row r="56" spans="1:12" x14ac:dyDescent="0.25">
      <c r="A56" s="2" t="s">
        <v>7</v>
      </c>
      <c r="B56" s="2" t="s">
        <v>11</v>
      </c>
      <c r="C56" s="2">
        <v>3</v>
      </c>
      <c r="D56" s="17">
        <v>6881430723</v>
      </c>
      <c r="E56" s="2" t="s">
        <v>177</v>
      </c>
      <c r="F56" s="11">
        <v>70</v>
      </c>
      <c r="G56" s="9" t="s">
        <v>133</v>
      </c>
      <c r="H56" s="9">
        <v>0</v>
      </c>
      <c r="I56" s="9">
        <v>0</v>
      </c>
      <c r="J56" s="13">
        <f t="shared" si="0"/>
        <v>70</v>
      </c>
      <c r="L56" s="14">
        <f t="shared" si="1"/>
        <v>0</v>
      </c>
    </row>
    <row r="57" spans="1:12" x14ac:dyDescent="0.25">
      <c r="A57" s="2" t="s">
        <v>7</v>
      </c>
      <c r="B57" s="2" t="s">
        <v>11</v>
      </c>
      <c r="C57" s="2">
        <v>3</v>
      </c>
      <c r="D57" s="17">
        <v>6881430922</v>
      </c>
      <c r="E57" s="2" t="s">
        <v>178</v>
      </c>
      <c r="F57" s="11">
        <v>100</v>
      </c>
      <c r="G57" s="9" t="s">
        <v>133</v>
      </c>
      <c r="H57" s="9">
        <v>0</v>
      </c>
      <c r="I57" s="9">
        <v>0</v>
      </c>
      <c r="J57" s="13">
        <f t="shared" si="0"/>
        <v>100</v>
      </c>
      <c r="L57" s="14">
        <f t="shared" si="1"/>
        <v>0</v>
      </c>
    </row>
    <row r="58" spans="1:12" x14ac:dyDescent="0.25">
      <c r="A58" s="2" t="s">
        <v>7</v>
      </c>
      <c r="B58" s="2" t="s">
        <v>11</v>
      </c>
      <c r="C58" s="2">
        <v>3</v>
      </c>
      <c r="D58" s="17">
        <v>6881431321</v>
      </c>
      <c r="E58" s="2" t="s">
        <v>179</v>
      </c>
      <c r="F58" s="11">
        <v>160</v>
      </c>
      <c r="G58" s="9" t="s">
        <v>133</v>
      </c>
      <c r="H58" s="9">
        <v>0</v>
      </c>
      <c r="I58" s="9">
        <v>0</v>
      </c>
      <c r="J58" s="13">
        <f t="shared" si="0"/>
        <v>160</v>
      </c>
      <c r="L58" s="14">
        <f t="shared" si="1"/>
        <v>0</v>
      </c>
    </row>
    <row r="59" spans="1:12" x14ac:dyDescent="0.25">
      <c r="A59" s="2" t="s">
        <v>7</v>
      </c>
      <c r="B59" s="2" t="s">
        <v>11</v>
      </c>
      <c r="C59" s="2">
        <v>3</v>
      </c>
      <c r="D59" s="17">
        <v>6881431521</v>
      </c>
      <c r="E59" s="2" t="s">
        <v>180</v>
      </c>
      <c r="F59" s="11">
        <v>190</v>
      </c>
      <c r="G59" s="9" t="s">
        <v>133</v>
      </c>
      <c r="H59" s="9">
        <v>0</v>
      </c>
      <c r="I59" s="9">
        <v>0</v>
      </c>
      <c r="J59" s="13">
        <f t="shared" si="0"/>
        <v>190</v>
      </c>
      <c r="L59" s="14">
        <f t="shared" si="1"/>
        <v>0</v>
      </c>
    </row>
    <row r="60" spans="1:12" x14ac:dyDescent="0.25">
      <c r="A60" s="2" t="s">
        <v>7</v>
      </c>
      <c r="B60" s="2" t="s">
        <v>11</v>
      </c>
      <c r="C60" s="2">
        <v>3</v>
      </c>
      <c r="D60" s="17">
        <v>6881360714</v>
      </c>
      <c r="E60" s="2" t="s">
        <v>181</v>
      </c>
      <c r="F60" s="21">
        <v>70</v>
      </c>
      <c r="G60" s="9" t="s">
        <v>133</v>
      </c>
      <c r="H60" s="9">
        <v>0</v>
      </c>
      <c r="I60" s="9">
        <v>0</v>
      </c>
      <c r="J60" s="13">
        <f t="shared" si="0"/>
        <v>70</v>
      </c>
      <c r="L60" s="14">
        <f t="shared" si="1"/>
        <v>0</v>
      </c>
    </row>
    <row r="61" spans="1:12" x14ac:dyDescent="0.25">
      <c r="A61" s="2" t="s">
        <v>7</v>
      </c>
      <c r="B61" s="2" t="s">
        <v>11</v>
      </c>
      <c r="C61" s="2">
        <v>3</v>
      </c>
      <c r="D61" s="17">
        <v>6881360914</v>
      </c>
      <c r="E61" s="2" t="s">
        <v>182</v>
      </c>
      <c r="F61" s="21">
        <v>100</v>
      </c>
      <c r="G61" s="9" t="s">
        <v>133</v>
      </c>
      <c r="H61" s="9">
        <v>0</v>
      </c>
      <c r="I61" s="9">
        <v>0</v>
      </c>
      <c r="J61" s="13">
        <f t="shared" si="0"/>
        <v>100</v>
      </c>
      <c r="L61" s="14">
        <f t="shared" si="1"/>
        <v>0</v>
      </c>
    </row>
    <row r="62" spans="1:12" x14ac:dyDescent="0.25">
      <c r="A62" s="2" t="s">
        <v>7</v>
      </c>
      <c r="B62" s="2" t="s">
        <v>11</v>
      </c>
      <c r="C62" s="2">
        <v>3</v>
      </c>
      <c r="D62" s="17">
        <v>6881361314</v>
      </c>
      <c r="E62" s="2" t="s">
        <v>183</v>
      </c>
      <c r="F62" s="21">
        <v>160</v>
      </c>
      <c r="G62" s="9" t="s">
        <v>133</v>
      </c>
      <c r="H62" s="9">
        <v>0</v>
      </c>
      <c r="I62" s="9">
        <v>0</v>
      </c>
      <c r="J62" s="13">
        <f t="shared" si="0"/>
        <v>160</v>
      </c>
      <c r="L62" s="14">
        <f t="shared" si="1"/>
        <v>0</v>
      </c>
    </row>
    <row r="63" spans="1:12" x14ac:dyDescent="0.25">
      <c r="A63" s="2" t="s">
        <v>7</v>
      </c>
      <c r="B63" s="2" t="s">
        <v>11</v>
      </c>
      <c r="C63" s="2">
        <v>3</v>
      </c>
      <c r="D63" s="17">
        <v>6881361514</v>
      </c>
      <c r="E63" s="2" t="s">
        <v>184</v>
      </c>
      <c r="F63" s="21">
        <v>190</v>
      </c>
      <c r="G63" s="9" t="s">
        <v>133</v>
      </c>
      <c r="H63" s="9">
        <v>0</v>
      </c>
      <c r="I63" s="9">
        <v>0</v>
      </c>
      <c r="J63" s="13">
        <f t="shared" si="0"/>
        <v>190</v>
      </c>
      <c r="L63" s="14">
        <f t="shared" si="1"/>
        <v>0</v>
      </c>
    </row>
    <row r="64" spans="1:12" x14ac:dyDescent="0.25">
      <c r="A64" s="2" t="s">
        <v>7</v>
      </c>
      <c r="B64" s="2" t="s">
        <v>11</v>
      </c>
      <c r="C64" s="2">
        <v>3</v>
      </c>
      <c r="D64" s="17">
        <v>6881228023</v>
      </c>
      <c r="E64" s="2" t="s">
        <v>185</v>
      </c>
      <c r="F64" s="9">
        <v>36</v>
      </c>
      <c r="G64" s="9" t="s">
        <v>133</v>
      </c>
      <c r="H64" s="9">
        <v>0</v>
      </c>
      <c r="I64" s="9">
        <v>0</v>
      </c>
      <c r="J64" s="13">
        <f t="shared" si="0"/>
        <v>36</v>
      </c>
      <c r="K64" s="20">
        <v>116.9</v>
      </c>
      <c r="L64" s="14">
        <f t="shared" si="1"/>
        <v>0</v>
      </c>
    </row>
    <row r="65" spans="1:14" x14ac:dyDescent="0.25">
      <c r="A65" s="2" t="s">
        <v>7</v>
      </c>
      <c r="B65" s="2" t="s">
        <v>11</v>
      </c>
      <c r="C65" s="2">
        <v>3</v>
      </c>
      <c r="D65" s="18">
        <v>6881220123</v>
      </c>
      <c r="E65" s="2" t="s">
        <v>186</v>
      </c>
      <c r="F65" s="9">
        <v>25</v>
      </c>
      <c r="G65" s="9" t="s">
        <v>133</v>
      </c>
      <c r="H65" s="9">
        <v>25</v>
      </c>
      <c r="I65" s="9">
        <v>11</v>
      </c>
      <c r="J65" s="13">
        <f t="shared" si="0"/>
        <v>0</v>
      </c>
      <c r="K65" s="20">
        <v>116.9</v>
      </c>
      <c r="L65" s="14">
        <f t="shared" si="1"/>
        <v>2922.5</v>
      </c>
    </row>
    <row r="66" spans="1:14" x14ac:dyDescent="0.25">
      <c r="A66" s="2" t="s">
        <v>7</v>
      </c>
      <c r="B66" s="2" t="s">
        <v>11</v>
      </c>
      <c r="C66" s="2">
        <v>3</v>
      </c>
      <c r="D66" s="17">
        <v>6881678023</v>
      </c>
      <c r="E66" s="2" t="s">
        <v>187</v>
      </c>
      <c r="F66" s="9">
        <v>75</v>
      </c>
      <c r="G66" s="9" t="s">
        <v>133</v>
      </c>
      <c r="H66" s="9">
        <v>0</v>
      </c>
      <c r="I66" s="9">
        <v>0</v>
      </c>
      <c r="J66" s="13">
        <f t="shared" si="0"/>
        <v>75</v>
      </c>
      <c r="K66" s="20">
        <v>3.85</v>
      </c>
      <c r="L66" s="14">
        <f t="shared" si="1"/>
        <v>0</v>
      </c>
    </row>
    <row r="67" spans="1:14" x14ac:dyDescent="0.25">
      <c r="A67" s="2" t="s">
        <v>7</v>
      </c>
      <c r="B67" s="2" t="s">
        <v>11</v>
      </c>
      <c r="C67" s="2">
        <v>3</v>
      </c>
      <c r="D67" s="17">
        <v>6881670123</v>
      </c>
      <c r="E67" s="2" t="s">
        <v>188</v>
      </c>
      <c r="F67" s="9">
        <v>58</v>
      </c>
      <c r="G67" s="9" t="s">
        <v>133</v>
      </c>
      <c r="H67" s="9">
        <v>0</v>
      </c>
      <c r="I67" s="9">
        <v>0</v>
      </c>
      <c r="J67" s="13">
        <f t="shared" ref="J67:J130" si="2">F67-H67</f>
        <v>58</v>
      </c>
      <c r="K67" s="20">
        <v>2.57</v>
      </c>
      <c r="L67" s="14">
        <f t="shared" ref="L67:L130" si="3">H67*K67</f>
        <v>0</v>
      </c>
    </row>
    <row r="68" spans="1:14" x14ac:dyDescent="0.25">
      <c r="A68" s="2" t="s">
        <v>7</v>
      </c>
      <c r="B68" s="2" t="s">
        <v>11</v>
      </c>
      <c r="C68" s="2">
        <v>3</v>
      </c>
      <c r="D68" s="17">
        <v>6881670723</v>
      </c>
      <c r="E68" s="2" t="s">
        <v>189</v>
      </c>
      <c r="F68" s="9">
        <v>45</v>
      </c>
      <c r="G68" s="9" t="s">
        <v>133</v>
      </c>
      <c r="H68" s="9">
        <v>0</v>
      </c>
      <c r="I68" s="9">
        <v>0</v>
      </c>
      <c r="J68" s="13">
        <f t="shared" si="2"/>
        <v>45</v>
      </c>
      <c r="K68" s="20">
        <v>1.29</v>
      </c>
      <c r="L68" s="14">
        <f t="shared" si="3"/>
        <v>0</v>
      </c>
    </row>
    <row r="69" spans="1:14" x14ac:dyDescent="0.25">
      <c r="A69" s="2" t="s">
        <v>7</v>
      </c>
      <c r="B69" s="2" t="s">
        <v>11</v>
      </c>
      <c r="C69" s="2">
        <v>3</v>
      </c>
      <c r="D69" s="17">
        <v>6881670922</v>
      </c>
      <c r="E69" s="2" t="s">
        <v>190</v>
      </c>
      <c r="F69" s="9">
        <v>45</v>
      </c>
      <c r="G69" s="9" t="s">
        <v>133</v>
      </c>
      <c r="H69" s="9">
        <v>0</v>
      </c>
      <c r="I69" s="9">
        <v>0</v>
      </c>
      <c r="J69" s="13">
        <f t="shared" si="2"/>
        <v>45</v>
      </c>
      <c r="K69" s="20">
        <v>0.91</v>
      </c>
      <c r="L69" s="14">
        <f t="shared" si="3"/>
        <v>0</v>
      </c>
    </row>
    <row r="70" spans="1:14" x14ac:dyDescent="0.25">
      <c r="A70" s="2" t="s">
        <v>7</v>
      </c>
      <c r="B70" s="2" t="s">
        <v>11</v>
      </c>
      <c r="C70" s="2">
        <v>3</v>
      </c>
      <c r="D70" s="17">
        <v>6881671321</v>
      </c>
      <c r="E70" s="2" t="s">
        <v>191</v>
      </c>
      <c r="F70" s="9">
        <v>50</v>
      </c>
      <c r="G70" s="9" t="s">
        <v>133</v>
      </c>
      <c r="H70" s="9">
        <v>0</v>
      </c>
      <c r="I70" s="9">
        <v>0</v>
      </c>
      <c r="J70" s="13">
        <f t="shared" si="2"/>
        <v>50</v>
      </c>
      <c r="K70" s="20">
        <v>0.31</v>
      </c>
      <c r="L70" s="14">
        <f t="shared" si="3"/>
        <v>0</v>
      </c>
    </row>
    <row r="71" spans="1:14" x14ac:dyDescent="0.25">
      <c r="A71" s="2" t="s">
        <v>7</v>
      </c>
      <c r="B71" s="2" t="s">
        <v>11</v>
      </c>
      <c r="C71" s="2">
        <v>3</v>
      </c>
      <c r="D71" s="6">
        <v>6881510061</v>
      </c>
      <c r="E71" s="2" t="s">
        <v>192</v>
      </c>
      <c r="F71" s="9">
        <v>40</v>
      </c>
      <c r="G71" s="9" t="s">
        <v>133</v>
      </c>
      <c r="H71" s="9">
        <f>40+960</f>
        <v>1000</v>
      </c>
      <c r="I71" s="9" t="s">
        <v>265</v>
      </c>
      <c r="J71" s="13">
        <f t="shared" si="2"/>
        <v>-960</v>
      </c>
      <c r="K71" s="20">
        <v>34.31</v>
      </c>
      <c r="L71" s="14">
        <f t="shared" si="3"/>
        <v>34310</v>
      </c>
      <c r="M71" s="8" t="s">
        <v>276</v>
      </c>
      <c r="N71" s="8" t="s">
        <v>275</v>
      </c>
    </row>
    <row r="72" spans="1:14" x14ac:dyDescent="0.25">
      <c r="A72" s="2" t="s">
        <v>7</v>
      </c>
      <c r="B72" s="2" t="s">
        <v>11</v>
      </c>
      <c r="C72" s="2">
        <v>3</v>
      </c>
      <c r="D72" s="6">
        <v>6881510071</v>
      </c>
      <c r="E72" s="2" t="s">
        <v>193</v>
      </c>
      <c r="F72" s="9">
        <v>80</v>
      </c>
      <c r="G72" s="9" t="s">
        <v>133</v>
      </c>
      <c r="H72" s="9">
        <f>80+480</f>
        <v>560</v>
      </c>
      <c r="I72" s="9" t="s">
        <v>264</v>
      </c>
      <c r="J72" s="13">
        <f t="shared" si="2"/>
        <v>-480</v>
      </c>
      <c r="K72" s="20">
        <v>36.57</v>
      </c>
      <c r="L72" s="14">
        <f t="shared" si="3"/>
        <v>20479.2</v>
      </c>
      <c r="M72" s="8" t="s">
        <v>276</v>
      </c>
      <c r="N72" s="8" t="s">
        <v>275</v>
      </c>
    </row>
    <row r="73" spans="1:14" x14ac:dyDescent="0.25">
      <c r="A73" s="2" t="s">
        <v>7</v>
      </c>
      <c r="B73" s="2" t="s">
        <v>11</v>
      </c>
      <c r="C73" s="2">
        <v>3</v>
      </c>
      <c r="D73" s="17">
        <v>6881529000</v>
      </c>
      <c r="E73" s="2" t="s">
        <v>194</v>
      </c>
      <c r="F73" s="9">
        <v>550</v>
      </c>
      <c r="G73" s="9" t="s">
        <v>133</v>
      </c>
      <c r="H73" s="9">
        <v>0</v>
      </c>
      <c r="I73" s="9">
        <v>0</v>
      </c>
      <c r="J73" s="13">
        <f t="shared" si="2"/>
        <v>550</v>
      </c>
      <c r="K73" s="20">
        <v>4.82</v>
      </c>
      <c r="L73" s="14">
        <f t="shared" si="3"/>
        <v>0</v>
      </c>
    </row>
    <row r="74" spans="1:14" x14ac:dyDescent="0.25">
      <c r="A74" s="2" t="s">
        <v>7</v>
      </c>
      <c r="B74" s="2" t="s">
        <v>11</v>
      </c>
      <c r="C74" s="2">
        <v>3</v>
      </c>
      <c r="D74" s="6">
        <v>6881526000</v>
      </c>
      <c r="E74" s="2" t="s">
        <v>195</v>
      </c>
      <c r="F74" s="9">
        <v>300</v>
      </c>
      <c r="G74" s="9" t="s">
        <v>133</v>
      </c>
      <c r="H74" s="9">
        <v>1700</v>
      </c>
      <c r="I74" s="9">
        <v>11</v>
      </c>
      <c r="J74" s="13">
        <f t="shared" si="2"/>
        <v>-1400</v>
      </c>
      <c r="K74" s="20">
        <v>3.46</v>
      </c>
      <c r="L74" s="14">
        <f t="shared" si="3"/>
        <v>5882</v>
      </c>
      <c r="M74" s="8">
        <v>1700</v>
      </c>
      <c r="N74" s="8" t="s">
        <v>275</v>
      </c>
    </row>
    <row r="75" spans="1:14" x14ac:dyDescent="0.25">
      <c r="A75" s="2" t="s">
        <v>7</v>
      </c>
      <c r="B75" s="2" t="s">
        <v>11</v>
      </c>
      <c r="C75" s="2">
        <v>3</v>
      </c>
      <c r="D75" s="19">
        <v>6881610000</v>
      </c>
      <c r="E75" s="22" t="s">
        <v>196</v>
      </c>
      <c r="F75" s="23">
        <v>1500</v>
      </c>
      <c r="G75" s="9" t="s">
        <v>133</v>
      </c>
      <c r="H75" s="9">
        <v>0</v>
      </c>
      <c r="I75" s="9">
        <v>0</v>
      </c>
      <c r="J75" s="13">
        <f t="shared" si="2"/>
        <v>1500</v>
      </c>
      <c r="L75" s="14">
        <f t="shared" si="3"/>
        <v>0</v>
      </c>
    </row>
    <row r="76" spans="1:14" x14ac:dyDescent="0.25">
      <c r="A76" s="2" t="s">
        <v>7</v>
      </c>
      <c r="B76" s="2" t="s">
        <v>11</v>
      </c>
      <c r="C76" s="2">
        <v>3</v>
      </c>
      <c r="D76" s="19">
        <v>6881611000</v>
      </c>
      <c r="E76" s="22" t="s">
        <v>197</v>
      </c>
      <c r="F76" s="23">
        <v>800</v>
      </c>
      <c r="G76" s="9" t="s">
        <v>133</v>
      </c>
      <c r="H76" s="9">
        <v>0</v>
      </c>
      <c r="I76" s="9">
        <v>0</v>
      </c>
      <c r="J76" s="13">
        <f t="shared" si="2"/>
        <v>800</v>
      </c>
      <c r="L76" s="14">
        <f t="shared" si="3"/>
        <v>0</v>
      </c>
    </row>
    <row r="77" spans="1:14" x14ac:dyDescent="0.25">
      <c r="A77" s="2" t="s">
        <v>7</v>
      </c>
      <c r="B77" s="2" t="s">
        <v>11</v>
      </c>
      <c r="C77" s="2">
        <v>3</v>
      </c>
      <c r="D77" s="19">
        <v>6881612000</v>
      </c>
      <c r="E77" s="22" t="s">
        <v>198</v>
      </c>
      <c r="F77" s="23">
        <v>2300</v>
      </c>
      <c r="G77" s="9" t="s">
        <v>133</v>
      </c>
      <c r="H77" s="9">
        <v>0</v>
      </c>
      <c r="I77" s="9">
        <v>0</v>
      </c>
      <c r="J77" s="13">
        <f t="shared" si="2"/>
        <v>2300</v>
      </c>
      <c r="L77" s="14">
        <f t="shared" si="3"/>
        <v>0</v>
      </c>
    </row>
    <row r="78" spans="1:14" x14ac:dyDescent="0.25">
      <c r="A78" s="2" t="s">
        <v>7</v>
      </c>
      <c r="B78" s="2" t="s">
        <v>11</v>
      </c>
      <c r="C78" s="2">
        <v>3</v>
      </c>
      <c r="D78" s="19">
        <v>6881613000</v>
      </c>
      <c r="E78" s="22" t="s">
        <v>199</v>
      </c>
      <c r="F78" s="23">
        <v>3390</v>
      </c>
      <c r="G78" s="9" t="s">
        <v>133</v>
      </c>
      <c r="H78" s="9">
        <v>0</v>
      </c>
      <c r="I78" s="9">
        <v>0</v>
      </c>
      <c r="J78" s="13">
        <f t="shared" si="2"/>
        <v>3390</v>
      </c>
      <c r="L78" s="14">
        <f t="shared" si="3"/>
        <v>0</v>
      </c>
    </row>
    <row r="79" spans="1:14" x14ac:dyDescent="0.25">
      <c r="A79" s="2" t="s">
        <v>7</v>
      </c>
      <c r="B79" s="2" t="s">
        <v>11</v>
      </c>
      <c r="C79" s="2">
        <v>3</v>
      </c>
      <c r="D79" s="19">
        <v>6881614000</v>
      </c>
      <c r="E79" s="22" t="s">
        <v>200</v>
      </c>
      <c r="F79" s="23">
        <v>5900</v>
      </c>
      <c r="G79" s="9" t="s">
        <v>133</v>
      </c>
      <c r="H79" s="9">
        <v>0</v>
      </c>
      <c r="I79" s="9">
        <v>0</v>
      </c>
      <c r="J79" s="13">
        <f t="shared" si="2"/>
        <v>5900</v>
      </c>
      <c r="L79" s="14">
        <f t="shared" si="3"/>
        <v>0</v>
      </c>
    </row>
    <row r="80" spans="1:14" x14ac:dyDescent="0.25">
      <c r="A80" s="2" t="s">
        <v>7</v>
      </c>
      <c r="B80" s="2" t="s">
        <v>11</v>
      </c>
      <c r="C80" s="2">
        <v>3</v>
      </c>
      <c r="D80" s="19">
        <v>6881615000</v>
      </c>
      <c r="E80" s="22" t="s">
        <v>201</v>
      </c>
      <c r="F80" s="23">
        <v>8940</v>
      </c>
      <c r="G80" s="9" t="s">
        <v>133</v>
      </c>
      <c r="H80" s="9">
        <v>0</v>
      </c>
      <c r="I80" s="9">
        <v>0</v>
      </c>
      <c r="J80" s="13">
        <f t="shared" si="2"/>
        <v>8940</v>
      </c>
      <c r="L80" s="14">
        <f t="shared" si="3"/>
        <v>0</v>
      </c>
    </row>
    <row r="81" spans="1:12" x14ac:dyDescent="0.25">
      <c r="A81" s="2" t="s">
        <v>7</v>
      </c>
      <c r="B81" s="2" t="s">
        <v>11</v>
      </c>
      <c r="C81" s="2">
        <v>3</v>
      </c>
      <c r="D81" s="19">
        <v>6881640201</v>
      </c>
      <c r="E81" s="22" t="s">
        <v>202</v>
      </c>
      <c r="F81" s="23">
        <v>3140</v>
      </c>
      <c r="G81" s="9" t="s">
        <v>133</v>
      </c>
      <c r="H81" s="9">
        <v>0</v>
      </c>
      <c r="I81" s="9">
        <v>0</v>
      </c>
      <c r="J81" s="13">
        <f t="shared" si="2"/>
        <v>3140</v>
      </c>
      <c r="L81" s="14">
        <f t="shared" si="3"/>
        <v>0</v>
      </c>
    </row>
    <row r="82" spans="1:12" x14ac:dyDescent="0.25">
      <c r="A82" s="2" t="s">
        <v>7</v>
      </c>
      <c r="B82" s="2" t="s">
        <v>11</v>
      </c>
      <c r="C82" s="2">
        <v>3</v>
      </c>
      <c r="D82" s="19">
        <v>6881640301</v>
      </c>
      <c r="E82" s="22" t="s">
        <v>203</v>
      </c>
      <c r="F82" s="23">
        <v>1235</v>
      </c>
      <c r="G82" s="9" t="s">
        <v>133</v>
      </c>
      <c r="H82" s="9">
        <v>0</v>
      </c>
      <c r="I82" s="9">
        <v>0</v>
      </c>
      <c r="J82" s="13">
        <f t="shared" si="2"/>
        <v>1235</v>
      </c>
      <c r="L82" s="14">
        <f t="shared" si="3"/>
        <v>0</v>
      </c>
    </row>
    <row r="83" spans="1:12" x14ac:dyDescent="0.25">
      <c r="A83" s="2" t="s">
        <v>7</v>
      </c>
      <c r="B83" s="2" t="s">
        <v>11</v>
      </c>
      <c r="C83" s="2">
        <v>3</v>
      </c>
      <c r="D83" s="19">
        <v>6881640401</v>
      </c>
      <c r="E83" s="22" t="s">
        <v>204</v>
      </c>
      <c r="F83" s="23">
        <v>3530</v>
      </c>
      <c r="G83" s="9" t="s">
        <v>133</v>
      </c>
      <c r="H83" s="9">
        <v>0</v>
      </c>
      <c r="I83" s="9">
        <v>0</v>
      </c>
      <c r="J83" s="13">
        <f t="shared" si="2"/>
        <v>3530</v>
      </c>
      <c r="L83" s="14">
        <f t="shared" si="3"/>
        <v>0</v>
      </c>
    </row>
    <row r="84" spans="1:12" x14ac:dyDescent="0.25">
      <c r="A84" s="2" t="s">
        <v>7</v>
      </c>
      <c r="B84" s="2" t="s">
        <v>11</v>
      </c>
      <c r="C84" s="2">
        <v>3</v>
      </c>
      <c r="D84" s="19">
        <v>6881640501</v>
      </c>
      <c r="E84" s="22" t="s">
        <v>205</v>
      </c>
      <c r="F84" s="23">
        <v>4720</v>
      </c>
      <c r="G84" s="9" t="s">
        <v>133</v>
      </c>
      <c r="H84" s="9">
        <v>0</v>
      </c>
      <c r="I84" s="9">
        <v>0</v>
      </c>
      <c r="J84" s="13">
        <f t="shared" si="2"/>
        <v>4720</v>
      </c>
      <c r="L84" s="14">
        <f t="shared" si="3"/>
        <v>0</v>
      </c>
    </row>
    <row r="85" spans="1:12" x14ac:dyDescent="0.25">
      <c r="A85" s="2" t="s">
        <v>7</v>
      </c>
      <c r="B85" s="2" t="s">
        <v>11</v>
      </c>
      <c r="C85" s="2">
        <v>3</v>
      </c>
      <c r="D85" s="19">
        <v>6881640601</v>
      </c>
      <c r="E85" s="22" t="s">
        <v>206</v>
      </c>
      <c r="F85" s="23">
        <v>7940</v>
      </c>
      <c r="G85" s="9" t="s">
        <v>133</v>
      </c>
      <c r="H85" s="9">
        <v>0</v>
      </c>
      <c r="I85" s="9">
        <v>0</v>
      </c>
      <c r="J85" s="13">
        <f t="shared" si="2"/>
        <v>7940</v>
      </c>
      <c r="L85" s="14">
        <f t="shared" si="3"/>
        <v>0</v>
      </c>
    </row>
    <row r="86" spans="1:12" x14ac:dyDescent="0.25">
      <c r="A86" s="2" t="s">
        <v>7</v>
      </c>
      <c r="B86" s="2" t="s">
        <v>11</v>
      </c>
      <c r="C86" s="2">
        <v>3</v>
      </c>
      <c r="D86" s="19">
        <v>6881640701</v>
      </c>
      <c r="E86" s="22" t="s">
        <v>207</v>
      </c>
      <c r="F86" s="23">
        <v>8740</v>
      </c>
      <c r="G86" s="9" t="s">
        <v>133</v>
      </c>
      <c r="H86" s="9">
        <v>0</v>
      </c>
      <c r="I86" s="9">
        <v>0</v>
      </c>
      <c r="J86" s="13">
        <f t="shared" si="2"/>
        <v>8740</v>
      </c>
      <c r="L86" s="14">
        <f t="shared" si="3"/>
        <v>0</v>
      </c>
    </row>
    <row r="87" spans="1:12" x14ac:dyDescent="0.25">
      <c r="A87" s="2" t="s">
        <v>7</v>
      </c>
      <c r="B87" s="2" t="s">
        <v>11</v>
      </c>
      <c r="C87" s="2">
        <v>3</v>
      </c>
      <c r="D87" s="19">
        <v>6881650302</v>
      </c>
      <c r="E87" s="22" t="s">
        <v>212</v>
      </c>
      <c r="F87" s="23">
        <v>100</v>
      </c>
      <c r="G87" s="9" t="s">
        <v>133</v>
      </c>
      <c r="H87" s="9">
        <v>0</v>
      </c>
      <c r="I87" s="9">
        <v>0</v>
      </c>
      <c r="J87" s="13">
        <f t="shared" si="2"/>
        <v>100</v>
      </c>
      <c r="L87" s="14">
        <f t="shared" si="3"/>
        <v>0</v>
      </c>
    </row>
    <row r="88" spans="1:12" x14ac:dyDescent="0.25">
      <c r="A88" s="2" t="s">
        <v>7</v>
      </c>
      <c r="B88" s="2" t="s">
        <v>11</v>
      </c>
      <c r="C88" s="2">
        <v>3</v>
      </c>
      <c r="D88" s="19">
        <v>6881631000</v>
      </c>
      <c r="E88" s="22" t="s">
        <v>208</v>
      </c>
      <c r="F88" s="23">
        <v>3200</v>
      </c>
      <c r="G88" s="9" t="s">
        <v>133</v>
      </c>
      <c r="H88" s="9">
        <v>0</v>
      </c>
      <c r="I88" s="9">
        <v>0</v>
      </c>
      <c r="J88" s="13">
        <f t="shared" si="2"/>
        <v>3200</v>
      </c>
      <c r="L88" s="14">
        <f t="shared" si="3"/>
        <v>0</v>
      </c>
    </row>
    <row r="89" spans="1:12" x14ac:dyDescent="0.25">
      <c r="A89" s="2" t="s">
        <v>7</v>
      </c>
      <c r="B89" s="2" t="s">
        <v>11</v>
      </c>
      <c r="C89" s="2">
        <v>3</v>
      </c>
      <c r="D89" s="19">
        <v>6881632000</v>
      </c>
      <c r="E89" s="22" t="s">
        <v>209</v>
      </c>
      <c r="F89" s="23">
        <v>4700</v>
      </c>
      <c r="G89" s="9" t="s">
        <v>133</v>
      </c>
      <c r="H89" s="9">
        <v>0</v>
      </c>
      <c r="I89" s="9">
        <v>0</v>
      </c>
      <c r="J89" s="13">
        <f t="shared" si="2"/>
        <v>4700</v>
      </c>
      <c r="L89" s="14">
        <f t="shared" si="3"/>
        <v>0</v>
      </c>
    </row>
    <row r="90" spans="1:12" x14ac:dyDescent="0.25">
      <c r="A90" s="2" t="s">
        <v>7</v>
      </c>
      <c r="B90" s="2" t="s">
        <v>11</v>
      </c>
      <c r="C90" s="2">
        <v>3</v>
      </c>
      <c r="D90" s="19">
        <v>6881633000</v>
      </c>
      <c r="E90" s="22" t="s">
        <v>210</v>
      </c>
      <c r="F90" s="23">
        <v>7900</v>
      </c>
      <c r="G90" s="9" t="s">
        <v>133</v>
      </c>
      <c r="H90" s="9">
        <v>0</v>
      </c>
      <c r="I90" s="9">
        <v>0</v>
      </c>
      <c r="J90" s="13">
        <f t="shared" si="2"/>
        <v>7900</v>
      </c>
      <c r="L90" s="14">
        <f t="shared" si="3"/>
        <v>0</v>
      </c>
    </row>
    <row r="91" spans="1:12" x14ac:dyDescent="0.25">
      <c r="A91" s="2" t="s">
        <v>7</v>
      </c>
      <c r="B91" s="2" t="s">
        <v>11</v>
      </c>
      <c r="C91" s="2">
        <v>3</v>
      </c>
      <c r="D91" s="19">
        <v>6881634000</v>
      </c>
      <c r="E91" s="22" t="s">
        <v>211</v>
      </c>
      <c r="F91" s="23">
        <v>7700</v>
      </c>
      <c r="G91" s="9" t="s">
        <v>133</v>
      </c>
      <c r="H91" s="9">
        <v>0</v>
      </c>
      <c r="I91" s="9">
        <v>0</v>
      </c>
      <c r="J91" s="13">
        <f t="shared" si="2"/>
        <v>7700</v>
      </c>
      <c r="L91" s="14">
        <f t="shared" si="3"/>
        <v>0</v>
      </c>
    </row>
    <row r="92" spans="1:12" x14ac:dyDescent="0.25">
      <c r="A92" s="2" t="s">
        <v>7</v>
      </c>
      <c r="B92" s="2" t="s">
        <v>213</v>
      </c>
      <c r="C92" s="2">
        <v>2</v>
      </c>
      <c r="D92" s="17">
        <v>6880112230</v>
      </c>
      <c r="E92" s="2" t="s">
        <v>214</v>
      </c>
      <c r="F92" s="11">
        <v>411</v>
      </c>
      <c r="G92" s="9" t="s">
        <v>10</v>
      </c>
      <c r="H92" s="9">
        <v>137</v>
      </c>
      <c r="I92" s="9">
        <v>12</v>
      </c>
      <c r="J92" s="13">
        <f t="shared" si="2"/>
        <v>274</v>
      </c>
      <c r="K92" s="20">
        <v>8.6300000000000008</v>
      </c>
      <c r="L92" s="14">
        <f t="shared" si="3"/>
        <v>1182.3100000000002</v>
      </c>
    </row>
    <row r="93" spans="1:12" x14ac:dyDescent="0.25">
      <c r="A93" s="2" t="s">
        <v>7</v>
      </c>
      <c r="B93" s="2" t="s">
        <v>213</v>
      </c>
      <c r="C93" s="2">
        <v>2</v>
      </c>
      <c r="D93" s="17">
        <v>6880113330</v>
      </c>
      <c r="E93" s="2" t="s">
        <v>215</v>
      </c>
      <c r="F93" s="11">
        <v>4509</v>
      </c>
      <c r="G93" s="9" t="s">
        <v>10</v>
      </c>
      <c r="H93" s="9">
        <v>480</v>
      </c>
      <c r="I93" s="9">
        <v>10</v>
      </c>
      <c r="J93" s="13">
        <f t="shared" si="2"/>
        <v>4029</v>
      </c>
      <c r="K93" s="20">
        <v>11.51</v>
      </c>
      <c r="L93" s="14">
        <f t="shared" si="3"/>
        <v>5524.8</v>
      </c>
    </row>
    <row r="94" spans="1:12" x14ac:dyDescent="0.25">
      <c r="A94" s="2" t="s">
        <v>7</v>
      </c>
      <c r="B94" s="2" t="s">
        <v>213</v>
      </c>
      <c r="C94" s="2">
        <v>2</v>
      </c>
      <c r="D94" s="17">
        <v>6880114330</v>
      </c>
      <c r="E94" s="2" t="s">
        <v>216</v>
      </c>
      <c r="F94" s="11">
        <v>120</v>
      </c>
      <c r="G94" s="9" t="s">
        <v>10</v>
      </c>
      <c r="H94" s="9">
        <v>0</v>
      </c>
      <c r="I94" s="9">
        <v>0</v>
      </c>
      <c r="J94" s="13">
        <f t="shared" si="2"/>
        <v>120</v>
      </c>
      <c r="K94" s="20">
        <v>11.98</v>
      </c>
      <c r="L94" s="14">
        <f t="shared" si="3"/>
        <v>0</v>
      </c>
    </row>
    <row r="95" spans="1:12" x14ac:dyDescent="0.25">
      <c r="A95" s="2" t="s">
        <v>7</v>
      </c>
      <c r="B95" s="2" t="s">
        <v>213</v>
      </c>
      <c r="C95" s="2">
        <v>2</v>
      </c>
      <c r="D95" s="18">
        <v>6880115330</v>
      </c>
      <c r="E95" s="2" t="s">
        <v>217</v>
      </c>
      <c r="F95" s="11">
        <v>390</v>
      </c>
      <c r="G95" s="9" t="s">
        <v>10</v>
      </c>
      <c r="H95" s="9">
        <v>390</v>
      </c>
      <c r="I95" s="9">
        <v>10</v>
      </c>
      <c r="J95" s="13">
        <f t="shared" si="2"/>
        <v>0</v>
      </c>
      <c r="K95" s="20">
        <v>13.35</v>
      </c>
      <c r="L95" s="14">
        <f t="shared" si="3"/>
        <v>5206.5</v>
      </c>
    </row>
    <row r="96" spans="1:12" x14ac:dyDescent="0.25">
      <c r="A96" s="2" t="s">
        <v>7</v>
      </c>
      <c r="B96" s="2" t="s">
        <v>213</v>
      </c>
      <c r="C96" s="2">
        <v>2</v>
      </c>
      <c r="D96" s="17">
        <v>6880116330</v>
      </c>
      <c r="E96" s="2" t="s">
        <v>218</v>
      </c>
      <c r="F96" s="11">
        <v>1512</v>
      </c>
      <c r="G96" s="9" t="s">
        <v>10</v>
      </c>
      <c r="H96" s="9">
        <f>720+420</f>
        <v>1140</v>
      </c>
      <c r="I96" s="9" t="s">
        <v>268</v>
      </c>
      <c r="J96" s="13">
        <f t="shared" si="2"/>
        <v>372</v>
      </c>
      <c r="K96" s="20">
        <v>14.55</v>
      </c>
      <c r="L96" s="14">
        <f t="shared" si="3"/>
        <v>16587</v>
      </c>
    </row>
    <row r="97" spans="1:12" x14ac:dyDescent="0.25">
      <c r="A97" s="2" t="s">
        <v>7</v>
      </c>
      <c r="B97" s="2" t="s">
        <v>213</v>
      </c>
      <c r="C97" s="2">
        <v>2</v>
      </c>
      <c r="D97" s="17">
        <v>6880119330</v>
      </c>
      <c r="E97" s="2" t="s">
        <v>219</v>
      </c>
      <c r="F97" s="11">
        <v>3570</v>
      </c>
      <c r="G97" s="9" t="s">
        <v>10</v>
      </c>
      <c r="H97" s="9">
        <f>100+160+480+300+570+720</f>
        <v>2330</v>
      </c>
      <c r="I97" s="9" t="s">
        <v>270</v>
      </c>
      <c r="J97" s="13">
        <f t="shared" si="2"/>
        <v>1240</v>
      </c>
      <c r="K97" s="20">
        <v>17.350000000000001</v>
      </c>
      <c r="L97" s="14">
        <f t="shared" si="3"/>
        <v>40425.5</v>
      </c>
    </row>
    <row r="98" spans="1:12" x14ac:dyDescent="0.25">
      <c r="A98" s="2" t="s">
        <v>7</v>
      </c>
      <c r="B98" s="2" t="s">
        <v>213</v>
      </c>
      <c r="C98" s="2">
        <v>2</v>
      </c>
      <c r="D98" s="17">
        <v>6880382110</v>
      </c>
      <c r="E98" s="2" t="s">
        <v>220</v>
      </c>
      <c r="F98" s="11">
        <v>327</v>
      </c>
      <c r="G98" s="9" t="s">
        <v>133</v>
      </c>
      <c r="H98" s="9">
        <v>109</v>
      </c>
      <c r="I98" s="9">
        <v>10</v>
      </c>
      <c r="J98" s="13">
        <f t="shared" si="2"/>
        <v>218</v>
      </c>
      <c r="K98" s="20">
        <v>5.14</v>
      </c>
      <c r="L98" s="14">
        <f t="shared" si="3"/>
        <v>560.26</v>
      </c>
    </row>
    <row r="99" spans="1:12" x14ac:dyDescent="0.25">
      <c r="A99" s="2" t="s">
        <v>7</v>
      </c>
      <c r="B99" s="2" t="s">
        <v>213</v>
      </c>
      <c r="C99" s="2">
        <v>2</v>
      </c>
      <c r="D99" s="17">
        <v>6880383110</v>
      </c>
      <c r="E99" s="2" t="s">
        <v>221</v>
      </c>
      <c r="F99" s="11">
        <v>4455</v>
      </c>
      <c r="G99" s="9" t="s">
        <v>133</v>
      </c>
      <c r="H99" s="9">
        <f>100+185+600</f>
        <v>885</v>
      </c>
      <c r="I99" s="9" t="s">
        <v>271</v>
      </c>
      <c r="J99" s="13">
        <f t="shared" si="2"/>
        <v>3570</v>
      </c>
      <c r="K99" s="20">
        <v>7.43</v>
      </c>
      <c r="L99" s="14">
        <f t="shared" si="3"/>
        <v>6575.55</v>
      </c>
    </row>
    <row r="100" spans="1:12" x14ac:dyDescent="0.25">
      <c r="A100" s="2" t="s">
        <v>7</v>
      </c>
      <c r="B100" s="2" t="s">
        <v>213</v>
      </c>
      <c r="C100" s="2">
        <v>2</v>
      </c>
      <c r="D100" s="17">
        <v>6880384110</v>
      </c>
      <c r="E100" s="2" t="s">
        <v>222</v>
      </c>
      <c r="F100" s="11">
        <v>120</v>
      </c>
      <c r="G100" s="9" t="s">
        <v>133</v>
      </c>
      <c r="H100" s="9">
        <v>40</v>
      </c>
      <c r="I100" s="9">
        <v>12</v>
      </c>
      <c r="J100" s="13">
        <f t="shared" si="2"/>
        <v>80</v>
      </c>
      <c r="K100" s="20">
        <v>9.7100000000000009</v>
      </c>
      <c r="L100" s="14">
        <f t="shared" si="3"/>
        <v>388.40000000000003</v>
      </c>
    </row>
    <row r="101" spans="1:12" x14ac:dyDescent="0.25">
      <c r="A101" s="2" t="s">
        <v>7</v>
      </c>
      <c r="B101" s="2" t="s">
        <v>213</v>
      </c>
      <c r="C101" s="2">
        <v>2</v>
      </c>
      <c r="D101" s="17">
        <v>6880385110</v>
      </c>
      <c r="E101" s="2" t="s">
        <v>223</v>
      </c>
      <c r="F101" s="11">
        <v>381</v>
      </c>
      <c r="G101" s="9" t="s">
        <v>133</v>
      </c>
      <c r="H101" s="9">
        <v>127</v>
      </c>
      <c r="I101" s="9">
        <v>12</v>
      </c>
      <c r="J101" s="13">
        <f t="shared" si="2"/>
        <v>254</v>
      </c>
      <c r="K101" s="20">
        <v>11.99</v>
      </c>
      <c r="L101" s="14">
        <f t="shared" si="3"/>
        <v>1522.73</v>
      </c>
    </row>
    <row r="102" spans="1:12" x14ac:dyDescent="0.25">
      <c r="A102" s="2" t="s">
        <v>7</v>
      </c>
      <c r="B102" s="2" t="s">
        <v>213</v>
      </c>
      <c r="C102" s="2">
        <v>2</v>
      </c>
      <c r="D102" s="17">
        <v>6880386110</v>
      </c>
      <c r="E102" s="2" t="s">
        <v>224</v>
      </c>
      <c r="F102" s="11">
        <v>1386</v>
      </c>
      <c r="G102" s="9" t="s">
        <v>133</v>
      </c>
      <c r="H102" s="9">
        <v>462</v>
      </c>
      <c r="I102" s="9">
        <v>10</v>
      </c>
      <c r="J102" s="13">
        <f t="shared" si="2"/>
        <v>924</v>
      </c>
      <c r="K102" s="20">
        <v>13.85</v>
      </c>
      <c r="L102" s="14">
        <f t="shared" si="3"/>
        <v>6398.7</v>
      </c>
    </row>
    <row r="103" spans="1:12" x14ac:dyDescent="0.25">
      <c r="A103" s="2" t="s">
        <v>7</v>
      </c>
      <c r="B103" s="2" t="s">
        <v>213</v>
      </c>
      <c r="C103" s="2">
        <v>2</v>
      </c>
      <c r="D103" s="17">
        <v>6880174330</v>
      </c>
      <c r="E103" s="2" t="s">
        <v>225</v>
      </c>
      <c r="F103" s="11">
        <v>1</v>
      </c>
      <c r="G103" s="9" t="s">
        <v>133</v>
      </c>
      <c r="H103" s="9">
        <v>0</v>
      </c>
      <c r="I103" s="9">
        <v>0</v>
      </c>
      <c r="J103" s="13">
        <f t="shared" si="2"/>
        <v>1</v>
      </c>
      <c r="K103" s="20">
        <v>9.48</v>
      </c>
      <c r="L103" s="14">
        <f t="shared" si="3"/>
        <v>0</v>
      </c>
    </row>
    <row r="104" spans="1:12" x14ac:dyDescent="0.25">
      <c r="A104" s="2" t="s">
        <v>7</v>
      </c>
      <c r="B104" s="2" t="s">
        <v>213</v>
      </c>
      <c r="C104" s="2">
        <v>2</v>
      </c>
      <c r="D104" s="17">
        <v>6880354110</v>
      </c>
      <c r="E104" s="2" t="s">
        <v>226</v>
      </c>
      <c r="F104" s="11">
        <v>1</v>
      </c>
      <c r="G104" s="9" t="s">
        <v>133</v>
      </c>
      <c r="H104" s="9">
        <v>0</v>
      </c>
      <c r="I104" s="9">
        <v>0</v>
      </c>
      <c r="J104" s="13">
        <f t="shared" si="2"/>
        <v>1</v>
      </c>
      <c r="K104" s="20">
        <v>8.5299999999999994</v>
      </c>
      <c r="L104" s="14">
        <f t="shared" si="3"/>
        <v>0</v>
      </c>
    </row>
    <row r="105" spans="1:12" x14ac:dyDescent="0.25">
      <c r="A105" s="2" t="s">
        <v>7</v>
      </c>
      <c r="B105" s="2" t="s">
        <v>213</v>
      </c>
      <c r="C105" s="2">
        <v>2</v>
      </c>
      <c r="D105" s="17">
        <v>6880164330</v>
      </c>
      <c r="E105" s="2" t="s">
        <v>227</v>
      </c>
      <c r="F105" s="11">
        <v>1</v>
      </c>
      <c r="G105" s="9" t="s">
        <v>133</v>
      </c>
      <c r="H105" s="9">
        <v>0</v>
      </c>
      <c r="I105" s="9">
        <v>0</v>
      </c>
      <c r="J105" s="13">
        <f t="shared" si="2"/>
        <v>1</v>
      </c>
      <c r="K105" s="20">
        <v>9.48</v>
      </c>
      <c r="L105" s="14">
        <f t="shared" si="3"/>
        <v>0</v>
      </c>
    </row>
    <row r="106" spans="1:12" x14ac:dyDescent="0.25">
      <c r="A106" s="2" t="s">
        <v>7</v>
      </c>
      <c r="B106" s="2" t="s">
        <v>213</v>
      </c>
      <c r="C106" s="2">
        <v>2</v>
      </c>
      <c r="D106" s="17">
        <v>6880374110</v>
      </c>
      <c r="E106" s="2" t="s">
        <v>228</v>
      </c>
      <c r="F106" s="11">
        <v>1</v>
      </c>
      <c r="G106" s="9" t="s">
        <v>133</v>
      </c>
      <c r="H106" s="9">
        <v>0</v>
      </c>
      <c r="I106" s="9">
        <v>0</v>
      </c>
      <c r="J106" s="13">
        <f t="shared" si="2"/>
        <v>1</v>
      </c>
      <c r="K106" s="20">
        <v>8.5299999999999994</v>
      </c>
      <c r="L106" s="14">
        <f t="shared" si="3"/>
        <v>0</v>
      </c>
    </row>
    <row r="107" spans="1:12" x14ac:dyDescent="0.25">
      <c r="A107" s="2" t="s">
        <v>7</v>
      </c>
      <c r="B107" s="2" t="s">
        <v>213</v>
      </c>
      <c r="C107" s="2">
        <v>2</v>
      </c>
      <c r="D107" s="17">
        <v>6880132230</v>
      </c>
      <c r="E107" s="2" t="s">
        <v>229</v>
      </c>
      <c r="F107" s="11">
        <v>6</v>
      </c>
      <c r="G107" s="9" t="s">
        <v>133</v>
      </c>
      <c r="H107" s="9">
        <v>0</v>
      </c>
      <c r="I107" s="9">
        <v>0</v>
      </c>
      <c r="J107" s="13">
        <f t="shared" si="2"/>
        <v>6</v>
      </c>
      <c r="K107" s="20">
        <v>7.88</v>
      </c>
      <c r="L107" s="14">
        <f t="shared" si="3"/>
        <v>0</v>
      </c>
    </row>
    <row r="108" spans="1:12" x14ac:dyDescent="0.25">
      <c r="A108" s="2" t="s">
        <v>7</v>
      </c>
      <c r="B108" s="2" t="s">
        <v>213</v>
      </c>
      <c r="C108" s="2">
        <v>2</v>
      </c>
      <c r="D108" s="17">
        <v>6880133330</v>
      </c>
      <c r="E108" s="2" t="s">
        <v>230</v>
      </c>
      <c r="F108" s="11">
        <v>50</v>
      </c>
      <c r="G108" s="9" t="s">
        <v>133</v>
      </c>
      <c r="H108" s="9">
        <v>0</v>
      </c>
      <c r="I108" s="9">
        <v>0</v>
      </c>
      <c r="J108" s="13">
        <f t="shared" si="2"/>
        <v>50</v>
      </c>
      <c r="K108" s="20">
        <v>11.62</v>
      </c>
      <c r="L108" s="14">
        <f t="shared" si="3"/>
        <v>0</v>
      </c>
    </row>
    <row r="109" spans="1:12" x14ac:dyDescent="0.25">
      <c r="A109" s="2" t="s">
        <v>7</v>
      </c>
      <c r="B109" s="2" t="s">
        <v>213</v>
      </c>
      <c r="C109" s="2">
        <v>2</v>
      </c>
      <c r="D109" s="18">
        <v>6880135330</v>
      </c>
      <c r="E109" s="2" t="s">
        <v>231</v>
      </c>
      <c r="F109" s="11">
        <v>8</v>
      </c>
      <c r="G109" s="9" t="s">
        <v>133</v>
      </c>
      <c r="H109" s="9">
        <v>8</v>
      </c>
      <c r="I109" s="9">
        <v>11</v>
      </c>
      <c r="J109" s="13">
        <f t="shared" si="2"/>
        <v>0</v>
      </c>
      <c r="K109" s="20">
        <v>21.84</v>
      </c>
      <c r="L109" s="14">
        <f t="shared" si="3"/>
        <v>174.72</v>
      </c>
    </row>
    <row r="110" spans="1:12" x14ac:dyDescent="0.25">
      <c r="A110" s="2" t="s">
        <v>7</v>
      </c>
      <c r="B110" s="2" t="s">
        <v>213</v>
      </c>
      <c r="C110" s="2">
        <v>2</v>
      </c>
      <c r="D110" s="18">
        <v>6880136330</v>
      </c>
      <c r="E110" s="2" t="s">
        <v>232</v>
      </c>
      <c r="F110" s="11">
        <v>20</v>
      </c>
      <c r="G110" s="9" t="s">
        <v>133</v>
      </c>
      <c r="H110" s="9">
        <v>20</v>
      </c>
      <c r="I110" s="9">
        <v>11</v>
      </c>
      <c r="J110" s="13">
        <f t="shared" si="2"/>
        <v>0</v>
      </c>
      <c r="K110" s="20">
        <v>24.18</v>
      </c>
      <c r="L110" s="14">
        <f t="shared" si="3"/>
        <v>483.6</v>
      </c>
    </row>
    <row r="111" spans="1:12" x14ac:dyDescent="0.25">
      <c r="A111" s="2" t="s">
        <v>7</v>
      </c>
      <c r="B111" s="2" t="s">
        <v>213</v>
      </c>
      <c r="C111" s="2">
        <v>2</v>
      </c>
      <c r="D111" s="18">
        <v>6880139330</v>
      </c>
      <c r="E111" s="2" t="s">
        <v>233</v>
      </c>
      <c r="F111" s="11">
        <v>78</v>
      </c>
      <c r="G111" s="9" t="s">
        <v>133</v>
      </c>
      <c r="H111" s="9">
        <v>78</v>
      </c>
      <c r="I111" s="9">
        <v>11</v>
      </c>
      <c r="J111" s="13">
        <f t="shared" si="2"/>
        <v>0</v>
      </c>
      <c r="K111" s="20">
        <v>21.88</v>
      </c>
      <c r="L111" s="14">
        <f t="shared" si="3"/>
        <v>1706.6399999999999</v>
      </c>
    </row>
    <row r="112" spans="1:12" x14ac:dyDescent="0.25">
      <c r="A112" s="2" t="s">
        <v>7</v>
      </c>
      <c r="B112" s="2" t="s">
        <v>213</v>
      </c>
      <c r="C112" s="2">
        <v>2</v>
      </c>
      <c r="D112" s="18">
        <v>6880332110</v>
      </c>
      <c r="E112" s="2" t="s">
        <v>234</v>
      </c>
      <c r="F112" s="11">
        <v>7</v>
      </c>
      <c r="G112" s="9" t="s">
        <v>133</v>
      </c>
      <c r="H112" s="9">
        <v>7</v>
      </c>
      <c r="I112" s="9">
        <v>11</v>
      </c>
      <c r="J112" s="13">
        <f t="shared" si="2"/>
        <v>0</v>
      </c>
      <c r="K112" s="20">
        <v>4.58</v>
      </c>
      <c r="L112" s="14">
        <f t="shared" si="3"/>
        <v>32.06</v>
      </c>
    </row>
    <row r="113" spans="1:12" x14ac:dyDescent="0.25">
      <c r="A113" s="2" t="s">
        <v>7</v>
      </c>
      <c r="B113" s="2" t="s">
        <v>213</v>
      </c>
      <c r="C113" s="2">
        <v>2</v>
      </c>
      <c r="D113" s="18">
        <v>6880333110</v>
      </c>
      <c r="E113" s="2" t="s">
        <v>235</v>
      </c>
      <c r="F113" s="11">
        <v>47</v>
      </c>
      <c r="G113" s="9" t="s">
        <v>133</v>
      </c>
      <c r="H113" s="9">
        <v>47</v>
      </c>
      <c r="I113" s="9">
        <v>11</v>
      </c>
      <c r="J113" s="13">
        <f t="shared" si="2"/>
        <v>0</v>
      </c>
      <c r="K113" s="20">
        <v>10.119999999999999</v>
      </c>
      <c r="L113" s="14">
        <f t="shared" si="3"/>
        <v>475.64</v>
      </c>
    </row>
    <row r="114" spans="1:12" x14ac:dyDescent="0.25">
      <c r="A114" s="2" t="s">
        <v>7</v>
      </c>
      <c r="B114" s="2" t="s">
        <v>213</v>
      </c>
      <c r="C114" s="2">
        <v>2</v>
      </c>
      <c r="D114" s="18">
        <v>6880335110</v>
      </c>
      <c r="E114" s="2" t="s">
        <v>236</v>
      </c>
      <c r="F114" s="11">
        <v>8</v>
      </c>
      <c r="G114" s="9" t="s">
        <v>133</v>
      </c>
      <c r="H114" s="9">
        <v>8</v>
      </c>
      <c r="I114" s="9">
        <v>11</v>
      </c>
      <c r="J114" s="13">
        <f t="shared" si="2"/>
        <v>0</v>
      </c>
      <c r="K114" s="20">
        <v>22.65</v>
      </c>
      <c r="L114" s="14">
        <f t="shared" si="3"/>
        <v>181.2</v>
      </c>
    </row>
    <row r="115" spans="1:12" x14ac:dyDescent="0.25">
      <c r="A115" s="2" t="s">
        <v>7</v>
      </c>
      <c r="B115" s="2" t="s">
        <v>213</v>
      </c>
      <c r="C115" s="2">
        <v>2</v>
      </c>
      <c r="D115" s="18">
        <v>6880336110</v>
      </c>
      <c r="E115" s="2" t="s">
        <v>237</v>
      </c>
      <c r="F115" s="11">
        <v>15</v>
      </c>
      <c r="G115" s="9" t="s">
        <v>133</v>
      </c>
      <c r="H115" s="9">
        <v>15</v>
      </c>
      <c r="I115" s="9">
        <v>11</v>
      </c>
      <c r="J115" s="13">
        <f t="shared" si="2"/>
        <v>0</v>
      </c>
      <c r="K115" s="20">
        <v>27.82</v>
      </c>
      <c r="L115" s="14">
        <f t="shared" si="3"/>
        <v>417.3</v>
      </c>
    </row>
    <row r="116" spans="1:12" x14ac:dyDescent="0.25">
      <c r="A116" s="2" t="s">
        <v>7</v>
      </c>
      <c r="B116" s="2" t="s">
        <v>213</v>
      </c>
      <c r="C116" s="2">
        <v>2</v>
      </c>
      <c r="D116" s="18">
        <v>6880149330</v>
      </c>
      <c r="E116" s="2" t="s">
        <v>238</v>
      </c>
      <c r="F116" s="11">
        <v>80</v>
      </c>
      <c r="G116" s="9" t="s">
        <v>133</v>
      </c>
      <c r="H116" s="9">
        <v>80</v>
      </c>
      <c r="I116" s="9">
        <v>12</v>
      </c>
      <c r="J116" s="13">
        <f t="shared" si="2"/>
        <v>0</v>
      </c>
      <c r="K116" s="20">
        <v>34.85</v>
      </c>
      <c r="L116" s="14">
        <f t="shared" si="3"/>
        <v>2788</v>
      </c>
    </row>
    <row r="117" spans="1:12" x14ac:dyDescent="0.25">
      <c r="A117" s="2" t="s">
        <v>7</v>
      </c>
      <c r="B117" s="2" t="s">
        <v>213</v>
      </c>
      <c r="C117" s="2">
        <v>2</v>
      </c>
      <c r="D117" s="17">
        <v>6880182230</v>
      </c>
      <c r="E117" s="2" t="s">
        <v>239</v>
      </c>
      <c r="F117" s="11">
        <v>10</v>
      </c>
      <c r="G117" s="9" t="s">
        <v>133</v>
      </c>
      <c r="H117" s="9">
        <v>0</v>
      </c>
      <c r="I117" s="9">
        <v>0</v>
      </c>
      <c r="J117" s="13">
        <f t="shared" si="2"/>
        <v>10</v>
      </c>
      <c r="K117" s="20">
        <v>9.2100000000000009</v>
      </c>
      <c r="L117" s="14">
        <f t="shared" si="3"/>
        <v>0</v>
      </c>
    </row>
    <row r="118" spans="1:12" x14ac:dyDescent="0.25">
      <c r="A118" s="2" t="s">
        <v>7</v>
      </c>
      <c r="B118" s="2" t="s">
        <v>213</v>
      </c>
      <c r="C118" s="2">
        <v>2</v>
      </c>
      <c r="D118" s="17">
        <v>6880183330</v>
      </c>
      <c r="E118" s="2" t="s">
        <v>240</v>
      </c>
      <c r="F118" s="11">
        <v>3</v>
      </c>
      <c r="G118" s="9" t="s">
        <v>133</v>
      </c>
      <c r="H118" s="9">
        <v>0</v>
      </c>
      <c r="I118" s="9">
        <v>0</v>
      </c>
      <c r="J118" s="13">
        <f t="shared" si="2"/>
        <v>3</v>
      </c>
      <c r="K118" s="20">
        <v>12.01</v>
      </c>
      <c r="L118" s="14">
        <f t="shared" si="3"/>
        <v>0</v>
      </c>
    </row>
    <row r="119" spans="1:12" x14ac:dyDescent="0.25">
      <c r="A119" s="2" t="s">
        <v>7</v>
      </c>
      <c r="B119" s="2" t="s">
        <v>213</v>
      </c>
      <c r="C119" s="2">
        <v>2</v>
      </c>
      <c r="D119" s="17">
        <v>6880186330</v>
      </c>
      <c r="E119" s="2" t="s">
        <v>241</v>
      </c>
      <c r="F119" s="11">
        <v>33</v>
      </c>
      <c r="G119" s="9" t="s">
        <v>133</v>
      </c>
      <c r="H119" s="9">
        <v>0</v>
      </c>
      <c r="I119" s="9">
        <v>0</v>
      </c>
      <c r="J119" s="13">
        <f t="shared" si="2"/>
        <v>33</v>
      </c>
      <c r="K119" s="20">
        <v>15.52</v>
      </c>
      <c r="L119" s="14">
        <f t="shared" si="3"/>
        <v>0</v>
      </c>
    </row>
    <row r="120" spans="1:12" x14ac:dyDescent="0.25">
      <c r="A120" s="2" t="s">
        <v>7</v>
      </c>
      <c r="B120" s="2" t="s">
        <v>213</v>
      </c>
      <c r="C120" s="2">
        <v>2</v>
      </c>
      <c r="D120" s="17">
        <v>6880362110</v>
      </c>
      <c r="E120" s="2" t="s">
        <v>242</v>
      </c>
      <c r="F120" s="11">
        <v>10</v>
      </c>
      <c r="G120" s="9" t="s">
        <v>133</v>
      </c>
      <c r="H120" s="9">
        <v>0</v>
      </c>
      <c r="I120" s="9">
        <v>0</v>
      </c>
      <c r="J120" s="13">
        <f t="shared" si="2"/>
        <v>10</v>
      </c>
      <c r="K120" s="20">
        <v>4.74</v>
      </c>
      <c r="L120" s="14">
        <f t="shared" si="3"/>
        <v>0</v>
      </c>
    </row>
    <row r="121" spans="1:12" x14ac:dyDescent="0.25">
      <c r="A121" s="2" t="s">
        <v>7</v>
      </c>
      <c r="B121" s="2" t="s">
        <v>213</v>
      </c>
      <c r="C121" s="2">
        <v>2</v>
      </c>
      <c r="D121" s="17">
        <v>6880363110</v>
      </c>
      <c r="E121" s="2" t="s">
        <v>243</v>
      </c>
      <c r="F121" s="11">
        <v>3</v>
      </c>
      <c r="G121" s="9" t="s">
        <v>133</v>
      </c>
      <c r="H121" s="9">
        <v>0</v>
      </c>
      <c r="I121" s="9">
        <v>0</v>
      </c>
      <c r="J121" s="13">
        <f t="shared" si="2"/>
        <v>3</v>
      </c>
      <c r="K121" s="20">
        <v>6.32</v>
      </c>
      <c r="L121" s="14">
        <f t="shared" si="3"/>
        <v>0</v>
      </c>
    </row>
    <row r="122" spans="1:12" x14ac:dyDescent="0.25">
      <c r="A122" s="2" t="s">
        <v>7</v>
      </c>
      <c r="B122" s="2" t="s">
        <v>213</v>
      </c>
      <c r="C122" s="2">
        <v>2</v>
      </c>
      <c r="D122" s="17">
        <v>6880366110</v>
      </c>
      <c r="E122" s="2" t="s">
        <v>244</v>
      </c>
      <c r="F122" s="11">
        <v>33</v>
      </c>
      <c r="G122" s="9" t="s">
        <v>133</v>
      </c>
      <c r="H122" s="9">
        <v>0</v>
      </c>
      <c r="I122" s="9">
        <v>0</v>
      </c>
      <c r="J122" s="13">
        <f t="shared" si="2"/>
        <v>33</v>
      </c>
      <c r="K122" s="20">
        <v>12.15</v>
      </c>
      <c r="L122" s="14">
        <f t="shared" si="3"/>
        <v>0</v>
      </c>
    </row>
    <row r="123" spans="1:12" x14ac:dyDescent="0.25">
      <c r="A123" s="2" t="s">
        <v>7</v>
      </c>
      <c r="B123" s="2" t="s">
        <v>213</v>
      </c>
      <c r="C123" s="2">
        <v>2</v>
      </c>
      <c r="D123" s="17">
        <v>6880192230</v>
      </c>
      <c r="E123" s="2" t="s">
        <v>245</v>
      </c>
      <c r="F123" s="11">
        <v>10</v>
      </c>
      <c r="G123" s="9" t="s">
        <v>133</v>
      </c>
      <c r="H123" s="9">
        <v>0</v>
      </c>
      <c r="I123" s="9">
        <v>0</v>
      </c>
      <c r="J123" s="13">
        <f t="shared" si="2"/>
        <v>10</v>
      </c>
      <c r="K123" s="20">
        <v>8.76</v>
      </c>
      <c r="L123" s="14">
        <f t="shared" si="3"/>
        <v>0</v>
      </c>
    </row>
    <row r="124" spans="1:12" x14ac:dyDescent="0.25">
      <c r="A124" s="2" t="s">
        <v>7</v>
      </c>
      <c r="B124" s="2" t="s">
        <v>213</v>
      </c>
      <c r="C124" s="2">
        <v>2</v>
      </c>
      <c r="D124" s="17">
        <v>6880193330</v>
      </c>
      <c r="E124" s="2" t="s">
        <v>246</v>
      </c>
      <c r="F124" s="11">
        <v>3</v>
      </c>
      <c r="G124" s="9" t="s">
        <v>133</v>
      </c>
      <c r="H124" s="9">
        <v>0</v>
      </c>
      <c r="I124" s="9">
        <v>0</v>
      </c>
      <c r="J124" s="13">
        <f t="shared" si="2"/>
        <v>3</v>
      </c>
      <c r="K124" s="20">
        <v>11.47</v>
      </c>
      <c r="L124" s="14">
        <f t="shared" si="3"/>
        <v>0</v>
      </c>
    </row>
    <row r="125" spans="1:12" x14ac:dyDescent="0.25">
      <c r="A125" s="2" t="s">
        <v>7</v>
      </c>
      <c r="B125" s="2" t="s">
        <v>213</v>
      </c>
      <c r="C125" s="2">
        <v>2</v>
      </c>
      <c r="D125" s="17">
        <v>6880196330</v>
      </c>
      <c r="E125" s="2" t="s">
        <v>247</v>
      </c>
      <c r="F125" s="11">
        <v>20</v>
      </c>
      <c r="G125" s="9" t="s">
        <v>133</v>
      </c>
      <c r="H125" s="9">
        <v>0</v>
      </c>
      <c r="I125" s="9">
        <v>0</v>
      </c>
      <c r="J125" s="13">
        <f t="shared" si="2"/>
        <v>20</v>
      </c>
      <c r="K125" s="20">
        <v>14.98</v>
      </c>
      <c r="L125" s="14">
        <f t="shared" si="3"/>
        <v>0</v>
      </c>
    </row>
    <row r="126" spans="1:12" x14ac:dyDescent="0.25">
      <c r="A126" s="2" t="s">
        <v>7</v>
      </c>
      <c r="B126" s="2" t="s">
        <v>213</v>
      </c>
      <c r="C126" s="2">
        <v>2</v>
      </c>
      <c r="D126" s="17">
        <v>6880342110</v>
      </c>
      <c r="E126" s="2" t="s">
        <v>248</v>
      </c>
      <c r="F126" s="11">
        <v>10</v>
      </c>
      <c r="G126" s="9" t="s">
        <v>133</v>
      </c>
      <c r="H126" s="9">
        <v>0</v>
      </c>
      <c r="I126" s="9">
        <v>0</v>
      </c>
      <c r="J126" s="13">
        <f t="shared" si="2"/>
        <v>10</v>
      </c>
      <c r="K126" s="20">
        <v>4.32</v>
      </c>
      <c r="L126" s="14">
        <f t="shared" si="3"/>
        <v>0</v>
      </c>
    </row>
    <row r="127" spans="1:12" x14ac:dyDescent="0.25">
      <c r="A127" s="2" t="s">
        <v>7</v>
      </c>
      <c r="B127" s="2" t="s">
        <v>213</v>
      </c>
      <c r="C127" s="2">
        <v>2</v>
      </c>
      <c r="D127" s="17">
        <v>6880343110</v>
      </c>
      <c r="E127" s="2" t="s">
        <v>249</v>
      </c>
      <c r="F127" s="11">
        <v>3</v>
      </c>
      <c r="G127" s="9" t="s">
        <v>133</v>
      </c>
      <c r="H127" s="9">
        <v>0</v>
      </c>
      <c r="I127" s="9">
        <v>0</v>
      </c>
      <c r="J127" s="13">
        <f t="shared" si="2"/>
        <v>3</v>
      </c>
      <c r="K127" s="20">
        <v>6.25</v>
      </c>
      <c r="L127" s="14">
        <f t="shared" si="3"/>
        <v>0</v>
      </c>
    </row>
    <row r="128" spans="1:12" x14ac:dyDescent="0.25">
      <c r="A128" s="2" t="s">
        <v>7</v>
      </c>
      <c r="B128" s="2" t="s">
        <v>213</v>
      </c>
      <c r="C128" s="2">
        <v>2</v>
      </c>
      <c r="D128" s="17">
        <v>6880346110</v>
      </c>
      <c r="E128" s="2" t="s">
        <v>250</v>
      </c>
      <c r="F128" s="11">
        <v>20</v>
      </c>
      <c r="G128" s="9" t="s">
        <v>133</v>
      </c>
      <c r="H128" s="9">
        <v>0</v>
      </c>
      <c r="I128" s="9">
        <v>0</v>
      </c>
      <c r="J128" s="13">
        <f t="shared" si="2"/>
        <v>20</v>
      </c>
      <c r="K128" s="20">
        <v>11.99</v>
      </c>
      <c r="L128" s="14">
        <f t="shared" si="3"/>
        <v>0</v>
      </c>
    </row>
    <row r="129" spans="1:14" x14ac:dyDescent="0.25">
      <c r="A129" s="2" t="s">
        <v>7</v>
      </c>
      <c r="B129" s="2" t="s">
        <v>213</v>
      </c>
      <c r="C129" s="2">
        <v>2</v>
      </c>
      <c r="D129" s="18">
        <v>6880126330</v>
      </c>
      <c r="E129" s="2" t="s">
        <v>251</v>
      </c>
      <c r="F129" s="11">
        <v>1</v>
      </c>
      <c r="G129" s="9" t="s">
        <v>133</v>
      </c>
      <c r="H129" s="9">
        <v>1</v>
      </c>
      <c r="I129" s="9">
        <v>12</v>
      </c>
      <c r="J129" s="13">
        <f t="shared" si="2"/>
        <v>0</v>
      </c>
      <c r="K129" s="20">
        <v>33.130000000000003</v>
      </c>
      <c r="L129" s="14">
        <f t="shared" si="3"/>
        <v>33.130000000000003</v>
      </c>
    </row>
    <row r="130" spans="1:14" x14ac:dyDescent="0.25">
      <c r="A130" s="2" t="s">
        <v>7</v>
      </c>
      <c r="B130" s="2" t="s">
        <v>213</v>
      </c>
      <c r="C130" s="2">
        <v>2</v>
      </c>
      <c r="D130" s="17">
        <v>6880129330</v>
      </c>
      <c r="E130" s="2" t="s">
        <v>252</v>
      </c>
      <c r="F130" s="11">
        <v>17</v>
      </c>
      <c r="G130" s="9" t="s">
        <v>133</v>
      </c>
      <c r="H130" s="9">
        <v>0</v>
      </c>
      <c r="I130" s="9">
        <v>0</v>
      </c>
      <c r="J130" s="13">
        <f t="shared" si="2"/>
        <v>17</v>
      </c>
      <c r="K130" s="20">
        <v>48.37</v>
      </c>
      <c r="L130" s="14">
        <f t="shared" si="3"/>
        <v>0</v>
      </c>
    </row>
    <row r="131" spans="1:14" x14ac:dyDescent="0.25">
      <c r="A131" s="2" t="s">
        <v>7</v>
      </c>
      <c r="B131" s="2" t="s">
        <v>213</v>
      </c>
      <c r="C131" s="2">
        <v>2</v>
      </c>
      <c r="D131" s="18">
        <v>6880316110</v>
      </c>
      <c r="E131" s="2" t="s">
        <v>253</v>
      </c>
      <c r="F131" s="11">
        <v>1</v>
      </c>
      <c r="G131" s="9" t="s">
        <v>133</v>
      </c>
      <c r="H131" s="9">
        <v>1</v>
      </c>
      <c r="I131" s="9">
        <v>12</v>
      </c>
      <c r="J131" s="13">
        <f t="shared" ref="J131:J143" si="4">F131-H131</f>
        <v>0</v>
      </c>
      <c r="K131" s="20">
        <v>73.58</v>
      </c>
      <c r="L131" s="14">
        <f t="shared" ref="L131:L143" si="5">H131*K131</f>
        <v>73.58</v>
      </c>
    </row>
    <row r="132" spans="1:14" x14ac:dyDescent="0.25">
      <c r="A132" s="2" t="s">
        <v>7</v>
      </c>
      <c r="B132" s="2" t="s">
        <v>213</v>
      </c>
      <c r="C132" s="2">
        <v>2</v>
      </c>
      <c r="D132" s="6">
        <v>6880510061</v>
      </c>
      <c r="E132" s="2" t="s">
        <v>254</v>
      </c>
      <c r="F132" s="11">
        <v>65</v>
      </c>
      <c r="G132" s="9" t="s">
        <v>133</v>
      </c>
      <c r="H132" s="9">
        <f>65+3554</f>
        <v>3619</v>
      </c>
      <c r="I132" s="9" t="s">
        <v>264</v>
      </c>
      <c r="J132" s="13">
        <f t="shared" si="4"/>
        <v>-3554</v>
      </c>
      <c r="K132" s="20">
        <v>34.31</v>
      </c>
      <c r="L132" s="14">
        <f t="shared" si="5"/>
        <v>124167.89000000001</v>
      </c>
      <c r="M132" s="8" t="s">
        <v>276</v>
      </c>
      <c r="N132" s="8" t="s">
        <v>275</v>
      </c>
    </row>
    <row r="133" spans="1:14" x14ac:dyDescent="0.25">
      <c r="A133" s="2" t="s">
        <v>7</v>
      </c>
      <c r="B133" s="2" t="s">
        <v>213</v>
      </c>
      <c r="C133" s="2">
        <v>2</v>
      </c>
      <c r="D133" s="18">
        <v>6880510071</v>
      </c>
      <c r="E133" s="2" t="s">
        <v>255</v>
      </c>
      <c r="F133" s="11">
        <v>230</v>
      </c>
      <c r="G133" s="9" t="s">
        <v>133</v>
      </c>
      <c r="H133" s="9">
        <v>230</v>
      </c>
      <c r="I133" s="9">
        <v>1</v>
      </c>
      <c r="J133" s="13">
        <f t="shared" si="4"/>
        <v>0</v>
      </c>
      <c r="K133" s="20">
        <v>39.96</v>
      </c>
      <c r="L133" s="14">
        <f t="shared" si="5"/>
        <v>9190.8000000000011</v>
      </c>
    </row>
    <row r="134" spans="1:14" x14ac:dyDescent="0.25">
      <c r="A134" s="2" t="s">
        <v>7</v>
      </c>
      <c r="B134" s="2" t="s">
        <v>213</v>
      </c>
      <c r="C134" s="2">
        <v>2</v>
      </c>
      <c r="D134" s="6">
        <v>6880510051</v>
      </c>
      <c r="E134" s="2" t="s">
        <v>256</v>
      </c>
      <c r="F134" s="11">
        <v>55</v>
      </c>
      <c r="G134" s="9" t="s">
        <v>133</v>
      </c>
      <c r="H134" s="9">
        <f>55+3006</f>
        <v>3061</v>
      </c>
      <c r="I134" s="9" t="s">
        <v>264</v>
      </c>
      <c r="J134" s="13">
        <f t="shared" si="4"/>
        <v>-3006</v>
      </c>
      <c r="K134" s="20">
        <v>17.38</v>
      </c>
      <c r="L134" s="14">
        <f t="shared" si="5"/>
        <v>53200.18</v>
      </c>
      <c r="M134" s="8" t="s">
        <v>276</v>
      </c>
      <c r="N134" s="8" t="s">
        <v>275</v>
      </c>
    </row>
    <row r="135" spans="1:14" x14ac:dyDescent="0.25">
      <c r="A135" s="2" t="s">
        <v>7</v>
      </c>
      <c r="B135" s="2" t="s">
        <v>213</v>
      </c>
      <c r="C135" s="2">
        <v>2</v>
      </c>
      <c r="D135" s="18">
        <v>6880529000</v>
      </c>
      <c r="E135" s="2" t="s">
        <v>257</v>
      </c>
      <c r="F135" s="11">
        <v>1770</v>
      </c>
      <c r="G135" s="9" t="s">
        <v>133</v>
      </c>
      <c r="H135" s="9">
        <v>1770</v>
      </c>
      <c r="I135" s="9">
        <v>12</v>
      </c>
      <c r="J135" s="13">
        <f t="shared" si="4"/>
        <v>0</v>
      </c>
      <c r="K135" s="20">
        <v>12.46</v>
      </c>
      <c r="L135" s="14">
        <f t="shared" si="5"/>
        <v>22054.2</v>
      </c>
    </row>
    <row r="136" spans="1:14" x14ac:dyDescent="0.25">
      <c r="A136" s="2" t="s">
        <v>7</v>
      </c>
      <c r="B136" s="2" t="s">
        <v>213</v>
      </c>
      <c r="C136" s="2">
        <v>2</v>
      </c>
      <c r="D136" s="18">
        <v>6880610000</v>
      </c>
      <c r="E136" s="2" t="s">
        <v>258</v>
      </c>
      <c r="F136" s="11">
        <v>11485</v>
      </c>
      <c r="G136" s="9" t="s">
        <v>133</v>
      </c>
      <c r="H136" s="9">
        <v>11485</v>
      </c>
      <c r="I136" s="9">
        <v>11</v>
      </c>
      <c r="J136" s="13">
        <f t="shared" si="4"/>
        <v>0</v>
      </c>
      <c r="K136" s="20">
        <v>0.15</v>
      </c>
      <c r="L136" s="14">
        <f t="shared" si="5"/>
        <v>1722.75</v>
      </c>
    </row>
    <row r="137" spans="1:14" x14ac:dyDescent="0.25">
      <c r="A137" s="2" t="s">
        <v>7</v>
      </c>
      <c r="B137" s="2" t="s">
        <v>213</v>
      </c>
      <c r="C137" s="2">
        <v>2</v>
      </c>
      <c r="D137" s="17">
        <v>6880640201</v>
      </c>
      <c r="E137" s="2" t="s">
        <v>259</v>
      </c>
      <c r="F137" s="11">
        <v>280</v>
      </c>
      <c r="G137" s="9" t="s">
        <v>260</v>
      </c>
      <c r="H137" s="9">
        <v>0</v>
      </c>
      <c r="I137" s="9">
        <v>0</v>
      </c>
      <c r="J137" s="13">
        <f t="shared" si="4"/>
        <v>280</v>
      </c>
      <c r="K137" s="20">
        <v>0.41</v>
      </c>
      <c r="L137" s="14">
        <f t="shared" si="5"/>
        <v>0</v>
      </c>
    </row>
    <row r="138" spans="1:14" x14ac:dyDescent="0.25">
      <c r="A138" s="2" t="s">
        <v>7</v>
      </c>
      <c r="B138" s="2" t="s">
        <v>213</v>
      </c>
      <c r="C138" s="2">
        <v>2</v>
      </c>
      <c r="D138" s="17">
        <v>6880640301</v>
      </c>
      <c r="E138" s="2" t="s">
        <v>261</v>
      </c>
      <c r="F138" s="11">
        <v>7700</v>
      </c>
      <c r="G138" s="9" t="s">
        <v>260</v>
      </c>
      <c r="H138" s="9">
        <v>0</v>
      </c>
      <c r="I138" s="9">
        <v>0</v>
      </c>
      <c r="J138" s="13">
        <f t="shared" si="4"/>
        <v>7700</v>
      </c>
      <c r="K138" s="20">
        <v>0.51</v>
      </c>
      <c r="L138" s="14">
        <f t="shared" si="5"/>
        <v>0</v>
      </c>
    </row>
    <row r="139" spans="1:14" x14ac:dyDescent="0.25">
      <c r="A139" s="2" t="s">
        <v>7</v>
      </c>
      <c r="B139" s="2" t="s">
        <v>213</v>
      </c>
      <c r="C139" s="2">
        <v>2</v>
      </c>
      <c r="D139" s="17">
        <v>6880650302</v>
      </c>
      <c r="E139" s="2" t="s">
        <v>262</v>
      </c>
      <c r="F139" s="11">
        <v>350</v>
      </c>
      <c r="G139" s="9" t="s">
        <v>260</v>
      </c>
      <c r="H139" s="9">
        <v>0</v>
      </c>
      <c r="I139" s="9">
        <v>0</v>
      </c>
      <c r="J139" s="13">
        <f t="shared" si="4"/>
        <v>350</v>
      </c>
      <c r="K139" s="20">
        <v>1.1599999999999999</v>
      </c>
      <c r="L139" s="14">
        <f t="shared" si="5"/>
        <v>0</v>
      </c>
    </row>
    <row r="140" spans="1:14" x14ac:dyDescent="0.25">
      <c r="A140" s="2" t="s">
        <v>7</v>
      </c>
      <c r="B140" s="2" t="s">
        <v>213</v>
      </c>
      <c r="C140" s="2">
        <v>2</v>
      </c>
      <c r="D140" s="18">
        <v>6880630000</v>
      </c>
      <c r="E140" s="2" t="s">
        <v>263</v>
      </c>
      <c r="F140" s="11">
        <v>10000</v>
      </c>
      <c r="G140" s="9" t="s">
        <v>260</v>
      </c>
      <c r="H140" s="9">
        <v>10000</v>
      </c>
      <c r="I140" s="9">
        <v>11</v>
      </c>
      <c r="J140" s="13">
        <f t="shared" si="4"/>
        <v>0</v>
      </c>
      <c r="K140" s="20">
        <v>0.15</v>
      </c>
      <c r="L140" s="14">
        <f t="shared" si="5"/>
        <v>1500</v>
      </c>
    </row>
    <row r="141" spans="1:14" s="5" customFormat="1" x14ac:dyDescent="0.25">
      <c r="A141" s="3">
        <v>0</v>
      </c>
      <c r="B141" s="3">
        <v>0</v>
      </c>
      <c r="C141" s="3">
        <v>0</v>
      </c>
      <c r="D141" s="16">
        <v>6881530001</v>
      </c>
      <c r="E141" s="3">
        <v>0</v>
      </c>
      <c r="F141" s="10">
        <v>1</v>
      </c>
      <c r="G141" s="10">
        <v>0</v>
      </c>
      <c r="H141" s="10">
        <v>40</v>
      </c>
      <c r="I141" s="10">
        <v>3</v>
      </c>
      <c r="J141" s="13">
        <f t="shared" si="4"/>
        <v>-39</v>
      </c>
      <c r="K141" s="20"/>
      <c r="L141" s="14">
        <f t="shared" si="5"/>
        <v>0</v>
      </c>
      <c r="M141" s="8" t="s">
        <v>276</v>
      </c>
      <c r="N141" s="12"/>
    </row>
    <row r="142" spans="1:14" s="5" customFormat="1" x14ac:dyDescent="0.25">
      <c r="A142" s="3">
        <v>0</v>
      </c>
      <c r="B142" s="3">
        <v>0</v>
      </c>
      <c r="C142" s="3">
        <v>0</v>
      </c>
      <c r="D142" s="16">
        <v>6880530001</v>
      </c>
      <c r="E142" s="3">
        <v>0</v>
      </c>
      <c r="F142" s="10">
        <v>2</v>
      </c>
      <c r="G142" s="10">
        <v>0</v>
      </c>
      <c r="H142" s="10">
        <v>350</v>
      </c>
      <c r="I142" s="10">
        <v>3</v>
      </c>
      <c r="J142" s="13">
        <f t="shared" si="4"/>
        <v>-348</v>
      </c>
      <c r="K142" s="20"/>
      <c r="L142" s="14">
        <f t="shared" si="5"/>
        <v>0</v>
      </c>
      <c r="M142" s="8" t="s">
        <v>276</v>
      </c>
      <c r="N142" s="12"/>
    </row>
    <row r="143" spans="1:14" s="5" customFormat="1" x14ac:dyDescent="0.25">
      <c r="A143" s="3">
        <v>0</v>
      </c>
      <c r="B143" s="3">
        <v>0</v>
      </c>
      <c r="C143" s="3">
        <v>0</v>
      </c>
      <c r="D143" s="16">
        <v>6881510081</v>
      </c>
      <c r="E143" s="3">
        <v>0</v>
      </c>
      <c r="F143" s="10">
        <v>1</v>
      </c>
      <c r="G143" s="10">
        <v>0</v>
      </c>
      <c r="H143" s="10">
        <v>80</v>
      </c>
      <c r="I143" s="10">
        <v>3</v>
      </c>
      <c r="J143" s="13">
        <f t="shared" si="4"/>
        <v>-79</v>
      </c>
      <c r="K143" s="20"/>
      <c r="L143" s="14">
        <f t="shared" si="5"/>
        <v>0</v>
      </c>
      <c r="M143" s="8" t="s">
        <v>276</v>
      </c>
      <c r="N143" s="12"/>
    </row>
    <row r="144" spans="1:14" x14ac:dyDescent="0.25">
      <c r="H144" s="8">
        <f>SUM(H2:H143)</f>
        <v>57123</v>
      </c>
      <c r="J144" s="14">
        <f>SUM(J2:J143)</f>
        <v>82192</v>
      </c>
      <c r="L144" s="14">
        <f>SUM(L2:L143)</f>
        <v>667184.64000000001</v>
      </c>
    </row>
  </sheetData>
  <autoFilter ref="A1:O145" xr:uid="{863CDA24-B9A4-4E84-B2D6-06B255E78B1F}"/>
  <conditionalFormatting sqref="D26:D27">
    <cfRule type="duplicateValues" dxfId="2" priority="12"/>
    <cfRule type="duplicateValues" dxfId="1" priority="13"/>
  </conditionalFormatting>
  <conditionalFormatting sqref="D26:D27">
    <cfRule type="duplicateValues" dxfId="0" priority="14"/>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37F7-2A9D-425F-A106-A14B978E1D0C}">
  <dimension ref="A1:S202"/>
  <sheetViews>
    <sheetView topLeftCell="A46" workbookViewId="0">
      <selection activeCell="H1" sqref="H1"/>
    </sheetView>
  </sheetViews>
  <sheetFormatPr defaultRowHeight="15" x14ac:dyDescent="0.25"/>
  <cols>
    <col min="1" max="1" width="6.85546875" style="8" bestFit="1" customWidth="1"/>
    <col min="2" max="2" width="18" style="8" customWidth="1"/>
    <col min="3" max="3" width="14" style="8" bestFit="1" customWidth="1"/>
    <col min="4" max="4" width="13.28515625" style="8" bestFit="1" customWidth="1"/>
    <col min="5" max="5" width="11.7109375" style="8" bestFit="1" customWidth="1"/>
    <col min="6" max="6" width="15.7109375" style="26" customWidth="1"/>
    <col min="7" max="7" width="19" style="8" customWidth="1"/>
    <col min="8" max="16384" width="9.140625" style="8"/>
  </cols>
  <sheetData>
    <row r="1" spans="1:19" x14ac:dyDescent="0.25">
      <c r="A1" s="8" t="s">
        <v>8</v>
      </c>
      <c r="B1" s="24" t="s">
        <v>9</v>
      </c>
      <c r="C1" s="24" t="s">
        <v>9</v>
      </c>
      <c r="F1" s="26" t="s">
        <v>12</v>
      </c>
      <c r="G1" s="8" t="s">
        <v>13</v>
      </c>
      <c r="H1" s="8" t="s">
        <v>14</v>
      </c>
      <c r="S1" s="8" t="s">
        <v>15</v>
      </c>
    </row>
    <row r="2" spans="1:19" x14ac:dyDescent="0.25">
      <c r="B2" s="24"/>
      <c r="C2" s="8">
        <f>VALUE(B2)</f>
        <v>0</v>
      </c>
      <c r="H2" s="8" t="s">
        <v>6</v>
      </c>
      <c r="I2" s="8" t="s">
        <v>16</v>
      </c>
      <c r="J2" s="8" t="s">
        <v>18</v>
      </c>
      <c r="K2" s="8" t="s">
        <v>19</v>
      </c>
      <c r="L2" s="8" t="s">
        <v>20</v>
      </c>
      <c r="M2" s="8" t="s">
        <v>21</v>
      </c>
      <c r="N2" s="8" t="s">
        <v>22</v>
      </c>
      <c r="O2" s="8" t="s">
        <v>23</v>
      </c>
      <c r="P2" s="8" t="s">
        <v>24</v>
      </c>
      <c r="Q2" s="8" t="s">
        <v>25</v>
      </c>
    </row>
    <row r="3" spans="1:19" x14ac:dyDescent="0.25">
      <c r="B3" s="24"/>
      <c r="C3" s="8">
        <f t="shared" ref="C3:C66" si="0">VALUE(B3)</f>
        <v>0</v>
      </c>
      <c r="I3" s="8" t="s">
        <v>17</v>
      </c>
      <c r="J3" s="8" t="s">
        <v>17</v>
      </c>
    </row>
    <row r="4" spans="1:19" x14ac:dyDescent="0.25">
      <c r="A4" s="8">
        <v>1</v>
      </c>
      <c r="B4" s="24"/>
      <c r="C4" s="8">
        <f t="shared" si="0"/>
        <v>0</v>
      </c>
      <c r="F4" s="26" t="s">
        <v>26</v>
      </c>
    </row>
    <row r="5" spans="1:19" x14ac:dyDescent="0.25">
      <c r="B5" s="24"/>
      <c r="C5" s="8">
        <f t="shared" si="0"/>
        <v>0</v>
      </c>
      <c r="F5" s="26" t="s">
        <v>27</v>
      </c>
    </row>
    <row r="6" spans="1:19" x14ac:dyDescent="0.25">
      <c r="B6" s="24"/>
      <c r="C6" s="8">
        <f t="shared" si="0"/>
        <v>0</v>
      </c>
      <c r="F6" s="26" t="s">
        <v>28</v>
      </c>
    </row>
    <row r="7" spans="1:19" x14ac:dyDescent="0.25">
      <c r="B7" s="24"/>
      <c r="C7" s="8">
        <f t="shared" si="0"/>
        <v>0</v>
      </c>
      <c r="F7" s="26" t="s">
        <v>29</v>
      </c>
    </row>
    <row r="8" spans="1:19" x14ac:dyDescent="0.25">
      <c r="A8" s="8">
        <v>1.1000000000000001</v>
      </c>
      <c r="B8" s="8">
        <v>6881218023</v>
      </c>
      <c r="C8" s="8">
        <f t="shared" si="0"/>
        <v>6881218023</v>
      </c>
      <c r="F8" s="26">
        <v>3</v>
      </c>
      <c r="G8" s="8" t="s">
        <v>30</v>
      </c>
      <c r="H8" s="8" t="s">
        <v>31</v>
      </c>
      <c r="I8" s="8">
        <v>460</v>
      </c>
      <c r="J8" s="8" t="s">
        <v>32</v>
      </c>
      <c r="K8" s="8" t="s">
        <v>32</v>
      </c>
      <c r="L8" s="8" t="s">
        <v>32</v>
      </c>
      <c r="M8" s="8" t="s">
        <v>32</v>
      </c>
      <c r="N8" s="8" t="s">
        <v>32</v>
      </c>
      <c r="O8" s="8" t="s">
        <v>32</v>
      </c>
      <c r="P8" s="8" t="s">
        <v>32</v>
      </c>
      <c r="Q8" s="8" t="s">
        <v>32</v>
      </c>
      <c r="R8" s="8" t="s">
        <v>32</v>
      </c>
      <c r="S8" s="8">
        <v>460</v>
      </c>
    </row>
    <row r="9" spans="1:19" x14ac:dyDescent="0.25">
      <c r="C9" s="8">
        <f t="shared" si="0"/>
        <v>0</v>
      </c>
    </row>
    <row r="10" spans="1:19" x14ac:dyDescent="0.25">
      <c r="A10" s="8">
        <v>1.2</v>
      </c>
      <c r="B10" s="8">
        <v>6881210123</v>
      </c>
      <c r="C10" s="8">
        <f t="shared" si="0"/>
        <v>6881210123</v>
      </c>
      <c r="F10" s="26">
        <v>3</v>
      </c>
      <c r="G10" s="8" t="s">
        <v>33</v>
      </c>
      <c r="H10" s="8" t="s">
        <v>31</v>
      </c>
      <c r="I10" s="8" t="s">
        <v>32</v>
      </c>
      <c r="J10" s="8">
        <v>131</v>
      </c>
      <c r="K10" s="8" t="s">
        <v>32</v>
      </c>
      <c r="L10" s="8" t="s">
        <v>32</v>
      </c>
      <c r="M10" s="8" t="s">
        <v>32</v>
      </c>
      <c r="N10" s="8" t="s">
        <v>34</v>
      </c>
      <c r="P10" s="8" t="s">
        <v>32</v>
      </c>
      <c r="Q10" s="8" t="s">
        <v>32</v>
      </c>
      <c r="S10" s="8">
        <v>131</v>
      </c>
    </row>
    <row r="11" spans="1:19" x14ac:dyDescent="0.25">
      <c r="C11" s="8">
        <f t="shared" si="0"/>
        <v>0</v>
      </c>
    </row>
    <row r="12" spans="1:19" x14ac:dyDescent="0.25">
      <c r="A12" s="8">
        <v>1.3</v>
      </c>
      <c r="B12" s="8">
        <v>6881210523</v>
      </c>
      <c r="C12" s="8">
        <f t="shared" si="0"/>
        <v>6881210523</v>
      </c>
      <c r="F12" s="26">
        <v>3</v>
      </c>
      <c r="G12" s="8" t="s">
        <v>35</v>
      </c>
      <c r="H12" s="8" t="s">
        <v>31</v>
      </c>
      <c r="I12" s="8" t="s">
        <v>32</v>
      </c>
      <c r="J12" s="8" t="s">
        <v>32</v>
      </c>
      <c r="K12" s="8" t="s">
        <v>32</v>
      </c>
      <c r="L12" s="8" t="s">
        <v>32</v>
      </c>
      <c r="M12" s="8" t="s">
        <v>32</v>
      </c>
      <c r="N12" s="8" t="s">
        <v>32</v>
      </c>
      <c r="O12" s="8" t="s">
        <v>32</v>
      </c>
      <c r="P12" s="8" t="s">
        <v>32</v>
      </c>
      <c r="Q12" s="8" t="s">
        <v>32</v>
      </c>
      <c r="S12" s="8" t="s">
        <v>32</v>
      </c>
    </row>
    <row r="13" spans="1:19" x14ac:dyDescent="0.25">
      <c r="C13" s="8">
        <f t="shared" si="0"/>
        <v>0</v>
      </c>
    </row>
    <row r="14" spans="1:19" x14ac:dyDescent="0.25">
      <c r="A14" s="8">
        <v>1.4</v>
      </c>
      <c r="B14" s="8">
        <v>6881210723</v>
      </c>
      <c r="C14" s="8">
        <f t="shared" si="0"/>
        <v>6881210723</v>
      </c>
      <c r="F14" s="26">
        <v>3</v>
      </c>
      <c r="G14" s="8" t="s">
        <v>36</v>
      </c>
      <c r="H14" s="8" t="s">
        <v>31</v>
      </c>
      <c r="I14" s="8" t="s">
        <v>32</v>
      </c>
      <c r="J14" s="8" t="s">
        <v>32</v>
      </c>
      <c r="K14" s="8" t="s">
        <v>32</v>
      </c>
      <c r="L14" s="8">
        <v>48</v>
      </c>
      <c r="M14" s="8">
        <v>36</v>
      </c>
      <c r="N14" s="8">
        <v>160</v>
      </c>
      <c r="O14" s="8">
        <v>74</v>
      </c>
      <c r="P14" s="8">
        <v>44</v>
      </c>
      <c r="Q14" s="8" t="s">
        <v>32</v>
      </c>
      <c r="S14" s="8">
        <v>362</v>
      </c>
    </row>
    <row r="15" spans="1:19" x14ac:dyDescent="0.25">
      <c r="C15" s="8">
        <f t="shared" si="0"/>
        <v>0</v>
      </c>
    </row>
    <row r="16" spans="1:19" x14ac:dyDescent="0.25">
      <c r="A16" s="8">
        <v>1.5</v>
      </c>
      <c r="B16" s="8">
        <v>6881210922</v>
      </c>
      <c r="C16" s="8">
        <f t="shared" si="0"/>
        <v>6881210922</v>
      </c>
      <c r="F16" s="26">
        <v>3</v>
      </c>
      <c r="G16" s="8" t="s">
        <v>37</v>
      </c>
      <c r="H16" s="8" t="s">
        <v>31</v>
      </c>
      <c r="I16" s="8" t="s">
        <v>32</v>
      </c>
      <c r="J16" s="8" t="s">
        <v>32</v>
      </c>
      <c r="K16" s="8" t="s">
        <v>32</v>
      </c>
      <c r="L16" s="8">
        <v>184</v>
      </c>
      <c r="M16" s="8">
        <v>184</v>
      </c>
      <c r="N16" s="8">
        <v>144</v>
      </c>
      <c r="O16" s="8">
        <v>20</v>
      </c>
      <c r="P16" s="8" t="s">
        <v>32</v>
      </c>
      <c r="Q16" s="8" t="s">
        <v>32</v>
      </c>
      <c r="S16" s="8">
        <v>532</v>
      </c>
    </row>
    <row r="17" spans="1:19" x14ac:dyDescent="0.25">
      <c r="C17" s="8">
        <f t="shared" si="0"/>
        <v>0</v>
      </c>
    </row>
    <row r="18" spans="1:19" x14ac:dyDescent="0.25">
      <c r="A18" s="8">
        <v>1.6</v>
      </c>
      <c r="B18" s="8">
        <v>6881211121</v>
      </c>
      <c r="C18" s="8">
        <f t="shared" si="0"/>
        <v>6881211121</v>
      </c>
      <c r="F18" s="26">
        <v>3</v>
      </c>
      <c r="G18" s="8" t="s">
        <v>38</v>
      </c>
      <c r="H18" s="8" t="s">
        <v>31</v>
      </c>
      <c r="I18" s="8" t="s">
        <v>32</v>
      </c>
      <c r="J18" s="8" t="s">
        <v>32</v>
      </c>
      <c r="K18" s="8" t="s">
        <v>32</v>
      </c>
      <c r="L18" s="8" t="s">
        <v>32</v>
      </c>
      <c r="M18" s="8" t="s">
        <v>32</v>
      </c>
      <c r="N18" s="8" t="s">
        <v>32</v>
      </c>
      <c r="O18" s="8" t="s">
        <v>32</v>
      </c>
      <c r="P18" s="8" t="s">
        <v>32</v>
      </c>
      <c r="Q18" s="8" t="s">
        <v>32</v>
      </c>
      <c r="S18" s="8" t="s">
        <v>32</v>
      </c>
    </row>
    <row r="19" spans="1:19" x14ac:dyDescent="0.25">
      <c r="A19" s="8">
        <v>1.7</v>
      </c>
      <c r="B19" s="8">
        <v>6881211321</v>
      </c>
      <c r="C19" s="8">
        <f t="shared" si="0"/>
        <v>6881211321</v>
      </c>
      <c r="F19" s="26">
        <v>3</v>
      </c>
      <c r="G19" s="8" t="s">
        <v>39</v>
      </c>
      <c r="H19" s="8" t="s">
        <v>31</v>
      </c>
      <c r="I19" s="8" t="s">
        <v>32</v>
      </c>
      <c r="J19" s="8" t="s">
        <v>32</v>
      </c>
      <c r="K19" s="8" t="s">
        <v>32</v>
      </c>
      <c r="L19" s="8">
        <v>320</v>
      </c>
      <c r="M19" s="8">
        <v>320</v>
      </c>
      <c r="N19" s="8">
        <v>210</v>
      </c>
      <c r="O19" s="8">
        <v>20</v>
      </c>
      <c r="P19" s="8">
        <v>25</v>
      </c>
      <c r="Q19" s="8" t="s">
        <v>32</v>
      </c>
      <c r="S19" s="8">
        <v>895</v>
      </c>
    </row>
    <row r="20" spans="1:19" x14ac:dyDescent="0.25">
      <c r="A20" s="8">
        <v>1.8</v>
      </c>
      <c r="B20" s="8">
        <v>6881211521</v>
      </c>
      <c r="C20" s="8">
        <f t="shared" si="0"/>
        <v>6881211521</v>
      </c>
      <c r="F20" s="26">
        <v>3</v>
      </c>
      <c r="G20" s="8" t="s">
        <v>40</v>
      </c>
      <c r="H20" s="8" t="s">
        <v>31</v>
      </c>
      <c r="I20" s="8" t="s">
        <v>32</v>
      </c>
      <c r="J20" s="8" t="s">
        <v>32</v>
      </c>
      <c r="K20" s="8" t="s">
        <v>32</v>
      </c>
      <c r="L20" s="8">
        <v>448</v>
      </c>
      <c r="M20" s="8">
        <v>456</v>
      </c>
      <c r="N20" s="8">
        <v>400</v>
      </c>
      <c r="O20" s="8">
        <v>100</v>
      </c>
      <c r="P20" s="8">
        <v>50</v>
      </c>
      <c r="Q20" s="8" t="s">
        <v>32</v>
      </c>
      <c r="S20" s="8">
        <v>1454</v>
      </c>
    </row>
    <row r="21" spans="1:19" x14ac:dyDescent="0.25">
      <c r="A21" s="8">
        <v>2</v>
      </c>
      <c r="C21" s="8">
        <f t="shared" si="0"/>
        <v>0</v>
      </c>
      <c r="F21" s="26" t="s">
        <v>41</v>
      </c>
    </row>
    <row r="22" spans="1:19" x14ac:dyDescent="0.25">
      <c r="C22" s="8">
        <f t="shared" si="0"/>
        <v>0</v>
      </c>
      <c r="F22" s="26" t="s">
        <v>27</v>
      </c>
    </row>
    <row r="23" spans="1:19" x14ac:dyDescent="0.25">
      <c r="C23" s="8">
        <f t="shared" si="0"/>
        <v>0</v>
      </c>
      <c r="F23" s="26" t="s">
        <v>42</v>
      </c>
    </row>
    <row r="24" spans="1:19" x14ac:dyDescent="0.25">
      <c r="C24" s="8">
        <f t="shared" si="0"/>
        <v>0</v>
      </c>
      <c r="F24" s="26" t="s">
        <v>43</v>
      </c>
    </row>
    <row r="25" spans="1:19" x14ac:dyDescent="0.25">
      <c r="A25" s="8">
        <v>2.1</v>
      </c>
      <c r="B25" s="8">
        <v>6881380714</v>
      </c>
      <c r="C25" s="8">
        <f t="shared" si="0"/>
        <v>6881380714</v>
      </c>
      <c r="F25" s="26">
        <v>3</v>
      </c>
      <c r="G25" s="8" t="s">
        <v>36</v>
      </c>
      <c r="H25" s="8" t="s">
        <v>31</v>
      </c>
      <c r="I25" s="8" t="s">
        <v>32</v>
      </c>
      <c r="J25" s="8" t="s">
        <v>32</v>
      </c>
      <c r="K25" s="8" t="s">
        <v>32</v>
      </c>
      <c r="L25" s="8">
        <v>48</v>
      </c>
      <c r="M25" s="8">
        <v>36</v>
      </c>
      <c r="N25" s="8">
        <v>160</v>
      </c>
      <c r="O25" s="8">
        <v>74</v>
      </c>
      <c r="P25" s="8">
        <v>44</v>
      </c>
      <c r="Q25" s="8" t="s">
        <v>32</v>
      </c>
      <c r="S25" s="8">
        <v>362</v>
      </c>
    </row>
    <row r="26" spans="1:19" x14ac:dyDescent="0.25">
      <c r="A26" s="8">
        <v>2.2000000000000002</v>
      </c>
      <c r="B26" s="8">
        <v>6881380914</v>
      </c>
      <c r="C26" s="8">
        <f t="shared" si="0"/>
        <v>6881380914</v>
      </c>
      <c r="F26" s="26">
        <v>3</v>
      </c>
      <c r="G26" s="8" t="s">
        <v>44</v>
      </c>
      <c r="H26" s="8" t="s">
        <v>31</v>
      </c>
      <c r="I26" s="8" t="s">
        <v>32</v>
      </c>
      <c r="J26" s="8" t="s">
        <v>32</v>
      </c>
      <c r="K26" s="8" t="s">
        <v>32</v>
      </c>
      <c r="L26" s="8">
        <v>184</v>
      </c>
      <c r="M26" s="8">
        <v>184</v>
      </c>
      <c r="N26" s="8">
        <v>144</v>
      </c>
      <c r="O26" s="8">
        <v>20</v>
      </c>
      <c r="P26" s="8" t="s">
        <v>32</v>
      </c>
      <c r="Q26" s="8" t="s">
        <v>32</v>
      </c>
      <c r="S26" s="8">
        <v>532</v>
      </c>
    </row>
    <row r="27" spans="1:19" x14ac:dyDescent="0.25">
      <c r="A27" s="8">
        <v>2.2999999999999998</v>
      </c>
      <c r="B27" s="8">
        <v>6881381314</v>
      </c>
      <c r="C27" s="8">
        <f t="shared" si="0"/>
        <v>6881381314</v>
      </c>
      <c r="F27" s="26">
        <v>3</v>
      </c>
      <c r="G27" s="8" t="s">
        <v>39</v>
      </c>
      <c r="H27" s="8" t="s">
        <v>31</v>
      </c>
      <c r="I27" s="8" t="s">
        <v>32</v>
      </c>
      <c r="J27" s="8" t="s">
        <v>32</v>
      </c>
      <c r="K27" s="8" t="s">
        <v>32</v>
      </c>
      <c r="L27" s="8">
        <v>320</v>
      </c>
      <c r="M27" s="8">
        <v>320</v>
      </c>
      <c r="N27" s="8">
        <v>210</v>
      </c>
      <c r="O27" s="8">
        <v>20</v>
      </c>
      <c r="P27" s="8">
        <v>25</v>
      </c>
      <c r="Q27" s="8" t="s">
        <v>32</v>
      </c>
      <c r="S27" s="8">
        <v>895</v>
      </c>
    </row>
    <row r="28" spans="1:19" x14ac:dyDescent="0.25">
      <c r="A28" s="8">
        <v>2.4</v>
      </c>
      <c r="B28" s="8">
        <v>6881381514</v>
      </c>
      <c r="C28" s="8">
        <f t="shared" si="0"/>
        <v>6881381514</v>
      </c>
      <c r="F28" s="26">
        <v>3</v>
      </c>
      <c r="G28" s="8" t="s">
        <v>40</v>
      </c>
      <c r="H28" s="8" t="s">
        <v>31</v>
      </c>
      <c r="I28" s="8" t="s">
        <v>32</v>
      </c>
      <c r="J28" s="8" t="s">
        <v>32</v>
      </c>
      <c r="K28" s="8" t="s">
        <v>32</v>
      </c>
      <c r="L28" s="8">
        <v>448</v>
      </c>
      <c r="M28" s="8">
        <v>456</v>
      </c>
      <c r="N28" s="8">
        <v>400</v>
      </c>
      <c r="O28" s="8">
        <v>100</v>
      </c>
      <c r="P28" s="8">
        <v>50</v>
      </c>
      <c r="Q28" s="8" t="s">
        <v>32</v>
      </c>
      <c r="S28" s="8">
        <v>1454</v>
      </c>
    </row>
    <row r="29" spans="1:19" x14ac:dyDescent="0.25">
      <c r="A29" s="8">
        <v>3</v>
      </c>
      <c r="C29" s="8">
        <f t="shared" si="0"/>
        <v>0</v>
      </c>
      <c r="F29" s="26" t="s">
        <v>45</v>
      </c>
    </row>
    <row r="30" spans="1:19" x14ac:dyDescent="0.25">
      <c r="C30" s="8">
        <f t="shared" si="0"/>
        <v>0</v>
      </c>
      <c r="F30" s="26" t="s">
        <v>46</v>
      </c>
    </row>
    <row r="31" spans="1:19" x14ac:dyDescent="0.25">
      <c r="C31" s="8">
        <f t="shared" si="0"/>
        <v>0</v>
      </c>
    </row>
    <row r="32" spans="1:19" x14ac:dyDescent="0.25">
      <c r="A32" s="8" t="s">
        <v>47</v>
      </c>
      <c r="B32" s="8">
        <v>6881409123</v>
      </c>
      <c r="C32" s="8">
        <f t="shared" si="0"/>
        <v>6881409123</v>
      </c>
      <c r="F32" s="26">
        <v>3</v>
      </c>
      <c r="G32" s="8" t="s">
        <v>48</v>
      </c>
      <c r="H32" s="8" t="s">
        <v>31</v>
      </c>
      <c r="I32" s="8">
        <v>36</v>
      </c>
      <c r="J32" s="8" t="s">
        <v>32</v>
      </c>
      <c r="K32" s="8" t="s">
        <v>32</v>
      </c>
      <c r="L32" s="8" t="s">
        <v>32</v>
      </c>
      <c r="M32" s="8" t="s">
        <v>32</v>
      </c>
      <c r="N32" s="8" t="s">
        <v>32</v>
      </c>
      <c r="O32" s="8" t="s">
        <v>32</v>
      </c>
      <c r="P32" s="8" t="s">
        <v>32</v>
      </c>
      <c r="Q32" s="8" t="s">
        <v>32</v>
      </c>
      <c r="S32" s="8">
        <v>36</v>
      </c>
    </row>
    <row r="33" spans="1:19" x14ac:dyDescent="0.25">
      <c r="A33" s="8">
        <v>3.2</v>
      </c>
      <c r="B33" s="8">
        <v>6881408723</v>
      </c>
      <c r="C33" s="8">
        <f t="shared" si="0"/>
        <v>6881408723</v>
      </c>
      <c r="F33" s="26">
        <v>3</v>
      </c>
      <c r="G33" s="8" t="s">
        <v>49</v>
      </c>
      <c r="H33" s="8" t="s">
        <v>31</v>
      </c>
      <c r="I33" s="8">
        <v>36</v>
      </c>
      <c r="J33" s="8" t="s">
        <v>32</v>
      </c>
      <c r="S33" s="8">
        <v>36</v>
      </c>
    </row>
    <row r="34" spans="1:19" x14ac:dyDescent="0.25">
      <c r="A34" s="8">
        <v>3.3</v>
      </c>
      <c r="B34" s="8">
        <v>6881402523</v>
      </c>
      <c r="C34" s="8">
        <f t="shared" si="0"/>
        <v>6881402523</v>
      </c>
      <c r="F34" s="26">
        <v>3</v>
      </c>
      <c r="G34" s="8" t="s">
        <v>50</v>
      </c>
      <c r="H34" s="8" t="s">
        <v>31</v>
      </c>
      <c r="I34" s="8" t="s">
        <v>32</v>
      </c>
      <c r="J34" s="8">
        <v>12</v>
      </c>
      <c r="K34" s="8" t="s">
        <v>32</v>
      </c>
      <c r="L34" s="8" t="s">
        <v>32</v>
      </c>
      <c r="M34" s="8" t="s">
        <v>32</v>
      </c>
      <c r="N34" s="8" t="s">
        <v>32</v>
      </c>
      <c r="O34" s="8" t="s">
        <v>32</v>
      </c>
      <c r="P34" s="8" t="s">
        <v>32</v>
      </c>
      <c r="Q34" s="8" t="s">
        <v>32</v>
      </c>
      <c r="S34" s="8">
        <v>12</v>
      </c>
    </row>
    <row r="35" spans="1:19" x14ac:dyDescent="0.25">
      <c r="A35" s="8">
        <v>3.4</v>
      </c>
      <c r="B35" s="8">
        <v>6881402123</v>
      </c>
      <c r="C35" s="8">
        <f t="shared" si="0"/>
        <v>6881402123</v>
      </c>
      <c r="F35" s="26">
        <v>3</v>
      </c>
      <c r="G35" s="8" t="s">
        <v>51</v>
      </c>
      <c r="H35" s="8" t="s">
        <v>31</v>
      </c>
      <c r="I35" s="8" t="s">
        <v>32</v>
      </c>
      <c r="J35" s="8">
        <v>12</v>
      </c>
      <c r="K35" s="8" t="s">
        <v>32</v>
      </c>
      <c r="L35" s="8" t="s">
        <v>32</v>
      </c>
      <c r="M35" s="8" t="s">
        <v>32</v>
      </c>
      <c r="N35" s="8" t="s">
        <v>32</v>
      </c>
      <c r="O35" s="8" t="s">
        <v>32</v>
      </c>
      <c r="P35" s="8" t="s">
        <v>32</v>
      </c>
      <c r="Q35" s="8" t="s">
        <v>32</v>
      </c>
      <c r="S35" s="8">
        <v>12</v>
      </c>
    </row>
    <row r="36" spans="1:19" x14ac:dyDescent="0.25">
      <c r="A36" s="8">
        <v>3.5</v>
      </c>
      <c r="B36" s="8">
        <v>6881402323</v>
      </c>
      <c r="C36" s="8">
        <f t="shared" si="0"/>
        <v>6881402323</v>
      </c>
      <c r="F36" s="26">
        <v>3</v>
      </c>
      <c r="G36" s="8" t="s">
        <v>52</v>
      </c>
      <c r="H36" s="8" t="s">
        <v>31</v>
      </c>
      <c r="I36" s="8" t="s">
        <v>32</v>
      </c>
      <c r="J36" s="8" t="s">
        <v>32</v>
      </c>
      <c r="K36" s="8" t="s">
        <v>32</v>
      </c>
      <c r="L36" s="8" t="s">
        <v>32</v>
      </c>
      <c r="M36" s="8" t="s">
        <v>32</v>
      </c>
      <c r="N36" s="8" t="s">
        <v>32</v>
      </c>
      <c r="O36" s="8" t="s">
        <v>32</v>
      </c>
      <c r="P36" s="8" t="s">
        <v>32</v>
      </c>
      <c r="Q36" s="8" t="s">
        <v>32</v>
      </c>
      <c r="S36" s="8" t="s">
        <v>32</v>
      </c>
    </row>
    <row r="37" spans="1:19" x14ac:dyDescent="0.25">
      <c r="A37" s="8">
        <v>3.6</v>
      </c>
      <c r="B37" s="8">
        <v>6881404723</v>
      </c>
      <c r="C37" s="8">
        <f t="shared" si="0"/>
        <v>6881404723</v>
      </c>
      <c r="F37" s="26">
        <v>3</v>
      </c>
      <c r="G37" s="8" t="s">
        <v>53</v>
      </c>
      <c r="H37" s="8" t="s">
        <v>31</v>
      </c>
      <c r="I37" s="8" t="s">
        <v>32</v>
      </c>
      <c r="J37" s="8" t="s">
        <v>32</v>
      </c>
      <c r="K37" s="8" t="s">
        <v>32</v>
      </c>
      <c r="L37" s="8" t="s">
        <v>32</v>
      </c>
      <c r="M37" s="8" t="s">
        <v>32</v>
      </c>
      <c r="N37" s="8" t="s">
        <v>32</v>
      </c>
      <c r="O37" s="8" t="s">
        <v>32</v>
      </c>
      <c r="P37" s="8" t="s">
        <v>32</v>
      </c>
      <c r="Q37" s="8" t="s">
        <v>32</v>
      </c>
      <c r="S37" s="8" t="s">
        <v>32</v>
      </c>
    </row>
    <row r="38" spans="1:19" x14ac:dyDescent="0.25">
      <c r="A38" s="8">
        <v>3.7</v>
      </c>
      <c r="B38" s="8">
        <v>6881405523</v>
      </c>
      <c r="C38" s="8">
        <f t="shared" si="0"/>
        <v>6881405523</v>
      </c>
      <c r="F38" s="26">
        <v>3</v>
      </c>
      <c r="G38" s="8" t="s">
        <v>54</v>
      </c>
      <c r="H38" s="8" t="s">
        <v>31</v>
      </c>
      <c r="I38" s="8" t="s">
        <v>32</v>
      </c>
      <c r="J38" s="8" t="s">
        <v>32</v>
      </c>
      <c r="K38" s="8" t="s">
        <v>32</v>
      </c>
      <c r="L38" s="8">
        <v>10</v>
      </c>
      <c r="M38" s="8">
        <v>10</v>
      </c>
      <c r="N38" s="8">
        <v>30</v>
      </c>
      <c r="O38" s="8">
        <v>10</v>
      </c>
      <c r="P38" s="8">
        <v>5</v>
      </c>
      <c r="Q38" s="8" t="s">
        <v>32</v>
      </c>
      <c r="S38" s="8">
        <v>65</v>
      </c>
    </row>
    <row r="39" spans="1:19" x14ac:dyDescent="0.25">
      <c r="A39" s="8">
        <v>3.8</v>
      </c>
      <c r="B39" s="8">
        <v>6881406322</v>
      </c>
      <c r="C39" s="8">
        <f t="shared" si="0"/>
        <v>6881406322</v>
      </c>
      <c r="F39" s="26">
        <v>3</v>
      </c>
      <c r="G39" s="8" t="s">
        <v>55</v>
      </c>
      <c r="H39" s="8" t="s">
        <v>31</v>
      </c>
      <c r="I39" s="8" t="s">
        <v>32</v>
      </c>
      <c r="J39" s="8" t="s">
        <v>32</v>
      </c>
      <c r="K39" s="8" t="s">
        <v>32</v>
      </c>
      <c r="L39" s="8">
        <v>30</v>
      </c>
      <c r="M39" s="8">
        <v>40</v>
      </c>
      <c r="N39" s="8">
        <v>30</v>
      </c>
      <c r="O39" s="8">
        <v>5</v>
      </c>
      <c r="P39" s="8" t="s">
        <v>32</v>
      </c>
      <c r="Q39" s="8" t="s">
        <v>32</v>
      </c>
      <c r="S39" s="8">
        <v>105</v>
      </c>
    </row>
    <row r="40" spans="1:19" x14ac:dyDescent="0.25">
      <c r="A40" s="8">
        <v>3.9</v>
      </c>
      <c r="B40" s="8">
        <v>6881406921</v>
      </c>
      <c r="C40" s="8">
        <f t="shared" si="0"/>
        <v>6881406921</v>
      </c>
      <c r="F40" s="26">
        <v>3</v>
      </c>
      <c r="G40" s="8" t="s">
        <v>56</v>
      </c>
      <c r="H40" s="8" t="s">
        <v>31</v>
      </c>
      <c r="I40" s="8" t="s">
        <v>32</v>
      </c>
      <c r="J40" s="8" t="s">
        <v>32</v>
      </c>
      <c r="K40" s="8" t="s">
        <v>32</v>
      </c>
      <c r="L40" s="8" t="s">
        <v>32</v>
      </c>
      <c r="M40" s="8" t="s">
        <v>32</v>
      </c>
      <c r="N40" s="8" t="s">
        <v>32</v>
      </c>
      <c r="O40" s="8" t="s">
        <v>32</v>
      </c>
      <c r="P40" s="8" t="s">
        <v>32</v>
      </c>
      <c r="Q40" s="8" t="s">
        <v>32</v>
      </c>
      <c r="S40" s="8" t="s">
        <v>32</v>
      </c>
    </row>
    <row r="41" spans="1:19" x14ac:dyDescent="0.25">
      <c r="A41" s="8">
        <v>3.1</v>
      </c>
      <c r="B41" s="8">
        <v>6881407121</v>
      </c>
      <c r="C41" s="8">
        <f t="shared" si="0"/>
        <v>6881407121</v>
      </c>
      <c r="F41" s="26">
        <v>3</v>
      </c>
      <c r="G41" s="8" t="s">
        <v>57</v>
      </c>
      <c r="H41" s="8" t="s">
        <v>31</v>
      </c>
      <c r="I41" s="8" t="s">
        <v>32</v>
      </c>
      <c r="J41" s="8" t="s">
        <v>32</v>
      </c>
      <c r="K41" s="8" t="s">
        <v>32</v>
      </c>
      <c r="L41" s="8">
        <v>60</v>
      </c>
      <c r="M41" s="8">
        <v>60</v>
      </c>
      <c r="N41" s="8">
        <v>50</v>
      </c>
      <c r="O41" s="8">
        <v>5</v>
      </c>
      <c r="P41" s="8">
        <v>5</v>
      </c>
      <c r="Q41" s="8" t="s">
        <v>32</v>
      </c>
      <c r="S41" s="8">
        <v>180</v>
      </c>
    </row>
    <row r="42" spans="1:19" x14ac:dyDescent="0.25">
      <c r="A42" s="8">
        <v>3.11</v>
      </c>
      <c r="B42" s="8">
        <v>6881407321</v>
      </c>
      <c r="C42" s="8">
        <f t="shared" si="0"/>
        <v>6881407321</v>
      </c>
      <c r="F42" s="26">
        <v>3</v>
      </c>
      <c r="G42" s="8" t="s">
        <v>58</v>
      </c>
      <c r="H42" s="8" t="s">
        <v>31</v>
      </c>
      <c r="I42" s="8" t="s">
        <v>32</v>
      </c>
      <c r="J42" s="8" t="s">
        <v>32</v>
      </c>
      <c r="K42" s="8" t="s">
        <v>32</v>
      </c>
      <c r="L42" s="8">
        <v>60</v>
      </c>
      <c r="M42" s="8">
        <v>70</v>
      </c>
      <c r="N42" s="8">
        <v>50</v>
      </c>
      <c r="O42" s="8">
        <v>10</v>
      </c>
      <c r="P42" s="8">
        <v>10</v>
      </c>
      <c r="Q42" s="8" t="s">
        <v>32</v>
      </c>
      <c r="S42" s="8">
        <v>200</v>
      </c>
    </row>
    <row r="43" spans="1:19" x14ac:dyDescent="0.25">
      <c r="A43" s="8">
        <v>4</v>
      </c>
      <c r="C43" s="8">
        <f t="shared" si="0"/>
        <v>0</v>
      </c>
      <c r="F43" s="26" t="s">
        <v>41</v>
      </c>
    </row>
    <row r="44" spans="1:19" x14ac:dyDescent="0.25">
      <c r="C44" s="8">
        <f t="shared" si="0"/>
        <v>0</v>
      </c>
      <c r="F44" s="26" t="s">
        <v>42</v>
      </c>
    </row>
    <row r="45" spans="1:19" x14ac:dyDescent="0.25">
      <c r="C45" s="8">
        <f t="shared" si="0"/>
        <v>0</v>
      </c>
      <c r="F45" s="26" t="s">
        <v>43</v>
      </c>
    </row>
    <row r="46" spans="1:19" x14ac:dyDescent="0.25">
      <c r="C46" s="8">
        <f t="shared" si="0"/>
        <v>0</v>
      </c>
    </row>
    <row r="47" spans="1:19" x14ac:dyDescent="0.25">
      <c r="A47" s="8">
        <v>4.0999999999999996</v>
      </c>
      <c r="B47" s="8">
        <v>6881325514</v>
      </c>
      <c r="C47" s="8">
        <f t="shared" si="0"/>
        <v>6881325514</v>
      </c>
      <c r="F47" s="26">
        <v>3</v>
      </c>
      <c r="G47" s="8" t="s">
        <v>54</v>
      </c>
      <c r="H47" s="8" t="s">
        <v>31</v>
      </c>
      <c r="I47" s="8" t="s">
        <v>32</v>
      </c>
      <c r="J47" s="8" t="s">
        <v>32</v>
      </c>
      <c r="K47" s="8" t="s">
        <v>32</v>
      </c>
      <c r="L47" s="8">
        <v>10</v>
      </c>
      <c r="M47" s="8">
        <v>10</v>
      </c>
      <c r="N47" s="8">
        <v>30</v>
      </c>
      <c r="O47" s="8">
        <v>10</v>
      </c>
      <c r="P47" s="8">
        <v>5</v>
      </c>
      <c r="Q47" s="8" t="s">
        <v>32</v>
      </c>
      <c r="S47" s="8">
        <v>65</v>
      </c>
    </row>
    <row r="48" spans="1:19" x14ac:dyDescent="0.25">
      <c r="A48" s="8">
        <v>4.2</v>
      </c>
      <c r="B48" s="8">
        <v>6881326314</v>
      </c>
      <c r="C48" s="8">
        <f t="shared" si="0"/>
        <v>6881326314</v>
      </c>
      <c r="F48" s="26">
        <v>3</v>
      </c>
      <c r="G48" s="8" t="s">
        <v>55</v>
      </c>
      <c r="H48" s="8" t="s">
        <v>31</v>
      </c>
      <c r="I48" s="8" t="s">
        <v>32</v>
      </c>
      <c r="J48" s="8" t="s">
        <v>32</v>
      </c>
      <c r="K48" s="8" t="s">
        <v>32</v>
      </c>
      <c r="L48" s="8">
        <v>30</v>
      </c>
      <c r="M48" s="8">
        <v>40</v>
      </c>
      <c r="N48" s="8">
        <v>30</v>
      </c>
      <c r="O48" s="8">
        <v>5</v>
      </c>
      <c r="P48" s="8" t="s">
        <v>32</v>
      </c>
      <c r="Q48" s="8" t="s">
        <v>32</v>
      </c>
      <c r="S48" s="8">
        <v>105</v>
      </c>
    </row>
    <row r="49" spans="1:19" x14ac:dyDescent="0.25">
      <c r="A49" s="8">
        <v>4.3</v>
      </c>
      <c r="B49" s="8">
        <v>6881327114</v>
      </c>
      <c r="C49" s="8">
        <f t="shared" si="0"/>
        <v>6881327114</v>
      </c>
      <c r="F49" s="26">
        <v>3</v>
      </c>
      <c r="G49" s="8" t="s">
        <v>57</v>
      </c>
      <c r="H49" s="8" t="s">
        <v>31</v>
      </c>
      <c r="I49" s="8" t="s">
        <v>32</v>
      </c>
      <c r="J49" s="8" t="s">
        <v>32</v>
      </c>
      <c r="K49" s="8" t="s">
        <v>32</v>
      </c>
      <c r="L49" s="8">
        <v>60</v>
      </c>
      <c r="M49" s="8">
        <v>60</v>
      </c>
      <c r="N49" s="8">
        <v>50</v>
      </c>
      <c r="O49" s="8">
        <v>5</v>
      </c>
      <c r="P49" s="8">
        <v>5</v>
      </c>
      <c r="Q49" s="8" t="s">
        <v>32</v>
      </c>
      <c r="S49" s="8">
        <v>180</v>
      </c>
    </row>
    <row r="50" spans="1:19" x14ac:dyDescent="0.25">
      <c r="A50" s="8">
        <v>4.4000000000000004</v>
      </c>
      <c r="B50" s="8">
        <v>6881327314</v>
      </c>
      <c r="C50" s="8">
        <f t="shared" si="0"/>
        <v>6881327314</v>
      </c>
      <c r="F50" s="26">
        <v>3</v>
      </c>
      <c r="G50" s="8" t="s">
        <v>58</v>
      </c>
      <c r="H50" s="8" t="s">
        <v>31</v>
      </c>
      <c r="I50" s="8" t="s">
        <v>32</v>
      </c>
      <c r="J50" s="8" t="s">
        <v>32</v>
      </c>
      <c r="K50" s="8" t="s">
        <v>32</v>
      </c>
      <c r="L50" s="8">
        <v>60</v>
      </c>
      <c r="M50" s="8">
        <v>70</v>
      </c>
      <c r="N50" s="8">
        <v>50</v>
      </c>
      <c r="O50" s="8">
        <v>10</v>
      </c>
      <c r="P50" s="8">
        <v>10</v>
      </c>
      <c r="Q50" s="8" t="s">
        <v>32</v>
      </c>
      <c r="S50" s="8">
        <v>200</v>
      </c>
    </row>
    <row r="51" spans="1:19" x14ac:dyDescent="0.25">
      <c r="A51" s="8">
        <v>5</v>
      </c>
      <c r="C51" s="8">
        <f t="shared" si="0"/>
        <v>0</v>
      </c>
      <c r="F51" s="26" t="s">
        <v>59</v>
      </c>
    </row>
    <row r="52" spans="1:19" x14ac:dyDescent="0.25">
      <c r="C52" s="8">
        <f t="shared" si="0"/>
        <v>0</v>
      </c>
      <c r="F52" s="26" t="s">
        <v>60</v>
      </c>
    </row>
    <row r="53" spans="1:19" x14ac:dyDescent="0.25">
      <c r="C53" s="8">
        <f t="shared" si="0"/>
        <v>0</v>
      </c>
    </row>
    <row r="54" spans="1:19" x14ac:dyDescent="0.25">
      <c r="A54" s="8">
        <v>5.0999999999999996</v>
      </c>
      <c r="B54" s="8">
        <v>6881252123</v>
      </c>
      <c r="C54" s="8">
        <f t="shared" si="0"/>
        <v>6881252123</v>
      </c>
      <c r="F54" s="26">
        <v>3</v>
      </c>
      <c r="G54" s="8" t="s">
        <v>51</v>
      </c>
      <c r="H54" s="8" t="s">
        <v>31</v>
      </c>
      <c r="I54" s="8" t="s">
        <v>32</v>
      </c>
      <c r="J54" s="8" t="s">
        <v>32</v>
      </c>
      <c r="K54" s="8" t="s">
        <v>32</v>
      </c>
      <c r="L54" s="8" t="s">
        <v>32</v>
      </c>
      <c r="M54" s="8" t="s">
        <v>32</v>
      </c>
      <c r="N54" s="8" t="s">
        <v>32</v>
      </c>
      <c r="O54" s="8" t="s">
        <v>32</v>
      </c>
      <c r="P54" s="8" t="s">
        <v>32</v>
      </c>
      <c r="Q54" s="8" t="s">
        <v>32</v>
      </c>
      <c r="S54" s="8" t="s">
        <v>32</v>
      </c>
    </row>
    <row r="55" spans="1:19" x14ac:dyDescent="0.25">
      <c r="A55" s="8">
        <v>5.2</v>
      </c>
      <c r="B55" s="8">
        <v>6881252323</v>
      </c>
      <c r="C55" s="8">
        <f t="shared" si="0"/>
        <v>6881252323</v>
      </c>
      <c r="F55" s="26">
        <v>3</v>
      </c>
      <c r="G55" s="8" t="s">
        <v>52</v>
      </c>
      <c r="H55" s="8" t="s">
        <v>31</v>
      </c>
      <c r="I55" s="8" t="s">
        <v>32</v>
      </c>
      <c r="J55" s="8" t="s">
        <v>32</v>
      </c>
      <c r="K55" s="8" t="s">
        <v>32</v>
      </c>
      <c r="L55" s="8" t="s">
        <v>32</v>
      </c>
      <c r="M55" s="8" t="s">
        <v>32</v>
      </c>
      <c r="N55" s="8" t="s">
        <v>32</v>
      </c>
      <c r="O55" s="8" t="s">
        <v>32</v>
      </c>
      <c r="P55" s="8" t="s">
        <v>32</v>
      </c>
      <c r="Q55" s="8" t="s">
        <v>32</v>
      </c>
      <c r="S55" s="8" t="s">
        <v>32</v>
      </c>
    </row>
    <row r="56" spans="1:19" x14ac:dyDescent="0.25">
      <c r="A56" s="8">
        <v>5.3</v>
      </c>
      <c r="B56" s="8">
        <v>6881252523</v>
      </c>
      <c r="C56" s="8">
        <f t="shared" si="0"/>
        <v>6881252523</v>
      </c>
      <c r="F56" s="26">
        <v>3</v>
      </c>
      <c r="G56" s="8" t="s">
        <v>50</v>
      </c>
      <c r="H56" s="8" t="s">
        <v>31</v>
      </c>
      <c r="I56" s="8" t="s">
        <v>32</v>
      </c>
      <c r="J56" s="8" t="s">
        <v>32</v>
      </c>
      <c r="K56" s="8" t="s">
        <v>32</v>
      </c>
      <c r="L56" s="8" t="s">
        <v>32</v>
      </c>
      <c r="M56" s="8" t="s">
        <v>32</v>
      </c>
      <c r="N56" s="8" t="s">
        <v>32</v>
      </c>
      <c r="O56" s="8" t="s">
        <v>32</v>
      </c>
      <c r="P56" s="8" t="s">
        <v>32</v>
      </c>
      <c r="Q56" s="8" t="s">
        <v>32</v>
      </c>
      <c r="S56" s="8" t="s">
        <v>32</v>
      </c>
    </row>
    <row r="57" spans="1:19" x14ac:dyDescent="0.25">
      <c r="A57" s="8">
        <v>5.4</v>
      </c>
      <c r="B57" s="8">
        <v>6881255323</v>
      </c>
      <c r="C57" s="8">
        <f t="shared" si="0"/>
        <v>6881255323</v>
      </c>
      <c r="F57" s="26">
        <v>3</v>
      </c>
      <c r="G57" s="8" t="s">
        <v>61</v>
      </c>
      <c r="H57" s="8" t="s">
        <v>31</v>
      </c>
      <c r="I57" s="8" t="s">
        <v>32</v>
      </c>
      <c r="J57" s="8" t="s">
        <v>32</v>
      </c>
      <c r="K57" s="8" t="s">
        <v>32</v>
      </c>
      <c r="L57" s="8">
        <v>30</v>
      </c>
      <c r="M57" s="8">
        <v>30</v>
      </c>
      <c r="N57" s="8">
        <v>20</v>
      </c>
      <c r="O57" s="8" t="s">
        <v>32</v>
      </c>
      <c r="P57" s="8" t="s">
        <v>32</v>
      </c>
      <c r="Q57" s="8" t="s">
        <v>32</v>
      </c>
      <c r="S57" s="8">
        <v>80</v>
      </c>
    </row>
    <row r="58" spans="1:19" x14ac:dyDescent="0.25">
      <c r="A58" s="8">
        <v>5.5</v>
      </c>
      <c r="B58" s="8">
        <v>6881255923</v>
      </c>
      <c r="C58" s="8">
        <f t="shared" si="0"/>
        <v>6881255923</v>
      </c>
      <c r="F58" s="26">
        <v>3</v>
      </c>
      <c r="G58" s="8" t="s">
        <v>62</v>
      </c>
      <c r="H58" s="8" t="s">
        <v>31</v>
      </c>
      <c r="I58" s="8" t="s">
        <v>32</v>
      </c>
      <c r="J58" s="8" t="s">
        <v>32</v>
      </c>
      <c r="K58" s="8" t="s">
        <v>32</v>
      </c>
      <c r="L58" s="8" t="s">
        <v>32</v>
      </c>
      <c r="M58" s="8" t="s">
        <v>32</v>
      </c>
      <c r="N58" s="8">
        <v>40</v>
      </c>
      <c r="O58" s="8">
        <v>10</v>
      </c>
      <c r="P58" s="8">
        <v>10</v>
      </c>
      <c r="Q58" s="8" t="s">
        <v>32</v>
      </c>
      <c r="S58" s="8">
        <v>60</v>
      </c>
    </row>
    <row r="59" spans="1:19" x14ac:dyDescent="0.25">
      <c r="A59" s="8">
        <v>5.6</v>
      </c>
      <c r="B59" s="8">
        <v>6881255723</v>
      </c>
      <c r="C59" s="8">
        <f t="shared" si="0"/>
        <v>6881255723</v>
      </c>
      <c r="F59" s="26">
        <v>3</v>
      </c>
      <c r="G59" s="8" t="s">
        <v>63</v>
      </c>
      <c r="H59" s="8" t="s">
        <v>31</v>
      </c>
      <c r="I59" s="8" t="s">
        <v>32</v>
      </c>
      <c r="J59" s="8" t="s">
        <v>32</v>
      </c>
      <c r="K59" s="8" t="s">
        <v>32</v>
      </c>
      <c r="L59" s="8" t="s">
        <v>32</v>
      </c>
      <c r="M59" s="8" t="s">
        <v>32</v>
      </c>
      <c r="N59" s="8" t="s">
        <v>32</v>
      </c>
      <c r="O59" s="8">
        <v>10</v>
      </c>
      <c r="P59" s="8">
        <v>10</v>
      </c>
      <c r="Q59" s="8" t="s">
        <v>32</v>
      </c>
      <c r="S59" s="8">
        <v>20</v>
      </c>
    </row>
    <row r="60" spans="1:19" x14ac:dyDescent="0.25">
      <c r="A60" s="8">
        <v>5.7</v>
      </c>
      <c r="B60" s="8">
        <v>6881256322</v>
      </c>
      <c r="C60" s="8">
        <f t="shared" si="0"/>
        <v>6881256322</v>
      </c>
      <c r="F60" s="26">
        <v>3</v>
      </c>
      <c r="G60" s="8" t="s">
        <v>55</v>
      </c>
      <c r="H60" s="8" t="s">
        <v>31</v>
      </c>
      <c r="I60" s="8" t="s">
        <v>32</v>
      </c>
      <c r="J60" s="8" t="s">
        <v>32</v>
      </c>
      <c r="K60" s="8" t="s">
        <v>32</v>
      </c>
      <c r="L60" s="8">
        <v>40</v>
      </c>
      <c r="M60" s="8">
        <v>40</v>
      </c>
      <c r="N60" s="8">
        <v>30</v>
      </c>
      <c r="O60" s="8" t="s">
        <v>32</v>
      </c>
      <c r="P60" s="8" t="s">
        <v>32</v>
      </c>
      <c r="Q60" s="8" t="s">
        <v>32</v>
      </c>
      <c r="S60" s="8">
        <v>110</v>
      </c>
    </row>
    <row r="61" spans="1:19" x14ac:dyDescent="0.25">
      <c r="A61" s="8">
        <v>5.8</v>
      </c>
      <c r="B61" s="8">
        <v>6881256721</v>
      </c>
      <c r="C61" s="8">
        <f t="shared" si="0"/>
        <v>6881256721</v>
      </c>
      <c r="F61" s="26">
        <v>3</v>
      </c>
      <c r="G61" s="8" t="s">
        <v>64</v>
      </c>
      <c r="H61" s="8" t="s">
        <v>31</v>
      </c>
      <c r="I61" s="8" t="s">
        <v>32</v>
      </c>
      <c r="J61" s="8" t="s">
        <v>32</v>
      </c>
      <c r="K61" s="8" t="s">
        <v>32</v>
      </c>
      <c r="L61" s="8" t="s">
        <v>32</v>
      </c>
      <c r="M61" s="8" t="s">
        <v>32</v>
      </c>
      <c r="N61" s="8" t="s">
        <v>32</v>
      </c>
      <c r="O61" s="8" t="s">
        <v>32</v>
      </c>
      <c r="P61" s="8" t="s">
        <v>32</v>
      </c>
      <c r="Q61" s="8" t="s">
        <v>32</v>
      </c>
      <c r="S61" s="8" t="s">
        <v>32</v>
      </c>
    </row>
    <row r="62" spans="1:19" x14ac:dyDescent="0.25">
      <c r="A62" s="8">
        <v>5.9</v>
      </c>
      <c r="B62" s="8">
        <v>6881256921</v>
      </c>
      <c r="C62" s="8">
        <f t="shared" si="0"/>
        <v>6881256921</v>
      </c>
      <c r="F62" s="26">
        <v>3</v>
      </c>
      <c r="G62" s="8" t="s">
        <v>65</v>
      </c>
      <c r="H62" s="8" t="s">
        <v>31</v>
      </c>
      <c r="I62" s="8" t="s">
        <v>32</v>
      </c>
      <c r="J62" s="8" t="s">
        <v>32</v>
      </c>
      <c r="K62" s="8" t="s">
        <v>32</v>
      </c>
      <c r="L62" s="8" t="s">
        <v>32</v>
      </c>
      <c r="M62" s="8" t="s">
        <v>32</v>
      </c>
      <c r="N62" s="8" t="s">
        <v>32</v>
      </c>
      <c r="O62" s="8" t="s">
        <v>32</v>
      </c>
      <c r="P62" s="8" t="s">
        <v>32</v>
      </c>
      <c r="Q62" s="8" t="s">
        <v>32</v>
      </c>
      <c r="S62" s="8" t="s">
        <v>32</v>
      </c>
    </row>
    <row r="63" spans="1:19" x14ac:dyDescent="0.25">
      <c r="A63" s="8">
        <v>5.0999999999999996</v>
      </c>
      <c r="B63" s="8">
        <v>6881257121</v>
      </c>
      <c r="C63" s="8">
        <f t="shared" si="0"/>
        <v>6881257121</v>
      </c>
      <c r="F63" s="26">
        <v>3</v>
      </c>
      <c r="G63" s="8" t="s">
        <v>57</v>
      </c>
      <c r="H63" s="8" t="s">
        <v>31</v>
      </c>
      <c r="I63" s="8" t="s">
        <v>32</v>
      </c>
      <c r="J63" s="8" t="s">
        <v>32</v>
      </c>
      <c r="K63" s="8" t="s">
        <v>32</v>
      </c>
      <c r="L63" s="8">
        <v>80</v>
      </c>
      <c r="M63" s="8">
        <v>80</v>
      </c>
      <c r="N63" s="8">
        <v>80</v>
      </c>
      <c r="O63" s="8">
        <v>10</v>
      </c>
      <c r="P63" s="8">
        <v>10</v>
      </c>
      <c r="Q63" s="8" t="s">
        <v>32</v>
      </c>
      <c r="S63" s="8">
        <v>260</v>
      </c>
    </row>
    <row r="64" spans="1:19" x14ac:dyDescent="0.25">
      <c r="A64" s="8">
        <v>5.1100000000000003</v>
      </c>
      <c r="B64" s="8">
        <v>6881254923</v>
      </c>
      <c r="C64" s="8">
        <f t="shared" si="0"/>
        <v>6881254923</v>
      </c>
      <c r="F64" s="26">
        <v>3</v>
      </c>
      <c r="G64" s="8" t="s">
        <v>66</v>
      </c>
      <c r="H64" s="8" t="s">
        <v>31</v>
      </c>
      <c r="I64" s="8" t="s">
        <v>32</v>
      </c>
      <c r="J64" s="8" t="s">
        <v>32</v>
      </c>
      <c r="K64" s="8" t="s">
        <v>32</v>
      </c>
      <c r="L64" s="8" t="s">
        <v>32</v>
      </c>
      <c r="M64" s="8" t="s">
        <v>32</v>
      </c>
      <c r="N64" s="8" t="s">
        <v>32</v>
      </c>
      <c r="O64" s="8" t="s">
        <v>32</v>
      </c>
      <c r="P64" s="8" t="s">
        <v>32</v>
      </c>
      <c r="Q64" s="8" t="s">
        <v>32</v>
      </c>
      <c r="S64" s="8" t="s">
        <v>32</v>
      </c>
    </row>
    <row r="65" spans="1:19" x14ac:dyDescent="0.25">
      <c r="A65" s="8">
        <v>5.12</v>
      </c>
      <c r="B65" s="8">
        <v>6881251923</v>
      </c>
      <c r="C65" s="8">
        <f t="shared" si="0"/>
        <v>6881251923</v>
      </c>
      <c r="F65" s="26">
        <v>3</v>
      </c>
      <c r="G65" s="8" t="s">
        <v>67</v>
      </c>
      <c r="H65" s="8" t="s">
        <v>31</v>
      </c>
      <c r="I65" s="8" t="s">
        <v>32</v>
      </c>
      <c r="J65" s="8" t="s">
        <v>32</v>
      </c>
      <c r="K65" s="8" t="s">
        <v>32</v>
      </c>
      <c r="L65" s="8" t="s">
        <v>32</v>
      </c>
      <c r="M65" s="8" t="s">
        <v>32</v>
      </c>
      <c r="N65" s="8" t="s">
        <v>32</v>
      </c>
      <c r="O65" s="8" t="s">
        <v>32</v>
      </c>
      <c r="P65" s="8" t="s">
        <v>32</v>
      </c>
      <c r="Q65" s="8" t="s">
        <v>32</v>
      </c>
      <c r="S65" s="8" t="s">
        <v>32</v>
      </c>
    </row>
    <row r="66" spans="1:19" x14ac:dyDescent="0.25">
      <c r="A66" s="8">
        <v>5.13</v>
      </c>
      <c r="B66" s="8">
        <v>6881254323</v>
      </c>
      <c r="C66" s="8">
        <f t="shared" si="0"/>
        <v>6881254323</v>
      </c>
      <c r="F66" s="26">
        <v>3</v>
      </c>
      <c r="G66" s="8" t="s">
        <v>68</v>
      </c>
      <c r="H66" s="8" t="s">
        <v>31</v>
      </c>
      <c r="I66" s="8" t="s">
        <v>32</v>
      </c>
      <c r="J66" s="8" t="s">
        <v>32</v>
      </c>
      <c r="K66" s="8" t="s">
        <v>32</v>
      </c>
      <c r="L66" s="8" t="s">
        <v>32</v>
      </c>
      <c r="M66" s="8" t="s">
        <v>32</v>
      </c>
      <c r="N66" s="8" t="s">
        <v>32</v>
      </c>
      <c r="O66" s="8" t="s">
        <v>32</v>
      </c>
      <c r="P66" s="8" t="s">
        <v>32</v>
      </c>
      <c r="Q66" s="8" t="s">
        <v>32</v>
      </c>
      <c r="S66" s="8" t="s">
        <v>32</v>
      </c>
    </row>
    <row r="67" spans="1:19" x14ac:dyDescent="0.25">
      <c r="A67" s="8">
        <v>6</v>
      </c>
      <c r="C67" s="8">
        <f t="shared" ref="C67:C130" si="1">VALUE(B67)</f>
        <v>0</v>
      </c>
      <c r="F67" s="26" t="s">
        <v>41</v>
      </c>
    </row>
    <row r="68" spans="1:19" x14ac:dyDescent="0.25">
      <c r="C68" s="8">
        <f t="shared" si="1"/>
        <v>0</v>
      </c>
      <c r="F68" s="26" t="s">
        <v>42</v>
      </c>
    </row>
    <row r="69" spans="1:19" x14ac:dyDescent="0.25">
      <c r="C69" s="8">
        <f t="shared" si="1"/>
        <v>0</v>
      </c>
      <c r="F69" s="26" t="s">
        <v>69</v>
      </c>
    </row>
    <row r="70" spans="1:19" x14ac:dyDescent="0.25">
      <c r="A70" s="8">
        <v>6.1</v>
      </c>
      <c r="B70" s="8">
        <v>6881395314</v>
      </c>
      <c r="C70" s="8">
        <f t="shared" si="1"/>
        <v>6881395314</v>
      </c>
      <c r="F70" s="26">
        <v>2</v>
      </c>
      <c r="G70" s="8" t="s">
        <v>61</v>
      </c>
      <c r="H70" s="8" t="s">
        <v>31</v>
      </c>
      <c r="I70" s="8" t="s">
        <v>32</v>
      </c>
      <c r="J70" s="8" t="s">
        <v>32</v>
      </c>
      <c r="K70" s="8" t="s">
        <v>32</v>
      </c>
      <c r="L70" s="8">
        <v>30</v>
      </c>
      <c r="M70" s="8">
        <v>30</v>
      </c>
      <c r="N70" s="8">
        <v>20</v>
      </c>
      <c r="O70" s="8" t="s">
        <v>32</v>
      </c>
      <c r="P70" s="8" t="s">
        <v>32</v>
      </c>
      <c r="Q70" s="8" t="s">
        <v>32</v>
      </c>
      <c r="S70" s="8">
        <v>80</v>
      </c>
    </row>
    <row r="71" spans="1:19" x14ac:dyDescent="0.25">
      <c r="A71" s="8">
        <v>6.2</v>
      </c>
      <c r="B71" s="8">
        <v>6881395914</v>
      </c>
      <c r="C71" s="8">
        <f t="shared" si="1"/>
        <v>6881395914</v>
      </c>
      <c r="F71" s="26">
        <v>2</v>
      </c>
      <c r="G71" s="8" t="s">
        <v>62</v>
      </c>
      <c r="H71" s="8" t="s">
        <v>31</v>
      </c>
      <c r="I71" s="8" t="s">
        <v>32</v>
      </c>
      <c r="J71" s="8" t="s">
        <v>32</v>
      </c>
      <c r="K71" s="8" t="s">
        <v>32</v>
      </c>
      <c r="L71" s="8" t="s">
        <v>32</v>
      </c>
      <c r="M71" s="8" t="s">
        <v>32</v>
      </c>
      <c r="N71" s="8">
        <v>40</v>
      </c>
      <c r="O71" s="8">
        <v>10</v>
      </c>
      <c r="P71" s="8">
        <v>10</v>
      </c>
      <c r="Q71" s="8" t="s">
        <v>32</v>
      </c>
      <c r="S71" s="8">
        <v>60</v>
      </c>
    </row>
    <row r="72" spans="1:19" x14ac:dyDescent="0.25">
      <c r="A72" s="8">
        <v>6.3</v>
      </c>
      <c r="B72" s="8">
        <v>6881395714</v>
      </c>
      <c r="C72" s="8">
        <f t="shared" si="1"/>
        <v>6881395714</v>
      </c>
      <c r="F72" s="26">
        <v>2</v>
      </c>
      <c r="G72" s="8" t="s">
        <v>63</v>
      </c>
      <c r="H72" s="8" t="s">
        <v>31</v>
      </c>
      <c r="I72" s="8" t="s">
        <v>32</v>
      </c>
      <c r="J72" s="8" t="s">
        <v>32</v>
      </c>
      <c r="K72" s="8" t="s">
        <v>32</v>
      </c>
      <c r="L72" s="8" t="s">
        <v>32</v>
      </c>
      <c r="M72" s="8" t="s">
        <v>32</v>
      </c>
      <c r="N72" s="8" t="s">
        <v>32</v>
      </c>
      <c r="O72" s="8">
        <v>10</v>
      </c>
      <c r="P72" s="8">
        <v>10</v>
      </c>
      <c r="Q72" s="8" t="s">
        <v>32</v>
      </c>
      <c r="S72" s="8">
        <v>20</v>
      </c>
    </row>
    <row r="73" spans="1:19" x14ac:dyDescent="0.25">
      <c r="A73" s="8">
        <v>6.5</v>
      </c>
      <c r="B73" s="8">
        <v>6881396314</v>
      </c>
      <c r="C73" s="8">
        <f t="shared" si="1"/>
        <v>6881396314</v>
      </c>
      <c r="F73" s="26">
        <v>2</v>
      </c>
      <c r="G73" s="8" t="s">
        <v>55</v>
      </c>
      <c r="H73" s="8" t="s">
        <v>31</v>
      </c>
      <c r="I73" s="8" t="s">
        <v>32</v>
      </c>
      <c r="J73" s="8" t="s">
        <v>32</v>
      </c>
      <c r="K73" s="8" t="s">
        <v>32</v>
      </c>
      <c r="L73" s="8">
        <v>40</v>
      </c>
      <c r="M73" s="8">
        <v>40</v>
      </c>
      <c r="N73" s="8">
        <v>30</v>
      </c>
      <c r="O73" s="8" t="s">
        <v>32</v>
      </c>
      <c r="P73" s="8" t="s">
        <v>32</v>
      </c>
      <c r="Q73" s="8" t="s">
        <v>32</v>
      </c>
      <c r="S73" s="8">
        <v>110</v>
      </c>
    </row>
    <row r="74" spans="1:19" x14ac:dyDescent="0.25">
      <c r="A74" s="8">
        <v>6.6</v>
      </c>
      <c r="B74" s="8">
        <v>6881397114</v>
      </c>
      <c r="C74" s="8">
        <f t="shared" si="1"/>
        <v>6881397114</v>
      </c>
      <c r="F74" s="26">
        <v>2</v>
      </c>
      <c r="G74" s="8" t="s">
        <v>57</v>
      </c>
      <c r="H74" s="8" t="s">
        <v>31</v>
      </c>
      <c r="I74" s="8" t="s">
        <v>34</v>
      </c>
      <c r="J74" s="8" t="s">
        <v>32</v>
      </c>
      <c r="K74" s="8" t="s">
        <v>32</v>
      </c>
      <c r="L74" s="8">
        <v>80</v>
      </c>
      <c r="M74" s="8">
        <v>80</v>
      </c>
      <c r="N74" s="8">
        <v>80</v>
      </c>
      <c r="O74" s="8">
        <v>10</v>
      </c>
      <c r="P74" s="8">
        <v>10</v>
      </c>
      <c r="Q74" s="8" t="s">
        <v>32</v>
      </c>
      <c r="S74" s="8">
        <v>260</v>
      </c>
    </row>
    <row r="75" spans="1:19" x14ac:dyDescent="0.25">
      <c r="A75" s="8">
        <v>7</v>
      </c>
      <c r="C75" s="8">
        <f t="shared" si="1"/>
        <v>0</v>
      </c>
      <c r="F75" s="26" t="s">
        <v>70</v>
      </c>
    </row>
    <row r="76" spans="1:19" x14ac:dyDescent="0.25">
      <c r="C76" s="8">
        <f t="shared" si="1"/>
        <v>0</v>
      </c>
      <c r="F76" s="26" t="s">
        <v>71</v>
      </c>
    </row>
    <row r="77" spans="1:19" x14ac:dyDescent="0.25">
      <c r="A77" s="8">
        <v>7.1</v>
      </c>
      <c r="B77" s="8">
        <v>6881418023</v>
      </c>
      <c r="C77" s="8">
        <f t="shared" si="1"/>
        <v>6881418023</v>
      </c>
      <c r="F77" s="26">
        <v>3</v>
      </c>
      <c r="G77" s="8" t="s">
        <v>30</v>
      </c>
      <c r="H77" s="8" t="s">
        <v>31</v>
      </c>
      <c r="I77" s="8">
        <v>20</v>
      </c>
      <c r="J77" s="8" t="s">
        <v>32</v>
      </c>
      <c r="K77" s="8" t="s">
        <v>32</v>
      </c>
      <c r="L77" s="8" t="s">
        <v>32</v>
      </c>
      <c r="M77" s="8" t="s">
        <v>32</v>
      </c>
      <c r="N77" s="8" t="s">
        <v>32</v>
      </c>
      <c r="O77" s="8" t="s">
        <v>32</v>
      </c>
      <c r="P77" s="8" t="s">
        <v>32</v>
      </c>
      <c r="Q77" s="8" t="s">
        <v>32</v>
      </c>
      <c r="S77" s="8">
        <v>20</v>
      </c>
    </row>
    <row r="78" spans="1:19" x14ac:dyDescent="0.25">
      <c r="A78" s="8">
        <v>7.2</v>
      </c>
      <c r="B78" s="8">
        <v>6881410123</v>
      </c>
      <c r="C78" s="8">
        <f t="shared" si="1"/>
        <v>6881410123</v>
      </c>
      <c r="F78" s="26">
        <v>3</v>
      </c>
      <c r="G78" s="8" t="s">
        <v>33</v>
      </c>
      <c r="H78" s="8" t="s">
        <v>31</v>
      </c>
      <c r="I78" s="8" t="s">
        <v>32</v>
      </c>
      <c r="J78" s="8">
        <v>13</v>
      </c>
      <c r="K78" s="8" t="s">
        <v>32</v>
      </c>
      <c r="L78" s="8" t="s">
        <v>32</v>
      </c>
      <c r="M78" s="8" t="s">
        <v>32</v>
      </c>
      <c r="N78" s="8" t="s">
        <v>32</v>
      </c>
      <c r="O78" s="8" t="s">
        <v>32</v>
      </c>
      <c r="P78" s="8" t="s">
        <v>32</v>
      </c>
      <c r="Q78" s="8" t="s">
        <v>32</v>
      </c>
      <c r="S78" s="8">
        <v>13</v>
      </c>
    </row>
    <row r="79" spans="1:19" x14ac:dyDescent="0.25">
      <c r="A79" s="8">
        <v>7.3</v>
      </c>
      <c r="B79" s="8">
        <v>6881410523</v>
      </c>
      <c r="C79" s="8">
        <f t="shared" si="1"/>
        <v>6881410523</v>
      </c>
      <c r="F79" s="26">
        <v>3</v>
      </c>
      <c r="G79" s="8" t="s">
        <v>35</v>
      </c>
      <c r="H79" s="8" t="s">
        <v>31</v>
      </c>
      <c r="I79" s="8" t="s">
        <v>32</v>
      </c>
      <c r="J79" s="8" t="s">
        <v>32</v>
      </c>
      <c r="K79" s="8" t="s">
        <v>32</v>
      </c>
      <c r="L79" s="8" t="s">
        <v>32</v>
      </c>
      <c r="M79" s="8" t="s">
        <v>32</v>
      </c>
      <c r="N79" s="8" t="s">
        <v>32</v>
      </c>
      <c r="O79" s="8" t="s">
        <v>32</v>
      </c>
      <c r="P79" s="8" t="s">
        <v>32</v>
      </c>
      <c r="Q79" s="8" t="s">
        <v>32</v>
      </c>
      <c r="S79" s="8" t="s">
        <v>32</v>
      </c>
    </row>
    <row r="80" spans="1:19" x14ac:dyDescent="0.25">
      <c r="A80" s="8">
        <v>7.4</v>
      </c>
      <c r="B80" s="8">
        <v>6881410723</v>
      </c>
      <c r="C80" s="8">
        <f t="shared" si="1"/>
        <v>6881410723</v>
      </c>
      <c r="F80" s="26">
        <v>3</v>
      </c>
      <c r="G80" s="8" t="s">
        <v>36</v>
      </c>
      <c r="H80" s="8" t="s">
        <v>31</v>
      </c>
      <c r="I80" s="8" t="s">
        <v>32</v>
      </c>
      <c r="J80" s="8" t="s">
        <v>32</v>
      </c>
      <c r="K80" s="8" t="s">
        <v>32</v>
      </c>
      <c r="L80" s="8">
        <v>20</v>
      </c>
      <c r="M80" s="8">
        <v>20</v>
      </c>
      <c r="N80" s="8">
        <v>30</v>
      </c>
      <c r="O80" s="8">
        <v>10</v>
      </c>
      <c r="P80" s="8">
        <v>5</v>
      </c>
      <c r="Q80" s="8" t="s">
        <v>32</v>
      </c>
      <c r="S80" s="8">
        <v>85</v>
      </c>
    </row>
    <row r="81" spans="1:19" x14ac:dyDescent="0.25">
      <c r="A81" s="8">
        <v>7.5</v>
      </c>
      <c r="B81" s="8">
        <v>6881410922</v>
      </c>
      <c r="C81" s="8">
        <f t="shared" si="1"/>
        <v>6881410922</v>
      </c>
      <c r="F81" s="26">
        <v>3</v>
      </c>
      <c r="G81" s="8" t="s">
        <v>37</v>
      </c>
      <c r="H81" s="8" t="s">
        <v>31</v>
      </c>
      <c r="I81" s="8" t="s">
        <v>32</v>
      </c>
      <c r="J81" s="8" t="s">
        <v>32</v>
      </c>
      <c r="K81" s="8" t="s">
        <v>32</v>
      </c>
      <c r="L81" s="8">
        <v>45</v>
      </c>
      <c r="M81" s="8">
        <v>40</v>
      </c>
      <c r="N81" s="8">
        <v>30</v>
      </c>
      <c r="O81" s="8">
        <v>5</v>
      </c>
      <c r="P81" s="8" t="s">
        <v>32</v>
      </c>
      <c r="Q81" s="8" t="s">
        <v>32</v>
      </c>
      <c r="S81" s="8">
        <v>120</v>
      </c>
    </row>
    <row r="82" spans="1:19" x14ac:dyDescent="0.25">
      <c r="A82" s="8">
        <v>7.6</v>
      </c>
      <c r="B82" s="8">
        <v>6881411121</v>
      </c>
      <c r="C82" s="8">
        <f t="shared" si="1"/>
        <v>6881411121</v>
      </c>
      <c r="F82" s="26">
        <v>3</v>
      </c>
      <c r="G82" s="8" t="s">
        <v>72</v>
      </c>
      <c r="H82" s="8" t="s">
        <v>31</v>
      </c>
      <c r="I82" s="8" t="s">
        <v>32</v>
      </c>
      <c r="J82" s="8" t="s">
        <v>32</v>
      </c>
      <c r="K82" s="8" t="s">
        <v>32</v>
      </c>
      <c r="L82" s="8" t="s">
        <v>32</v>
      </c>
      <c r="M82" s="8" t="s">
        <v>32</v>
      </c>
      <c r="N82" s="8" t="s">
        <v>32</v>
      </c>
      <c r="O82" s="8" t="s">
        <v>32</v>
      </c>
      <c r="P82" s="8" t="s">
        <v>32</v>
      </c>
      <c r="Q82" s="8" t="s">
        <v>32</v>
      </c>
      <c r="S82" s="8" t="s">
        <v>32</v>
      </c>
    </row>
    <row r="83" spans="1:19" x14ac:dyDescent="0.25">
      <c r="A83" s="8">
        <v>7.7</v>
      </c>
      <c r="B83" s="8">
        <v>6881411321</v>
      </c>
      <c r="C83" s="8">
        <f t="shared" si="1"/>
        <v>6881411321</v>
      </c>
      <c r="F83" s="26">
        <v>3</v>
      </c>
      <c r="G83" s="8" t="s">
        <v>39</v>
      </c>
      <c r="H83" s="8" t="s">
        <v>31</v>
      </c>
      <c r="I83" s="8" t="s">
        <v>32</v>
      </c>
      <c r="J83" s="8" t="s">
        <v>32</v>
      </c>
      <c r="K83" s="8" t="s">
        <v>32</v>
      </c>
      <c r="L83" s="8">
        <v>60</v>
      </c>
      <c r="M83" s="8">
        <v>60</v>
      </c>
      <c r="N83" s="8">
        <v>40</v>
      </c>
      <c r="O83" s="8">
        <v>5</v>
      </c>
      <c r="P83" s="8">
        <v>5</v>
      </c>
      <c r="Q83" s="8" t="s">
        <v>32</v>
      </c>
      <c r="S83" s="8">
        <v>170</v>
      </c>
    </row>
    <row r="84" spans="1:19" x14ac:dyDescent="0.25">
      <c r="A84" s="8">
        <v>7.8</v>
      </c>
      <c r="B84" s="8">
        <v>6881411521</v>
      </c>
      <c r="C84" s="8">
        <f t="shared" si="1"/>
        <v>6881411521</v>
      </c>
      <c r="F84" s="26">
        <v>3</v>
      </c>
      <c r="G84" s="8" t="s">
        <v>40</v>
      </c>
      <c r="H84" s="8" t="s">
        <v>31</v>
      </c>
      <c r="I84" s="8" t="s">
        <v>32</v>
      </c>
      <c r="J84" s="8" t="s">
        <v>32</v>
      </c>
      <c r="K84" s="8" t="s">
        <v>32</v>
      </c>
      <c r="L84" s="8">
        <v>60</v>
      </c>
      <c r="M84" s="8">
        <v>70</v>
      </c>
      <c r="N84" s="8">
        <v>50</v>
      </c>
      <c r="O84" s="8">
        <v>10</v>
      </c>
      <c r="P84" s="8">
        <v>10</v>
      </c>
      <c r="Q84" s="8" t="s">
        <v>32</v>
      </c>
      <c r="S84" s="8">
        <v>200</v>
      </c>
    </row>
    <row r="85" spans="1:19" x14ac:dyDescent="0.25">
      <c r="A85" s="8">
        <v>8</v>
      </c>
      <c r="C85" s="8">
        <f t="shared" si="1"/>
        <v>0</v>
      </c>
      <c r="F85" s="26" t="s">
        <v>41</v>
      </c>
    </row>
    <row r="86" spans="1:19" x14ac:dyDescent="0.25">
      <c r="C86" s="8">
        <f t="shared" si="1"/>
        <v>0</v>
      </c>
      <c r="F86" s="26" t="s">
        <v>42</v>
      </c>
    </row>
    <row r="87" spans="1:19" x14ac:dyDescent="0.25">
      <c r="C87" s="8">
        <f t="shared" si="1"/>
        <v>0</v>
      </c>
      <c r="F87" s="26" t="s">
        <v>73</v>
      </c>
    </row>
    <row r="88" spans="1:19" x14ac:dyDescent="0.25">
      <c r="A88" s="8">
        <v>8.1</v>
      </c>
      <c r="B88" s="8">
        <v>6881330714</v>
      </c>
      <c r="C88" s="8">
        <f t="shared" si="1"/>
        <v>6881330714</v>
      </c>
      <c r="F88" s="26">
        <v>3</v>
      </c>
      <c r="G88" s="8" t="s">
        <v>74</v>
      </c>
      <c r="H88" s="8" t="s">
        <v>31</v>
      </c>
      <c r="I88" s="8" t="s">
        <v>32</v>
      </c>
      <c r="J88" s="8" t="s">
        <v>32</v>
      </c>
      <c r="K88" s="8" t="s">
        <v>32</v>
      </c>
      <c r="L88" s="8">
        <v>20</v>
      </c>
      <c r="M88" s="8">
        <v>20</v>
      </c>
      <c r="N88" s="8">
        <v>30</v>
      </c>
      <c r="O88" s="8">
        <v>10</v>
      </c>
      <c r="P88" s="8">
        <v>5</v>
      </c>
      <c r="Q88" s="8" t="s">
        <v>32</v>
      </c>
      <c r="S88" s="8">
        <v>85</v>
      </c>
    </row>
    <row r="89" spans="1:19" x14ac:dyDescent="0.25">
      <c r="A89" s="8">
        <v>8.1999999999999993</v>
      </c>
      <c r="B89" s="8">
        <v>6881330914</v>
      </c>
      <c r="C89" s="8">
        <f t="shared" si="1"/>
        <v>6881330914</v>
      </c>
      <c r="F89" s="26">
        <v>3</v>
      </c>
      <c r="G89" s="8" t="s">
        <v>75</v>
      </c>
      <c r="H89" s="8" t="s">
        <v>31</v>
      </c>
      <c r="I89" s="8" t="s">
        <v>32</v>
      </c>
      <c r="J89" s="8" t="s">
        <v>32</v>
      </c>
      <c r="K89" s="8" t="s">
        <v>32</v>
      </c>
      <c r="L89" s="8">
        <v>45</v>
      </c>
      <c r="M89" s="8">
        <v>40</v>
      </c>
      <c r="N89" s="8">
        <v>30</v>
      </c>
      <c r="O89" s="8">
        <v>5</v>
      </c>
      <c r="P89" s="8" t="s">
        <v>32</v>
      </c>
      <c r="Q89" s="8" t="s">
        <v>32</v>
      </c>
      <c r="S89" s="8">
        <v>120</v>
      </c>
    </row>
    <row r="90" spans="1:19" x14ac:dyDescent="0.25">
      <c r="A90" s="8">
        <v>8.3000000000000007</v>
      </c>
      <c r="B90" s="8">
        <v>6881331314</v>
      </c>
      <c r="C90" s="8">
        <f t="shared" si="1"/>
        <v>6881331314</v>
      </c>
      <c r="F90" s="26">
        <v>3</v>
      </c>
      <c r="G90" s="8" t="s">
        <v>76</v>
      </c>
      <c r="H90" s="8" t="s">
        <v>31</v>
      </c>
      <c r="I90" s="8" t="s">
        <v>32</v>
      </c>
      <c r="J90" s="8" t="s">
        <v>32</v>
      </c>
      <c r="K90" s="8" t="s">
        <v>32</v>
      </c>
      <c r="L90" s="8">
        <v>60</v>
      </c>
      <c r="M90" s="8">
        <v>60</v>
      </c>
      <c r="N90" s="8">
        <v>40</v>
      </c>
      <c r="O90" s="8">
        <v>5</v>
      </c>
      <c r="P90" s="8">
        <v>5</v>
      </c>
      <c r="Q90" s="8" t="s">
        <v>32</v>
      </c>
      <c r="S90" s="8">
        <v>170</v>
      </c>
    </row>
    <row r="91" spans="1:19" x14ac:dyDescent="0.25">
      <c r="A91" s="8">
        <v>8.4</v>
      </c>
      <c r="B91" s="8">
        <v>6881331514</v>
      </c>
      <c r="C91" s="8">
        <f t="shared" si="1"/>
        <v>6881331514</v>
      </c>
      <c r="F91" s="26">
        <v>3</v>
      </c>
      <c r="G91" s="8" t="s">
        <v>77</v>
      </c>
      <c r="H91" s="8" t="s">
        <v>31</v>
      </c>
      <c r="I91" s="8" t="s">
        <v>32</v>
      </c>
      <c r="J91" s="8" t="s">
        <v>32</v>
      </c>
      <c r="K91" s="8" t="s">
        <v>32</v>
      </c>
      <c r="L91" s="8">
        <v>60</v>
      </c>
      <c r="M91" s="8">
        <v>70</v>
      </c>
      <c r="N91" s="8">
        <v>50</v>
      </c>
      <c r="O91" s="8">
        <v>10</v>
      </c>
      <c r="P91" s="8">
        <v>10</v>
      </c>
      <c r="Q91" s="8" t="s">
        <v>32</v>
      </c>
      <c r="S91" s="8">
        <v>200</v>
      </c>
    </row>
    <row r="92" spans="1:19" x14ac:dyDescent="0.25">
      <c r="A92" s="8">
        <v>9</v>
      </c>
      <c r="C92" s="8">
        <f t="shared" si="1"/>
        <v>0</v>
      </c>
      <c r="F92" s="26" t="s">
        <v>78</v>
      </c>
    </row>
    <row r="93" spans="1:19" x14ac:dyDescent="0.25">
      <c r="C93" s="8">
        <f t="shared" si="1"/>
        <v>0</v>
      </c>
      <c r="F93" s="26" t="s">
        <v>71</v>
      </c>
    </row>
    <row r="94" spans="1:19" x14ac:dyDescent="0.25">
      <c r="C94" s="8">
        <f t="shared" si="1"/>
        <v>0</v>
      </c>
    </row>
    <row r="95" spans="1:19" x14ac:dyDescent="0.25">
      <c r="A95" s="8">
        <v>9.1</v>
      </c>
      <c r="B95" s="8">
        <v>6881428023</v>
      </c>
      <c r="C95" s="8">
        <f t="shared" si="1"/>
        <v>6881428023</v>
      </c>
      <c r="F95" s="26">
        <v>3</v>
      </c>
      <c r="G95" s="8" t="s">
        <v>30</v>
      </c>
      <c r="H95" s="8" t="s">
        <v>31</v>
      </c>
      <c r="I95" s="8">
        <v>18</v>
      </c>
      <c r="J95" s="8" t="s">
        <v>32</v>
      </c>
      <c r="K95" s="8" t="s">
        <v>32</v>
      </c>
      <c r="L95" s="8" t="s">
        <v>32</v>
      </c>
      <c r="M95" s="8" t="s">
        <v>32</v>
      </c>
      <c r="N95" s="8" t="s">
        <v>32</v>
      </c>
      <c r="O95" s="8" t="s">
        <v>32</v>
      </c>
      <c r="P95" s="8" t="s">
        <v>32</v>
      </c>
      <c r="Q95" s="8" t="s">
        <v>32</v>
      </c>
      <c r="S95" s="8">
        <v>18</v>
      </c>
    </row>
    <row r="96" spans="1:19" x14ac:dyDescent="0.25">
      <c r="A96" s="8">
        <v>9.1999999999999993</v>
      </c>
      <c r="B96" s="8">
        <v>6881420123</v>
      </c>
      <c r="C96" s="8">
        <f t="shared" si="1"/>
        <v>6881420123</v>
      </c>
      <c r="F96" s="26">
        <v>3</v>
      </c>
      <c r="G96" s="8" t="s">
        <v>33</v>
      </c>
      <c r="H96" s="8" t="s">
        <v>31</v>
      </c>
      <c r="I96" s="8" t="s">
        <v>32</v>
      </c>
      <c r="J96" s="8">
        <v>12</v>
      </c>
      <c r="K96" s="8" t="s">
        <v>32</v>
      </c>
      <c r="L96" s="8" t="s">
        <v>32</v>
      </c>
      <c r="M96" s="8" t="s">
        <v>32</v>
      </c>
      <c r="N96" s="8" t="s">
        <v>32</v>
      </c>
      <c r="O96" s="8" t="s">
        <v>32</v>
      </c>
      <c r="P96" s="8" t="s">
        <v>32</v>
      </c>
      <c r="Q96" s="8" t="s">
        <v>32</v>
      </c>
      <c r="S96" s="8">
        <v>12</v>
      </c>
    </row>
    <row r="97" spans="1:19" x14ac:dyDescent="0.25">
      <c r="A97" s="8">
        <v>9.3000000000000007</v>
      </c>
      <c r="B97" s="8">
        <v>6881420523</v>
      </c>
      <c r="C97" s="8">
        <f t="shared" si="1"/>
        <v>6881420523</v>
      </c>
      <c r="F97" s="26">
        <v>3</v>
      </c>
      <c r="G97" s="8" t="s">
        <v>35</v>
      </c>
      <c r="H97" s="8" t="s">
        <v>31</v>
      </c>
      <c r="I97" s="8" t="s">
        <v>32</v>
      </c>
      <c r="J97" s="8" t="s">
        <v>32</v>
      </c>
      <c r="K97" s="8" t="s">
        <v>32</v>
      </c>
      <c r="L97" s="8" t="s">
        <v>32</v>
      </c>
      <c r="M97" s="8" t="s">
        <v>32</v>
      </c>
      <c r="N97" s="8" t="s">
        <v>32</v>
      </c>
      <c r="O97" s="8" t="s">
        <v>32</v>
      </c>
      <c r="P97" s="8" t="s">
        <v>32</v>
      </c>
      <c r="Q97" s="8" t="s">
        <v>32</v>
      </c>
      <c r="S97" s="8" t="s">
        <v>32</v>
      </c>
    </row>
    <row r="98" spans="1:19" x14ac:dyDescent="0.25">
      <c r="A98" s="8">
        <v>9.4</v>
      </c>
      <c r="B98" s="8">
        <v>6881420723</v>
      </c>
      <c r="C98" s="8">
        <f t="shared" si="1"/>
        <v>6881420723</v>
      </c>
      <c r="F98" s="26">
        <v>3</v>
      </c>
      <c r="G98" s="8" t="s">
        <v>36</v>
      </c>
      <c r="H98" s="8" t="s">
        <v>31</v>
      </c>
      <c r="I98" s="8" t="s">
        <v>32</v>
      </c>
      <c r="J98" s="8" t="s">
        <v>32</v>
      </c>
      <c r="K98" s="8" t="s">
        <v>32</v>
      </c>
      <c r="L98" s="8">
        <v>15</v>
      </c>
      <c r="M98" s="8">
        <v>20</v>
      </c>
      <c r="N98" s="8">
        <v>20</v>
      </c>
      <c r="O98" s="8">
        <v>10</v>
      </c>
      <c r="P98" s="8">
        <v>5</v>
      </c>
      <c r="Q98" s="8" t="s">
        <v>32</v>
      </c>
      <c r="S98" s="8">
        <v>70</v>
      </c>
    </row>
    <row r="99" spans="1:19" x14ac:dyDescent="0.25">
      <c r="A99" s="8">
        <v>9.5</v>
      </c>
      <c r="B99" s="8">
        <v>6881420922</v>
      </c>
      <c r="C99" s="8">
        <f t="shared" si="1"/>
        <v>6881420922</v>
      </c>
      <c r="F99" s="26">
        <v>3</v>
      </c>
      <c r="G99" s="8" t="s">
        <v>37</v>
      </c>
      <c r="H99" s="8" t="s">
        <v>31</v>
      </c>
      <c r="I99" s="8" t="s">
        <v>32</v>
      </c>
      <c r="J99" s="8" t="s">
        <v>32</v>
      </c>
      <c r="K99" s="8" t="s">
        <v>32</v>
      </c>
      <c r="L99" s="8">
        <v>35</v>
      </c>
      <c r="M99" s="8">
        <v>40</v>
      </c>
      <c r="N99" s="8">
        <v>20</v>
      </c>
      <c r="O99" s="8">
        <v>5</v>
      </c>
      <c r="P99" s="8" t="s">
        <v>32</v>
      </c>
      <c r="Q99" s="8" t="s">
        <v>32</v>
      </c>
      <c r="S99" s="8">
        <v>100</v>
      </c>
    </row>
    <row r="100" spans="1:19" x14ac:dyDescent="0.25">
      <c r="A100" s="8">
        <v>9.6</v>
      </c>
      <c r="B100" s="8">
        <v>6881421121</v>
      </c>
      <c r="C100" s="8">
        <f t="shared" si="1"/>
        <v>6881421121</v>
      </c>
      <c r="F100" s="26">
        <v>3</v>
      </c>
      <c r="G100" s="8" t="s">
        <v>72</v>
      </c>
      <c r="H100" s="8" t="s">
        <v>31</v>
      </c>
      <c r="I100" s="8" t="s">
        <v>32</v>
      </c>
      <c r="J100" s="8" t="s">
        <v>32</v>
      </c>
      <c r="K100" s="8" t="s">
        <v>32</v>
      </c>
      <c r="L100" s="8" t="s">
        <v>32</v>
      </c>
      <c r="M100" s="8" t="s">
        <v>32</v>
      </c>
      <c r="N100" s="8" t="s">
        <v>32</v>
      </c>
      <c r="O100" s="8" t="s">
        <v>32</v>
      </c>
      <c r="P100" s="8" t="s">
        <v>32</v>
      </c>
      <c r="Q100" s="8" t="s">
        <v>32</v>
      </c>
      <c r="S100" s="8" t="s">
        <v>32</v>
      </c>
    </row>
    <row r="101" spans="1:19" x14ac:dyDescent="0.25">
      <c r="A101" s="8">
        <v>9.6999999999999993</v>
      </c>
      <c r="B101" s="8">
        <v>6881421321</v>
      </c>
      <c r="C101" s="8">
        <f t="shared" si="1"/>
        <v>6881421321</v>
      </c>
      <c r="F101" s="26">
        <v>3</v>
      </c>
      <c r="G101" s="8" t="s">
        <v>39</v>
      </c>
      <c r="H101" s="8" t="s">
        <v>31</v>
      </c>
      <c r="I101" s="8" t="s">
        <v>32</v>
      </c>
      <c r="J101" s="8" t="s">
        <v>32</v>
      </c>
      <c r="K101" s="8" t="s">
        <v>32</v>
      </c>
      <c r="L101" s="8">
        <v>60</v>
      </c>
      <c r="M101" s="8">
        <v>60</v>
      </c>
      <c r="N101" s="8">
        <v>30</v>
      </c>
      <c r="O101" s="8">
        <v>5</v>
      </c>
      <c r="P101" s="8">
        <v>5</v>
      </c>
      <c r="Q101" s="8" t="s">
        <v>32</v>
      </c>
      <c r="S101" s="8">
        <v>160</v>
      </c>
    </row>
    <row r="102" spans="1:19" x14ac:dyDescent="0.25">
      <c r="A102" s="8">
        <v>9.8000000000000007</v>
      </c>
      <c r="B102" s="8">
        <v>6881421521</v>
      </c>
      <c r="C102" s="8">
        <f t="shared" si="1"/>
        <v>6881421521</v>
      </c>
      <c r="F102" s="26">
        <v>3</v>
      </c>
      <c r="G102" s="8" t="s">
        <v>40</v>
      </c>
      <c r="H102" s="8" t="s">
        <v>31</v>
      </c>
      <c r="I102" s="8" t="s">
        <v>32</v>
      </c>
      <c r="J102" s="8" t="s">
        <v>32</v>
      </c>
      <c r="K102" s="8" t="s">
        <v>32</v>
      </c>
      <c r="L102" s="8">
        <v>60</v>
      </c>
      <c r="M102" s="8">
        <v>70</v>
      </c>
      <c r="N102" s="8">
        <v>40</v>
      </c>
      <c r="O102" s="8">
        <v>10</v>
      </c>
      <c r="P102" s="8">
        <v>10</v>
      </c>
      <c r="Q102" s="8" t="s">
        <v>32</v>
      </c>
      <c r="S102" s="8">
        <v>190</v>
      </c>
    </row>
    <row r="103" spans="1:19" x14ac:dyDescent="0.25">
      <c r="A103" s="8">
        <v>10</v>
      </c>
      <c r="C103" s="8">
        <f t="shared" si="1"/>
        <v>0</v>
      </c>
      <c r="F103" s="26" t="s">
        <v>41</v>
      </c>
    </row>
    <row r="104" spans="1:19" x14ac:dyDescent="0.25">
      <c r="C104" s="8">
        <f t="shared" si="1"/>
        <v>0</v>
      </c>
      <c r="F104" s="26" t="s">
        <v>42</v>
      </c>
    </row>
    <row r="105" spans="1:19" x14ac:dyDescent="0.25">
      <c r="C105" s="8">
        <f t="shared" si="1"/>
        <v>0</v>
      </c>
      <c r="F105" s="26" t="s">
        <v>73</v>
      </c>
    </row>
    <row r="106" spans="1:19" x14ac:dyDescent="0.25">
      <c r="C106" s="8">
        <f t="shared" si="1"/>
        <v>0</v>
      </c>
    </row>
    <row r="107" spans="1:19" x14ac:dyDescent="0.25">
      <c r="A107" s="8">
        <v>10.1</v>
      </c>
      <c r="B107" s="8">
        <v>6881340714</v>
      </c>
      <c r="C107" s="8">
        <f t="shared" si="1"/>
        <v>6881340714</v>
      </c>
      <c r="F107" s="26">
        <v>3</v>
      </c>
      <c r="G107" s="8" t="s">
        <v>74</v>
      </c>
      <c r="H107" s="8" t="s">
        <v>31</v>
      </c>
      <c r="I107" s="8" t="s">
        <v>32</v>
      </c>
      <c r="J107" s="8" t="s">
        <v>32</v>
      </c>
      <c r="K107" s="8" t="s">
        <v>32</v>
      </c>
      <c r="L107" s="8">
        <v>15</v>
      </c>
      <c r="M107" s="8">
        <v>20</v>
      </c>
      <c r="N107" s="8">
        <v>20</v>
      </c>
      <c r="O107" s="8">
        <v>10</v>
      </c>
      <c r="P107" s="8">
        <v>5</v>
      </c>
      <c r="Q107" s="8" t="s">
        <v>32</v>
      </c>
      <c r="S107" s="8">
        <v>70</v>
      </c>
    </row>
    <row r="108" spans="1:19" x14ac:dyDescent="0.25">
      <c r="A108" s="8">
        <v>10.199999999999999</v>
      </c>
      <c r="B108" s="8">
        <v>6881340914</v>
      </c>
      <c r="C108" s="8">
        <f t="shared" si="1"/>
        <v>6881340914</v>
      </c>
      <c r="F108" s="26">
        <v>3</v>
      </c>
      <c r="G108" s="8" t="s">
        <v>75</v>
      </c>
      <c r="H108" s="8" t="s">
        <v>31</v>
      </c>
      <c r="I108" s="8" t="s">
        <v>32</v>
      </c>
      <c r="J108" s="8" t="s">
        <v>32</v>
      </c>
      <c r="K108" s="8" t="s">
        <v>32</v>
      </c>
      <c r="L108" s="8">
        <v>35</v>
      </c>
      <c r="M108" s="8">
        <v>40</v>
      </c>
      <c r="N108" s="8">
        <v>20</v>
      </c>
      <c r="O108" s="8">
        <v>5</v>
      </c>
      <c r="P108" s="8" t="s">
        <v>32</v>
      </c>
      <c r="Q108" s="8" t="s">
        <v>32</v>
      </c>
      <c r="S108" s="8">
        <v>100</v>
      </c>
    </row>
    <row r="109" spans="1:19" x14ac:dyDescent="0.25">
      <c r="A109" s="8">
        <v>10.3</v>
      </c>
      <c r="B109" s="8">
        <v>6881341314</v>
      </c>
      <c r="C109" s="8">
        <f t="shared" si="1"/>
        <v>6881341314</v>
      </c>
      <c r="F109" s="26">
        <v>3</v>
      </c>
      <c r="G109" s="8" t="s">
        <v>76</v>
      </c>
      <c r="H109" s="8" t="s">
        <v>31</v>
      </c>
      <c r="I109" s="8" t="s">
        <v>32</v>
      </c>
      <c r="J109" s="8" t="s">
        <v>32</v>
      </c>
      <c r="K109" s="8" t="s">
        <v>32</v>
      </c>
      <c r="L109" s="8">
        <v>60</v>
      </c>
      <c r="M109" s="8">
        <v>60</v>
      </c>
      <c r="N109" s="8">
        <v>30</v>
      </c>
      <c r="O109" s="8">
        <v>5</v>
      </c>
      <c r="P109" s="8">
        <v>5</v>
      </c>
      <c r="Q109" s="8" t="s">
        <v>32</v>
      </c>
      <c r="S109" s="8">
        <v>160</v>
      </c>
    </row>
    <row r="110" spans="1:19" x14ac:dyDescent="0.25">
      <c r="A110" s="8">
        <v>10.4</v>
      </c>
      <c r="B110" s="8">
        <v>6881341514</v>
      </c>
      <c r="C110" s="8">
        <f t="shared" si="1"/>
        <v>6881341514</v>
      </c>
      <c r="F110" s="26">
        <v>3</v>
      </c>
      <c r="G110" s="8" t="s">
        <v>77</v>
      </c>
      <c r="H110" s="8" t="s">
        <v>31</v>
      </c>
      <c r="I110" s="8" t="s">
        <v>32</v>
      </c>
      <c r="J110" s="8" t="s">
        <v>32</v>
      </c>
      <c r="K110" s="8" t="s">
        <v>32</v>
      </c>
      <c r="L110" s="8">
        <v>60</v>
      </c>
      <c r="M110" s="8">
        <v>70</v>
      </c>
      <c r="N110" s="8">
        <v>40</v>
      </c>
      <c r="O110" s="8">
        <v>10</v>
      </c>
      <c r="P110" s="8">
        <v>10</v>
      </c>
      <c r="Q110" s="8" t="s">
        <v>32</v>
      </c>
      <c r="S110" s="8">
        <v>190</v>
      </c>
    </row>
    <row r="111" spans="1:19" x14ac:dyDescent="0.25">
      <c r="A111" s="8">
        <v>11</v>
      </c>
      <c r="C111" s="8">
        <f t="shared" si="1"/>
        <v>0</v>
      </c>
      <c r="F111" s="26" t="s">
        <v>79</v>
      </c>
    </row>
    <row r="112" spans="1:19" x14ac:dyDescent="0.25">
      <c r="C112" s="8">
        <f t="shared" si="1"/>
        <v>0</v>
      </c>
      <c r="F112" s="26" t="s">
        <v>71</v>
      </c>
    </row>
    <row r="113" spans="1:19" x14ac:dyDescent="0.25">
      <c r="C113" s="8">
        <f t="shared" si="1"/>
        <v>0</v>
      </c>
    </row>
    <row r="114" spans="1:19" x14ac:dyDescent="0.25">
      <c r="A114" s="8">
        <v>11.1</v>
      </c>
      <c r="B114" s="8">
        <v>6881438023</v>
      </c>
      <c r="C114" s="8">
        <f t="shared" si="1"/>
        <v>6881438023</v>
      </c>
      <c r="F114" s="26">
        <v>3</v>
      </c>
      <c r="G114" s="8" t="s">
        <v>30</v>
      </c>
      <c r="H114" s="8" t="s">
        <v>31</v>
      </c>
      <c r="I114" s="8">
        <v>18</v>
      </c>
      <c r="J114" s="8" t="s">
        <v>32</v>
      </c>
      <c r="K114" s="8" t="s">
        <v>32</v>
      </c>
      <c r="L114" s="8" t="s">
        <v>32</v>
      </c>
      <c r="M114" s="8" t="s">
        <v>32</v>
      </c>
      <c r="N114" s="8" t="s">
        <v>32</v>
      </c>
      <c r="O114" s="8" t="s">
        <v>32</v>
      </c>
      <c r="P114" s="8" t="s">
        <v>32</v>
      </c>
      <c r="Q114" s="8" t="s">
        <v>32</v>
      </c>
      <c r="S114" s="8">
        <v>18</v>
      </c>
    </row>
    <row r="115" spans="1:19" x14ac:dyDescent="0.25">
      <c r="A115" s="8">
        <v>11.2</v>
      </c>
      <c r="B115" s="8">
        <v>6881430123</v>
      </c>
      <c r="C115" s="8">
        <f t="shared" si="1"/>
        <v>6881430123</v>
      </c>
      <c r="F115" s="26">
        <v>3</v>
      </c>
      <c r="G115" s="8" t="s">
        <v>33</v>
      </c>
      <c r="H115" s="8" t="s">
        <v>31</v>
      </c>
      <c r="I115" s="8" t="s">
        <v>32</v>
      </c>
      <c r="J115" s="8">
        <v>12</v>
      </c>
      <c r="K115" s="8" t="s">
        <v>32</v>
      </c>
      <c r="L115" s="8" t="s">
        <v>32</v>
      </c>
      <c r="M115" s="8" t="s">
        <v>32</v>
      </c>
      <c r="N115" s="8" t="s">
        <v>32</v>
      </c>
      <c r="O115" s="8" t="s">
        <v>32</v>
      </c>
      <c r="P115" s="8" t="s">
        <v>32</v>
      </c>
      <c r="Q115" s="8" t="s">
        <v>32</v>
      </c>
      <c r="S115" s="8">
        <v>12</v>
      </c>
    </row>
    <row r="116" spans="1:19" x14ac:dyDescent="0.25">
      <c r="A116" s="8">
        <v>11.3</v>
      </c>
      <c r="B116" s="8">
        <v>6881430523</v>
      </c>
      <c r="C116" s="8">
        <f t="shared" si="1"/>
        <v>6881430523</v>
      </c>
      <c r="F116" s="26">
        <v>3</v>
      </c>
      <c r="G116" s="8" t="s">
        <v>35</v>
      </c>
      <c r="H116" s="8" t="s">
        <v>31</v>
      </c>
      <c r="I116" s="8" t="s">
        <v>32</v>
      </c>
      <c r="J116" s="8" t="s">
        <v>32</v>
      </c>
      <c r="K116" s="8" t="s">
        <v>32</v>
      </c>
      <c r="L116" s="8" t="s">
        <v>32</v>
      </c>
      <c r="M116" s="8" t="s">
        <v>32</v>
      </c>
      <c r="N116" s="8" t="s">
        <v>32</v>
      </c>
      <c r="O116" s="8" t="s">
        <v>32</v>
      </c>
      <c r="P116" s="8" t="s">
        <v>32</v>
      </c>
      <c r="Q116" s="8" t="s">
        <v>32</v>
      </c>
      <c r="S116" s="8" t="s">
        <v>32</v>
      </c>
    </row>
    <row r="117" spans="1:19" x14ac:dyDescent="0.25">
      <c r="A117" s="8">
        <v>11.4</v>
      </c>
      <c r="B117" s="8">
        <v>6881430723</v>
      </c>
      <c r="C117" s="8">
        <f t="shared" si="1"/>
        <v>6881430723</v>
      </c>
      <c r="F117" s="26">
        <v>3</v>
      </c>
      <c r="G117" s="8" t="s">
        <v>36</v>
      </c>
      <c r="H117" s="8" t="s">
        <v>31</v>
      </c>
      <c r="I117" s="8" t="s">
        <v>32</v>
      </c>
      <c r="J117" s="8" t="s">
        <v>32</v>
      </c>
      <c r="K117" s="8" t="s">
        <v>32</v>
      </c>
      <c r="L117" s="8">
        <v>15</v>
      </c>
      <c r="M117" s="8">
        <v>20</v>
      </c>
      <c r="N117" s="8">
        <v>20</v>
      </c>
      <c r="O117" s="8">
        <v>10</v>
      </c>
      <c r="P117" s="8">
        <v>5</v>
      </c>
      <c r="Q117" s="8" t="s">
        <v>32</v>
      </c>
      <c r="S117" s="8">
        <v>70</v>
      </c>
    </row>
    <row r="118" spans="1:19" x14ac:dyDescent="0.25">
      <c r="A118" s="8">
        <v>11.5</v>
      </c>
      <c r="B118" s="8">
        <v>6881430922</v>
      </c>
      <c r="C118" s="8">
        <f t="shared" si="1"/>
        <v>6881430922</v>
      </c>
      <c r="F118" s="26">
        <v>3</v>
      </c>
      <c r="G118" s="8" t="s">
        <v>37</v>
      </c>
      <c r="H118" s="8" t="s">
        <v>31</v>
      </c>
      <c r="I118" s="8" t="s">
        <v>32</v>
      </c>
      <c r="J118" s="8" t="s">
        <v>32</v>
      </c>
      <c r="K118" s="8" t="s">
        <v>32</v>
      </c>
      <c r="L118" s="8">
        <v>35</v>
      </c>
      <c r="M118" s="8">
        <v>40</v>
      </c>
      <c r="N118" s="8">
        <v>20</v>
      </c>
      <c r="O118" s="8">
        <v>5</v>
      </c>
      <c r="P118" s="8" t="s">
        <v>32</v>
      </c>
      <c r="Q118" s="8" t="s">
        <v>32</v>
      </c>
      <c r="S118" s="8">
        <v>100</v>
      </c>
    </row>
    <row r="119" spans="1:19" x14ac:dyDescent="0.25">
      <c r="A119" s="8">
        <v>11.6</v>
      </c>
      <c r="B119" s="8">
        <v>6881431121</v>
      </c>
      <c r="C119" s="8">
        <f t="shared" si="1"/>
        <v>6881431121</v>
      </c>
      <c r="F119" s="26">
        <v>3</v>
      </c>
      <c r="G119" s="8" t="s">
        <v>72</v>
      </c>
      <c r="H119" s="8" t="s">
        <v>31</v>
      </c>
      <c r="I119" s="8" t="s">
        <v>32</v>
      </c>
      <c r="J119" s="8" t="s">
        <v>32</v>
      </c>
      <c r="K119" s="8" t="s">
        <v>32</v>
      </c>
      <c r="L119" s="8" t="s">
        <v>32</v>
      </c>
      <c r="M119" s="8" t="s">
        <v>32</v>
      </c>
      <c r="N119" s="8" t="s">
        <v>32</v>
      </c>
      <c r="O119" s="8" t="s">
        <v>32</v>
      </c>
      <c r="P119" s="8" t="s">
        <v>32</v>
      </c>
      <c r="Q119" s="8" t="s">
        <v>32</v>
      </c>
      <c r="S119" s="8" t="s">
        <v>32</v>
      </c>
    </row>
    <row r="120" spans="1:19" x14ac:dyDescent="0.25">
      <c r="A120" s="8">
        <v>11.7</v>
      </c>
      <c r="B120" s="8">
        <v>6881431321</v>
      </c>
      <c r="C120" s="8">
        <f t="shared" si="1"/>
        <v>6881431321</v>
      </c>
      <c r="F120" s="26">
        <v>3</v>
      </c>
      <c r="G120" s="8" t="s">
        <v>39</v>
      </c>
      <c r="H120" s="8" t="s">
        <v>31</v>
      </c>
      <c r="I120" s="8" t="s">
        <v>32</v>
      </c>
      <c r="J120" s="8" t="s">
        <v>32</v>
      </c>
      <c r="K120" s="8" t="s">
        <v>32</v>
      </c>
      <c r="L120" s="8">
        <v>60</v>
      </c>
      <c r="M120" s="8">
        <v>60</v>
      </c>
      <c r="N120" s="8">
        <v>30</v>
      </c>
      <c r="O120" s="8">
        <v>5</v>
      </c>
      <c r="P120" s="8">
        <v>5</v>
      </c>
      <c r="Q120" s="8" t="s">
        <v>32</v>
      </c>
      <c r="S120" s="8">
        <v>160</v>
      </c>
    </row>
    <row r="121" spans="1:19" x14ac:dyDescent="0.25">
      <c r="A121" s="8">
        <v>11.8</v>
      </c>
      <c r="B121" s="8">
        <v>6881431521</v>
      </c>
      <c r="C121" s="8">
        <f t="shared" si="1"/>
        <v>6881431521</v>
      </c>
      <c r="F121" s="26">
        <v>3</v>
      </c>
      <c r="G121" s="8" t="s">
        <v>40</v>
      </c>
      <c r="H121" s="8" t="s">
        <v>31</v>
      </c>
      <c r="I121" s="8" t="s">
        <v>32</v>
      </c>
      <c r="J121" s="8" t="s">
        <v>32</v>
      </c>
      <c r="K121" s="8" t="s">
        <v>32</v>
      </c>
      <c r="L121" s="8">
        <v>60</v>
      </c>
      <c r="M121" s="8">
        <v>70</v>
      </c>
      <c r="N121" s="8">
        <v>40</v>
      </c>
      <c r="O121" s="8">
        <v>10</v>
      </c>
      <c r="P121" s="8">
        <v>10</v>
      </c>
      <c r="Q121" s="8" t="s">
        <v>32</v>
      </c>
      <c r="S121" s="8">
        <v>190</v>
      </c>
    </row>
    <row r="122" spans="1:19" x14ac:dyDescent="0.25">
      <c r="A122" s="8">
        <v>12</v>
      </c>
      <c r="C122" s="8">
        <f t="shared" si="1"/>
        <v>0</v>
      </c>
      <c r="F122" s="26" t="s">
        <v>41</v>
      </c>
    </row>
    <row r="123" spans="1:19" x14ac:dyDescent="0.25">
      <c r="C123" s="8">
        <f t="shared" si="1"/>
        <v>0</v>
      </c>
      <c r="F123" s="26" t="s">
        <v>42</v>
      </c>
    </row>
    <row r="124" spans="1:19" x14ac:dyDescent="0.25">
      <c r="C124" s="8">
        <f t="shared" si="1"/>
        <v>0</v>
      </c>
      <c r="F124" s="26" t="s">
        <v>73</v>
      </c>
    </row>
    <row r="125" spans="1:19" x14ac:dyDescent="0.25">
      <c r="C125" s="8">
        <f t="shared" si="1"/>
        <v>0</v>
      </c>
    </row>
    <row r="126" spans="1:19" x14ac:dyDescent="0.25">
      <c r="A126" s="8">
        <v>12.1</v>
      </c>
      <c r="B126" s="8">
        <v>6881360714</v>
      </c>
      <c r="C126" s="8">
        <f t="shared" si="1"/>
        <v>6881360714</v>
      </c>
      <c r="F126" s="26">
        <v>3</v>
      </c>
      <c r="G126" s="8" t="s">
        <v>74</v>
      </c>
      <c r="H126" s="8" t="s">
        <v>31</v>
      </c>
      <c r="I126" s="8" t="s">
        <v>32</v>
      </c>
      <c r="J126" s="8" t="s">
        <v>32</v>
      </c>
      <c r="K126" s="8" t="s">
        <v>32</v>
      </c>
      <c r="L126" s="8">
        <v>15</v>
      </c>
      <c r="M126" s="8">
        <v>20</v>
      </c>
      <c r="N126" s="8">
        <v>20</v>
      </c>
      <c r="O126" s="8">
        <v>10</v>
      </c>
      <c r="P126" s="8">
        <v>5</v>
      </c>
      <c r="Q126" s="8" t="s">
        <v>32</v>
      </c>
      <c r="S126" s="8">
        <v>70</v>
      </c>
    </row>
    <row r="127" spans="1:19" x14ac:dyDescent="0.25">
      <c r="A127" s="8">
        <v>12.2</v>
      </c>
      <c r="B127" s="8">
        <v>6881360914</v>
      </c>
      <c r="C127" s="8">
        <f t="shared" si="1"/>
        <v>6881360914</v>
      </c>
      <c r="F127" s="26">
        <v>3</v>
      </c>
      <c r="G127" s="8" t="s">
        <v>75</v>
      </c>
      <c r="H127" s="8" t="s">
        <v>31</v>
      </c>
      <c r="I127" s="8" t="s">
        <v>32</v>
      </c>
      <c r="J127" s="8" t="s">
        <v>32</v>
      </c>
      <c r="K127" s="8" t="s">
        <v>32</v>
      </c>
      <c r="L127" s="8">
        <v>35</v>
      </c>
      <c r="M127" s="8">
        <v>40</v>
      </c>
      <c r="N127" s="8">
        <v>20</v>
      </c>
      <c r="O127" s="8">
        <v>5</v>
      </c>
      <c r="P127" s="8" t="s">
        <v>32</v>
      </c>
      <c r="Q127" s="8" t="s">
        <v>32</v>
      </c>
      <c r="S127" s="8">
        <v>100</v>
      </c>
    </row>
    <row r="128" spans="1:19" x14ac:dyDescent="0.25">
      <c r="A128" s="8">
        <v>12.3</v>
      </c>
      <c r="B128" s="8">
        <v>6881361314</v>
      </c>
      <c r="C128" s="8">
        <f t="shared" si="1"/>
        <v>6881361314</v>
      </c>
      <c r="F128" s="26">
        <v>3</v>
      </c>
      <c r="G128" s="8" t="s">
        <v>76</v>
      </c>
      <c r="H128" s="8" t="s">
        <v>31</v>
      </c>
      <c r="I128" s="8" t="s">
        <v>32</v>
      </c>
      <c r="J128" s="8" t="s">
        <v>32</v>
      </c>
      <c r="K128" s="8" t="s">
        <v>32</v>
      </c>
      <c r="L128" s="8">
        <v>60</v>
      </c>
      <c r="M128" s="8">
        <v>60</v>
      </c>
      <c r="N128" s="8">
        <v>30</v>
      </c>
      <c r="O128" s="8">
        <v>5</v>
      </c>
      <c r="P128" s="8">
        <v>5</v>
      </c>
      <c r="Q128" s="8" t="s">
        <v>32</v>
      </c>
      <c r="S128" s="8">
        <v>160</v>
      </c>
    </row>
    <row r="129" spans="1:19" x14ac:dyDescent="0.25">
      <c r="A129" s="8">
        <v>12.4</v>
      </c>
      <c r="B129" s="8">
        <v>6881361514</v>
      </c>
      <c r="C129" s="8">
        <f t="shared" si="1"/>
        <v>6881361514</v>
      </c>
      <c r="F129" s="26">
        <v>3</v>
      </c>
      <c r="G129" s="8" t="s">
        <v>77</v>
      </c>
      <c r="H129" s="8" t="s">
        <v>31</v>
      </c>
      <c r="I129" s="8" t="s">
        <v>32</v>
      </c>
      <c r="J129" s="8" t="s">
        <v>32</v>
      </c>
      <c r="K129" s="8" t="s">
        <v>32</v>
      </c>
      <c r="L129" s="8">
        <v>60</v>
      </c>
      <c r="M129" s="8">
        <v>70</v>
      </c>
      <c r="N129" s="8">
        <v>40</v>
      </c>
      <c r="O129" s="8">
        <v>10</v>
      </c>
      <c r="P129" s="8">
        <v>10</v>
      </c>
      <c r="Q129" s="8" t="s">
        <v>32</v>
      </c>
      <c r="S129" s="8">
        <v>190</v>
      </c>
    </row>
    <row r="130" spans="1:19" x14ac:dyDescent="0.25">
      <c r="A130" s="8">
        <v>13</v>
      </c>
      <c r="C130" s="8">
        <f t="shared" si="1"/>
        <v>0</v>
      </c>
      <c r="F130" s="26" t="s">
        <v>80</v>
      </c>
    </row>
    <row r="131" spans="1:19" x14ac:dyDescent="0.25">
      <c r="A131" s="8">
        <v>13.1</v>
      </c>
      <c r="B131" s="8">
        <v>6881228023</v>
      </c>
      <c r="C131" s="8">
        <f t="shared" ref="C131:C194" si="2">VALUE(B131)</f>
        <v>6881228023</v>
      </c>
      <c r="F131" s="26">
        <v>3</v>
      </c>
      <c r="G131" s="8" t="s">
        <v>81</v>
      </c>
      <c r="H131" s="8" t="s">
        <v>31</v>
      </c>
      <c r="I131" s="8">
        <v>36</v>
      </c>
      <c r="J131" s="8" t="s">
        <v>32</v>
      </c>
      <c r="K131" s="8" t="s">
        <v>32</v>
      </c>
      <c r="L131" s="8" t="s">
        <v>32</v>
      </c>
      <c r="M131" s="8" t="s">
        <v>32</v>
      </c>
      <c r="N131" s="8" t="s">
        <v>32</v>
      </c>
      <c r="O131" s="8" t="s">
        <v>32</v>
      </c>
      <c r="P131" s="8" t="s">
        <v>32</v>
      </c>
      <c r="Q131" s="8" t="s">
        <v>32</v>
      </c>
      <c r="S131" s="8">
        <v>36</v>
      </c>
    </row>
    <row r="132" spans="1:19" x14ac:dyDescent="0.25">
      <c r="A132" s="8">
        <v>13.2</v>
      </c>
      <c r="B132" s="8">
        <v>6881220123</v>
      </c>
      <c r="C132" s="8">
        <f t="shared" si="2"/>
        <v>6881220123</v>
      </c>
      <c r="F132" s="26">
        <v>3</v>
      </c>
      <c r="G132" s="8" t="s">
        <v>82</v>
      </c>
      <c r="H132" s="8" t="s">
        <v>31</v>
      </c>
      <c r="I132" s="8" t="s">
        <v>32</v>
      </c>
      <c r="J132" s="8">
        <v>25</v>
      </c>
      <c r="K132" s="8" t="s">
        <v>32</v>
      </c>
      <c r="L132" s="8" t="s">
        <v>32</v>
      </c>
      <c r="M132" s="8" t="s">
        <v>32</v>
      </c>
      <c r="N132" s="8" t="s">
        <v>32</v>
      </c>
      <c r="O132" s="8" t="s">
        <v>32</v>
      </c>
      <c r="P132" s="8" t="s">
        <v>32</v>
      </c>
      <c r="Q132" s="8" t="s">
        <v>32</v>
      </c>
      <c r="S132" s="8">
        <v>25</v>
      </c>
    </row>
    <row r="133" spans="1:19" x14ac:dyDescent="0.25">
      <c r="A133" s="8">
        <v>14</v>
      </c>
      <c r="C133" s="8">
        <f t="shared" si="2"/>
        <v>0</v>
      </c>
      <c r="F133" s="26" t="s">
        <v>83</v>
      </c>
    </row>
    <row r="134" spans="1:19" x14ac:dyDescent="0.25">
      <c r="A134" s="8">
        <v>14.1</v>
      </c>
      <c r="B134" s="8">
        <v>6881678023</v>
      </c>
      <c r="C134" s="8">
        <f t="shared" si="2"/>
        <v>6881678023</v>
      </c>
      <c r="F134" s="26">
        <v>3</v>
      </c>
      <c r="G134" s="8" t="s">
        <v>30</v>
      </c>
      <c r="H134" s="8" t="s">
        <v>31</v>
      </c>
      <c r="I134" s="8">
        <v>75</v>
      </c>
      <c r="J134" s="8" t="s">
        <v>32</v>
      </c>
      <c r="K134" s="8" t="s">
        <v>32</v>
      </c>
      <c r="L134" s="8" t="s">
        <v>32</v>
      </c>
      <c r="M134" s="8" t="s">
        <v>32</v>
      </c>
      <c r="N134" s="8" t="s">
        <v>32</v>
      </c>
      <c r="O134" s="8" t="s">
        <v>32</v>
      </c>
      <c r="P134" s="8" t="s">
        <v>32</v>
      </c>
      <c r="Q134" s="8" t="s">
        <v>32</v>
      </c>
      <c r="S134" s="8">
        <v>75</v>
      </c>
    </row>
    <row r="135" spans="1:19" x14ac:dyDescent="0.25">
      <c r="A135" s="8">
        <v>14.2</v>
      </c>
      <c r="B135" s="8">
        <v>6881670123</v>
      </c>
      <c r="C135" s="8">
        <f t="shared" si="2"/>
        <v>6881670123</v>
      </c>
      <c r="F135" s="26">
        <v>3</v>
      </c>
      <c r="G135" s="8" t="s">
        <v>33</v>
      </c>
      <c r="H135" s="8" t="s">
        <v>31</v>
      </c>
      <c r="I135" s="8" t="s">
        <v>32</v>
      </c>
      <c r="J135" s="8">
        <v>58</v>
      </c>
      <c r="K135" s="8" t="s">
        <v>32</v>
      </c>
      <c r="L135" s="8" t="s">
        <v>32</v>
      </c>
      <c r="M135" s="8" t="s">
        <v>32</v>
      </c>
      <c r="N135" s="8" t="s">
        <v>32</v>
      </c>
      <c r="O135" s="8" t="s">
        <v>32</v>
      </c>
      <c r="P135" s="8" t="s">
        <v>32</v>
      </c>
      <c r="Q135" s="8" t="s">
        <v>32</v>
      </c>
      <c r="S135" s="8">
        <v>58</v>
      </c>
    </row>
    <row r="136" spans="1:19" x14ac:dyDescent="0.25">
      <c r="A136" s="8">
        <v>14.3</v>
      </c>
      <c r="B136" s="8">
        <v>6881670523</v>
      </c>
      <c r="C136" s="8">
        <f t="shared" si="2"/>
        <v>6881670523</v>
      </c>
      <c r="F136" s="26">
        <v>3</v>
      </c>
      <c r="G136" s="8" t="s">
        <v>35</v>
      </c>
      <c r="H136" s="8" t="s">
        <v>31</v>
      </c>
      <c r="I136" s="8" t="s">
        <v>32</v>
      </c>
      <c r="J136" s="8" t="s">
        <v>32</v>
      </c>
      <c r="K136" s="8" t="s">
        <v>32</v>
      </c>
      <c r="L136" s="8" t="s">
        <v>32</v>
      </c>
      <c r="M136" s="8" t="s">
        <v>32</v>
      </c>
      <c r="N136" s="8" t="s">
        <v>32</v>
      </c>
      <c r="O136" s="8" t="s">
        <v>32</v>
      </c>
      <c r="P136" s="8" t="s">
        <v>32</v>
      </c>
      <c r="Q136" s="8" t="s">
        <v>32</v>
      </c>
      <c r="S136" s="8" t="s">
        <v>32</v>
      </c>
    </row>
    <row r="137" spans="1:19" x14ac:dyDescent="0.25">
      <c r="A137" s="8">
        <v>14.4</v>
      </c>
      <c r="B137" s="8">
        <v>6881670723</v>
      </c>
      <c r="C137" s="8">
        <f t="shared" si="2"/>
        <v>6881670723</v>
      </c>
      <c r="F137" s="26">
        <v>3</v>
      </c>
      <c r="G137" s="8" t="s">
        <v>36</v>
      </c>
      <c r="H137" s="8" t="s">
        <v>31</v>
      </c>
      <c r="I137" s="8" t="s">
        <v>32</v>
      </c>
      <c r="J137" s="8" t="s">
        <v>32</v>
      </c>
      <c r="K137" s="8" t="s">
        <v>32</v>
      </c>
      <c r="L137" s="8">
        <v>10</v>
      </c>
      <c r="M137" s="8">
        <v>10</v>
      </c>
      <c r="N137" s="8">
        <v>15</v>
      </c>
      <c r="O137" s="8">
        <v>5</v>
      </c>
      <c r="P137" s="8">
        <v>5</v>
      </c>
      <c r="Q137" s="8" t="s">
        <v>32</v>
      </c>
      <c r="S137" s="8">
        <v>45</v>
      </c>
    </row>
    <row r="138" spans="1:19" x14ac:dyDescent="0.25">
      <c r="A138" s="8">
        <v>14.5</v>
      </c>
      <c r="B138" s="8">
        <v>6881670922</v>
      </c>
      <c r="C138" s="8">
        <f t="shared" si="2"/>
        <v>6881670922</v>
      </c>
      <c r="F138" s="26">
        <v>3</v>
      </c>
      <c r="G138" s="8" t="s">
        <v>37</v>
      </c>
      <c r="H138" s="8" t="s">
        <v>31</v>
      </c>
      <c r="I138" s="8" t="s">
        <v>32</v>
      </c>
      <c r="J138" s="8" t="s">
        <v>32</v>
      </c>
      <c r="K138" s="8" t="s">
        <v>32</v>
      </c>
      <c r="L138" s="8">
        <v>15</v>
      </c>
      <c r="M138" s="8">
        <v>15</v>
      </c>
      <c r="N138" s="8">
        <v>15</v>
      </c>
      <c r="O138" s="8" t="s">
        <v>32</v>
      </c>
      <c r="P138" s="8" t="s">
        <v>32</v>
      </c>
      <c r="Q138" s="8" t="s">
        <v>32</v>
      </c>
      <c r="S138" s="8">
        <v>45</v>
      </c>
    </row>
    <row r="139" spans="1:19" x14ac:dyDescent="0.25">
      <c r="A139" s="8">
        <v>14.6</v>
      </c>
      <c r="B139" s="8">
        <v>6881671121</v>
      </c>
      <c r="C139" s="8">
        <f t="shared" si="2"/>
        <v>6881671121</v>
      </c>
      <c r="F139" s="26">
        <v>3</v>
      </c>
      <c r="G139" s="8" t="s">
        <v>38</v>
      </c>
      <c r="H139" s="8" t="s">
        <v>31</v>
      </c>
      <c r="I139" s="8" t="s">
        <v>32</v>
      </c>
      <c r="J139" s="8" t="s">
        <v>32</v>
      </c>
      <c r="K139" s="8" t="s">
        <v>32</v>
      </c>
      <c r="L139" s="8" t="s">
        <v>32</v>
      </c>
      <c r="M139" s="8" t="s">
        <v>32</v>
      </c>
      <c r="N139" s="8" t="s">
        <v>32</v>
      </c>
      <c r="O139" s="8" t="s">
        <v>32</v>
      </c>
      <c r="P139" s="8" t="s">
        <v>32</v>
      </c>
      <c r="Q139" s="8" t="s">
        <v>32</v>
      </c>
      <c r="S139" s="8" t="s">
        <v>32</v>
      </c>
    </row>
    <row r="140" spans="1:19" x14ac:dyDescent="0.25">
      <c r="A140" s="8">
        <v>14.7</v>
      </c>
      <c r="B140" s="8">
        <v>6881671321</v>
      </c>
      <c r="C140" s="8">
        <f t="shared" si="2"/>
        <v>6881671321</v>
      </c>
      <c r="F140" s="26">
        <v>3</v>
      </c>
      <c r="G140" s="8" t="s">
        <v>39</v>
      </c>
      <c r="H140" s="8" t="s">
        <v>31</v>
      </c>
      <c r="I140" s="8" t="s">
        <v>32</v>
      </c>
      <c r="J140" s="8" t="s">
        <v>32</v>
      </c>
      <c r="K140" s="8" t="s">
        <v>32</v>
      </c>
      <c r="L140" s="8">
        <v>15</v>
      </c>
      <c r="M140" s="8">
        <v>10</v>
      </c>
      <c r="N140" s="8">
        <v>15</v>
      </c>
      <c r="O140" s="8">
        <v>5</v>
      </c>
      <c r="P140" s="8">
        <v>5</v>
      </c>
      <c r="Q140" s="8" t="s">
        <v>32</v>
      </c>
      <c r="S140" s="8">
        <v>50</v>
      </c>
    </row>
    <row r="141" spans="1:19" x14ac:dyDescent="0.25">
      <c r="A141" s="8">
        <v>14.8</v>
      </c>
      <c r="B141" s="8">
        <v>6881671521</v>
      </c>
      <c r="C141" s="8">
        <f t="shared" si="2"/>
        <v>6881671521</v>
      </c>
      <c r="F141" s="26">
        <v>3</v>
      </c>
      <c r="G141" s="8" t="s">
        <v>40</v>
      </c>
      <c r="H141" s="8" t="s">
        <v>31</v>
      </c>
      <c r="I141" s="8" t="s">
        <v>32</v>
      </c>
      <c r="J141" s="8" t="s">
        <v>32</v>
      </c>
      <c r="K141" s="8" t="s">
        <v>32</v>
      </c>
      <c r="L141" s="8" t="s">
        <v>32</v>
      </c>
      <c r="M141" s="8" t="s">
        <v>32</v>
      </c>
      <c r="N141" s="8" t="s">
        <v>32</v>
      </c>
      <c r="O141" s="8" t="s">
        <v>32</v>
      </c>
      <c r="P141" s="8" t="s">
        <v>32</v>
      </c>
      <c r="Q141" s="8" t="s">
        <v>32</v>
      </c>
      <c r="S141" s="8" t="s">
        <v>32</v>
      </c>
    </row>
    <row r="142" spans="1:19" x14ac:dyDescent="0.25">
      <c r="A142" s="8">
        <v>15</v>
      </c>
      <c r="C142" s="8">
        <f t="shared" si="2"/>
        <v>0</v>
      </c>
      <c r="D142" s="8" t="s">
        <v>84</v>
      </c>
    </row>
    <row r="143" spans="1:19" x14ac:dyDescent="0.25">
      <c r="C143" s="8">
        <f t="shared" si="2"/>
        <v>0</v>
      </c>
      <c r="D143" s="8" t="s">
        <v>85</v>
      </c>
    </row>
    <row r="144" spans="1:19" x14ac:dyDescent="0.25">
      <c r="C144" s="8">
        <f t="shared" si="2"/>
        <v>0</v>
      </c>
      <c r="D144" s="8" t="s">
        <v>86</v>
      </c>
    </row>
    <row r="145" spans="1:19" x14ac:dyDescent="0.25">
      <c r="C145" s="8">
        <f t="shared" si="2"/>
        <v>0</v>
      </c>
      <c r="D145" s="8" t="s">
        <v>87</v>
      </c>
    </row>
    <row r="146" spans="1:19" x14ac:dyDescent="0.25">
      <c r="C146" s="8">
        <f t="shared" si="2"/>
        <v>0</v>
      </c>
      <c r="D146" s="8" t="s">
        <v>88</v>
      </c>
    </row>
    <row r="147" spans="1:19" x14ac:dyDescent="0.25">
      <c r="C147" s="8">
        <f t="shared" si="2"/>
        <v>0</v>
      </c>
      <c r="D147" s="8" t="s">
        <v>89</v>
      </c>
    </row>
    <row r="148" spans="1:19" x14ac:dyDescent="0.25">
      <c r="C148" s="8">
        <f t="shared" si="2"/>
        <v>0</v>
      </c>
      <c r="D148" s="8" t="s">
        <v>90</v>
      </c>
    </row>
    <row r="149" spans="1:19" x14ac:dyDescent="0.25">
      <c r="C149" s="8">
        <f t="shared" si="2"/>
        <v>0</v>
      </c>
      <c r="D149" s="8" t="s">
        <v>91</v>
      </c>
    </row>
    <row r="150" spans="1:19" x14ac:dyDescent="0.25">
      <c r="C150" s="8">
        <f t="shared" si="2"/>
        <v>0</v>
      </c>
      <c r="D150" s="8" t="s">
        <v>92</v>
      </c>
    </row>
    <row r="151" spans="1:19" x14ac:dyDescent="0.25">
      <c r="C151" s="8">
        <f t="shared" si="2"/>
        <v>0</v>
      </c>
      <c r="D151" s="8" t="s">
        <v>93</v>
      </c>
    </row>
    <row r="152" spans="1:19" x14ac:dyDescent="0.25">
      <c r="C152" s="8">
        <f t="shared" si="2"/>
        <v>0</v>
      </c>
    </row>
    <row r="153" spans="1:19" x14ac:dyDescent="0.25">
      <c r="A153" s="8">
        <v>15.1</v>
      </c>
      <c r="B153" s="8">
        <v>6881510061</v>
      </c>
      <c r="C153" s="8">
        <f t="shared" si="2"/>
        <v>6881510061</v>
      </c>
      <c r="F153" s="26">
        <v>3</v>
      </c>
      <c r="G153" s="25">
        <v>2300</v>
      </c>
      <c r="H153" s="8" t="s">
        <v>94</v>
      </c>
      <c r="I153" s="8" t="s">
        <v>32</v>
      </c>
      <c r="J153" s="8">
        <v>30</v>
      </c>
      <c r="K153" s="8" t="s">
        <v>32</v>
      </c>
      <c r="L153" s="8" t="s">
        <v>32</v>
      </c>
      <c r="M153" s="8" t="s">
        <v>32</v>
      </c>
      <c r="N153" s="8" t="s">
        <v>32</v>
      </c>
      <c r="O153" s="8" t="s">
        <v>32</v>
      </c>
      <c r="P153" s="8" t="s">
        <v>32</v>
      </c>
      <c r="Q153" s="8">
        <v>10</v>
      </c>
      <c r="S153" s="8">
        <v>40</v>
      </c>
    </row>
    <row r="154" spans="1:19" x14ac:dyDescent="0.25">
      <c r="A154" s="8">
        <v>16</v>
      </c>
      <c r="B154" s="8" t="s">
        <v>95</v>
      </c>
      <c r="C154" s="8" t="e">
        <f t="shared" si="2"/>
        <v>#VALUE!</v>
      </c>
    </row>
    <row r="155" spans="1:19" x14ac:dyDescent="0.25">
      <c r="B155" s="8" t="s">
        <v>85</v>
      </c>
      <c r="C155" s="8" t="e">
        <f t="shared" si="2"/>
        <v>#VALUE!</v>
      </c>
    </row>
    <row r="156" spans="1:19" x14ac:dyDescent="0.25">
      <c r="B156" s="8" t="s">
        <v>86</v>
      </c>
      <c r="C156" s="8" t="e">
        <f t="shared" si="2"/>
        <v>#VALUE!</v>
      </c>
    </row>
    <row r="157" spans="1:19" x14ac:dyDescent="0.25">
      <c r="B157" s="8" t="s">
        <v>87</v>
      </c>
      <c r="C157" s="8" t="e">
        <f t="shared" si="2"/>
        <v>#VALUE!</v>
      </c>
    </row>
    <row r="158" spans="1:19" x14ac:dyDescent="0.25">
      <c r="B158" s="8" t="s">
        <v>88</v>
      </c>
      <c r="C158" s="8" t="e">
        <f t="shared" si="2"/>
        <v>#VALUE!</v>
      </c>
    </row>
    <row r="159" spans="1:19" x14ac:dyDescent="0.25">
      <c r="B159" s="8" t="s">
        <v>96</v>
      </c>
      <c r="C159" s="8" t="e">
        <f t="shared" si="2"/>
        <v>#VALUE!</v>
      </c>
    </row>
    <row r="160" spans="1:19" x14ac:dyDescent="0.25">
      <c r="B160" s="8" t="s">
        <v>90</v>
      </c>
      <c r="C160" s="8" t="e">
        <f t="shared" si="2"/>
        <v>#VALUE!</v>
      </c>
    </row>
    <row r="161" spans="1:19" x14ac:dyDescent="0.25">
      <c r="B161" s="8" t="s">
        <v>91</v>
      </c>
      <c r="C161" s="8" t="e">
        <f t="shared" si="2"/>
        <v>#VALUE!</v>
      </c>
    </row>
    <row r="162" spans="1:19" x14ac:dyDescent="0.25">
      <c r="B162" s="8" t="s">
        <v>92</v>
      </c>
      <c r="C162" s="8" t="e">
        <f t="shared" si="2"/>
        <v>#VALUE!</v>
      </c>
    </row>
    <row r="163" spans="1:19" x14ac:dyDescent="0.25">
      <c r="B163" s="8" t="s">
        <v>93</v>
      </c>
      <c r="C163" s="8" t="e">
        <f t="shared" si="2"/>
        <v>#VALUE!</v>
      </c>
    </row>
    <row r="164" spans="1:19" x14ac:dyDescent="0.25">
      <c r="C164" s="8">
        <f t="shared" si="2"/>
        <v>0</v>
      </c>
    </row>
    <row r="165" spans="1:19" x14ac:dyDescent="0.25">
      <c r="A165" s="8">
        <v>16.100000000000001</v>
      </c>
      <c r="B165" s="8">
        <v>6881510071</v>
      </c>
      <c r="C165" s="8">
        <f t="shared" si="2"/>
        <v>6881510071</v>
      </c>
      <c r="F165" s="26">
        <v>3</v>
      </c>
      <c r="G165" s="25">
        <v>2800</v>
      </c>
      <c r="H165" s="8" t="s">
        <v>94</v>
      </c>
      <c r="I165" s="8">
        <v>70</v>
      </c>
      <c r="J165" s="8" t="s">
        <v>32</v>
      </c>
      <c r="K165" s="8" t="s">
        <v>32</v>
      </c>
      <c r="L165" s="8" t="s">
        <v>32</v>
      </c>
      <c r="M165" s="8" t="s">
        <v>32</v>
      </c>
      <c r="N165" s="8" t="s">
        <v>32</v>
      </c>
      <c r="O165" s="8" t="s">
        <v>32</v>
      </c>
      <c r="P165" s="8" t="s">
        <v>32</v>
      </c>
      <c r="Q165" s="8">
        <v>10</v>
      </c>
      <c r="S165" s="8">
        <v>80</v>
      </c>
    </row>
    <row r="166" spans="1:19" x14ac:dyDescent="0.25">
      <c r="A166" s="8">
        <v>17</v>
      </c>
      <c r="B166" s="8" t="s">
        <v>97</v>
      </c>
      <c r="C166" s="8" t="e">
        <f t="shared" si="2"/>
        <v>#VALUE!</v>
      </c>
    </row>
    <row r="167" spans="1:19" x14ac:dyDescent="0.25">
      <c r="B167" s="8" t="s">
        <v>98</v>
      </c>
      <c r="C167" s="8" t="e">
        <f t="shared" si="2"/>
        <v>#VALUE!</v>
      </c>
    </row>
    <row r="168" spans="1:19" x14ac:dyDescent="0.25">
      <c r="B168" s="8" t="s">
        <v>99</v>
      </c>
      <c r="C168" s="8" t="e">
        <f t="shared" si="2"/>
        <v>#VALUE!</v>
      </c>
    </row>
    <row r="169" spans="1:19" x14ac:dyDescent="0.25">
      <c r="B169" s="8" t="s">
        <v>100</v>
      </c>
      <c r="C169" s="8" t="e">
        <f t="shared" si="2"/>
        <v>#VALUE!</v>
      </c>
    </row>
    <row r="170" spans="1:19" x14ac:dyDescent="0.25">
      <c r="A170" s="8">
        <v>17.100000000000001</v>
      </c>
      <c r="B170" s="8">
        <v>6881529000</v>
      </c>
      <c r="C170" s="8">
        <f t="shared" si="2"/>
        <v>6881529000</v>
      </c>
      <c r="F170" s="26">
        <v>3</v>
      </c>
      <c r="G170" s="8" t="s">
        <v>101</v>
      </c>
      <c r="H170" s="8" t="s">
        <v>94</v>
      </c>
      <c r="I170" s="8">
        <v>490</v>
      </c>
      <c r="J170" s="8" t="s">
        <v>32</v>
      </c>
      <c r="K170" s="8" t="s">
        <v>32</v>
      </c>
      <c r="L170" s="8" t="s">
        <v>32</v>
      </c>
      <c r="M170" s="8" t="s">
        <v>32</v>
      </c>
      <c r="N170" s="8" t="s">
        <v>32</v>
      </c>
      <c r="O170" s="8" t="s">
        <v>32</v>
      </c>
      <c r="P170" s="8" t="s">
        <v>32</v>
      </c>
      <c r="Q170" s="8">
        <v>60</v>
      </c>
      <c r="S170" s="8">
        <v>550</v>
      </c>
    </row>
    <row r="171" spans="1:19" x14ac:dyDescent="0.25">
      <c r="A171" s="8">
        <v>17.2</v>
      </c>
      <c r="B171" s="8">
        <v>6881526000</v>
      </c>
      <c r="C171" s="8">
        <f t="shared" si="2"/>
        <v>6881526000</v>
      </c>
      <c r="F171" s="26">
        <v>3</v>
      </c>
      <c r="G171" s="8" t="s">
        <v>102</v>
      </c>
      <c r="H171" s="8" t="s">
        <v>103</v>
      </c>
      <c r="I171" s="8" t="s">
        <v>32</v>
      </c>
      <c r="J171" s="8">
        <v>250</v>
      </c>
      <c r="K171" s="8" t="s">
        <v>32</v>
      </c>
      <c r="L171" s="8" t="s">
        <v>32</v>
      </c>
      <c r="M171" s="8" t="s">
        <v>32</v>
      </c>
      <c r="N171" s="8" t="s">
        <v>32</v>
      </c>
      <c r="O171" s="8" t="s">
        <v>32</v>
      </c>
      <c r="P171" s="8" t="s">
        <v>32</v>
      </c>
      <c r="Q171" s="8">
        <v>50</v>
      </c>
      <c r="S171" s="8">
        <v>300</v>
      </c>
    </row>
    <row r="172" spans="1:19" x14ac:dyDescent="0.25">
      <c r="A172" s="8">
        <v>18</v>
      </c>
      <c r="B172" s="8" t="s">
        <v>104</v>
      </c>
      <c r="C172" s="8" t="e">
        <f t="shared" si="2"/>
        <v>#VALUE!</v>
      </c>
    </row>
    <row r="173" spans="1:19" x14ac:dyDescent="0.25">
      <c r="B173" s="8" t="s">
        <v>105</v>
      </c>
      <c r="C173" s="8" t="e">
        <f t="shared" si="2"/>
        <v>#VALUE!</v>
      </c>
    </row>
    <row r="174" spans="1:19" x14ac:dyDescent="0.25">
      <c r="B174" s="8" t="s">
        <v>106</v>
      </c>
      <c r="C174" s="8" t="e">
        <f t="shared" si="2"/>
        <v>#VALUE!</v>
      </c>
    </row>
    <row r="175" spans="1:19" x14ac:dyDescent="0.25">
      <c r="A175" s="8">
        <v>18.100000000000001</v>
      </c>
      <c r="B175" s="8">
        <v>6881610000</v>
      </c>
      <c r="C175" s="8">
        <f t="shared" si="2"/>
        <v>6881610000</v>
      </c>
      <c r="F175" s="26">
        <v>3</v>
      </c>
      <c r="G175" s="8" t="s">
        <v>107</v>
      </c>
      <c r="H175" s="8" t="s">
        <v>94</v>
      </c>
      <c r="I175" s="8">
        <v>1470</v>
      </c>
      <c r="J175" s="8" t="s">
        <v>32</v>
      </c>
      <c r="K175" s="8" t="s">
        <v>32</v>
      </c>
      <c r="L175" s="8" t="s">
        <v>32</v>
      </c>
      <c r="M175" s="8" t="s">
        <v>32</v>
      </c>
      <c r="N175" s="8" t="s">
        <v>32</v>
      </c>
      <c r="O175" s="8" t="s">
        <v>32</v>
      </c>
      <c r="P175" s="8" t="s">
        <v>32</v>
      </c>
      <c r="Q175" s="8">
        <v>30</v>
      </c>
      <c r="S175" s="8">
        <v>1500</v>
      </c>
    </row>
    <row r="176" spans="1:19" x14ac:dyDescent="0.25">
      <c r="A176" s="8">
        <v>18.2</v>
      </c>
      <c r="B176" s="8">
        <v>6881611000</v>
      </c>
      <c r="C176" s="8">
        <f t="shared" si="2"/>
        <v>6881611000</v>
      </c>
      <c r="F176" s="26">
        <v>3</v>
      </c>
      <c r="G176" s="8" t="s">
        <v>108</v>
      </c>
      <c r="H176" s="8" t="s">
        <v>94</v>
      </c>
      <c r="I176" s="8" t="s">
        <v>32</v>
      </c>
      <c r="J176" s="8">
        <v>750</v>
      </c>
      <c r="K176" s="8" t="s">
        <v>32</v>
      </c>
      <c r="L176" s="8" t="s">
        <v>32</v>
      </c>
      <c r="M176" s="8" t="s">
        <v>32</v>
      </c>
      <c r="N176" s="8" t="s">
        <v>32</v>
      </c>
      <c r="O176" s="8" t="s">
        <v>32</v>
      </c>
      <c r="P176" s="8" t="s">
        <v>32</v>
      </c>
      <c r="Q176" s="8">
        <v>50</v>
      </c>
      <c r="S176" s="8">
        <v>800</v>
      </c>
    </row>
    <row r="177" spans="1:19" x14ac:dyDescent="0.25">
      <c r="A177" s="8">
        <v>18.3</v>
      </c>
      <c r="B177" s="8">
        <v>6881612000</v>
      </c>
      <c r="C177" s="8">
        <f t="shared" si="2"/>
        <v>6881612000</v>
      </c>
      <c r="F177" s="26">
        <v>3</v>
      </c>
      <c r="G177" s="8" t="s">
        <v>109</v>
      </c>
      <c r="H177" s="8" t="s">
        <v>94</v>
      </c>
      <c r="I177" s="8" t="s">
        <v>32</v>
      </c>
      <c r="J177" s="8" t="s">
        <v>32</v>
      </c>
      <c r="K177" s="8" t="s">
        <v>32</v>
      </c>
      <c r="L177" s="8">
        <v>300</v>
      </c>
      <c r="M177" s="8">
        <v>220</v>
      </c>
      <c r="N177" s="8">
        <v>960</v>
      </c>
      <c r="O177" s="8">
        <v>450</v>
      </c>
      <c r="P177" s="8">
        <v>270</v>
      </c>
      <c r="Q177" s="8">
        <v>100</v>
      </c>
      <c r="S177" s="8">
        <v>2300</v>
      </c>
    </row>
    <row r="178" spans="1:19" x14ac:dyDescent="0.25">
      <c r="A178" s="8">
        <v>18.399999999999999</v>
      </c>
      <c r="B178" s="8">
        <v>6881613000</v>
      </c>
      <c r="C178" s="8">
        <f t="shared" si="2"/>
        <v>6881613000</v>
      </c>
      <c r="F178" s="26">
        <v>3</v>
      </c>
      <c r="G178" s="8" t="s">
        <v>110</v>
      </c>
      <c r="H178" s="8" t="s">
        <v>94</v>
      </c>
      <c r="I178" s="8" t="s">
        <v>32</v>
      </c>
      <c r="J178" s="8" t="s">
        <v>32</v>
      </c>
      <c r="K178" s="8" t="s">
        <v>32</v>
      </c>
      <c r="L178" s="8">
        <v>1110</v>
      </c>
      <c r="M178" s="8">
        <v>1110</v>
      </c>
      <c r="N178" s="8">
        <v>850</v>
      </c>
      <c r="O178" s="8">
        <v>120</v>
      </c>
      <c r="P178" s="8" t="s">
        <v>32</v>
      </c>
      <c r="Q178" s="8">
        <v>200</v>
      </c>
      <c r="S178" s="8">
        <v>3390</v>
      </c>
    </row>
    <row r="179" spans="1:19" x14ac:dyDescent="0.25">
      <c r="A179" s="8">
        <v>18.5</v>
      </c>
      <c r="B179" s="8">
        <v>6881614000</v>
      </c>
      <c r="C179" s="8">
        <f t="shared" si="2"/>
        <v>6881614000</v>
      </c>
      <c r="F179" s="26">
        <v>3</v>
      </c>
      <c r="G179" s="8" t="s">
        <v>111</v>
      </c>
      <c r="H179" s="8" t="s">
        <v>94</v>
      </c>
      <c r="I179" s="8" t="s">
        <v>32</v>
      </c>
      <c r="J179" s="8" t="s">
        <v>32</v>
      </c>
      <c r="K179" s="8" t="s">
        <v>32</v>
      </c>
      <c r="L179" s="8">
        <v>1920</v>
      </c>
      <c r="M179" s="8">
        <v>1920</v>
      </c>
      <c r="N179" s="8">
        <v>1260</v>
      </c>
      <c r="O179" s="8">
        <v>450</v>
      </c>
      <c r="P179" s="8">
        <v>150</v>
      </c>
      <c r="Q179" s="8">
        <v>200</v>
      </c>
      <c r="S179" s="8">
        <v>5900</v>
      </c>
    </row>
    <row r="180" spans="1:19" x14ac:dyDescent="0.25">
      <c r="A180" s="8">
        <v>18.600000000000001</v>
      </c>
      <c r="B180" s="8">
        <v>6881615000</v>
      </c>
      <c r="C180" s="8">
        <f t="shared" si="2"/>
        <v>6881615000</v>
      </c>
      <c r="F180" s="26">
        <v>3</v>
      </c>
      <c r="G180" s="8" t="s">
        <v>112</v>
      </c>
      <c r="H180" s="8" t="s">
        <v>94</v>
      </c>
      <c r="I180" s="8" t="s">
        <v>32</v>
      </c>
      <c r="J180" s="8" t="s">
        <v>32</v>
      </c>
      <c r="K180" s="8" t="s">
        <v>32</v>
      </c>
      <c r="L180" s="8">
        <v>2700</v>
      </c>
      <c r="M180" s="8">
        <v>2740</v>
      </c>
      <c r="N180" s="8">
        <v>2400</v>
      </c>
      <c r="O180" s="8">
        <v>600</v>
      </c>
      <c r="P180" s="8">
        <v>300</v>
      </c>
      <c r="Q180" s="8">
        <v>200</v>
      </c>
      <c r="S180" s="8">
        <v>8940</v>
      </c>
    </row>
    <row r="181" spans="1:19" x14ac:dyDescent="0.25">
      <c r="A181" s="8">
        <v>19</v>
      </c>
      <c r="B181" s="8" t="s">
        <v>113</v>
      </c>
      <c r="C181" s="8" t="e">
        <f t="shared" si="2"/>
        <v>#VALUE!</v>
      </c>
    </row>
    <row r="182" spans="1:19" x14ac:dyDescent="0.25">
      <c r="B182" s="8" t="s">
        <v>114</v>
      </c>
      <c r="C182" s="8" t="e">
        <f t="shared" si="2"/>
        <v>#VALUE!</v>
      </c>
    </row>
    <row r="183" spans="1:19" x14ac:dyDescent="0.25">
      <c r="B183" s="8" t="s">
        <v>115</v>
      </c>
      <c r="C183" s="8" t="e">
        <f t="shared" si="2"/>
        <v>#VALUE!</v>
      </c>
    </row>
    <row r="184" spans="1:19" x14ac:dyDescent="0.25">
      <c r="A184" s="8">
        <v>19.100000000000001</v>
      </c>
      <c r="B184" s="8">
        <v>6881640201</v>
      </c>
      <c r="C184" s="8">
        <f t="shared" si="2"/>
        <v>6881640201</v>
      </c>
      <c r="F184" s="26">
        <v>3</v>
      </c>
      <c r="G184" s="8" t="s">
        <v>107</v>
      </c>
      <c r="H184" s="8" t="s">
        <v>94</v>
      </c>
      <c r="I184" s="8">
        <v>2940</v>
      </c>
      <c r="J184" s="8" t="s">
        <v>32</v>
      </c>
      <c r="K184" s="8" t="s">
        <v>32</v>
      </c>
      <c r="L184" s="8" t="s">
        <v>32</v>
      </c>
      <c r="M184" s="8" t="s">
        <v>32</v>
      </c>
      <c r="N184" s="8" t="s">
        <v>32</v>
      </c>
      <c r="O184" s="8" t="s">
        <v>32</v>
      </c>
      <c r="P184" s="8" t="s">
        <v>32</v>
      </c>
      <c r="Q184" s="8">
        <v>200</v>
      </c>
      <c r="S184" s="8">
        <v>3140</v>
      </c>
    </row>
    <row r="185" spans="1:19" x14ac:dyDescent="0.25">
      <c r="A185" s="8">
        <v>19.2</v>
      </c>
      <c r="B185" s="8">
        <v>6881640301</v>
      </c>
      <c r="C185" s="8">
        <f t="shared" si="2"/>
        <v>6881640301</v>
      </c>
      <c r="F185" s="26">
        <v>3</v>
      </c>
      <c r="G185" s="8" t="s">
        <v>108</v>
      </c>
      <c r="H185" s="8" t="s">
        <v>94</v>
      </c>
      <c r="I185" s="8" t="s">
        <v>32</v>
      </c>
      <c r="J185" s="8">
        <v>1135</v>
      </c>
      <c r="K185" s="8" t="s">
        <v>32</v>
      </c>
      <c r="L185" s="8" t="s">
        <v>32</v>
      </c>
      <c r="M185" s="8" t="s">
        <v>32</v>
      </c>
      <c r="N185" s="8" t="s">
        <v>32</v>
      </c>
      <c r="O185" s="8" t="s">
        <v>32</v>
      </c>
      <c r="P185" s="8" t="s">
        <v>32</v>
      </c>
      <c r="Q185" s="8">
        <v>100</v>
      </c>
      <c r="S185" s="8">
        <v>1235</v>
      </c>
    </row>
    <row r="186" spans="1:19" x14ac:dyDescent="0.25">
      <c r="A186" s="8">
        <v>19.3</v>
      </c>
      <c r="B186" s="8">
        <v>6881640401</v>
      </c>
      <c r="C186" s="8">
        <f t="shared" si="2"/>
        <v>6881640401</v>
      </c>
      <c r="F186" s="26">
        <v>3</v>
      </c>
      <c r="G186" s="8" t="s">
        <v>109</v>
      </c>
      <c r="H186" s="8" t="s">
        <v>94</v>
      </c>
      <c r="I186" s="8" t="s">
        <v>32</v>
      </c>
      <c r="J186" s="8" t="s">
        <v>32</v>
      </c>
      <c r="K186" s="8" t="s">
        <v>32</v>
      </c>
      <c r="L186" s="8">
        <v>600</v>
      </c>
      <c r="M186" s="8">
        <v>590</v>
      </c>
      <c r="N186" s="8">
        <v>1290</v>
      </c>
      <c r="O186" s="8">
        <v>530</v>
      </c>
      <c r="P186" s="8">
        <v>320</v>
      </c>
      <c r="Q186" s="8">
        <v>200</v>
      </c>
      <c r="S186" s="8">
        <v>3530</v>
      </c>
    </row>
    <row r="187" spans="1:19" x14ac:dyDescent="0.25">
      <c r="A187" s="8">
        <v>19.399999999999999</v>
      </c>
      <c r="B187" s="8">
        <v>6881640501</v>
      </c>
      <c r="C187" s="8">
        <f t="shared" si="2"/>
        <v>6881640501</v>
      </c>
      <c r="F187" s="26">
        <v>3</v>
      </c>
      <c r="G187" s="8" t="s">
        <v>110</v>
      </c>
      <c r="H187" s="8" t="s">
        <v>94</v>
      </c>
      <c r="I187" s="8" t="s">
        <v>32</v>
      </c>
      <c r="J187" s="8" t="s">
        <v>32</v>
      </c>
      <c r="K187" s="8" t="s">
        <v>32</v>
      </c>
      <c r="L187" s="8">
        <v>1570</v>
      </c>
      <c r="M187" s="8">
        <v>1570</v>
      </c>
      <c r="N187" s="8">
        <v>1190</v>
      </c>
      <c r="O187" s="8">
        <v>170</v>
      </c>
      <c r="P187" s="8">
        <v>20</v>
      </c>
      <c r="Q187" s="8">
        <v>200</v>
      </c>
      <c r="S187" s="8">
        <v>4720</v>
      </c>
    </row>
    <row r="188" spans="1:19" x14ac:dyDescent="0.25">
      <c r="A188" s="8">
        <v>19.5</v>
      </c>
      <c r="B188" s="8">
        <v>6881640601</v>
      </c>
      <c r="C188" s="8">
        <f t="shared" si="2"/>
        <v>6881640601</v>
      </c>
      <c r="F188" s="26">
        <v>3</v>
      </c>
      <c r="G188" s="8" t="s">
        <v>111</v>
      </c>
      <c r="H188" s="8" t="s">
        <v>94</v>
      </c>
      <c r="I188" s="8" t="s">
        <v>32</v>
      </c>
      <c r="J188" s="8" t="s">
        <v>32</v>
      </c>
      <c r="K188" s="8" t="s">
        <v>32</v>
      </c>
      <c r="L188" s="8">
        <v>2710</v>
      </c>
      <c r="M188" s="8">
        <v>2700</v>
      </c>
      <c r="N188" s="8">
        <v>1870</v>
      </c>
      <c r="O188" s="8">
        <v>220</v>
      </c>
      <c r="P188" s="8">
        <v>240</v>
      </c>
      <c r="Q188" s="8">
        <v>200</v>
      </c>
      <c r="S188" s="8">
        <v>7940</v>
      </c>
    </row>
    <row r="189" spans="1:19" x14ac:dyDescent="0.25">
      <c r="A189" s="8">
        <v>19.600000000000001</v>
      </c>
      <c r="B189" s="8">
        <v>6881640701</v>
      </c>
      <c r="C189" s="8">
        <f t="shared" si="2"/>
        <v>6881640701</v>
      </c>
      <c r="F189" s="26">
        <v>3</v>
      </c>
      <c r="G189" s="8" t="s">
        <v>112</v>
      </c>
      <c r="H189" s="8" t="s">
        <v>94</v>
      </c>
      <c r="I189" s="8" t="s">
        <v>32</v>
      </c>
      <c r="J189" s="8" t="s">
        <v>32</v>
      </c>
      <c r="K189" s="8" t="s">
        <v>32</v>
      </c>
      <c r="L189" s="8">
        <v>2635</v>
      </c>
      <c r="M189" s="8">
        <v>2805</v>
      </c>
      <c r="N189" s="8">
        <v>2220</v>
      </c>
      <c r="O189" s="8">
        <v>540</v>
      </c>
      <c r="P189" s="8">
        <v>340</v>
      </c>
      <c r="Q189" s="8">
        <v>200</v>
      </c>
      <c r="S189" s="8">
        <v>8740</v>
      </c>
    </row>
    <row r="190" spans="1:19" x14ac:dyDescent="0.25">
      <c r="A190" s="8">
        <v>20</v>
      </c>
      <c r="B190" s="8" t="s">
        <v>116</v>
      </c>
      <c r="C190" s="8" t="e">
        <f t="shared" si="2"/>
        <v>#VALUE!</v>
      </c>
    </row>
    <row r="191" spans="1:19" x14ac:dyDescent="0.25">
      <c r="B191" s="8" t="s">
        <v>105</v>
      </c>
      <c r="C191" s="8" t="e">
        <f t="shared" si="2"/>
        <v>#VALUE!</v>
      </c>
    </row>
    <row r="192" spans="1:19" x14ac:dyDescent="0.25">
      <c r="B192" s="8" t="s">
        <v>117</v>
      </c>
      <c r="C192" s="8" t="e">
        <f t="shared" si="2"/>
        <v>#VALUE!</v>
      </c>
    </row>
    <row r="193" spans="1:19" x14ac:dyDescent="0.25">
      <c r="A193" s="8">
        <v>20.100000000000001</v>
      </c>
      <c r="B193" s="8">
        <v>6881650302</v>
      </c>
      <c r="C193" s="8">
        <f t="shared" si="2"/>
        <v>6881650302</v>
      </c>
      <c r="F193" s="26">
        <v>3</v>
      </c>
      <c r="G193" s="8" t="s">
        <v>118</v>
      </c>
      <c r="H193" s="8" t="s">
        <v>94</v>
      </c>
      <c r="I193" s="8">
        <v>50</v>
      </c>
      <c r="J193" s="8">
        <v>30</v>
      </c>
      <c r="K193" s="8" t="s">
        <v>32</v>
      </c>
      <c r="L193" s="8" t="s">
        <v>32</v>
      </c>
      <c r="M193" s="8" t="s">
        <v>32</v>
      </c>
      <c r="N193" s="8" t="s">
        <v>32</v>
      </c>
      <c r="O193" s="8" t="s">
        <v>32</v>
      </c>
      <c r="P193" s="8" t="s">
        <v>32</v>
      </c>
      <c r="Q193" s="8">
        <v>20</v>
      </c>
      <c r="S193" s="8">
        <v>100</v>
      </c>
    </row>
    <row r="194" spans="1:19" x14ac:dyDescent="0.25">
      <c r="A194" s="8">
        <v>21</v>
      </c>
      <c r="B194" s="8" t="s">
        <v>119</v>
      </c>
      <c r="C194" s="8" t="e">
        <f t="shared" si="2"/>
        <v>#VALUE!</v>
      </c>
    </row>
    <row r="195" spans="1:19" x14ac:dyDescent="0.25">
      <c r="B195" s="8" t="s">
        <v>120</v>
      </c>
      <c r="C195" s="8" t="e">
        <f t="shared" ref="C195:C202" si="3">VALUE(B195)</f>
        <v>#VALUE!</v>
      </c>
    </row>
    <row r="196" spans="1:19" x14ac:dyDescent="0.25">
      <c r="B196" s="8" t="s">
        <v>105</v>
      </c>
      <c r="C196" s="8" t="e">
        <f t="shared" si="3"/>
        <v>#VALUE!</v>
      </c>
    </row>
    <row r="197" spans="1:19" x14ac:dyDescent="0.25">
      <c r="B197" s="8" t="s">
        <v>121</v>
      </c>
      <c r="C197" s="8" t="e">
        <f t="shared" si="3"/>
        <v>#VALUE!</v>
      </c>
    </row>
    <row r="198" spans="1:19" x14ac:dyDescent="0.25">
      <c r="C198" s="8">
        <f t="shared" si="3"/>
        <v>0</v>
      </c>
    </row>
    <row r="199" spans="1:19" x14ac:dyDescent="0.25">
      <c r="A199" s="8">
        <v>21.1</v>
      </c>
      <c r="B199" s="8">
        <v>6881631000</v>
      </c>
      <c r="C199" s="8">
        <f t="shared" si="3"/>
        <v>6881631000</v>
      </c>
      <c r="F199" s="26">
        <v>3</v>
      </c>
      <c r="G199" s="8" t="s">
        <v>109</v>
      </c>
      <c r="H199" s="8" t="s">
        <v>94</v>
      </c>
      <c r="I199" s="8" t="s">
        <v>32</v>
      </c>
      <c r="J199" s="8" t="s">
        <v>32</v>
      </c>
      <c r="K199" s="8" t="s">
        <v>32</v>
      </c>
      <c r="L199" s="8">
        <v>700</v>
      </c>
      <c r="M199" s="8">
        <v>600</v>
      </c>
      <c r="N199" s="8">
        <v>800</v>
      </c>
      <c r="O199" s="8">
        <v>600</v>
      </c>
      <c r="P199" s="8">
        <v>400</v>
      </c>
      <c r="Q199" s="8">
        <v>100</v>
      </c>
      <c r="S199" s="8">
        <v>3200</v>
      </c>
    </row>
    <row r="200" spans="1:19" x14ac:dyDescent="0.25">
      <c r="A200" s="8">
        <v>21.2</v>
      </c>
      <c r="B200" s="8">
        <v>6881632000</v>
      </c>
      <c r="C200" s="8">
        <f t="shared" si="3"/>
        <v>6881632000</v>
      </c>
      <c r="F200" s="26">
        <v>3</v>
      </c>
      <c r="G200" s="8" t="s">
        <v>110</v>
      </c>
      <c r="H200" s="8" t="s">
        <v>94</v>
      </c>
      <c r="I200" s="8" t="s">
        <v>32</v>
      </c>
      <c r="J200" s="8" t="s">
        <v>32</v>
      </c>
      <c r="K200" s="8" t="s">
        <v>32</v>
      </c>
      <c r="L200" s="8">
        <v>1600</v>
      </c>
      <c r="M200" s="8">
        <v>1500</v>
      </c>
      <c r="N200" s="8">
        <v>1200</v>
      </c>
      <c r="O200" s="8">
        <v>200</v>
      </c>
      <c r="P200" s="8" t="s">
        <v>32</v>
      </c>
      <c r="Q200" s="8">
        <v>200</v>
      </c>
      <c r="S200" s="8">
        <v>4700</v>
      </c>
    </row>
    <row r="201" spans="1:19" x14ac:dyDescent="0.25">
      <c r="A201" s="8">
        <v>21.3</v>
      </c>
      <c r="B201" s="8">
        <v>6881633000</v>
      </c>
      <c r="C201" s="8">
        <f t="shared" si="3"/>
        <v>6881633000</v>
      </c>
      <c r="F201" s="26">
        <v>3</v>
      </c>
      <c r="G201" s="8" t="s">
        <v>111</v>
      </c>
      <c r="H201" s="8" t="s">
        <v>94</v>
      </c>
      <c r="I201" s="8" t="s">
        <v>32</v>
      </c>
      <c r="J201" s="8" t="s">
        <v>32</v>
      </c>
      <c r="K201" s="8" t="s">
        <v>32</v>
      </c>
      <c r="L201" s="8">
        <v>2700</v>
      </c>
      <c r="M201" s="8">
        <v>2600</v>
      </c>
      <c r="N201" s="8">
        <v>1900</v>
      </c>
      <c r="O201" s="8">
        <v>250</v>
      </c>
      <c r="P201" s="8">
        <v>250</v>
      </c>
      <c r="Q201" s="8">
        <v>200</v>
      </c>
      <c r="S201" s="8">
        <v>7900</v>
      </c>
    </row>
    <row r="202" spans="1:19" x14ac:dyDescent="0.25">
      <c r="A202" s="8">
        <v>21.4</v>
      </c>
      <c r="B202" s="8">
        <v>6881634000</v>
      </c>
      <c r="C202" s="8">
        <f t="shared" si="3"/>
        <v>6881634000</v>
      </c>
      <c r="F202" s="26">
        <v>3</v>
      </c>
      <c r="G202" s="8" t="s">
        <v>112</v>
      </c>
      <c r="H202" s="8" t="s">
        <v>94</v>
      </c>
      <c r="I202" s="8" t="s">
        <v>32</v>
      </c>
      <c r="J202" s="8" t="s">
        <v>32</v>
      </c>
      <c r="K202" s="8" t="s">
        <v>32</v>
      </c>
      <c r="L202" s="8">
        <v>1600</v>
      </c>
      <c r="M202" s="8">
        <v>2700</v>
      </c>
      <c r="N202" s="8">
        <v>2400</v>
      </c>
      <c r="O202" s="8">
        <v>600</v>
      </c>
      <c r="P202" s="8">
        <v>400</v>
      </c>
      <c r="Q202" s="8">
        <v>200</v>
      </c>
      <c r="S202" s="8">
        <v>7700</v>
      </c>
    </row>
  </sheetData>
  <autoFilter ref="A1:T202" xr:uid="{ADE237F7-2A9D-425F-A106-A14B978E1D0C}"/>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Material Requisition Index</vt:lpstr>
      <vt:lpstr>Details</vt:lpstr>
      <vt:lpstr>'Material Requisition 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Hamidreza Mehrdad</dc:creator>
  <cp:lastModifiedBy>Imaghian AmirAbbas</cp:lastModifiedBy>
  <dcterms:created xsi:type="dcterms:W3CDTF">2015-06-05T18:17:20Z</dcterms:created>
  <dcterms:modified xsi:type="dcterms:W3CDTF">2023-02-26T16:49:11Z</dcterms:modified>
</cp:coreProperties>
</file>