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Z:\Project Control\آدیش-1800 تن اسکلت فلزی(ADSH-P-PO-GE-183)\Planning\Report\12\"/>
    </mc:Choice>
  </mc:AlternateContent>
  <xr:revisionPtr revIDLastSave="0" documentId="13_ncr:1_{DE919CA1-2EB2-471D-8BF8-AD4681119136}" xr6:coauthVersionLast="47" xr6:coauthVersionMax="47" xr10:uidLastSave="{00000000-0000-0000-0000-000000000000}"/>
  <bookViews>
    <workbookView xWindow="-120" yWindow="-120" windowWidth="29040" windowHeight="15840" tabRatio="589" xr2:uid="{00000000-000D-0000-FFFF-FFFF00000000}"/>
  </bookViews>
  <sheets>
    <sheet name="PROGRESS TABLE" sheetId="2" r:id="rId1"/>
    <sheet name="STRUCTURE DETAIL" sheetId="7" r:id="rId2"/>
    <sheet name="Project S-Curve(Plan Vs.Actual)" sheetId="8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A">#REF!</definedName>
    <definedName name="\N">#REF!</definedName>
    <definedName name="\r">#N/A</definedName>
    <definedName name="\Y">#REF!</definedName>
    <definedName name="_xlnm._FilterDatabase" localSheetId="0" hidden="1">'PROGRESS TABLE'!$I$4:$AJ$19</definedName>
    <definedName name="_xlnm._FilterDatabase" localSheetId="1" hidden="1">'STRUCTURE DETAIL'!$A$7:$AH$805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rial">#REF!</definedName>
    <definedName name="asas" localSheetId="2">[1]CalmingSection_Labels!#REF!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>[3]!BVCBB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overpor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[4]Heat!#REF!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ep" localSheetId="2">[1]GeneralFeedDevices_Labels!#REF!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DWG">#REF!</definedName>
    <definedName name="ed">[5]Settings!$C$30:$C$81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[6]GeneralFeedDevices_Labels!#REF!</definedName>
    <definedName name="H2O_air">'[7]H2O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[4]Heat!#REF!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iqProps">[8]Settings!$C$30:$C$81</definedName>
    <definedName name="location">[2]General!#REF!</definedName>
    <definedName name="Lw">#REF!</definedName>
    <definedName name="Lwtwo">#REF!</definedName>
    <definedName name="Macro1">[9]!Macro1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'[10]Off gas ex Platformer'!$B$50</definedName>
    <definedName name="MWH">'[10]Off gas ex Platformer'!$B$48</definedName>
    <definedName name="MWN">'[10]Off gas ex Platformer'!$B$49</definedName>
    <definedName name="MWO">'[10]Off gas ex Platformer'!$B$51</definedName>
    <definedName name="MWS">'[10]Off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>[3]!O2air</definedName>
    <definedName name="OverallProps">[8]Settings!$A$30:$A$150</definedName>
    <definedName name="ovprop">[5]Settings!$A$30:$A$150</definedName>
    <definedName name="Ow">[4]Heat!#REF!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rcent_to_SO4">[11]Heat!$E$17</definedName>
    <definedName name="Pfl">#REF!</definedName>
    <definedName name="phi">#REF!</definedName>
    <definedName name="Photos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osPhases">[8]Settings!$H$4:$H$14</definedName>
    <definedName name="Principal">#REF!</definedName>
    <definedName name="_xlnm.Print_Area" localSheetId="0">'PROGRESS TABLE'!$A$1:$AJ$46</definedName>
    <definedName name="_xlnm.Print_Area" localSheetId="2">'Project S-Curve(Plan Vs.Actual)'!$B$1:$AN$39</definedName>
    <definedName name="_xlnm.Print_Area" localSheetId="1">'STRUCTURE DETAIL'!$A$1:$AH$806</definedName>
    <definedName name="Print_Area_MI">#REF!</definedName>
    <definedName name="PrintRange">#REF!</definedName>
    <definedName name="Qlmax">#REF!</definedName>
    <definedName name="qq">#REF!</definedName>
    <definedName name="Qstar">#REF!</definedName>
    <definedName name="RequisitionNo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eries" localSheetId="2">[1]GeneralFeedDevices_Labels!#REF!</definedName>
    <definedName name="series1" localSheetId="2">[1]GeneralFeedDevices_Labels!#REF!</definedName>
    <definedName name="SheetNoContd">#REF!</definedName>
    <definedName name="SheetNumber">[12]!SheetNumber</definedName>
    <definedName name="SheetNumberNext">[12]!SheetNumberNext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TD">#REF!</definedName>
    <definedName name="TDtwo">#REF!</definedName>
    <definedName name="TempC">[4]Feed!$D$44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apourProps">[8]Settings!$B$30:$B$80</definedName>
    <definedName name="velratio">#REF!</definedName>
    <definedName name="velratiotwo">#REF!</definedName>
    <definedName name="WarningPosition">#REF!</definedName>
    <definedName name="we">[5]Settings!$B$30:$B$80</definedName>
    <definedName name="wee">[5]Settings!$H$4:$H$14</definedName>
    <definedName name="WeirLoad">#REF!</definedName>
    <definedName name="WeirLoadtwo">#REF!</definedName>
    <definedName name="WelcomeBorder">[1]Welcome!$A$1:$A$31,[1]Welcome!$A$26:$K$31,[1]Welcome!$L$1:$N$31,[1]Welcome!$A$1:$K$1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0" i="7" l="1"/>
  <c r="AD138" i="7"/>
  <c r="Z140" i="7"/>
  <c r="Z138" i="7"/>
  <c r="AD137" i="7"/>
  <c r="Z137" i="7"/>
  <c r="L23" i="2" l="1"/>
  <c r="L24" i="2"/>
  <c r="L22" i="2"/>
  <c r="J22" i="2" l="1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20" i="2"/>
  <c r="J14" i="2"/>
  <c r="J15" i="2"/>
  <c r="J16" i="2"/>
  <c r="J17" i="2"/>
  <c r="J18" i="2"/>
  <c r="J19" i="2"/>
  <c r="J13" i="2"/>
  <c r="J8" i="2"/>
  <c r="J12" i="2"/>
  <c r="AJ14" i="2" l="1"/>
  <c r="AJ33" i="2"/>
  <c r="AJ34" i="2"/>
  <c r="AJ9" i="2"/>
  <c r="AJ10" i="2"/>
  <c r="AJ11" i="2"/>
  <c r="AJ12" i="2"/>
  <c r="AJ13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8" i="2"/>
  <c r="D19" i="8" l="1"/>
  <c r="E19" i="8" s="1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9" i="8" s="1"/>
  <c r="AD19" i="8" s="1"/>
  <c r="AE19" i="8" s="1"/>
  <c r="AF19" i="8" s="1"/>
  <c r="AG19" i="8" s="1"/>
  <c r="AH19" i="8" s="1"/>
  <c r="AI19" i="8" s="1"/>
  <c r="AJ19" i="8" s="1"/>
  <c r="AK19" i="8" s="1"/>
  <c r="AL19" i="8" s="1"/>
  <c r="AM19" i="8" s="1"/>
  <c r="AN19" i="8" s="1"/>
  <c r="AE17" i="8"/>
  <c r="D15" i="8"/>
  <c r="E15" i="8" s="1"/>
  <c r="F15" i="8" s="1"/>
  <c r="G15" i="8" s="1"/>
  <c r="H15" i="8" s="1"/>
  <c r="I15" i="8" s="1"/>
  <c r="J15" i="8" s="1"/>
  <c r="K15" i="8" s="1"/>
  <c r="L15" i="8" s="1"/>
  <c r="M15" i="8" s="1"/>
  <c r="N15" i="8" s="1"/>
  <c r="O15" i="8" s="1"/>
  <c r="P15" i="8" s="1"/>
  <c r="Q15" i="8" s="1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AC15" i="8" s="1"/>
  <c r="AD15" i="8" s="1"/>
  <c r="AE15" i="8" s="1"/>
  <c r="AF15" i="8" s="1"/>
  <c r="AG15" i="8" s="1"/>
  <c r="AH15" i="8" s="1"/>
  <c r="AI15" i="8" s="1"/>
  <c r="AJ15" i="8" s="1"/>
  <c r="AK15" i="8" s="1"/>
  <c r="AL15" i="8" s="1"/>
  <c r="AM15" i="8" s="1"/>
  <c r="AN15" i="8" s="1"/>
  <c r="J805" i="7"/>
  <c r="AD805" i="7" s="1"/>
  <c r="J804" i="7"/>
  <c r="J803" i="7"/>
  <c r="J802" i="7"/>
  <c r="AD802" i="7" s="1"/>
  <c r="J801" i="7"/>
  <c r="J800" i="7"/>
  <c r="AD800" i="7" s="1"/>
  <c r="J799" i="7"/>
  <c r="J798" i="7"/>
  <c r="J797" i="7"/>
  <c r="J796" i="7"/>
  <c r="J795" i="7"/>
  <c r="J794" i="7"/>
  <c r="K794" i="7" s="1"/>
  <c r="J793" i="7"/>
  <c r="J792" i="7"/>
  <c r="K792" i="7" s="1"/>
  <c r="J791" i="7"/>
  <c r="J790" i="7"/>
  <c r="J789" i="7"/>
  <c r="J788" i="7"/>
  <c r="J787" i="7"/>
  <c r="J786" i="7"/>
  <c r="K786" i="7" s="1"/>
  <c r="J785" i="7"/>
  <c r="J784" i="7"/>
  <c r="J783" i="7"/>
  <c r="J782" i="7"/>
  <c r="J781" i="7"/>
  <c r="J780" i="7"/>
  <c r="J779" i="7"/>
  <c r="J778" i="7"/>
  <c r="J777" i="7"/>
  <c r="U777" i="7" s="1"/>
  <c r="J776" i="7"/>
  <c r="J775" i="7"/>
  <c r="J774" i="7"/>
  <c r="Z774" i="7" s="1"/>
  <c r="J773" i="7"/>
  <c r="J772" i="7"/>
  <c r="Z772" i="7" s="1"/>
  <c r="J771" i="7"/>
  <c r="J770" i="7"/>
  <c r="J769" i="7"/>
  <c r="U769" i="7" s="1"/>
  <c r="J768" i="7"/>
  <c r="J767" i="7"/>
  <c r="J766" i="7"/>
  <c r="J765" i="7"/>
  <c r="J764" i="7"/>
  <c r="J763" i="7"/>
  <c r="J762" i="7"/>
  <c r="K762" i="7" s="1"/>
  <c r="J761" i="7"/>
  <c r="J760" i="7"/>
  <c r="Z760" i="7" s="1"/>
  <c r="J759" i="7"/>
  <c r="J758" i="7"/>
  <c r="J757" i="7"/>
  <c r="U757" i="7" s="1"/>
  <c r="J756" i="7"/>
  <c r="Z756" i="7" s="1"/>
  <c r="J755" i="7"/>
  <c r="J754" i="7"/>
  <c r="U754" i="7" s="1"/>
  <c r="J753" i="7"/>
  <c r="S753" i="7" s="1"/>
  <c r="J752" i="7"/>
  <c r="Z752" i="7" s="1"/>
  <c r="J751" i="7"/>
  <c r="J750" i="7"/>
  <c r="J749" i="7"/>
  <c r="J748" i="7"/>
  <c r="Z748" i="7" s="1"/>
  <c r="J747" i="7"/>
  <c r="J746" i="7"/>
  <c r="AD746" i="7" s="1"/>
  <c r="J745" i="7"/>
  <c r="S745" i="7" s="1"/>
  <c r="J744" i="7"/>
  <c r="Z744" i="7" s="1"/>
  <c r="J743" i="7"/>
  <c r="AD743" i="7" s="1"/>
  <c r="J742" i="7"/>
  <c r="AD742" i="7" s="1"/>
  <c r="J741" i="7"/>
  <c r="U741" i="7" s="1"/>
  <c r="J740" i="7"/>
  <c r="Z740" i="7" s="1"/>
  <c r="J739" i="7"/>
  <c r="AD739" i="7" s="1"/>
  <c r="J738" i="7"/>
  <c r="J737" i="7"/>
  <c r="J736" i="7"/>
  <c r="Q736" i="7" s="1"/>
  <c r="J735" i="7"/>
  <c r="S735" i="7" s="1"/>
  <c r="J734" i="7"/>
  <c r="AD734" i="7" s="1"/>
  <c r="J733" i="7"/>
  <c r="Z733" i="7" s="1"/>
  <c r="J732" i="7"/>
  <c r="Z732" i="7" s="1"/>
  <c r="J731" i="7"/>
  <c r="S731" i="7" s="1"/>
  <c r="J730" i="7"/>
  <c r="J729" i="7"/>
  <c r="U729" i="7" s="1"/>
  <c r="J728" i="7"/>
  <c r="Z728" i="7" s="1"/>
  <c r="J727" i="7"/>
  <c r="S727" i="7" s="1"/>
  <c r="J726" i="7"/>
  <c r="J725" i="7"/>
  <c r="S725" i="7" s="1"/>
  <c r="J724" i="7"/>
  <c r="U724" i="7" s="1"/>
  <c r="J723" i="7"/>
  <c r="Z723" i="7" s="1"/>
  <c r="J722" i="7"/>
  <c r="K722" i="7" s="1"/>
  <c r="J721" i="7"/>
  <c r="S721" i="7" s="1"/>
  <c r="J720" i="7"/>
  <c r="U720" i="7" s="1"/>
  <c r="J719" i="7"/>
  <c r="J718" i="7"/>
  <c r="J717" i="7"/>
  <c r="S717" i="7" s="1"/>
  <c r="J716" i="7"/>
  <c r="U716" i="7" s="1"/>
  <c r="J715" i="7"/>
  <c r="J714" i="7"/>
  <c r="J713" i="7"/>
  <c r="S713" i="7" s="1"/>
  <c r="J712" i="7"/>
  <c r="U712" i="7" s="1"/>
  <c r="J711" i="7"/>
  <c r="J710" i="7"/>
  <c r="J709" i="7"/>
  <c r="S709" i="7" s="1"/>
  <c r="J708" i="7"/>
  <c r="U708" i="7" s="1"/>
  <c r="J707" i="7"/>
  <c r="Z707" i="7" s="1"/>
  <c r="J706" i="7"/>
  <c r="Z706" i="7" s="1"/>
  <c r="J705" i="7"/>
  <c r="S705" i="7" s="1"/>
  <c r="J704" i="7"/>
  <c r="K704" i="7" s="1"/>
  <c r="J703" i="7"/>
  <c r="J702" i="7"/>
  <c r="Z702" i="7" s="1"/>
  <c r="J701" i="7"/>
  <c r="Z701" i="7" s="1"/>
  <c r="J700" i="7"/>
  <c r="K700" i="7" s="1"/>
  <c r="J699" i="7"/>
  <c r="J698" i="7"/>
  <c r="AD698" i="7" s="1"/>
  <c r="J697" i="7"/>
  <c r="Z697" i="7" s="1"/>
  <c r="J696" i="7"/>
  <c r="K696" i="7" s="1"/>
  <c r="J695" i="7"/>
  <c r="J694" i="7"/>
  <c r="J693" i="7"/>
  <c r="U693" i="7" s="1"/>
  <c r="J692" i="7"/>
  <c r="S692" i="7" s="1"/>
  <c r="J691" i="7"/>
  <c r="Q691" i="7" s="1"/>
  <c r="J690" i="7"/>
  <c r="Q690" i="7" s="1"/>
  <c r="J689" i="7"/>
  <c r="J688" i="7"/>
  <c r="S688" i="7" s="1"/>
  <c r="J687" i="7"/>
  <c r="Q687" i="7" s="1"/>
  <c r="J686" i="7"/>
  <c r="M686" i="7" s="1"/>
  <c r="J685" i="7"/>
  <c r="J684" i="7"/>
  <c r="J683" i="7"/>
  <c r="J682" i="7"/>
  <c r="J681" i="7"/>
  <c r="Q681" i="7" s="1"/>
  <c r="J680" i="7"/>
  <c r="U680" i="7" s="1"/>
  <c r="J679" i="7"/>
  <c r="S679" i="7" s="1"/>
  <c r="J678" i="7"/>
  <c r="J677" i="7"/>
  <c r="J676" i="7"/>
  <c r="U676" i="7" s="1"/>
  <c r="J675" i="7"/>
  <c r="S675" i="7" s="1"/>
  <c r="J674" i="7"/>
  <c r="J673" i="7"/>
  <c r="U673" i="7" s="1"/>
  <c r="J672" i="7"/>
  <c r="U672" i="7" s="1"/>
  <c r="J671" i="7"/>
  <c r="J670" i="7"/>
  <c r="Q670" i="7" s="1"/>
  <c r="J669" i="7"/>
  <c r="K669" i="7" s="1"/>
  <c r="J668" i="7"/>
  <c r="U668" i="7" s="1"/>
  <c r="J667" i="7"/>
  <c r="J666" i="7"/>
  <c r="Q666" i="7" s="1"/>
  <c r="J665" i="7"/>
  <c r="K665" i="7" s="1"/>
  <c r="J664" i="7"/>
  <c r="U664" i="7" s="1"/>
  <c r="J663" i="7"/>
  <c r="J662" i="7"/>
  <c r="Q662" i="7" s="1"/>
  <c r="J661" i="7"/>
  <c r="J660" i="7"/>
  <c r="U660" i="7" s="1"/>
  <c r="J659" i="7"/>
  <c r="J658" i="7"/>
  <c r="Q658" i="7" s="1"/>
  <c r="J657" i="7"/>
  <c r="K657" i="7" s="1"/>
  <c r="J656" i="7"/>
  <c r="U656" i="7" s="1"/>
  <c r="J655" i="7"/>
  <c r="J654" i="7"/>
  <c r="Q654" i="7" s="1"/>
  <c r="J653" i="7"/>
  <c r="J652" i="7"/>
  <c r="U652" i="7" s="1"/>
  <c r="J651" i="7"/>
  <c r="J650" i="7"/>
  <c r="Q650" i="7" s="1"/>
  <c r="J649" i="7"/>
  <c r="K649" i="7" s="1"/>
  <c r="J648" i="7"/>
  <c r="J647" i="7"/>
  <c r="J646" i="7"/>
  <c r="Q646" i="7" s="1"/>
  <c r="J645" i="7"/>
  <c r="J644" i="7"/>
  <c r="Q644" i="7" s="1"/>
  <c r="J643" i="7"/>
  <c r="S643" i="7" s="1"/>
  <c r="J642" i="7"/>
  <c r="J641" i="7"/>
  <c r="Q641" i="7" s="1"/>
  <c r="J640" i="7"/>
  <c r="O640" i="7" s="1"/>
  <c r="J639" i="7"/>
  <c r="O639" i="7" s="1"/>
  <c r="J638" i="7"/>
  <c r="Q638" i="7" s="1"/>
  <c r="J637" i="7"/>
  <c r="U637" i="7" s="1"/>
  <c r="J636" i="7"/>
  <c r="O636" i="7" s="1"/>
  <c r="J635" i="7"/>
  <c r="Q635" i="7" s="1"/>
  <c r="J634" i="7"/>
  <c r="Q634" i="7" s="1"/>
  <c r="J633" i="7"/>
  <c r="S633" i="7" s="1"/>
  <c r="J632" i="7"/>
  <c r="U632" i="7" s="1"/>
  <c r="J631" i="7"/>
  <c r="K631" i="7" s="1"/>
  <c r="J630" i="7"/>
  <c r="Q630" i="7" s="1"/>
  <c r="J629" i="7"/>
  <c r="J628" i="7"/>
  <c r="U628" i="7" s="1"/>
  <c r="J627" i="7"/>
  <c r="J626" i="7"/>
  <c r="Q626" i="7" s="1"/>
  <c r="J625" i="7"/>
  <c r="S625" i="7" s="1"/>
  <c r="J624" i="7"/>
  <c r="U624" i="7" s="1"/>
  <c r="J623" i="7"/>
  <c r="J622" i="7"/>
  <c r="Q622" i="7" s="1"/>
  <c r="J621" i="7"/>
  <c r="K621" i="7" s="1"/>
  <c r="J620" i="7"/>
  <c r="U620" i="7" s="1"/>
  <c r="J619" i="7"/>
  <c r="AC618" i="7"/>
  <c r="Y618" i="7"/>
  <c r="J617" i="7"/>
  <c r="S617" i="7" s="1"/>
  <c r="J616" i="7"/>
  <c r="U616" i="7" s="1"/>
  <c r="J615" i="7"/>
  <c r="J614" i="7"/>
  <c r="U614" i="7" s="1"/>
  <c r="J613" i="7"/>
  <c r="J612" i="7"/>
  <c r="U612" i="7" s="1"/>
  <c r="J611" i="7"/>
  <c r="J610" i="7"/>
  <c r="U610" i="7" s="1"/>
  <c r="J609" i="7"/>
  <c r="AF609" i="7" s="1"/>
  <c r="J608" i="7"/>
  <c r="U608" i="7" s="1"/>
  <c r="J607" i="7"/>
  <c r="J606" i="7"/>
  <c r="J605" i="7"/>
  <c r="J604" i="7"/>
  <c r="S604" i="7" s="1"/>
  <c r="J603" i="7"/>
  <c r="J602" i="7"/>
  <c r="J601" i="7"/>
  <c r="AF601" i="7" s="1"/>
  <c r="J600" i="7"/>
  <c r="U600" i="7" s="1"/>
  <c r="J599" i="7"/>
  <c r="Y599" i="7" s="1"/>
  <c r="J598" i="7"/>
  <c r="J597" i="7"/>
  <c r="AF597" i="7" s="1"/>
  <c r="J596" i="7"/>
  <c r="U596" i="7" s="1"/>
  <c r="J595" i="7"/>
  <c r="J594" i="7"/>
  <c r="S594" i="7" s="1"/>
  <c r="J593" i="7"/>
  <c r="O593" i="7" s="1"/>
  <c r="J592" i="7"/>
  <c r="J591" i="7"/>
  <c r="AC591" i="7" s="1"/>
  <c r="J590" i="7"/>
  <c r="S590" i="7" s="1"/>
  <c r="J589" i="7"/>
  <c r="J588" i="7"/>
  <c r="K588" i="7" s="1"/>
  <c r="J587" i="7"/>
  <c r="J586" i="7"/>
  <c r="S586" i="7" s="1"/>
  <c r="J585" i="7"/>
  <c r="O585" i="7" s="1"/>
  <c r="J584" i="7"/>
  <c r="U584" i="7" s="1"/>
  <c r="J583" i="7"/>
  <c r="U583" i="7" s="1"/>
  <c r="J582" i="7"/>
  <c r="J581" i="7"/>
  <c r="S581" i="7" s="1"/>
  <c r="J580" i="7"/>
  <c r="J579" i="7"/>
  <c r="K579" i="7" s="1"/>
  <c r="J578" i="7"/>
  <c r="J577" i="7"/>
  <c r="AF577" i="7" s="1"/>
  <c r="J576" i="7"/>
  <c r="J575" i="7"/>
  <c r="K575" i="7" s="1"/>
  <c r="J574" i="7"/>
  <c r="U574" i="7" s="1"/>
  <c r="J573" i="7"/>
  <c r="J572" i="7"/>
  <c r="J571" i="7"/>
  <c r="K571" i="7" s="1"/>
  <c r="J570" i="7"/>
  <c r="U570" i="7" s="1"/>
  <c r="J569" i="7"/>
  <c r="J568" i="7"/>
  <c r="J567" i="7"/>
  <c r="K567" i="7" s="1"/>
  <c r="J566" i="7"/>
  <c r="J565" i="7"/>
  <c r="J564" i="7"/>
  <c r="S564" i="7" s="1"/>
  <c r="J563" i="7"/>
  <c r="AF563" i="7" s="1"/>
  <c r="J562" i="7"/>
  <c r="J561" i="7"/>
  <c r="AC561" i="7" s="1"/>
  <c r="J560" i="7"/>
  <c r="K560" i="7" s="1"/>
  <c r="J559" i="7"/>
  <c r="AC559" i="7" s="1"/>
  <c r="J558" i="7"/>
  <c r="AF558" i="7" s="1"/>
  <c r="J557" i="7"/>
  <c r="J556" i="7"/>
  <c r="J555" i="7"/>
  <c r="AC555" i="7" s="1"/>
  <c r="J554" i="7"/>
  <c r="AF554" i="7" s="1"/>
  <c r="J553" i="7"/>
  <c r="O553" i="7" s="1"/>
  <c r="J552" i="7"/>
  <c r="K552" i="7" s="1"/>
  <c r="J551" i="7"/>
  <c r="O551" i="7" s="1"/>
  <c r="J550" i="7"/>
  <c r="AF550" i="7" s="1"/>
  <c r="J549" i="7"/>
  <c r="J548" i="7"/>
  <c r="AF548" i="7" s="1"/>
  <c r="J547" i="7"/>
  <c r="S547" i="7" s="1"/>
  <c r="J546" i="7"/>
  <c r="J545" i="7"/>
  <c r="J544" i="7"/>
  <c r="J543" i="7"/>
  <c r="Y543" i="7" s="1"/>
  <c r="J542" i="7"/>
  <c r="AF542" i="7" s="1"/>
  <c r="J541" i="7"/>
  <c r="AC541" i="7" s="1"/>
  <c r="J540" i="7"/>
  <c r="M540" i="7" s="1"/>
  <c r="J539" i="7"/>
  <c r="AC539" i="7" s="1"/>
  <c r="J538" i="7"/>
  <c r="AF538" i="7" s="1"/>
  <c r="J537" i="7"/>
  <c r="AC537" i="7" s="1"/>
  <c r="J536" i="7"/>
  <c r="K536" i="7" s="1"/>
  <c r="J535" i="7"/>
  <c r="AC535" i="7" s="1"/>
  <c r="J534" i="7"/>
  <c r="K534" i="7" s="1"/>
  <c r="J533" i="7"/>
  <c r="AC533" i="7" s="1"/>
  <c r="J532" i="7"/>
  <c r="J531" i="7"/>
  <c r="AC531" i="7" s="1"/>
  <c r="J530" i="7"/>
  <c r="AC530" i="7" s="1"/>
  <c r="J529" i="7"/>
  <c r="AC529" i="7" s="1"/>
  <c r="J528" i="7"/>
  <c r="AC528" i="7" s="1"/>
  <c r="J527" i="7"/>
  <c r="AC527" i="7" s="1"/>
  <c r="J526" i="7"/>
  <c r="K526" i="7" s="1"/>
  <c r="J525" i="7"/>
  <c r="AC525" i="7" s="1"/>
  <c r="J524" i="7"/>
  <c r="M524" i="7" s="1"/>
  <c r="J523" i="7"/>
  <c r="AC523" i="7" s="1"/>
  <c r="J522" i="7"/>
  <c r="J521" i="7"/>
  <c r="AC521" i="7" s="1"/>
  <c r="J520" i="7"/>
  <c r="Y520" i="7" s="1"/>
  <c r="J519" i="7"/>
  <c r="AC519" i="7" s="1"/>
  <c r="J518" i="7"/>
  <c r="J517" i="7"/>
  <c r="AC517" i="7" s="1"/>
  <c r="J516" i="7"/>
  <c r="K516" i="7" s="1"/>
  <c r="J515" i="7"/>
  <c r="AC515" i="7" s="1"/>
  <c r="J514" i="7"/>
  <c r="J513" i="7"/>
  <c r="AC513" i="7" s="1"/>
  <c r="J512" i="7"/>
  <c r="J511" i="7"/>
  <c r="AC511" i="7" s="1"/>
  <c r="J510" i="7"/>
  <c r="M510" i="7" s="1"/>
  <c r="J509" i="7"/>
  <c r="AC509" i="7" s="1"/>
  <c r="J508" i="7"/>
  <c r="J507" i="7"/>
  <c r="AC507" i="7" s="1"/>
  <c r="J506" i="7"/>
  <c r="K506" i="7" s="1"/>
  <c r="J505" i="7"/>
  <c r="AC505" i="7" s="1"/>
  <c r="J504" i="7"/>
  <c r="S504" i="7" s="1"/>
  <c r="J503" i="7"/>
  <c r="AC503" i="7" s="1"/>
  <c r="J502" i="7"/>
  <c r="U502" i="7" s="1"/>
  <c r="J501" i="7"/>
  <c r="J500" i="7"/>
  <c r="J499" i="7"/>
  <c r="AC499" i="7" s="1"/>
  <c r="J498" i="7"/>
  <c r="J497" i="7"/>
  <c r="J496" i="7"/>
  <c r="J495" i="7"/>
  <c r="AC495" i="7" s="1"/>
  <c r="J494" i="7"/>
  <c r="J493" i="7"/>
  <c r="AC493" i="7" s="1"/>
  <c r="J492" i="7"/>
  <c r="U492" i="7" s="1"/>
  <c r="J491" i="7"/>
  <c r="AC491" i="7" s="1"/>
  <c r="J490" i="7"/>
  <c r="AC490" i="7" s="1"/>
  <c r="J489" i="7"/>
  <c r="J488" i="7"/>
  <c r="J487" i="7"/>
  <c r="O487" i="7" s="1"/>
  <c r="J486" i="7"/>
  <c r="AF486" i="7" s="1"/>
  <c r="J485" i="7"/>
  <c r="Y485" i="7" s="1"/>
  <c r="J484" i="7"/>
  <c r="J483" i="7"/>
  <c r="Y483" i="7" s="1"/>
  <c r="J482" i="7"/>
  <c r="J481" i="7"/>
  <c r="J480" i="7"/>
  <c r="S480" i="7" s="1"/>
  <c r="J479" i="7"/>
  <c r="Y479" i="7" s="1"/>
  <c r="J478" i="7"/>
  <c r="J477" i="7"/>
  <c r="Y477" i="7" s="1"/>
  <c r="J476" i="7"/>
  <c r="AF476" i="7" s="1"/>
  <c r="J475" i="7"/>
  <c r="Y475" i="7" s="1"/>
  <c r="J474" i="7"/>
  <c r="J473" i="7"/>
  <c r="J472" i="7"/>
  <c r="AC472" i="7" s="1"/>
  <c r="J471" i="7"/>
  <c r="J470" i="7"/>
  <c r="J469" i="7"/>
  <c r="O469" i="7" s="1"/>
  <c r="J468" i="7"/>
  <c r="AC468" i="7" s="1"/>
  <c r="J467" i="7"/>
  <c r="AF467" i="7" s="1"/>
  <c r="J466" i="7"/>
  <c r="AC466" i="7" s="1"/>
  <c r="J465" i="7"/>
  <c r="U465" i="7" s="1"/>
  <c r="J464" i="7"/>
  <c r="AC464" i="7" s="1"/>
  <c r="J463" i="7"/>
  <c r="S463" i="7" s="1"/>
  <c r="J462" i="7"/>
  <c r="AC462" i="7" s="1"/>
  <c r="J461" i="7"/>
  <c r="K461" i="7" s="1"/>
  <c r="J460" i="7"/>
  <c r="AC460" i="7" s="1"/>
  <c r="J459" i="7"/>
  <c r="S459" i="7" s="1"/>
  <c r="J458" i="7"/>
  <c r="AC458" i="7" s="1"/>
  <c r="J457" i="7"/>
  <c r="J456" i="7"/>
  <c r="AC456" i="7" s="1"/>
  <c r="J455" i="7"/>
  <c r="J454" i="7"/>
  <c r="AC454" i="7" s="1"/>
  <c r="J453" i="7"/>
  <c r="J452" i="7"/>
  <c r="AC452" i="7" s="1"/>
  <c r="J451" i="7"/>
  <c r="J450" i="7"/>
  <c r="AC450" i="7" s="1"/>
  <c r="J449" i="7"/>
  <c r="U449" i="7" s="1"/>
  <c r="J448" i="7"/>
  <c r="AC448" i="7" s="1"/>
  <c r="J447" i="7"/>
  <c r="S447" i="7" s="1"/>
  <c r="J446" i="7"/>
  <c r="AC446" i="7" s="1"/>
  <c r="J445" i="7"/>
  <c r="J444" i="7"/>
  <c r="AC444" i="7" s="1"/>
  <c r="J443" i="7"/>
  <c r="J442" i="7"/>
  <c r="AC442" i="7" s="1"/>
  <c r="J441" i="7"/>
  <c r="U441" i="7" s="1"/>
  <c r="J440" i="7"/>
  <c r="AC440" i="7" s="1"/>
  <c r="J439" i="7"/>
  <c r="U439" i="7" s="1"/>
  <c r="J438" i="7"/>
  <c r="AC438" i="7" s="1"/>
  <c r="J437" i="7"/>
  <c r="AC437" i="7" s="1"/>
  <c r="J436" i="7"/>
  <c r="AC436" i="7" s="1"/>
  <c r="J435" i="7"/>
  <c r="J434" i="7"/>
  <c r="AC434" i="7" s="1"/>
  <c r="J433" i="7"/>
  <c r="S433" i="7" s="1"/>
  <c r="J432" i="7"/>
  <c r="AC432" i="7" s="1"/>
  <c r="J431" i="7"/>
  <c r="U431" i="7" s="1"/>
  <c r="J430" i="7"/>
  <c r="AC430" i="7" s="1"/>
  <c r="J429" i="7"/>
  <c r="U429" i="7" s="1"/>
  <c r="J428" i="7"/>
  <c r="AC428" i="7" s="1"/>
  <c r="J427" i="7"/>
  <c r="Y427" i="7" s="1"/>
  <c r="J426" i="7"/>
  <c r="AC426" i="7" s="1"/>
  <c r="J425" i="7"/>
  <c r="S425" i="7" s="1"/>
  <c r="J424" i="7"/>
  <c r="AC424" i="7" s="1"/>
  <c r="J423" i="7"/>
  <c r="S423" i="7" s="1"/>
  <c r="J422" i="7"/>
  <c r="AC422" i="7" s="1"/>
  <c r="J421" i="7"/>
  <c r="AC421" i="7" s="1"/>
  <c r="J420" i="7"/>
  <c r="AC420" i="7" s="1"/>
  <c r="J419" i="7"/>
  <c r="J418" i="7"/>
  <c r="AC418" i="7" s="1"/>
  <c r="J417" i="7"/>
  <c r="AF417" i="7" s="1"/>
  <c r="J416" i="7"/>
  <c r="AC416" i="7" s="1"/>
  <c r="J415" i="7"/>
  <c r="AF415" i="7" s="1"/>
  <c r="J414" i="7"/>
  <c r="AC414" i="7" s="1"/>
  <c r="J413" i="7"/>
  <c r="S413" i="7" s="1"/>
  <c r="J412" i="7"/>
  <c r="AC412" i="7" s="1"/>
  <c r="J411" i="7"/>
  <c r="AC411" i="7" s="1"/>
  <c r="J410" i="7"/>
  <c r="Q410" i="7" s="1"/>
  <c r="J409" i="7"/>
  <c r="S409" i="7" s="1"/>
  <c r="J408" i="7"/>
  <c r="J407" i="7"/>
  <c r="J406" i="7"/>
  <c r="Y406" i="7" s="1"/>
  <c r="J405" i="7"/>
  <c r="U405" i="7" s="1"/>
  <c r="J404" i="7"/>
  <c r="Y404" i="7" s="1"/>
  <c r="J403" i="7"/>
  <c r="J401" i="7"/>
  <c r="Y401" i="7" s="1"/>
  <c r="J400" i="7"/>
  <c r="J399" i="7"/>
  <c r="J398" i="7"/>
  <c r="Y398" i="7" s="1"/>
  <c r="J397" i="7"/>
  <c r="J396" i="7"/>
  <c r="Y396" i="7" s="1"/>
  <c r="J395" i="7"/>
  <c r="J394" i="7"/>
  <c r="Y394" i="7" s="1"/>
  <c r="J393" i="7"/>
  <c r="AC393" i="7" s="1"/>
  <c r="J392" i="7"/>
  <c r="Q392" i="7" s="1"/>
  <c r="J391" i="7"/>
  <c r="J390" i="7"/>
  <c r="U390" i="7" s="1"/>
  <c r="J389" i="7"/>
  <c r="U389" i="7" s="1"/>
  <c r="J388" i="7"/>
  <c r="AF388" i="7" s="1"/>
  <c r="J387" i="7"/>
  <c r="AC387" i="7" s="1"/>
  <c r="J386" i="7"/>
  <c r="AF386" i="7" s="1"/>
  <c r="J385" i="7"/>
  <c r="J384" i="7"/>
  <c r="AF384" i="7" s="1"/>
  <c r="J383" i="7"/>
  <c r="AF383" i="7" s="1"/>
  <c r="J382" i="7"/>
  <c r="AF382" i="7" s="1"/>
  <c r="J381" i="7"/>
  <c r="J380" i="7"/>
  <c r="AF380" i="7" s="1"/>
  <c r="J379" i="7"/>
  <c r="AF379" i="7" s="1"/>
  <c r="J378" i="7"/>
  <c r="J377" i="7"/>
  <c r="AF377" i="7" s="1"/>
  <c r="J376" i="7"/>
  <c r="J375" i="7"/>
  <c r="Y375" i="7" s="1"/>
  <c r="J374" i="7"/>
  <c r="AF374" i="7" s="1"/>
  <c r="J373" i="7"/>
  <c r="AF373" i="7" s="1"/>
  <c r="J372" i="7"/>
  <c r="AF372" i="7" s="1"/>
  <c r="J371" i="7"/>
  <c r="J370" i="7"/>
  <c r="AF370" i="7" s="1"/>
  <c r="J369" i="7"/>
  <c r="J368" i="7"/>
  <c r="AF368" i="7" s="1"/>
  <c r="J367" i="7"/>
  <c r="M367" i="7" s="1"/>
  <c r="J366" i="7"/>
  <c r="AF366" i="7" s="1"/>
  <c r="J365" i="7"/>
  <c r="AF365" i="7" s="1"/>
  <c r="J364" i="7"/>
  <c r="AF364" i="7" s="1"/>
  <c r="J363" i="7"/>
  <c r="AF363" i="7" s="1"/>
  <c r="J362" i="7"/>
  <c r="AF362" i="7" s="1"/>
  <c r="J361" i="7"/>
  <c r="AF361" i="7" s="1"/>
  <c r="J360" i="7"/>
  <c r="J359" i="7"/>
  <c r="Y359" i="7" s="1"/>
  <c r="J358" i="7"/>
  <c r="AF358" i="7" s="1"/>
  <c r="J357" i="7"/>
  <c r="J356" i="7"/>
  <c r="AF356" i="7" s="1"/>
  <c r="J355" i="7"/>
  <c r="J354" i="7"/>
  <c r="AF354" i="7" s="1"/>
  <c r="J353" i="7"/>
  <c r="K353" i="7" s="1"/>
  <c r="J352" i="7"/>
  <c r="AF352" i="7" s="1"/>
  <c r="J351" i="7"/>
  <c r="J350" i="7"/>
  <c r="AF350" i="7" s="1"/>
  <c r="J349" i="7"/>
  <c r="J348" i="7"/>
  <c r="AF348" i="7" s="1"/>
  <c r="J347" i="7"/>
  <c r="AF347" i="7" s="1"/>
  <c r="J346" i="7"/>
  <c r="AF346" i="7" s="1"/>
  <c r="J345" i="7"/>
  <c r="AF345" i="7" s="1"/>
  <c r="J344" i="7"/>
  <c r="J343" i="7"/>
  <c r="Y343" i="7" s="1"/>
  <c r="J342" i="7"/>
  <c r="AF342" i="7" s="1"/>
  <c r="J341" i="7"/>
  <c r="K341" i="7" s="1"/>
  <c r="J340" i="7"/>
  <c r="AF340" i="7" s="1"/>
  <c r="J339" i="7"/>
  <c r="Y339" i="7" s="1"/>
  <c r="J338" i="7"/>
  <c r="AF338" i="7" s="1"/>
  <c r="J337" i="7"/>
  <c r="O337" i="7" s="1"/>
  <c r="J336" i="7"/>
  <c r="AF336" i="7" s="1"/>
  <c r="J335" i="7"/>
  <c r="J334" i="7"/>
  <c r="AF334" i="7" s="1"/>
  <c r="J333" i="7"/>
  <c r="U333" i="7" s="1"/>
  <c r="J332" i="7"/>
  <c r="J331" i="7"/>
  <c r="J330" i="7"/>
  <c r="AF330" i="7" s="1"/>
  <c r="J329" i="7"/>
  <c r="J328" i="7"/>
  <c r="AF328" i="7" s="1"/>
  <c r="J327" i="7"/>
  <c r="J326" i="7"/>
  <c r="K326" i="7" s="1"/>
  <c r="J325" i="7"/>
  <c r="O325" i="7" s="1"/>
  <c r="J324" i="7"/>
  <c r="AF324" i="7" s="1"/>
  <c r="J323" i="7"/>
  <c r="Y323" i="7" s="1"/>
  <c r="J322" i="7"/>
  <c r="J321" i="7"/>
  <c r="AF321" i="7" s="1"/>
  <c r="J320" i="7"/>
  <c r="AF320" i="7" s="1"/>
  <c r="J319" i="7"/>
  <c r="J318" i="7"/>
  <c r="AF318" i="7" s="1"/>
  <c r="J317" i="7"/>
  <c r="AC317" i="7" s="1"/>
  <c r="J316" i="7"/>
  <c r="AF316" i="7" s="1"/>
  <c r="J315" i="7"/>
  <c r="Y315" i="7" s="1"/>
  <c r="J314" i="7"/>
  <c r="AF314" i="7" s="1"/>
  <c r="J313" i="7"/>
  <c r="J312" i="7"/>
  <c r="J311" i="7"/>
  <c r="U311" i="7" s="1"/>
  <c r="J310" i="7"/>
  <c r="AF310" i="7" s="1"/>
  <c r="J309" i="7"/>
  <c r="U309" i="7" s="1"/>
  <c r="J308" i="7"/>
  <c r="AF308" i="7" s="1"/>
  <c r="J307" i="7"/>
  <c r="AF307" i="7" s="1"/>
  <c r="J306" i="7"/>
  <c r="AF306" i="7" s="1"/>
  <c r="J305" i="7"/>
  <c r="AF305" i="7" s="1"/>
  <c r="J304" i="7"/>
  <c r="AF304" i="7" s="1"/>
  <c r="J303" i="7"/>
  <c r="Y303" i="7" s="1"/>
  <c r="J302" i="7"/>
  <c r="AF302" i="7" s="1"/>
  <c r="J301" i="7"/>
  <c r="AF301" i="7" s="1"/>
  <c r="J300" i="7"/>
  <c r="AF300" i="7" s="1"/>
  <c r="J299" i="7"/>
  <c r="Y299" i="7" s="1"/>
  <c r="J298" i="7"/>
  <c r="AF298" i="7" s="1"/>
  <c r="J297" i="7"/>
  <c r="M297" i="7" s="1"/>
  <c r="J296" i="7"/>
  <c r="AF296" i="7" s="1"/>
  <c r="J295" i="7"/>
  <c r="AF295" i="7" s="1"/>
  <c r="J294" i="7"/>
  <c r="AF294" i="7" s="1"/>
  <c r="J293" i="7"/>
  <c r="AF293" i="7" s="1"/>
  <c r="J292" i="7"/>
  <c r="AF292" i="7" s="1"/>
  <c r="J291" i="7"/>
  <c r="Y291" i="7" s="1"/>
  <c r="J290" i="7"/>
  <c r="AF290" i="7" s="1"/>
  <c r="J289" i="7"/>
  <c r="AF289" i="7" s="1"/>
  <c r="J288" i="7"/>
  <c r="AF288" i="7" s="1"/>
  <c r="J287" i="7"/>
  <c r="AF287" i="7" s="1"/>
  <c r="J286" i="7"/>
  <c r="AF286" i="7" s="1"/>
  <c r="J285" i="7"/>
  <c r="AF285" i="7" s="1"/>
  <c r="J284" i="7"/>
  <c r="AF284" i="7" s="1"/>
  <c r="J283" i="7"/>
  <c r="AF283" i="7" s="1"/>
  <c r="J282" i="7"/>
  <c r="AF282" i="7" s="1"/>
  <c r="J281" i="7"/>
  <c r="AF281" i="7" s="1"/>
  <c r="J280" i="7"/>
  <c r="AF280" i="7" s="1"/>
  <c r="J279" i="7"/>
  <c r="AF279" i="7" s="1"/>
  <c r="J278" i="7"/>
  <c r="AF278" i="7" s="1"/>
  <c r="J277" i="7"/>
  <c r="AF277" i="7" s="1"/>
  <c r="J276" i="7"/>
  <c r="AF276" i="7" s="1"/>
  <c r="J275" i="7"/>
  <c r="AF275" i="7" s="1"/>
  <c r="J274" i="7"/>
  <c r="AF274" i="7" s="1"/>
  <c r="J273" i="7"/>
  <c r="AF273" i="7" s="1"/>
  <c r="J272" i="7"/>
  <c r="AF272" i="7" s="1"/>
  <c r="J271" i="7"/>
  <c r="AF271" i="7" s="1"/>
  <c r="J270" i="7"/>
  <c r="AF270" i="7" s="1"/>
  <c r="J269" i="7"/>
  <c r="AF269" i="7" s="1"/>
  <c r="J268" i="7"/>
  <c r="AF268" i="7" s="1"/>
  <c r="J267" i="7"/>
  <c r="AF267" i="7" s="1"/>
  <c r="J266" i="7"/>
  <c r="AF266" i="7" s="1"/>
  <c r="J265" i="7"/>
  <c r="AF265" i="7" s="1"/>
  <c r="J264" i="7"/>
  <c r="S264" i="7" s="1"/>
  <c r="J263" i="7"/>
  <c r="J262" i="7"/>
  <c r="S262" i="7" s="1"/>
  <c r="J261" i="7"/>
  <c r="AF261" i="7" s="1"/>
  <c r="J260" i="7"/>
  <c r="S260" i="7" s="1"/>
  <c r="J259" i="7"/>
  <c r="AF259" i="7" s="1"/>
  <c r="J258" i="7"/>
  <c r="S258" i="7" s="1"/>
  <c r="J257" i="7"/>
  <c r="AF257" i="7" s="1"/>
  <c r="J256" i="7"/>
  <c r="AF256" i="7" s="1"/>
  <c r="J255" i="7"/>
  <c r="AF255" i="7" s="1"/>
  <c r="J254" i="7"/>
  <c r="AF254" i="7" s="1"/>
  <c r="J253" i="7"/>
  <c r="J252" i="7"/>
  <c r="AF252" i="7" s="1"/>
  <c r="J251" i="7"/>
  <c r="AF251" i="7" s="1"/>
  <c r="J250" i="7"/>
  <c r="AF250" i="7" s="1"/>
  <c r="J249" i="7"/>
  <c r="AF249" i="7" s="1"/>
  <c r="J248" i="7"/>
  <c r="AF248" i="7" s="1"/>
  <c r="J247" i="7"/>
  <c r="AF247" i="7" s="1"/>
  <c r="J246" i="7"/>
  <c r="S246" i="7" s="1"/>
  <c r="J245" i="7"/>
  <c r="AF245" i="7" s="1"/>
  <c r="J244" i="7"/>
  <c r="S244" i="7" s="1"/>
  <c r="J242" i="7"/>
  <c r="AF242" i="7" s="1"/>
  <c r="J241" i="7"/>
  <c r="AF241" i="7" s="1"/>
  <c r="J240" i="7"/>
  <c r="AF240" i="7" s="1"/>
  <c r="J239" i="7"/>
  <c r="AF239" i="7" s="1"/>
  <c r="J238" i="7"/>
  <c r="Q238" i="7" s="1"/>
  <c r="J237" i="7"/>
  <c r="AF237" i="7" s="1"/>
  <c r="J236" i="7"/>
  <c r="Q236" i="7" s="1"/>
  <c r="J235" i="7"/>
  <c r="AF235" i="7" s="1"/>
  <c r="J234" i="7"/>
  <c r="S234" i="7" s="1"/>
  <c r="J233" i="7"/>
  <c r="AF233" i="7" s="1"/>
  <c r="J232" i="7"/>
  <c r="S232" i="7" s="1"/>
  <c r="J231" i="7"/>
  <c r="AF231" i="7" s="1"/>
  <c r="J230" i="7"/>
  <c r="S230" i="7" s="1"/>
  <c r="J229" i="7"/>
  <c r="J228" i="7"/>
  <c r="Q228" i="7" s="1"/>
  <c r="J227" i="7"/>
  <c r="Y227" i="7" s="1"/>
  <c r="J226" i="7"/>
  <c r="AF226" i="7" s="1"/>
  <c r="J225" i="7"/>
  <c r="Y225" i="7" s="1"/>
  <c r="J224" i="7"/>
  <c r="AF224" i="7" s="1"/>
  <c r="J223" i="7"/>
  <c r="Y223" i="7" s="1"/>
  <c r="J222" i="7"/>
  <c r="AF222" i="7" s="1"/>
  <c r="J221" i="7"/>
  <c r="Y221" i="7" s="1"/>
  <c r="J220" i="7"/>
  <c r="AF220" i="7" s="1"/>
  <c r="J219" i="7"/>
  <c r="Y219" i="7" s="1"/>
  <c r="J218" i="7"/>
  <c r="AF218" i="7" s="1"/>
  <c r="J217" i="7"/>
  <c r="Y217" i="7" s="1"/>
  <c r="J216" i="7"/>
  <c r="AF216" i="7" s="1"/>
  <c r="J215" i="7"/>
  <c r="Y215" i="7" s="1"/>
  <c r="J214" i="7"/>
  <c r="AF214" i="7" s="1"/>
  <c r="J213" i="7"/>
  <c r="Y213" i="7" s="1"/>
  <c r="J212" i="7"/>
  <c r="AF212" i="7" s="1"/>
  <c r="J211" i="7"/>
  <c r="Y211" i="7" s="1"/>
  <c r="J210" i="7"/>
  <c r="AF210" i="7" s="1"/>
  <c r="J209" i="7"/>
  <c r="J208" i="7"/>
  <c r="AF208" i="7" s="1"/>
  <c r="J207" i="7"/>
  <c r="J206" i="7"/>
  <c r="AF206" i="7" s="1"/>
  <c r="J205" i="7"/>
  <c r="Y205" i="7" s="1"/>
  <c r="J204" i="7"/>
  <c r="AF204" i="7" s="1"/>
  <c r="J203" i="7"/>
  <c r="AC203" i="7" s="1"/>
  <c r="J202" i="7"/>
  <c r="AF202" i="7" s="1"/>
  <c r="J201" i="7"/>
  <c r="J200" i="7"/>
  <c r="AF200" i="7" s="1"/>
  <c r="J199" i="7"/>
  <c r="AC199" i="7" s="1"/>
  <c r="J198" i="7"/>
  <c r="AF198" i="7" s="1"/>
  <c r="J197" i="7"/>
  <c r="AC197" i="7" s="1"/>
  <c r="J196" i="7"/>
  <c r="AF196" i="7" s="1"/>
  <c r="J195" i="7"/>
  <c r="J194" i="7"/>
  <c r="AF194" i="7" s="1"/>
  <c r="J193" i="7"/>
  <c r="AC193" i="7" s="1"/>
  <c r="J192" i="7"/>
  <c r="AF192" i="7" s="1"/>
  <c r="J191" i="7"/>
  <c r="AC191" i="7" s="1"/>
  <c r="J190" i="7"/>
  <c r="AF190" i="7" s="1"/>
  <c r="J189" i="7"/>
  <c r="AC189" i="7" s="1"/>
  <c r="J188" i="7"/>
  <c r="AF188" i="7" s="1"/>
  <c r="J187" i="7"/>
  <c r="AC187" i="7" s="1"/>
  <c r="J186" i="7"/>
  <c r="AF186" i="7" s="1"/>
  <c r="J185" i="7"/>
  <c r="AC185" i="7" s="1"/>
  <c r="J184" i="7"/>
  <c r="AF184" i="7" s="1"/>
  <c r="J183" i="7"/>
  <c r="AC183" i="7" s="1"/>
  <c r="J182" i="7"/>
  <c r="AF182" i="7" s="1"/>
  <c r="J181" i="7"/>
  <c r="AC181" i="7" s="1"/>
  <c r="J180" i="7"/>
  <c r="AF180" i="7" s="1"/>
  <c r="J179" i="7"/>
  <c r="J178" i="7"/>
  <c r="AF178" i="7" s="1"/>
  <c r="J177" i="7"/>
  <c r="AC177" i="7" s="1"/>
  <c r="J176" i="7"/>
  <c r="AF176" i="7" s="1"/>
  <c r="J175" i="7"/>
  <c r="AC175" i="7" s="1"/>
  <c r="J174" i="7"/>
  <c r="AF174" i="7" s="1"/>
  <c r="J173" i="7"/>
  <c r="AC173" i="7" s="1"/>
  <c r="J172" i="7"/>
  <c r="AF172" i="7" s="1"/>
  <c r="J171" i="7"/>
  <c r="AC171" i="7" s="1"/>
  <c r="J170" i="7"/>
  <c r="AF170" i="7" s="1"/>
  <c r="J169" i="7"/>
  <c r="AC169" i="7" s="1"/>
  <c r="J168" i="7"/>
  <c r="AF168" i="7" s="1"/>
  <c r="J167" i="7"/>
  <c r="AC167" i="7" s="1"/>
  <c r="J166" i="7"/>
  <c r="AF166" i="7" s="1"/>
  <c r="J165" i="7"/>
  <c r="AC165" i="7" s="1"/>
  <c r="J164" i="7"/>
  <c r="AF164" i="7" s="1"/>
  <c r="J163" i="7"/>
  <c r="J162" i="7"/>
  <c r="AF162" i="7" s="1"/>
  <c r="J161" i="7"/>
  <c r="Y161" i="7" s="1"/>
  <c r="J160" i="7"/>
  <c r="AF160" i="7" s="1"/>
  <c r="J159" i="7"/>
  <c r="Y159" i="7" s="1"/>
  <c r="J158" i="7"/>
  <c r="AF158" i="7" s="1"/>
  <c r="J157" i="7"/>
  <c r="J156" i="7"/>
  <c r="AF156" i="7" s="1"/>
  <c r="J155" i="7"/>
  <c r="Y155" i="7" s="1"/>
  <c r="J154" i="7"/>
  <c r="AF154" i="7" s="1"/>
  <c r="J153" i="7"/>
  <c r="Y153" i="7" s="1"/>
  <c r="J152" i="7"/>
  <c r="J151" i="7"/>
  <c r="Y151" i="7" s="1"/>
  <c r="J150" i="7"/>
  <c r="Y150" i="7" s="1"/>
  <c r="J149" i="7"/>
  <c r="Y149" i="7" s="1"/>
  <c r="J148" i="7"/>
  <c r="Y148" i="7" s="1"/>
  <c r="J147" i="7"/>
  <c r="Y147" i="7" s="1"/>
  <c r="J146" i="7"/>
  <c r="Y146" i="7" s="1"/>
  <c r="J145" i="7"/>
  <c r="J144" i="7"/>
  <c r="AC144" i="7" s="1"/>
  <c r="J143" i="7"/>
  <c r="Y143" i="7" s="1"/>
  <c r="J142" i="7"/>
  <c r="Y142" i="7" s="1"/>
  <c r="J141" i="7"/>
  <c r="Y141" i="7" s="1"/>
  <c r="J140" i="7"/>
  <c r="Y140" i="7" s="1"/>
  <c r="J139" i="7"/>
  <c r="Y139" i="7" s="1"/>
  <c r="J138" i="7"/>
  <c r="Y138" i="7" s="1"/>
  <c r="J137" i="7"/>
  <c r="Y137" i="7" s="1"/>
  <c r="J136" i="7"/>
  <c r="O136" i="7" s="1"/>
  <c r="J135" i="7"/>
  <c r="Y135" i="7" s="1"/>
  <c r="J134" i="7"/>
  <c r="Y134" i="7" s="1"/>
  <c r="J133" i="7"/>
  <c r="Y133" i="7" s="1"/>
  <c r="J132" i="7"/>
  <c r="Q132" i="7" s="1"/>
  <c r="J131" i="7"/>
  <c r="Y131" i="7" s="1"/>
  <c r="J130" i="7"/>
  <c r="Y130" i="7" s="1"/>
  <c r="J129" i="7"/>
  <c r="Y129" i="7" s="1"/>
  <c r="J128" i="7"/>
  <c r="O128" i="7" s="1"/>
  <c r="J127" i="7"/>
  <c r="K127" i="7" s="1"/>
  <c r="J126" i="7"/>
  <c r="Y126" i="7" s="1"/>
  <c r="J125" i="7"/>
  <c r="Y125" i="7" s="1"/>
  <c r="J124" i="7"/>
  <c r="Y124" i="7" s="1"/>
  <c r="J123" i="7"/>
  <c r="Y123" i="7" s="1"/>
  <c r="J122" i="7"/>
  <c r="Y122" i="7" s="1"/>
  <c r="J121" i="7"/>
  <c r="J120" i="7"/>
  <c r="O120" i="7" s="1"/>
  <c r="J119" i="7"/>
  <c r="Y119" i="7" s="1"/>
  <c r="J118" i="7"/>
  <c r="Y118" i="7" s="1"/>
  <c r="J117" i="7"/>
  <c r="AF117" i="7" s="1"/>
  <c r="J116" i="7"/>
  <c r="Q116" i="7" s="1"/>
  <c r="J115" i="7"/>
  <c r="J114" i="7"/>
  <c r="Y114" i="7" s="1"/>
  <c r="J113" i="7"/>
  <c r="J112" i="7"/>
  <c r="O112" i="7" s="1"/>
  <c r="J111" i="7"/>
  <c r="J109" i="7"/>
  <c r="Y109" i="7" s="1"/>
  <c r="J108" i="7"/>
  <c r="Y108" i="7" s="1"/>
  <c r="J107" i="7"/>
  <c r="Y107" i="7" s="1"/>
  <c r="J106" i="7"/>
  <c r="Y106" i="7" s="1"/>
  <c r="J105" i="7"/>
  <c r="Y105" i="7" s="1"/>
  <c r="J104" i="7"/>
  <c r="Y104" i="7" s="1"/>
  <c r="J103" i="7"/>
  <c r="J102" i="7"/>
  <c r="Y102" i="7" s="1"/>
  <c r="J101" i="7"/>
  <c r="Y101" i="7" s="1"/>
  <c r="J100" i="7"/>
  <c r="Y100" i="7" s="1"/>
  <c r="J99" i="7"/>
  <c r="Y99" i="7" s="1"/>
  <c r="J98" i="7"/>
  <c r="Y98" i="7" s="1"/>
  <c r="J97" i="7"/>
  <c r="Y97" i="7" s="1"/>
  <c r="J96" i="7"/>
  <c r="Y96" i="7" s="1"/>
  <c r="J95" i="7"/>
  <c r="Y95" i="7" s="1"/>
  <c r="J94" i="7"/>
  <c r="Y94" i="7" s="1"/>
  <c r="J93" i="7"/>
  <c r="Y93" i="7" s="1"/>
  <c r="J92" i="7"/>
  <c r="Y92" i="7" s="1"/>
  <c r="J91" i="7"/>
  <c r="Y91" i="7" s="1"/>
  <c r="J90" i="7"/>
  <c r="Y90" i="7" s="1"/>
  <c r="J89" i="7"/>
  <c r="Y89" i="7" s="1"/>
  <c r="J88" i="7"/>
  <c r="Y88" i="7" s="1"/>
  <c r="J87" i="7"/>
  <c r="Q87" i="7" s="1"/>
  <c r="J86" i="7"/>
  <c r="Y86" i="7" s="1"/>
  <c r="J85" i="7"/>
  <c r="Y85" i="7" s="1"/>
  <c r="J84" i="7"/>
  <c r="O84" i="7" s="1"/>
  <c r="J83" i="7"/>
  <c r="U83" i="7" s="1"/>
  <c r="J82" i="7"/>
  <c r="AF82" i="7" s="1"/>
  <c r="J81" i="7"/>
  <c r="AC81" i="7" s="1"/>
  <c r="J80" i="7"/>
  <c r="AF80" i="7" s="1"/>
  <c r="J79" i="7"/>
  <c r="AC79" i="7" s="1"/>
  <c r="J78" i="7"/>
  <c r="AF78" i="7" s="1"/>
  <c r="J77" i="7"/>
  <c r="AF77" i="7" s="1"/>
  <c r="J76" i="7"/>
  <c r="AF76" i="7" s="1"/>
  <c r="J75" i="7"/>
  <c r="AF75" i="7" s="1"/>
  <c r="J74" i="7"/>
  <c r="AF74" i="7" s="1"/>
  <c r="J73" i="7"/>
  <c r="AF73" i="7" s="1"/>
  <c r="J72" i="7"/>
  <c r="AF72" i="7" s="1"/>
  <c r="J71" i="7"/>
  <c r="J70" i="7"/>
  <c r="AF70" i="7" s="1"/>
  <c r="J69" i="7"/>
  <c r="AF69" i="7" s="1"/>
  <c r="J68" i="7"/>
  <c r="AF68" i="7" s="1"/>
  <c r="J67" i="7"/>
  <c r="AC67" i="7" s="1"/>
  <c r="J66" i="7"/>
  <c r="AC66" i="7" s="1"/>
  <c r="J65" i="7"/>
  <c r="AC65" i="7" s="1"/>
  <c r="J64" i="7"/>
  <c r="AC64" i="7" s="1"/>
  <c r="J63" i="7"/>
  <c r="AC63" i="7" s="1"/>
  <c r="J62" i="7"/>
  <c r="AC62" i="7" s="1"/>
  <c r="J61" i="7"/>
  <c r="AC61" i="7" s="1"/>
  <c r="J60" i="7"/>
  <c r="AC60" i="7" s="1"/>
  <c r="J59" i="7"/>
  <c r="M59" i="7" s="1"/>
  <c r="J58" i="7"/>
  <c r="AC58" i="7" s="1"/>
  <c r="J57" i="7"/>
  <c r="AC57" i="7" s="1"/>
  <c r="J56" i="7"/>
  <c r="AC56" i="7" s="1"/>
  <c r="J55" i="7"/>
  <c r="AC55" i="7" s="1"/>
  <c r="J54" i="7"/>
  <c r="AC54" i="7" s="1"/>
  <c r="J53" i="7"/>
  <c r="AC53" i="7" s="1"/>
  <c r="J52" i="7"/>
  <c r="AC52" i="7" s="1"/>
  <c r="J51" i="7"/>
  <c r="AC51" i="7" s="1"/>
  <c r="J50" i="7"/>
  <c r="AC50" i="7" s="1"/>
  <c r="J49" i="7"/>
  <c r="AC49" i="7" s="1"/>
  <c r="J48" i="7"/>
  <c r="AC48" i="7" s="1"/>
  <c r="J47" i="7"/>
  <c r="AC47" i="7" s="1"/>
  <c r="J46" i="7"/>
  <c r="AC46" i="7" s="1"/>
  <c r="J45" i="7"/>
  <c r="AC45" i="7" s="1"/>
  <c r="J44" i="7"/>
  <c r="J43" i="7"/>
  <c r="AC43" i="7" s="1"/>
  <c r="J42" i="7"/>
  <c r="AC42" i="7" s="1"/>
  <c r="J41" i="7"/>
  <c r="AC41" i="7" s="1"/>
  <c r="J40" i="7"/>
  <c r="AC40" i="7" s="1"/>
  <c r="J39" i="7"/>
  <c r="AC39" i="7" s="1"/>
  <c r="J38" i="7"/>
  <c r="AC38" i="7" s="1"/>
  <c r="J37" i="7"/>
  <c r="AC37" i="7" s="1"/>
  <c r="J36" i="7"/>
  <c r="J34" i="7"/>
  <c r="AF34" i="7" s="1"/>
  <c r="J33" i="7"/>
  <c r="AF33" i="7" s="1"/>
  <c r="J32" i="7"/>
  <c r="AF32" i="7" s="1"/>
  <c r="J31" i="7"/>
  <c r="AF31" i="7" s="1"/>
  <c r="J30" i="7"/>
  <c r="AF30" i="7" s="1"/>
  <c r="J29" i="7"/>
  <c r="AF29" i="7" s="1"/>
  <c r="J28" i="7"/>
  <c r="AF28" i="7" s="1"/>
  <c r="J27" i="7"/>
  <c r="AF27" i="7" s="1"/>
  <c r="J26" i="7"/>
  <c r="AF26" i="7" s="1"/>
  <c r="J25" i="7"/>
  <c r="AF25" i="7" s="1"/>
  <c r="J24" i="7"/>
  <c r="AF24" i="7" s="1"/>
  <c r="J23" i="7"/>
  <c r="AF23" i="7" s="1"/>
  <c r="J22" i="7"/>
  <c r="AF22" i="7" s="1"/>
  <c r="J21" i="7"/>
  <c r="AF21" i="7" s="1"/>
  <c r="J20" i="7"/>
  <c r="AF20" i="7" s="1"/>
  <c r="J19" i="7"/>
  <c r="AF19" i="7" s="1"/>
  <c r="J18" i="7"/>
  <c r="AF18" i="7" s="1"/>
  <c r="J17" i="7"/>
  <c r="AF17" i="7" s="1"/>
  <c r="J16" i="7"/>
  <c r="AF16" i="7" s="1"/>
  <c r="J15" i="7"/>
  <c r="AF15" i="7" s="1"/>
  <c r="J14" i="7"/>
  <c r="AF14" i="7" s="1"/>
  <c r="J13" i="7"/>
  <c r="AF13" i="7" s="1"/>
  <c r="J12" i="7"/>
  <c r="AF12" i="7" s="1"/>
  <c r="J11" i="7"/>
  <c r="AF11" i="7" s="1"/>
  <c r="J10" i="7"/>
  <c r="AF10" i="7" s="1"/>
  <c r="J9" i="7"/>
  <c r="AF9" i="7" s="1"/>
  <c r="J8" i="7"/>
  <c r="Q12" i="2"/>
  <c r="M12" i="2"/>
  <c r="AG7" i="2"/>
  <c r="AF8" i="7" l="1"/>
  <c r="Y145" i="7"/>
  <c r="AC145" i="7"/>
  <c r="AC36" i="7"/>
  <c r="J35" i="7"/>
  <c r="K9" i="2" s="1"/>
  <c r="AC44" i="7"/>
  <c r="Q44" i="7"/>
  <c r="J110" i="7"/>
  <c r="K10" i="2" s="1"/>
  <c r="M347" i="7"/>
  <c r="Z802" i="7"/>
  <c r="O347" i="7"/>
  <c r="O297" i="7"/>
  <c r="K554" i="7"/>
  <c r="M745" i="7"/>
  <c r="M67" i="7"/>
  <c r="U187" i="7"/>
  <c r="M221" i="7"/>
  <c r="Y249" i="7"/>
  <c r="O287" i="7"/>
  <c r="M516" i="7"/>
  <c r="Y554" i="7"/>
  <c r="K723" i="7"/>
  <c r="O745" i="7"/>
  <c r="K221" i="7"/>
  <c r="M287" i="7"/>
  <c r="U239" i="7"/>
  <c r="O247" i="7"/>
  <c r="U341" i="7"/>
  <c r="Q394" i="7"/>
  <c r="M528" i="7"/>
  <c r="K530" i="7"/>
  <c r="M698" i="7"/>
  <c r="Q769" i="7"/>
  <c r="O800" i="7"/>
  <c r="U33" i="7"/>
  <c r="AF41" i="7"/>
  <c r="M237" i="7"/>
  <c r="S330" i="7"/>
  <c r="Y237" i="7"/>
  <c r="AF528" i="7"/>
  <c r="M530" i="7"/>
  <c r="S657" i="7"/>
  <c r="O698" i="7"/>
  <c r="U657" i="7"/>
  <c r="O185" i="7"/>
  <c r="U203" i="7"/>
  <c r="O421" i="7"/>
  <c r="M423" i="7"/>
  <c r="O425" i="7"/>
  <c r="O499" i="7"/>
  <c r="O524" i="7"/>
  <c r="Y548" i="7"/>
  <c r="K591" i="7"/>
  <c r="K635" i="7"/>
  <c r="S637" i="7"/>
  <c r="K639" i="7"/>
  <c r="K641" i="7"/>
  <c r="O690" i="7"/>
  <c r="K743" i="7"/>
  <c r="K96" i="7"/>
  <c r="AF155" i="7"/>
  <c r="M233" i="7"/>
  <c r="O317" i="7"/>
  <c r="K382" i="7"/>
  <c r="U411" i="7"/>
  <c r="AF421" i="7"/>
  <c r="Y423" i="7"/>
  <c r="Q479" i="7"/>
  <c r="M490" i="7"/>
  <c r="S524" i="7"/>
  <c r="K584" i="7"/>
  <c r="O635" i="7"/>
  <c r="Q639" i="7"/>
  <c r="M641" i="7"/>
  <c r="U662" i="7"/>
  <c r="S665" i="7"/>
  <c r="U733" i="7"/>
  <c r="Z757" i="7"/>
  <c r="O233" i="7"/>
  <c r="M249" i="7"/>
  <c r="M271" i="7"/>
  <c r="M307" i="7"/>
  <c r="K373" i="7"/>
  <c r="S405" i="7"/>
  <c r="S490" i="7"/>
  <c r="O570" i="7"/>
  <c r="O584" i="7"/>
  <c r="U669" i="7"/>
  <c r="O802" i="7"/>
  <c r="M29" i="7"/>
  <c r="S67" i="7"/>
  <c r="M81" i="7"/>
  <c r="M86" i="7"/>
  <c r="AF92" i="7"/>
  <c r="O95" i="7"/>
  <c r="M96" i="7"/>
  <c r="S106" i="7"/>
  <c r="Q109" i="7"/>
  <c r="S149" i="7"/>
  <c r="U171" i="7"/>
  <c r="M225" i="7"/>
  <c r="O231" i="7"/>
  <c r="O275" i="7"/>
  <c r="K286" i="7"/>
  <c r="M305" i="7"/>
  <c r="S328" i="7"/>
  <c r="Y345" i="7"/>
  <c r="O361" i="7"/>
  <c r="M363" i="7"/>
  <c r="M365" i="7"/>
  <c r="O433" i="7"/>
  <c r="K447" i="7"/>
  <c r="S449" i="7"/>
  <c r="M463" i="7"/>
  <c r="K465" i="7"/>
  <c r="K467" i="7"/>
  <c r="Q469" i="7"/>
  <c r="AF480" i="7"/>
  <c r="U534" i="7"/>
  <c r="O561" i="7"/>
  <c r="S574" i="7"/>
  <c r="M577" i="7"/>
  <c r="K596" i="7"/>
  <c r="K600" i="7"/>
  <c r="K608" i="7"/>
  <c r="K673" i="7"/>
  <c r="K734" i="7"/>
  <c r="O15" i="7"/>
  <c r="O29" i="7"/>
  <c r="S43" i="7"/>
  <c r="AF79" i="7"/>
  <c r="O81" i="7"/>
  <c r="AF86" i="7"/>
  <c r="Q95" i="7"/>
  <c r="AF104" i="7"/>
  <c r="Q148" i="7"/>
  <c r="S225" i="7"/>
  <c r="AF238" i="7"/>
  <c r="O273" i="7"/>
  <c r="K308" i="7"/>
  <c r="K318" i="7"/>
  <c r="U361" i="7"/>
  <c r="O363" i="7"/>
  <c r="O365" i="7"/>
  <c r="M377" i="7"/>
  <c r="K379" i="7"/>
  <c r="K387" i="7"/>
  <c r="O393" i="7"/>
  <c r="M437" i="7"/>
  <c r="M447" i="7"/>
  <c r="AF461" i="7"/>
  <c r="AF463" i="7"/>
  <c r="M465" i="7"/>
  <c r="AC469" i="7"/>
  <c r="K472" i="7"/>
  <c r="U504" i="7"/>
  <c r="S538" i="7"/>
  <c r="S559" i="7"/>
  <c r="O581" i="7"/>
  <c r="O583" i="7"/>
  <c r="U599" i="7"/>
  <c r="O600" i="7"/>
  <c r="S649" i="7"/>
  <c r="M681" i="7"/>
  <c r="S707" i="7"/>
  <c r="Z729" i="7"/>
  <c r="M734" i="7"/>
  <c r="M746" i="7"/>
  <c r="M753" i="7"/>
  <c r="Q777" i="7"/>
  <c r="Y377" i="7"/>
  <c r="M379" i="7"/>
  <c r="M387" i="7"/>
  <c r="AF600" i="7"/>
  <c r="U649" i="7"/>
  <c r="Y111" i="7"/>
  <c r="S111" i="7"/>
  <c r="Y121" i="7"/>
  <c r="S121" i="7"/>
  <c r="Y207" i="7"/>
  <c r="AF207" i="7"/>
  <c r="AC399" i="7"/>
  <c r="Y399" i="7"/>
  <c r="M399" i="7"/>
  <c r="K399" i="7"/>
  <c r="AC549" i="7"/>
  <c r="S549" i="7"/>
  <c r="O549" i="7"/>
  <c r="Y582" i="7"/>
  <c r="S582" i="7"/>
  <c r="AD758" i="7"/>
  <c r="S758" i="7"/>
  <c r="AD776" i="7"/>
  <c r="S776" i="7"/>
  <c r="O776" i="7"/>
  <c r="O19" i="7"/>
  <c r="Y115" i="7"/>
  <c r="AF115" i="7"/>
  <c r="S115" i="7"/>
  <c r="M121" i="7"/>
  <c r="Y157" i="7"/>
  <c r="S157" i="7"/>
  <c r="M157" i="7"/>
  <c r="AC179" i="7"/>
  <c r="U179" i="7"/>
  <c r="AC201" i="7"/>
  <c r="O201" i="7"/>
  <c r="AF223" i="7"/>
  <c r="AF229" i="7"/>
  <c r="U229" i="7"/>
  <c r="AF263" i="7"/>
  <c r="Y263" i="7"/>
  <c r="M263" i="7"/>
  <c r="K263" i="7"/>
  <c r="AF312" i="7"/>
  <c r="S312" i="7"/>
  <c r="AC445" i="7"/>
  <c r="Y445" i="7"/>
  <c r="M445" i="7"/>
  <c r="K445" i="7"/>
  <c r="U478" i="7"/>
  <c r="S478" i="7"/>
  <c r="M478" i="7"/>
  <c r="U494" i="7"/>
  <c r="S494" i="7"/>
  <c r="S498" i="7"/>
  <c r="M498" i="7"/>
  <c r="K498" i="7"/>
  <c r="AC587" i="7"/>
  <c r="M587" i="7"/>
  <c r="K587" i="7"/>
  <c r="AC611" i="7"/>
  <c r="O611" i="7"/>
  <c r="M611" i="7"/>
  <c r="K645" i="7"/>
  <c r="U645" i="7"/>
  <c r="S645" i="7"/>
  <c r="K661" i="7"/>
  <c r="U661" i="7"/>
  <c r="S661" i="7"/>
  <c r="Q801" i="7"/>
  <c r="AD801" i="7"/>
  <c r="U17" i="7"/>
  <c r="U29" i="7"/>
  <c r="M51" i="7"/>
  <c r="AC83" i="7"/>
  <c r="M83" i="7"/>
  <c r="K83" i="7"/>
  <c r="Y103" i="7"/>
  <c r="Q103" i="7"/>
  <c r="Y113" i="7"/>
  <c r="S113" i="7"/>
  <c r="M113" i="7"/>
  <c r="Y132" i="7"/>
  <c r="S139" i="7"/>
  <c r="Q146" i="7"/>
  <c r="O169" i="7"/>
  <c r="Y209" i="7"/>
  <c r="S209" i="7"/>
  <c r="U219" i="7"/>
  <c r="AF327" i="7"/>
  <c r="U327" i="7"/>
  <c r="M327" i="7"/>
  <c r="AF391" i="7"/>
  <c r="S391" i="7"/>
  <c r="AF445" i="7"/>
  <c r="Q481" i="7"/>
  <c r="Y481" i="7"/>
  <c r="AC565" i="7"/>
  <c r="O565" i="7"/>
  <c r="M565" i="7"/>
  <c r="K565" i="7"/>
  <c r="AC569" i="7"/>
  <c r="Y569" i="7"/>
  <c r="O569" i="7"/>
  <c r="O689" i="7"/>
  <c r="S689" i="7"/>
  <c r="M689" i="7"/>
  <c r="AD768" i="7"/>
  <c r="S768" i="7"/>
  <c r="O768" i="7"/>
  <c r="S795" i="7"/>
  <c r="U795" i="7"/>
  <c r="O33" i="7"/>
  <c r="M43" i="7"/>
  <c r="AF49" i="7"/>
  <c r="S51" i="7"/>
  <c r="AC59" i="7"/>
  <c r="S59" i="7"/>
  <c r="AF65" i="7"/>
  <c r="AF71" i="7"/>
  <c r="O71" i="7"/>
  <c r="K113" i="7"/>
  <c r="Y117" i="7"/>
  <c r="M117" i="7"/>
  <c r="K117" i="7"/>
  <c r="Y127" i="7"/>
  <c r="AF127" i="7"/>
  <c r="M127" i="7"/>
  <c r="AC163" i="7"/>
  <c r="U163" i="7"/>
  <c r="AC195" i="7"/>
  <c r="Y195" i="7"/>
  <c r="U195" i="7"/>
  <c r="M209" i="7"/>
  <c r="AF236" i="7"/>
  <c r="S236" i="7"/>
  <c r="AF253" i="7"/>
  <c r="O253" i="7"/>
  <c r="AF291" i="7"/>
  <c r="O291" i="7"/>
  <c r="M291" i="7"/>
  <c r="K291" i="7"/>
  <c r="Y419" i="7"/>
  <c r="AF419" i="7"/>
  <c r="M419" i="7"/>
  <c r="K419" i="7"/>
  <c r="S443" i="7"/>
  <c r="AF443" i="7"/>
  <c r="O443" i="7"/>
  <c r="AF496" i="7"/>
  <c r="K496" i="7"/>
  <c r="AF573" i="7"/>
  <c r="Y573" i="7"/>
  <c r="Y607" i="7"/>
  <c r="U607" i="7"/>
  <c r="U613" i="7"/>
  <c r="O613" i="7"/>
  <c r="K653" i="7"/>
  <c r="U653" i="7"/>
  <c r="S653" i="7"/>
  <c r="AD751" i="7"/>
  <c r="K751" i="7"/>
  <c r="Y81" i="7"/>
  <c r="S96" i="7"/>
  <c r="U221" i="7"/>
  <c r="O271" i="7"/>
  <c r="S286" i="7"/>
  <c r="Y305" i="7"/>
  <c r="O307" i="7"/>
  <c r="Y317" i="7"/>
  <c r="Y341" i="7"/>
  <c r="M373" i="7"/>
  <c r="Y393" i="7"/>
  <c r="O437" i="7"/>
  <c r="M472" i="7"/>
  <c r="S516" i="7"/>
  <c r="S530" i="7"/>
  <c r="S570" i="7"/>
  <c r="M591" i="7"/>
  <c r="O596" i="7"/>
  <c r="U665" i="7"/>
  <c r="S734" i="7"/>
  <c r="O79" i="7"/>
  <c r="K81" i="7"/>
  <c r="AF81" i="7"/>
  <c r="M106" i="7"/>
  <c r="M149" i="7"/>
  <c r="O177" i="7"/>
  <c r="O193" i="7"/>
  <c r="O257" i="7"/>
  <c r="U277" i="7"/>
  <c r="U307" i="7"/>
  <c r="M345" i="7"/>
  <c r="K366" i="7"/>
  <c r="K368" i="7"/>
  <c r="K405" i="7"/>
  <c r="M411" i="7"/>
  <c r="M421" i="7"/>
  <c r="K433" i="7"/>
  <c r="AF437" i="7"/>
  <c r="K528" i="7"/>
  <c r="S534" i="7"/>
  <c r="K548" i="7"/>
  <c r="S555" i="7"/>
  <c r="M561" i="7"/>
  <c r="AF596" i="7"/>
  <c r="S669" i="7"/>
  <c r="K681" i="7"/>
  <c r="M707" i="7"/>
  <c r="K742" i="7"/>
  <c r="K746" i="7"/>
  <c r="Y241" i="7"/>
  <c r="Y255" i="7"/>
  <c r="AF332" i="7"/>
  <c r="K332" i="7"/>
  <c r="AC385" i="7"/>
  <c r="O385" i="7"/>
  <c r="M385" i="7"/>
  <c r="S435" i="7"/>
  <c r="O435" i="7"/>
  <c r="AC455" i="7"/>
  <c r="AF455" i="7"/>
  <c r="M455" i="7"/>
  <c r="Y455" i="7"/>
  <c r="K455" i="7"/>
  <c r="U474" i="7"/>
  <c r="M474" i="7"/>
  <c r="K474" i="7"/>
  <c r="U482" i="7"/>
  <c r="S482" i="7"/>
  <c r="AC508" i="7"/>
  <c r="S508" i="7"/>
  <c r="M508" i="7"/>
  <c r="AF508" i="7"/>
  <c r="K508" i="7"/>
  <c r="Y546" i="7"/>
  <c r="O546" i="7"/>
  <c r="U578" i="7"/>
  <c r="S578" i="7"/>
  <c r="O578" i="7"/>
  <c r="S603" i="7"/>
  <c r="O603" i="7"/>
  <c r="AF603" i="7"/>
  <c r="Q684" i="7"/>
  <c r="M684" i="7"/>
  <c r="K684" i="7"/>
  <c r="Z695" i="7"/>
  <c r="M695" i="7"/>
  <c r="K695" i="7"/>
  <c r="AD730" i="7"/>
  <c r="S730" i="7"/>
  <c r="M730" i="7"/>
  <c r="K730" i="7"/>
  <c r="U798" i="7"/>
  <c r="S798" i="7"/>
  <c r="K798" i="7"/>
  <c r="M25" i="7"/>
  <c r="S37" i="7"/>
  <c r="S45" i="7"/>
  <c r="O69" i="7"/>
  <c r="O77" i="7"/>
  <c r="S88" i="7"/>
  <c r="S102" i="7"/>
  <c r="S108" i="7"/>
  <c r="AF111" i="7"/>
  <c r="K119" i="7"/>
  <c r="K129" i="7"/>
  <c r="O138" i="7"/>
  <c r="K141" i="7"/>
  <c r="U169" i="7"/>
  <c r="U177" i="7"/>
  <c r="Y179" i="7"/>
  <c r="U185" i="7"/>
  <c r="Y187" i="7"/>
  <c r="U193" i="7"/>
  <c r="U201" i="7"/>
  <c r="Y203" i="7"/>
  <c r="S211" i="7"/>
  <c r="AF219" i="7"/>
  <c r="O227" i="7"/>
  <c r="U235" i="7"/>
  <c r="K241" i="7"/>
  <c r="O245" i="7"/>
  <c r="Q252" i="7"/>
  <c r="K255" i="7"/>
  <c r="M265" i="7"/>
  <c r="K266" i="7"/>
  <c r="K280" i="7"/>
  <c r="M289" i="7"/>
  <c r="K290" i="7"/>
  <c r="K295" i="7"/>
  <c r="M301" i="7"/>
  <c r="K310" i="7"/>
  <c r="AF313" i="7"/>
  <c r="O313" i="7"/>
  <c r="M313" i="7"/>
  <c r="K320" i="7"/>
  <c r="U323" i="7"/>
  <c r="Y357" i="7"/>
  <c r="U357" i="7"/>
  <c r="Y385" i="7"/>
  <c r="AC397" i="7"/>
  <c r="O397" i="7"/>
  <c r="M397" i="7"/>
  <c r="Y400" i="7"/>
  <c r="Q400" i="7"/>
  <c r="O400" i="7"/>
  <c r="AC403" i="7"/>
  <c r="M403" i="7"/>
  <c r="K403" i="7"/>
  <c r="AF407" i="7"/>
  <c r="S407" i="7"/>
  <c r="M435" i="7"/>
  <c r="S453" i="7"/>
  <c r="AF453" i="7"/>
  <c r="O453" i="7"/>
  <c r="O455" i="7"/>
  <c r="S486" i="7"/>
  <c r="S522" i="7"/>
  <c r="O522" i="7"/>
  <c r="K522" i="7"/>
  <c r="AF522" i="7"/>
  <c r="K546" i="7"/>
  <c r="AC595" i="7"/>
  <c r="O595" i="7"/>
  <c r="M595" i="7"/>
  <c r="Y595" i="7"/>
  <c r="U595" i="7"/>
  <c r="Q619" i="7"/>
  <c r="S619" i="7"/>
  <c r="U629" i="7"/>
  <c r="O629" i="7"/>
  <c r="K629" i="7"/>
  <c r="O685" i="7"/>
  <c r="M685" i="7"/>
  <c r="K685" i="7"/>
  <c r="AD738" i="7"/>
  <c r="S738" i="7"/>
  <c r="M738" i="7"/>
  <c r="U770" i="7"/>
  <c r="S770" i="7"/>
  <c r="O770" i="7"/>
  <c r="U778" i="7"/>
  <c r="S778" i="7"/>
  <c r="O778" i="7"/>
  <c r="S799" i="7"/>
  <c r="U799" i="7"/>
  <c r="M799" i="7"/>
  <c r="M9" i="7"/>
  <c r="U11" i="7"/>
  <c r="M13" i="7"/>
  <c r="K15" i="7"/>
  <c r="O25" i="7"/>
  <c r="K41" i="7"/>
  <c r="AF43" i="7"/>
  <c r="K49" i="7"/>
  <c r="AF51" i="7"/>
  <c r="K57" i="7"/>
  <c r="AF59" i="7"/>
  <c r="K65" i="7"/>
  <c r="AF67" i="7"/>
  <c r="O75" i="7"/>
  <c r="K92" i="7"/>
  <c r="S98" i="7"/>
  <c r="O101" i="7"/>
  <c r="K104" i="7"/>
  <c r="AF106" i="7"/>
  <c r="K111" i="7"/>
  <c r="K115" i="7"/>
  <c r="M119" i="7"/>
  <c r="AF121" i="7"/>
  <c r="M123" i="7"/>
  <c r="M129" i="7"/>
  <c r="S133" i="7"/>
  <c r="Q138" i="7"/>
  <c r="Q140" i="7"/>
  <c r="M141" i="7"/>
  <c r="S147" i="7"/>
  <c r="AF149" i="7"/>
  <c r="K155" i="7"/>
  <c r="AF157" i="7"/>
  <c r="K163" i="7"/>
  <c r="O167" i="7"/>
  <c r="K169" i="7"/>
  <c r="Y169" i="7"/>
  <c r="K171" i="7"/>
  <c r="O175" i="7"/>
  <c r="K177" i="7"/>
  <c r="Y177" i="7"/>
  <c r="K179" i="7"/>
  <c r="O183" i="7"/>
  <c r="K185" i="7"/>
  <c r="Y185" i="7"/>
  <c r="K187" i="7"/>
  <c r="O191" i="7"/>
  <c r="K193" i="7"/>
  <c r="Y193" i="7"/>
  <c r="K195" i="7"/>
  <c r="O199" i="7"/>
  <c r="K201" i="7"/>
  <c r="Y201" i="7"/>
  <c r="K203" i="7"/>
  <c r="K207" i="7"/>
  <c r="AF209" i="7"/>
  <c r="K219" i="7"/>
  <c r="K223" i="7"/>
  <c r="AF225" i="7"/>
  <c r="Y233" i="7"/>
  <c r="M239" i="7"/>
  <c r="Q240" i="7"/>
  <c r="M241" i="7"/>
  <c r="S252" i="7"/>
  <c r="Q254" i="7"/>
  <c r="M255" i="7"/>
  <c r="O265" i="7"/>
  <c r="Q266" i="7"/>
  <c r="K274" i="7"/>
  <c r="K276" i="7"/>
  <c r="K278" i="7"/>
  <c r="Y287" i="7"/>
  <c r="O289" i="7"/>
  <c r="S290" i="7"/>
  <c r="M295" i="7"/>
  <c r="K297" i="7"/>
  <c r="O301" i="7"/>
  <c r="O309" i="7"/>
  <c r="AF331" i="7"/>
  <c r="O331" i="7"/>
  <c r="M331" i="7"/>
  <c r="K351" i="7"/>
  <c r="Y351" i="7"/>
  <c r="U381" i="7"/>
  <c r="S381" i="7"/>
  <c r="K381" i="7"/>
  <c r="AF385" i="7"/>
  <c r="Y397" i="7"/>
  <c r="AC401" i="7"/>
  <c r="U401" i="7"/>
  <c r="U403" i="7"/>
  <c r="O407" i="7"/>
  <c r="AC417" i="7"/>
  <c r="O417" i="7"/>
  <c r="M417" i="7"/>
  <c r="AC429" i="7"/>
  <c r="AF429" i="7"/>
  <c r="M429" i="7"/>
  <c r="Y429" i="7"/>
  <c r="K429" i="7"/>
  <c r="AF435" i="7"/>
  <c r="AF451" i="7"/>
  <c r="U451" i="7"/>
  <c r="M453" i="7"/>
  <c r="U455" i="7"/>
  <c r="AC476" i="7"/>
  <c r="M476" i="7"/>
  <c r="K476" i="7"/>
  <c r="AF484" i="7"/>
  <c r="K484" i="7"/>
  <c r="O500" i="7"/>
  <c r="S500" i="7"/>
  <c r="K500" i="7"/>
  <c r="S514" i="7"/>
  <c r="M514" i="7"/>
  <c r="K514" i="7"/>
  <c r="AF514" i="7"/>
  <c r="AF544" i="7"/>
  <c r="Y544" i="7"/>
  <c r="AC557" i="7"/>
  <c r="S557" i="7"/>
  <c r="O557" i="7"/>
  <c r="K595" i="7"/>
  <c r="O619" i="7"/>
  <c r="Z711" i="7"/>
  <c r="M711" i="7"/>
  <c r="AD714" i="7"/>
  <c r="U714" i="7"/>
  <c r="O714" i="7"/>
  <c r="AD718" i="7"/>
  <c r="O718" i="7"/>
  <c r="M718" i="7"/>
  <c r="Z718" i="7"/>
  <c r="AF57" i="7"/>
  <c r="AF119" i="7"/>
  <c r="AF141" i="7"/>
  <c r="AF323" i="7"/>
  <c r="M323" i="7"/>
  <c r="K323" i="7"/>
  <c r="AF353" i="7"/>
  <c r="Y353" i="7"/>
  <c r="M353" i="7"/>
  <c r="S389" i="7"/>
  <c r="K389" i="7"/>
  <c r="S457" i="7"/>
  <c r="M457" i="7"/>
  <c r="AC486" i="7"/>
  <c r="M486" i="7"/>
  <c r="K486" i="7"/>
  <c r="S761" i="7"/>
  <c r="O761" i="7"/>
  <c r="M761" i="7"/>
  <c r="K13" i="7"/>
  <c r="Y15" i="7"/>
  <c r="K22" i="7"/>
  <c r="S53" i="7"/>
  <c r="S61" i="7"/>
  <c r="K123" i="7"/>
  <c r="S151" i="7"/>
  <c r="S159" i="7"/>
  <c r="Y163" i="7"/>
  <c r="Y171" i="7"/>
  <c r="O9" i="7"/>
  <c r="Y13" i="7"/>
  <c r="M15" i="7"/>
  <c r="M19" i="7"/>
  <c r="U21" i="7"/>
  <c r="U25" i="7"/>
  <c r="M33" i="7"/>
  <c r="M41" i="7"/>
  <c r="K43" i="7"/>
  <c r="M49" i="7"/>
  <c r="K51" i="7"/>
  <c r="M57" i="7"/>
  <c r="K59" i="7"/>
  <c r="M65" i="7"/>
  <c r="K67" i="7"/>
  <c r="O73" i="7"/>
  <c r="U81" i="7"/>
  <c r="Y83" i="7"/>
  <c r="K86" i="7"/>
  <c r="Y87" i="7"/>
  <c r="M92" i="7"/>
  <c r="AF96" i="7"/>
  <c r="Q101" i="7"/>
  <c r="O103" i="7"/>
  <c r="M104" i="7"/>
  <c r="K106" i="7"/>
  <c r="O109" i="7"/>
  <c r="M111" i="7"/>
  <c r="AF113" i="7"/>
  <c r="M115" i="7"/>
  <c r="S119" i="7"/>
  <c r="K121" i="7"/>
  <c r="AF123" i="7"/>
  <c r="AF129" i="7"/>
  <c r="S141" i="7"/>
  <c r="S143" i="7"/>
  <c r="O146" i="7"/>
  <c r="K149" i="7"/>
  <c r="M155" i="7"/>
  <c r="K157" i="7"/>
  <c r="M163" i="7"/>
  <c r="AF167" i="7"/>
  <c r="M169" i="7"/>
  <c r="AF169" i="7"/>
  <c r="M171" i="7"/>
  <c r="AF175" i="7"/>
  <c r="M177" i="7"/>
  <c r="AF177" i="7"/>
  <c r="M179" i="7"/>
  <c r="AF183" i="7"/>
  <c r="M185" i="7"/>
  <c r="AF185" i="7"/>
  <c r="M187" i="7"/>
  <c r="AF191" i="7"/>
  <c r="M193" i="7"/>
  <c r="AF193" i="7"/>
  <c r="M195" i="7"/>
  <c r="AF199" i="7"/>
  <c r="M201" i="7"/>
  <c r="AF201" i="7"/>
  <c r="M203" i="7"/>
  <c r="M207" i="7"/>
  <c r="K209" i="7"/>
  <c r="M219" i="7"/>
  <c r="AF221" i="7"/>
  <c r="M223" i="7"/>
  <c r="K225" i="7"/>
  <c r="M231" i="7"/>
  <c r="K233" i="7"/>
  <c r="K236" i="7"/>
  <c r="K237" i="7"/>
  <c r="S238" i="7"/>
  <c r="O239" i="7"/>
  <c r="S240" i="7"/>
  <c r="O241" i="7"/>
  <c r="K244" i="7"/>
  <c r="K249" i="7"/>
  <c r="S254" i="7"/>
  <c r="O255" i="7"/>
  <c r="M257" i="7"/>
  <c r="O259" i="7"/>
  <c r="U265" i="7"/>
  <c r="K287" i="7"/>
  <c r="U289" i="7"/>
  <c r="U291" i="7"/>
  <c r="Y295" i="7"/>
  <c r="K305" i="7"/>
  <c r="AF315" i="7"/>
  <c r="O315" i="7"/>
  <c r="M315" i="7"/>
  <c r="U319" i="7"/>
  <c r="S319" i="7"/>
  <c r="K319" i="7"/>
  <c r="U331" i="7"/>
  <c r="AF335" i="7"/>
  <c r="O335" i="7"/>
  <c r="M335" i="7"/>
  <c r="AF355" i="7"/>
  <c r="O355" i="7"/>
  <c r="M355" i="7"/>
  <c r="AF359" i="7"/>
  <c r="M359" i="7"/>
  <c r="K359" i="7"/>
  <c r="AF367" i="7"/>
  <c r="O367" i="7"/>
  <c r="AF369" i="7"/>
  <c r="O369" i="7"/>
  <c r="M369" i="7"/>
  <c r="AF375" i="7"/>
  <c r="M375" i="7"/>
  <c r="K375" i="7"/>
  <c r="AF395" i="7"/>
  <c r="S395" i="7"/>
  <c r="O395" i="7"/>
  <c r="AF397" i="7"/>
  <c r="K401" i="7"/>
  <c r="M401" i="7" s="1"/>
  <c r="Y403" i="7"/>
  <c r="Y417" i="7"/>
  <c r="O429" i="7"/>
  <c r="K451" i="7"/>
  <c r="AC467" i="7"/>
  <c r="S467" i="7"/>
  <c r="M467" i="7"/>
  <c r="S476" i="7"/>
  <c r="AC480" i="7"/>
  <c r="M480" i="7"/>
  <c r="K480" i="7"/>
  <c r="AC501" i="7"/>
  <c r="O501" i="7"/>
  <c r="AC526" i="7"/>
  <c r="O526" i="7"/>
  <c r="M526" i="7"/>
  <c r="AF526" i="7"/>
  <c r="U526" i="7"/>
  <c r="AC551" i="7"/>
  <c r="S551" i="7"/>
  <c r="AD694" i="7"/>
  <c r="U694" i="7"/>
  <c r="O694" i="7"/>
  <c r="K711" i="7"/>
  <c r="Z715" i="7"/>
  <c r="M715" i="7"/>
  <c r="K715" i="7"/>
  <c r="AF317" i="7"/>
  <c r="Y327" i="7"/>
  <c r="U373" i="7"/>
  <c r="U379" i="7"/>
  <c r="U387" i="7"/>
  <c r="AF393" i="7"/>
  <c r="O399" i="7"/>
  <c r="Y411" i="7"/>
  <c r="O419" i="7"/>
  <c r="U421" i="7"/>
  <c r="AF433" i="7"/>
  <c r="U437" i="7"/>
  <c r="O445" i="7"/>
  <c r="S472" i="7"/>
  <c r="AF490" i="7"/>
  <c r="Y545" i="7"/>
  <c r="S545" i="7"/>
  <c r="Y556" i="7"/>
  <c r="K556" i="7"/>
  <c r="AC563" i="7"/>
  <c r="S563" i="7"/>
  <c r="O563" i="7"/>
  <c r="U566" i="7"/>
  <c r="S566" i="7"/>
  <c r="AC577" i="7"/>
  <c r="Y577" i="7"/>
  <c r="O577" i="7"/>
  <c r="U592" i="7"/>
  <c r="AF592" i="7"/>
  <c r="O592" i="7"/>
  <c r="AC607" i="7"/>
  <c r="M607" i="7"/>
  <c r="K607" i="7"/>
  <c r="AC613" i="7"/>
  <c r="M613" i="7"/>
  <c r="Y613" i="7"/>
  <c r="K613" i="7"/>
  <c r="U615" i="7"/>
  <c r="S615" i="7"/>
  <c r="Q627" i="7"/>
  <c r="S627" i="7"/>
  <c r="O627" i="7"/>
  <c r="Q677" i="7"/>
  <c r="U677" i="7"/>
  <c r="M677" i="7"/>
  <c r="AD759" i="7"/>
  <c r="S759" i="7"/>
  <c r="K759" i="7"/>
  <c r="AD796" i="7"/>
  <c r="S796" i="7"/>
  <c r="O796" i="7"/>
  <c r="K312" i="7"/>
  <c r="M317" i="7"/>
  <c r="S324" i="7"/>
  <c r="K327" i="7"/>
  <c r="K330" i="7"/>
  <c r="K342" i="7"/>
  <c r="K345" i="7"/>
  <c r="M361" i="7"/>
  <c r="Y373" i="7"/>
  <c r="K377" i="7"/>
  <c r="Y379" i="7"/>
  <c r="Y387" i="7"/>
  <c r="O391" i="7"/>
  <c r="M393" i="7"/>
  <c r="U399" i="7"/>
  <c r="K411" i="7"/>
  <c r="K421" i="7"/>
  <c r="Y421" i="7"/>
  <c r="K423" i="7"/>
  <c r="K437" i="7"/>
  <c r="Y437" i="7"/>
  <c r="M443" i="7"/>
  <c r="U445" i="7"/>
  <c r="K463" i="7"/>
  <c r="AF472" i="7"/>
  <c r="O479" i="7"/>
  <c r="O481" i="7"/>
  <c r="K490" i="7"/>
  <c r="AF512" i="7"/>
  <c r="U512" i="7"/>
  <c r="AC538" i="7"/>
  <c r="M538" i="7"/>
  <c r="K538" i="7"/>
  <c r="O545" i="7"/>
  <c r="O547" i="7"/>
  <c r="AC553" i="7"/>
  <c r="S553" i="7"/>
  <c r="AF556" i="7"/>
  <c r="K563" i="7"/>
  <c r="O566" i="7"/>
  <c r="AC573" i="7"/>
  <c r="O573" i="7"/>
  <c r="M573" i="7"/>
  <c r="AC583" i="7"/>
  <c r="M583" i="7"/>
  <c r="Y583" i="7"/>
  <c r="K583" i="7"/>
  <c r="U588" i="7"/>
  <c r="AF588" i="7"/>
  <c r="O588" i="7"/>
  <c r="K592" i="7"/>
  <c r="AC599" i="7"/>
  <c r="M599" i="7"/>
  <c r="K599" i="7"/>
  <c r="K615" i="7"/>
  <c r="U621" i="7"/>
  <c r="O621" i="7"/>
  <c r="K677" i="7"/>
  <c r="AD710" i="7"/>
  <c r="U710" i="7"/>
  <c r="O710" i="7"/>
  <c r="U719" i="7"/>
  <c r="S719" i="7"/>
  <c r="K726" i="7"/>
  <c r="Q726" i="7"/>
  <c r="M726" i="7"/>
  <c r="AD750" i="7"/>
  <c r="S750" i="7"/>
  <c r="M750" i="7"/>
  <c r="AF516" i="7"/>
  <c r="AF524" i="7"/>
  <c r="O528" i="7"/>
  <c r="AF530" i="7"/>
  <c r="AF561" i="7"/>
  <c r="Y565" i="7"/>
  <c r="AF569" i="7"/>
  <c r="AF584" i="7"/>
  <c r="U587" i="7"/>
  <c r="U591" i="7"/>
  <c r="Y611" i="7"/>
  <c r="U641" i="7"/>
  <c r="U681" i="7"/>
  <c r="M723" i="7"/>
  <c r="M742" i="7"/>
  <c r="U745" i="7"/>
  <c r="S751" i="7"/>
  <c r="O753" i="7"/>
  <c r="S800" i="7"/>
  <c r="U528" i="7"/>
  <c r="O555" i="7"/>
  <c r="O559" i="7"/>
  <c r="AF565" i="7"/>
  <c r="M569" i="7"/>
  <c r="O574" i="7"/>
  <c r="Y587" i="7"/>
  <c r="Y591" i="7"/>
  <c r="AF611" i="7"/>
  <c r="U646" i="7"/>
  <c r="U650" i="7"/>
  <c r="U654" i="7"/>
  <c r="U658" i="7"/>
  <c r="U666" i="7"/>
  <c r="U670" i="7"/>
  <c r="M690" i="7"/>
  <c r="K708" i="7"/>
  <c r="S742" i="7"/>
  <c r="M758" i="7"/>
  <c r="M769" i="7"/>
  <c r="M777" i="7"/>
  <c r="M795" i="7"/>
  <c r="M802" i="7"/>
  <c r="AF39" i="7"/>
  <c r="AF47" i="7"/>
  <c r="K55" i="7"/>
  <c r="U61" i="7"/>
  <c r="K63" i="7"/>
  <c r="S69" i="7"/>
  <c r="S71" i="7"/>
  <c r="S79" i="7"/>
  <c r="AF90" i="7"/>
  <c r="AF94" i="7"/>
  <c r="AF100" i="7"/>
  <c r="U102" i="7"/>
  <c r="O122" i="7"/>
  <c r="K125" i="7"/>
  <c r="K131" i="7"/>
  <c r="AF135" i="7"/>
  <c r="K137" i="7"/>
  <c r="AF145" i="7"/>
  <c r="U147" i="7"/>
  <c r="K153" i="7"/>
  <c r="AF161" i="7"/>
  <c r="U165" i="7"/>
  <c r="K173" i="7"/>
  <c r="K181" i="7"/>
  <c r="S183" i="7"/>
  <c r="U189" i="7"/>
  <c r="U197" i="7"/>
  <c r="K205" i="7"/>
  <c r="U213" i="7"/>
  <c r="U215" i="7"/>
  <c r="K217" i="7"/>
  <c r="K232" i="7"/>
  <c r="Q242" i="7"/>
  <c r="S245" i="7"/>
  <c r="S247" i="7"/>
  <c r="Y251" i="7"/>
  <c r="U253" i="7"/>
  <c r="Q256" i="7"/>
  <c r="M261" i="7"/>
  <c r="M267" i="7"/>
  <c r="M269" i="7"/>
  <c r="Y279" i="7"/>
  <c r="M281" i="7"/>
  <c r="U285" i="7"/>
  <c r="Y293" i="7"/>
  <c r="U299" i="7"/>
  <c r="U303" i="7"/>
  <c r="O311" i="7"/>
  <c r="AC321" i="7"/>
  <c r="Y321" i="7"/>
  <c r="M321" i="7"/>
  <c r="U321" i="7"/>
  <c r="K321" i="7"/>
  <c r="AF329" i="7"/>
  <c r="M329" i="7"/>
  <c r="Y329" i="7"/>
  <c r="K329" i="7"/>
  <c r="AF339" i="7"/>
  <c r="O339" i="7"/>
  <c r="M339" i="7"/>
  <c r="M343" i="7"/>
  <c r="AF349" i="7"/>
  <c r="M349" i="7"/>
  <c r="Y349" i="7"/>
  <c r="K349" i="7"/>
  <c r="K362" i="7"/>
  <c r="AF371" i="7"/>
  <c r="O371" i="7"/>
  <c r="M371" i="7"/>
  <c r="AC383" i="7"/>
  <c r="Y383" i="7"/>
  <c r="M383" i="7"/>
  <c r="U383" i="7"/>
  <c r="K383" i="7"/>
  <c r="O410" i="7"/>
  <c r="K413" i="7"/>
  <c r="AC415" i="7"/>
  <c r="Y415" i="7"/>
  <c r="M415" i="7"/>
  <c r="U415" i="7"/>
  <c r="K415" i="7"/>
  <c r="S427" i="7"/>
  <c r="K431" i="7"/>
  <c r="S439" i="7"/>
  <c r="AC470" i="7"/>
  <c r="AF470" i="7"/>
  <c r="K470" i="7"/>
  <c r="S470" i="7"/>
  <c r="M470" i="7"/>
  <c r="Y473" i="7"/>
  <c r="Q473" i="7"/>
  <c r="AC488" i="7"/>
  <c r="S488" i="7"/>
  <c r="M488" i="7"/>
  <c r="K488" i="7"/>
  <c r="AC497" i="7"/>
  <c r="O497" i="7"/>
  <c r="AC518" i="7"/>
  <c r="O518" i="7"/>
  <c r="M518" i="7"/>
  <c r="AF518" i="7"/>
  <c r="K518" i="7"/>
  <c r="AC520" i="7"/>
  <c r="AF520" i="7"/>
  <c r="O520" i="7"/>
  <c r="S520" i="7"/>
  <c r="M520" i="7"/>
  <c r="AC532" i="7"/>
  <c r="AF532" i="7"/>
  <c r="K532" i="7"/>
  <c r="S532" i="7"/>
  <c r="M532" i="7"/>
  <c r="U562" i="7"/>
  <c r="O562" i="7"/>
  <c r="AF562" i="7"/>
  <c r="K562" i="7"/>
  <c r="Y562" i="7"/>
  <c r="U568" i="7"/>
  <c r="S568" i="7"/>
  <c r="O568" i="7"/>
  <c r="AF568" i="7"/>
  <c r="Y568" i="7"/>
  <c r="U572" i="7"/>
  <c r="S572" i="7"/>
  <c r="O572" i="7"/>
  <c r="AF572" i="7"/>
  <c r="Y572" i="7"/>
  <c r="U576" i="7"/>
  <c r="S576" i="7"/>
  <c r="O576" i="7"/>
  <c r="AF576" i="7"/>
  <c r="Y576" i="7"/>
  <c r="U580" i="7"/>
  <c r="S580" i="7"/>
  <c r="O580" i="7"/>
  <c r="AF580" i="7"/>
  <c r="Y580" i="7"/>
  <c r="Q623" i="7"/>
  <c r="S623" i="7"/>
  <c r="J618" i="7"/>
  <c r="O623" i="7"/>
  <c r="K623" i="7"/>
  <c r="Q682" i="7"/>
  <c r="O682" i="7"/>
  <c r="M682" i="7"/>
  <c r="U682" i="7"/>
  <c r="AF7" i="7"/>
  <c r="U9" i="7"/>
  <c r="M11" i="7"/>
  <c r="O13" i="7"/>
  <c r="U15" i="7"/>
  <c r="M17" i="7"/>
  <c r="U19" i="7"/>
  <c r="M21" i="7"/>
  <c r="O23" i="7"/>
  <c r="Y25" i="7"/>
  <c r="O27" i="7"/>
  <c r="Y29" i="7"/>
  <c r="O31" i="7"/>
  <c r="Y33" i="7"/>
  <c r="K37" i="7"/>
  <c r="AF37" i="7"/>
  <c r="M39" i="7"/>
  <c r="S41" i="7"/>
  <c r="U43" i="7"/>
  <c r="K45" i="7"/>
  <c r="AF45" i="7"/>
  <c r="M47" i="7"/>
  <c r="S49" i="7"/>
  <c r="U51" i="7"/>
  <c r="K53" i="7"/>
  <c r="AF53" i="7"/>
  <c r="M55" i="7"/>
  <c r="S57" i="7"/>
  <c r="U59" i="7"/>
  <c r="K61" i="7"/>
  <c r="AF61" i="7"/>
  <c r="M63" i="7"/>
  <c r="S65" i="7"/>
  <c r="U67" i="7"/>
  <c r="K69" i="7"/>
  <c r="U69" i="7"/>
  <c r="K71" i="7"/>
  <c r="U71" i="7"/>
  <c r="K73" i="7"/>
  <c r="U73" i="7"/>
  <c r="K75" i="7"/>
  <c r="U75" i="7"/>
  <c r="K77" i="7"/>
  <c r="U77" i="7"/>
  <c r="K79" i="7"/>
  <c r="U79" i="7"/>
  <c r="S81" i="7"/>
  <c r="O83" i="7"/>
  <c r="AF83" i="7"/>
  <c r="Q85" i="7"/>
  <c r="S86" i="7"/>
  <c r="O87" i="7"/>
  <c r="K88" i="7"/>
  <c r="AF88" i="7"/>
  <c r="M90" i="7"/>
  <c r="S92" i="7"/>
  <c r="O93" i="7"/>
  <c r="M94" i="7"/>
  <c r="U96" i="7"/>
  <c r="K98" i="7"/>
  <c r="AF98" i="7"/>
  <c r="M100" i="7"/>
  <c r="K102" i="7"/>
  <c r="AF102" i="7"/>
  <c r="S104" i="7"/>
  <c r="U106" i="7"/>
  <c r="K108" i="7"/>
  <c r="AF108" i="7"/>
  <c r="U111" i="7"/>
  <c r="U113" i="7"/>
  <c r="U115" i="7"/>
  <c r="Y116" i="7"/>
  <c r="S117" i="7"/>
  <c r="U119" i="7"/>
  <c r="U121" i="7"/>
  <c r="Q122" i="7"/>
  <c r="S123" i="7"/>
  <c r="Q124" i="7"/>
  <c r="M125" i="7"/>
  <c r="S127" i="7"/>
  <c r="S129" i="7"/>
  <c r="O130" i="7"/>
  <c r="M131" i="7"/>
  <c r="K133" i="7"/>
  <c r="AF133" i="7"/>
  <c r="M135" i="7"/>
  <c r="M137" i="7"/>
  <c r="K139" i="7"/>
  <c r="AF139" i="7"/>
  <c r="U141" i="7"/>
  <c r="K143" i="7"/>
  <c r="AF143" i="7"/>
  <c r="M145" i="7"/>
  <c r="K147" i="7"/>
  <c r="AF147" i="7"/>
  <c r="U149" i="7"/>
  <c r="K151" i="7"/>
  <c r="AF151" i="7"/>
  <c r="M153" i="7"/>
  <c r="S155" i="7"/>
  <c r="U157" i="7"/>
  <c r="K159" i="7"/>
  <c r="AF159" i="7"/>
  <c r="M161" i="7"/>
  <c r="O163" i="7"/>
  <c r="AF163" i="7"/>
  <c r="M165" i="7"/>
  <c r="Y165" i="7"/>
  <c r="K167" i="7"/>
  <c r="U167" i="7"/>
  <c r="S169" i="7"/>
  <c r="O171" i="7"/>
  <c r="AF171" i="7"/>
  <c r="M173" i="7"/>
  <c r="Y173" i="7"/>
  <c r="K175" i="7"/>
  <c r="U175" i="7"/>
  <c r="S177" i="7"/>
  <c r="O179" i="7"/>
  <c r="AF179" i="7"/>
  <c r="M181" i="7"/>
  <c r="Y181" i="7"/>
  <c r="K183" i="7"/>
  <c r="U183" i="7"/>
  <c r="S185" i="7"/>
  <c r="O187" i="7"/>
  <c r="AF187" i="7"/>
  <c r="M189" i="7"/>
  <c r="Y189" i="7"/>
  <c r="K191" i="7"/>
  <c r="U191" i="7"/>
  <c r="S193" i="7"/>
  <c r="O195" i="7"/>
  <c r="AF195" i="7"/>
  <c r="M197" i="7"/>
  <c r="Y197" i="7"/>
  <c r="K199" i="7"/>
  <c r="U199" i="7"/>
  <c r="S201" i="7"/>
  <c r="O203" i="7"/>
  <c r="AF203" i="7"/>
  <c r="M205" i="7"/>
  <c r="S207" i="7"/>
  <c r="U209" i="7"/>
  <c r="K211" i="7"/>
  <c r="AF211" i="7"/>
  <c r="M213" i="7"/>
  <c r="AF213" i="7"/>
  <c r="M215" i="7"/>
  <c r="AF215" i="7"/>
  <c r="M217" i="7"/>
  <c r="O219" i="7"/>
  <c r="O221" i="7"/>
  <c r="S223" i="7"/>
  <c r="U225" i="7"/>
  <c r="K227" i="7"/>
  <c r="U227" i="7"/>
  <c r="M229" i="7"/>
  <c r="U231" i="7"/>
  <c r="U233" i="7"/>
  <c r="M235" i="7"/>
  <c r="O237" i="7"/>
  <c r="K238" i="7"/>
  <c r="Y239" i="7"/>
  <c r="U241" i="7"/>
  <c r="S242" i="7"/>
  <c r="K245" i="7"/>
  <c r="U245" i="7"/>
  <c r="K247" i="7"/>
  <c r="U247" i="7"/>
  <c r="S248" i="7"/>
  <c r="O249" i="7"/>
  <c r="Q250" i="7"/>
  <c r="M251" i="7"/>
  <c r="K253" i="7"/>
  <c r="Y253" i="7"/>
  <c r="U255" i="7"/>
  <c r="S256" i="7"/>
  <c r="U257" i="7"/>
  <c r="K259" i="7"/>
  <c r="Y259" i="7"/>
  <c r="O261" i="7"/>
  <c r="K262" i="7"/>
  <c r="O263" i="7"/>
  <c r="Y265" i="7"/>
  <c r="S266" i="7"/>
  <c r="O267" i="7"/>
  <c r="Q268" i="7"/>
  <c r="O269" i="7"/>
  <c r="K270" i="7"/>
  <c r="U271" i="7"/>
  <c r="K273" i="7"/>
  <c r="Y273" i="7"/>
  <c r="K275" i="7"/>
  <c r="Y275" i="7"/>
  <c r="M277" i="7"/>
  <c r="M279" i="7"/>
  <c r="O281" i="7"/>
  <c r="K282" i="7"/>
  <c r="O283" i="7"/>
  <c r="K284" i="7"/>
  <c r="M285" i="7"/>
  <c r="Y285" i="7"/>
  <c r="U287" i="7"/>
  <c r="Y289" i="7"/>
  <c r="S291" i="7"/>
  <c r="K292" i="7"/>
  <c r="M293" i="7"/>
  <c r="O295" i="7"/>
  <c r="AF297" i="7"/>
  <c r="Y297" i="7"/>
  <c r="U297" i="7"/>
  <c r="K314" i="7"/>
  <c r="O321" i="7"/>
  <c r="O329" i="7"/>
  <c r="K339" i="7"/>
  <c r="AF341" i="7"/>
  <c r="O341" i="7"/>
  <c r="M341" i="7"/>
  <c r="O349" i="7"/>
  <c r="K364" i="7"/>
  <c r="U371" i="7"/>
  <c r="O383" i="7"/>
  <c r="AC389" i="7"/>
  <c r="AF389" i="7"/>
  <c r="O389" i="7"/>
  <c r="Y389" i="7"/>
  <c r="M389" i="7"/>
  <c r="AC405" i="7"/>
  <c r="AF405" i="7"/>
  <c r="O405" i="7"/>
  <c r="Y405" i="7"/>
  <c r="M405" i="7"/>
  <c r="O415" i="7"/>
  <c r="U470" i="7"/>
  <c r="AC484" i="7"/>
  <c r="S484" i="7"/>
  <c r="U484" i="7"/>
  <c r="M484" i="7"/>
  <c r="U488" i="7"/>
  <c r="AC496" i="7"/>
  <c r="S496" i="7"/>
  <c r="U496" i="7"/>
  <c r="M496" i="7"/>
  <c r="AC502" i="7"/>
  <c r="AF502" i="7"/>
  <c r="K502" i="7"/>
  <c r="S502" i="7"/>
  <c r="M502" i="7"/>
  <c r="AC512" i="7"/>
  <c r="M512" i="7"/>
  <c r="S512" i="7"/>
  <c r="K512" i="7"/>
  <c r="S518" i="7"/>
  <c r="K520" i="7"/>
  <c r="U532" i="7"/>
  <c r="O542" i="7"/>
  <c r="M542" i="7"/>
  <c r="Y542" i="7"/>
  <c r="K542" i="7"/>
  <c r="U544" i="7"/>
  <c r="S544" i="7"/>
  <c r="O544" i="7"/>
  <c r="K544" i="7"/>
  <c r="U558" i="7"/>
  <c r="S558" i="7"/>
  <c r="O558" i="7"/>
  <c r="Y558" i="7"/>
  <c r="K558" i="7"/>
  <c r="S562" i="7"/>
  <c r="K568" i="7"/>
  <c r="K572" i="7"/>
  <c r="K576" i="7"/>
  <c r="K580" i="7"/>
  <c r="U594" i="7"/>
  <c r="O594" i="7"/>
  <c r="AF594" i="7"/>
  <c r="K594" i="7"/>
  <c r="Y594" i="7"/>
  <c r="AC597" i="7"/>
  <c r="Y597" i="7"/>
  <c r="M597" i="7"/>
  <c r="U597" i="7"/>
  <c r="K597" i="7"/>
  <c r="S597" i="7"/>
  <c r="O597" i="7"/>
  <c r="AC601" i="7"/>
  <c r="Y601" i="7"/>
  <c r="M601" i="7"/>
  <c r="U601" i="7"/>
  <c r="K601" i="7"/>
  <c r="S601" i="7"/>
  <c r="O601" i="7"/>
  <c r="O643" i="7"/>
  <c r="S647" i="7"/>
  <c r="O647" i="7"/>
  <c r="S651" i="7"/>
  <c r="O651" i="7"/>
  <c r="S655" i="7"/>
  <c r="O655" i="7"/>
  <c r="S659" i="7"/>
  <c r="O659" i="7"/>
  <c r="S663" i="7"/>
  <c r="O663" i="7"/>
  <c r="S667" i="7"/>
  <c r="O667" i="7"/>
  <c r="S671" i="7"/>
  <c r="O671" i="7"/>
  <c r="Q678" i="7"/>
  <c r="U678" i="7"/>
  <c r="M678" i="7"/>
  <c r="S737" i="7"/>
  <c r="O737" i="7"/>
  <c r="M737" i="7"/>
  <c r="Z737" i="7"/>
  <c r="U737" i="7"/>
  <c r="Y23" i="7"/>
  <c r="Y27" i="7"/>
  <c r="Y31" i="7"/>
  <c r="U39" i="7"/>
  <c r="U47" i="7"/>
  <c r="U55" i="7"/>
  <c r="U63" i="7"/>
  <c r="U90" i="7"/>
  <c r="U94" i="7"/>
  <c r="U100" i="7"/>
  <c r="U125" i="7"/>
  <c r="U131" i="7"/>
  <c r="U135" i="7"/>
  <c r="U137" i="7"/>
  <c r="U145" i="7"/>
  <c r="U153" i="7"/>
  <c r="U161" i="7"/>
  <c r="S165" i="7"/>
  <c r="S173" i="7"/>
  <c r="S181" i="7"/>
  <c r="S189" i="7"/>
  <c r="S197" i="7"/>
  <c r="U205" i="7"/>
  <c r="S213" i="7"/>
  <c r="S215" i="7"/>
  <c r="U217" i="7"/>
  <c r="U251" i="7"/>
  <c r="Y261" i="7"/>
  <c r="Y267" i="7"/>
  <c r="Y269" i="7"/>
  <c r="U279" i="7"/>
  <c r="Y281" i="7"/>
  <c r="Y283" i="7"/>
  <c r="S285" i="7"/>
  <c r="U293" i="7"/>
  <c r="AF299" i="7"/>
  <c r="O299" i="7"/>
  <c r="M299" i="7"/>
  <c r="AF303" i="7"/>
  <c r="O303" i="7"/>
  <c r="M303" i="7"/>
  <c r="AF311" i="7"/>
  <c r="M311" i="7"/>
  <c r="Y311" i="7"/>
  <c r="K311" i="7"/>
  <c r="AF326" i="7"/>
  <c r="S326" i="7"/>
  <c r="AF343" i="7"/>
  <c r="U343" i="7"/>
  <c r="O343" i="7"/>
  <c r="AF378" i="7"/>
  <c r="K378" i="7"/>
  <c r="AC409" i="7"/>
  <c r="AF409" i="7"/>
  <c r="O409" i="7"/>
  <c r="Y409" i="7"/>
  <c r="M409" i="7"/>
  <c r="AC413" i="7"/>
  <c r="AF413" i="7"/>
  <c r="O413" i="7"/>
  <c r="Y413" i="7"/>
  <c r="M413" i="7"/>
  <c r="AC427" i="7"/>
  <c r="U427" i="7"/>
  <c r="K427" i="7"/>
  <c r="O427" i="7"/>
  <c r="AF427" i="7"/>
  <c r="M427" i="7"/>
  <c r="AC431" i="7"/>
  <c r="AF431" i="7"/>
  <c r="O431" i="7"/>
  <c r="S431" i="7"/>
  <c r="M431" i="7"/>
  <c r="AC439" i="7"/>
  <c r="AF439" i="7"/>
  <c r="O439" i="7"/>
  <c r="M439" i="7"/>
  <c r="Y439" i="7"/>
  <c r="K439" i="7"/>
  <c r="AC441" i="7"/>
  <c r="Y441" i="7"/>
  <c r="M441" i="7"/>
  <c r="S441" i="7"/>
  <c r="O441" i="7"/>
  <c r="AC543" i="7"/>
  <c r="AF543" i="7"/>
  <c r="K543" i="7"/>
  <c r="S543" i="7"/>
  <c r="O543" i="7"/>
  <c r="U552" i="7"/>
  <c r="S552" i="7"/>
  <c r="O552" i="7"/>
  <c r="AF552" i="7"/>
  <c r="Y552" i="7"/>
  <c r="U564" i="7"/>
  <c r="O564" i="7"/>
  <c r="AF564" i="7"/>
  <c r="K564" i="7"/>
  <c r="Y564" i="7"/>
  <c r="AC589" i="7"/>
  <c r="Y589" i="7"/>
  <c r="M589" i="7"/>
  <c r="U589" i="7"/>
  <c r="K589" i="7"/>
  <c r="AF589" i="7"/>
  <c r="S589" i="7"/>
  <c r="O589" i="7"/>
  <c r="AD792" i="7"/>
  <c r="S792" i="7"/>
  <c r="O792" i="7"/>
  <c r="Z792" i="7"/>
  <c r="J7" i="7"/>
  <c r="Y11" i="7"/>
  <c r="Y17" i="7"/>
  <c r="Y21" i="7"/>
  <c r="M23" i="7"/>
  <c r="M27" i="7"/>
  <c r="M31" i="7"/>
  <c r="U37" i="7"/>
  <c r="K39" i="7"/>
  <c r="U45" i="7"/>
  <c r="K47" i="7"/>
  <c r="U53" i="7"/>
  <c r="AF55" i="7"/>
  <c r="AF63" i="7"/>
  <c r="S73" i="7"/>
  <c r="S75" i="7"/>
  <c r="S77" i="7"/>
  <c r="O85" i="7"/>
  <c r="U88" i="7"/>
  <c r="K90" i="7"/>
  <c r="K94" i="7"/>
  <c r="U98" i="7"/>
  <c r="K100" i="7"/>
  <c r="U108" i="7"/>
  <c r="Q114" i="7"/>
  <c r="AF125" i="7"/>
  <c r="AF131" i="7"/>
  <c r="U133" i="7"/>
  <c r="K135" i="7"/>
  <c r="AF137" i="7"/>
  <c r="U139" i="7"/>
  <c r="U143" i="7"/>
  <c r="K145" i="7"/>
  <c r="U151" i="7"/>
  <c r="AF153" i="7"/>
  <c r="U159" i="7"/>
  <c r="K161" i="7"/>
  <c r="K165" i="7"/>
  <c r="S167" i="7"/>
  <c r="U173" i="7"/>
  <c r="S175" i="7"/>
  <c r="U181" i="7"/>
  <c r="K189" i="7"/>
  <c r="S191" i="7"/>
  <c r="K197" i="7"/>
  <c r="S199" i="7"/>
  <c r="AF205" i="7"/>
  <c r="U211" i="7"/>
  <c r="K213" i="7"/>
  <c r="K215" i="7"/>
  <c r="AF217" i="7"/>
  <c r="S227" i="7"/>
  <c r="Y229" i="7"/>
  <c r="Y235" i="7"/>
  <c r="Q248" i="7"/>
  <c r="K251" i="7"/>
  <c r="U259" i="7"/>
  <c r="U273" i="7"/>
  <c r="U275" i="7"/>
  <c r="Y277" i="7"/>
  <c r="K279" i="7"/>
  <c r="M283" i="7"/>
  <c r="K285" i="7"/>
  <c r="K288" i="7"/>
  <c r="K293" i="7"/>
  <c r="AF322" i="7"/>
  <c r="K322" i="7"/>
  <c r="AF325" i="7"/>
  <c r="Y325" i="7"/>
  <c r="M325" i="7"/>
  <c r="U325" i="7"/>
  <c r="K325" i="7"/>
  <c r="AF333" i="7"/>
  <c r="O333" i="7"/>
  <c r="M333" i="7"/>
  <c r="AF337" i="7"/>
  <c r="M337" i="7"/>
  <c r="Y337" i="7"/>
  <c r="K337" i="7"/>
  <c r="AF351" i="7"/>
  <c r="O351" i="7"/>
  <c r="M351" i="7"/>
  <c r="K409" i="7"/>
  <c r="K441" i="7"/>
  <c r="AC459" i="7"/>
  <c r="O459" i="7"/>
  <c r="M459" i="7"/>
  <c r="AF459" i="7"/>
  <c r="K459" i="7"/>
  <c r="AC461" i="7"/>
  <c r="O461" i="7"/>
  <c r="S461" i="7"/>
  <c r="M461" i="7"/>
  <c r="AC506" i="7"/>
  <c r="S506" i="7"/>
  <c r="U506" i="7"/>
  <c r="M506" i="7"/>
  <c r="AC536" i="7"/>
  <c r="S536" i="7"/>
  <c r="U536" i="7"/>
  <c r="M536" i="7"/>
  <c r="AC617" i="7"/>
  <c r="M617" i="7"/>
  <c r="AF617" i="7"/>
  <c r="K617" i="7"/>
  <c r="U617" i="7"/>
  <c r="U773" i="7"/>
  <c r="Q773" i="7"/>
  <c r="M773" i="7"/>
  <c r="U782" i="7"/>
  <c r="S782" i="7"/>
  <c r="O782" i="7"/>
  <c r="Z782" i="7"/>
  <c r="K782" i="7"/>
  <c r="Y9" i="7"/>
  <c r="O11" i="7"/>
  <c r="U13" i="7"/>
  <c r="O17" i="7"/>
  <c r="Y19" i="7"/>
  <c r="O21" i="7"/>
  <c r="U23" i="7"/>
  <c r="U27" i="7"/>
  <c r="U31" i="7"/>
  <c r="M37" i="7"/>
  <c r="S39" i="7"/>
  <c r="U41" i="7"/>
  <c r="M45" i="7"/>
  <c r="S47" i="7"/>
  <c r="U49" i="7"/>
  <c r="M53" i="7"/>
  <c r="S55" i="7"/>
  <c r="U57" i="7"/>
  <c r="M61" i="7"/>
  <c r="S63" i="7"/>
  <c r="U65" i="7"/>
  <c r="M69" i="7"/>
  <c r="Y69" i="7"/>
  <c r="M71" i="7"/>
  <c r="Y71" i="7"/>
  <c r="M73" i="7"/>
  <c r="Y73" i="7"/>
  <c r="M75" i="7"/>
  <c r="Y75" i="7"/>
  <c r="M77" i="7"/>
  <c r="Y77" i="7"/>
  <c r="M79" i="7"/>
  <c r="Y79" i="7"/>
  <c r="S83" i="7"/>
  <c r="U86" i="7"/>
  <c r="M88" i="7"/>
  <c r="S90" i="7"/>
  <c r="U92" i="7"/>
  <c r="Q93" i="7"/>
  <c r="S94" i="7"/>
  <c r="M98" i="7"/>
  <c r="S100" i="7"/>
  <c r="M102" i="7"/>
  <c r="U104" i="7"/>
  <c r="M108" i="7"/>
  <c r="U117" i="7"/>
  <c r="U123" i="7"/>
  <c r="S125" i="7"/>
  <c r="U127" i="7"/>
  <c r="U129" i="7"/>
  <c r="Q130" i="7"/>
  <c r="S131" i="7"/>
  <c r="M133" i="7"/>
  <c r="S135" i="7"/>
  <c r="S137" i="7"/>
  <c r="M139" i="7"/>
  <c r="M143" i="7"/>
  <c r="S145" i="7"/>
  <c r="M147" i="7"/>
  <c r="M151" i="7"/>
  <c r="S153" i="7"/>
  <c r="U155" i="7"/>
  <c r="M159" i="7"/>
  <c r="S161" i="7"/>
  <c r="S163" i="7"/>
  <c r="O165" i="7"/>
  <c r="AF165" i="7"/>
  <c r="M167" i="7"/>
  <c r="Y167" i="7"/>
  <c r="S171" i="7"/>
  <c r="O173" i="7"/>
  <c r="AF173" i="7"/>
  <c r="M175" i="7"/>
  <c r="Y175" i="7"/>
  <c r="S179" i="7"/>
  <c r="O181" i="7"/>
  <c r="AF181" i="7"/>
  <c r="M183" i="7"/>
  <c r="Y183" i="7"/>
  <c r="S187" i="7"/>
  <c r="O189" i="7"/>
  <c r="AF189" i="7"/>
  <c r="M191" i="7"/>
  <c r="Y191" i="7"/>
  <c r="S195" i="7"/>
  <c r="O197" i="7"/>
  <c r="AF197" i="7"/>
  <c r="M199" i="7"/>
  <c r="Y199" i="7"/>
  <c r="S203" i="7"/>
  <c r="S205" i="7"/>
  <c r="U207" i="7"/>
  <c r="M211" i="7"/>
  <c r="O213" i="7"/>
  <c r="O215" i="7"/>
  <c r="S217" i="7"/>
  <c r="S219" i="7"/>
  <c r="S221" i="7"/>
  <c r="U223" i="7"/>
  <c r="M227" i="7"/>
  <c r="AF227" i="7"/>
  <c r="O229" i="7"/>
  <c r="Y231" i="7"/>
  <c r="O235" i="7"/>
  <c r="U237" i="7"/>
  <c r="M245" i="7"/>
  <c r="Y245" i="7"/>
  <c r="M247" i="7"/>
  <c r="Y247" i="7"/>
  <c r="U249" i="7"/>
  <c r="S250" i="7"/>
  <c r="O251" i="7"/>
  <c r="M253" i="7"/>
  <c r="Y257" i="7"/>
  <c r="M259" i="7"/>
  <c r="U261" i="7"/>
  <c r="U263" i="7"/>
  <c r="U267" i="7"/>
  <c r="S268" i="7"/>
  <c r="U269" i="7"/>
  <c r="Y271" i="7"/>
  <c r="M273" i="7"/>
  <c r="M275" i="7"/>
  <c r="O277" i="7"/>
  <c r="O279" i="7"/>
  <c r="U281" i="7"/>
  <c r="S282" i="7"/>
  <c r="U283" i="7"/>
  <c r="S284" i="7"/>
  <c r="O285" i="7"/>
  <c r="S292" i="7"/>
  <c r="O293" i="7"/>
  <c r="U295" i="7"/>
  <c r="AF309" i="7"/>
  <c r="M309" i="7"/>
  <c r="Y309" i="7"/>
  <c r="K309" i="7"/>
  <c r="AF319" i="7"/>
  <c r="O319" i="7"/>
  <c r="Y319" i="7"/>
  <c r="M319" i="7"/>
  <c r="S321" i="7"/>
  <c r="S325" i="7"/>
  <c r="U329" i="7"/>
  <c r="Y333" i="7"/>
  <c r="U337" i="7"/>
  <c r="U339" i="7"/>
  <c r="AF344" i="7"/>
  <c r="K344" i="7"/>
  <c r="U349" i="7"/>
  <c r="U351" i="7"/>
  <c r="AF357" i="7"/>
  <c r="O357" i="7"/>
  <c r="M357" i="7"/>
  <c r="AF360" i="7"/>
  <c r="K360" i="7"/>
  <c r="Y371" i="7"/>
  <c r="AF376" i="7"/>
  <c r="K376" i="7"/>
  <c r="AF381" i="7"/>
  <c r="O381" i="7"/>
  <c r="Y381" i="7"/>
  <c r="M381" i="7"/>
  <c r="S383" i="7"/>
  <c r="AC391" i="7"/>
  <c r="Y391" i="7"/>
  <c r="M391" i="7"/>
  <c r="U391" i="7"/>
  <c r="K391" i="7"/>
  <c r="AC395" i="7"/>
  <c r="Y395" i="7"/>
  <c r="M395" i="7"/>
  <c r="U395" i="7"/>
  <c r="K395" i="7"/>
  <c r="AC407" i="7"/>
  <c r="Y407" i="7"/>
  <c r="M407" i="7"/>
  <c r="U407" i="7"/>
  <c r="K407" i="7"/>
  <c r="Y408" i="7"/>
  <c r="Q408" i="7"/>
  <c r="U409" i="7"/>
  <c r="U413" i="7"/>
  <c r="S415" i="7"/>
  <c r="Y431" i="7"/>
  <c r="AF441" i="7"/>
  <c r="AC449" i="7"/>
  <c r="AF449" i="7"/>
  <c r="O449" i="7"/>
  <c r="M449" i="7"/>
  <c r="Y449" i="7"/>
  <c r="K449" i="7"/>
  <c r="AC451" i="7"/>
  <c r="Y451" i="7"/>
  <c r="M451" i="7"/>
  <c r="S451" i="7"/>
  <c r="O451" i="7"/>
  <c r="U459" i="7"/>
  <c r="U461" i="7"/>
  <c r="Y471" i="7"/>
  <c r="Q471" i="7"/>
  <c r="O471" i="7"/>
  <c r="AF488" i="7"/>
  <c r="AC492" i="7"/>
  <c r="AF492" i="7"/>
  <c r="K492" i="7"/>
  <c r="S492" i="7"/>
  <c r="M492" i="7"/>
  <c r="AF506" i="7"/>
  <c r="AC510" i="7"/>
  <c r="AF510" i="7"/>
  <c r="K510" i="7"/>
  <c r="U510" i="7"/>
  <c r="S510" i="7"/>
  <c r="U518" i="7"/>
  <c r="U520" i="7"/>
  <c r="AF536" i="7"/>
  <c r="AC540" i="7"/>
  <c r="AF540" i="7"/>
  <c r="K540" i="7"/>
  <c r="U540" i="7"/>
  <c r="S540" i="7"/>
  <c r="U550" i="7"/>
  <c r="S550" i="7"/>
  <c r="O550" i="7"/>
  <c r="Y550" i="7"/>
  <c r="K550" i="7"/>
  <c r="U560" i="7"/>
  <c r="S560" i="7"/>
  <c r="O560" i="7"/>
  <c r="AF560" i="7"/>
  <c r="Y560" i="7"/>
  <c r="AC567" i="7"/>
  <c r="AF567" i="7"/>
  <c r="O567" i="7"/>
  <c r="Y567" i="7"/>
  <c r="M567" i="7"/>
  <c r="U567" i="7"/>
  <c r="S567" i="7"/>
  <c r="AC571" i="7"/>
  <c r="AF571" i="7"/>
  <c r="O571" i="7"/>
  <c r="Y571" i="7"/>
  <c r="M571" i="7"/>
  <c r="U571" i="7"/>
  <c r="S571" i="7"/>
  <c r="AC575" i="7"/>
  <c r="AF575" i="7"/>
  <c r="O575" i="7"/>
  <c r="Y575" i="7"/>
  <c r="M575" i="7"/>
  <c r="U575" i="7"/>
  <c r="S575" i="7"/>
  <c r="AC579" i="7"/>
  <c r="AF579" i="7"/>
  <c r="O579" i="7"/>
  <c r="Y579" i="7"/>
  <c r="M579" i="7"/>
  <c r="U579" i="7"/>
  <c r="S579" i="7"/>
  <c r="AC585" i="7"/>
  <c r="Y585" i="7"/>
  <c r="M585" i="7"/>
  <c r="U585" i="7"/>
  <c r="K585" i="7"/>
  <c r="AF585" i="7"/>
  <c r="S585" i="7"/>
  <c r="AC605" i="7"/>
  <c r="Y605" i="7"/>
  <c r="M605" i="7"/>
  <c r="U605" i="7"/>
  <c r="K605" i="7"/>
  <c r="S605" i="7"/>
  <c r="O605" i="7"/>
  <c r="AF605" i="7"/>
  <c r="S803" i="7"/>
  <c r="U803" i="7"/>
  <c r="M803" i="7"/>
  <c r="U301" i="7"/>
  <c r="O305" i="7"/>
  <c r="Y307" i="7"/>
  <c r="U313" i="7"/>
  <c r="S315" i="7"/>
  <c r="S317" i="7"/>
  <c r="O323" i="7"/>
  <c r="O327" i="7"/>
  <c r="Y331" i="7"/>
  <c r="U335" i="7"/>
  <c r="O345" i="7"/>
  <c r="U347" i="7"/>
  <c r="O353" i="7"/>
  <c r="U355" i="7"/>
  <c r="O359" i="7"/>
  <c r="U363" i="7"/>
  <c r="U365" i="7"/>
  <c r="U367" i="7"/>
  <c r="U369" i="7"/>
  <c r="O373" i="7"/>
  <c r="O375" i="7"/>
  <c r="O377" i="7"/>
  <c r="O379" i="7"/>
  <c r="S385" i="7"/>
  <c r="O387" i="7"/>
  <c r="AF387" i="7"/>
  <c r="S393" i="7"/>
  <c r="S397" i="7"/>
  <c r="AF399" i="7"/>
  <c r="O401" i="7"/>
  <c r="AF401" i="7"/>
  <c r="O403" i="7"/>
  <c r="AF403" i="7"/>
  <c r="O411" i="7"/>
  <c r="AF411" i="7"/>
  <c r="S417" i="7"/>
  <c r="AC425" i="7"/>
  <c r="Y425" i="7"/>
  <c r="M425" i="7"/>
  <c r="U425" i="7"/>
  <c r="AC435" i="7"/>
  <c r="U435" i="7"/>
  <c r="K435" i="7"/>
  <c r="Y435" i="7"/>
  <c r="AC447" i="7"/>
  <c r="O447" i="7"/>
  <c r="U447" i="7"/>
  <c r="AC457" i="7"/>
  <c r="O457" i="7"/>
  <c r="U457" i="7"/>
  <c r="AC465" i="7"/>
  <c r="S465" i="7"/>
  <c r="AF465" i="7"/>
  <c r="AC482" i="7"/>
  <c r="M482" i="7"/>
  <c r="AF482" i="7"/>
  <c r="AC494" i="7"/>
  <c r="M494" i="7"/>
  <c r="AF494" i="7"/>
  <c r="AC498" i="7"/>
  <c r="O498" i="7"/>
  <c r="U498" i="7"/>
  <c r="AC500" i="7"/>
  <c r="AF500" i="7"/>
  <c r="M500" i="7"/>
  <c r="U500" i="7"/>
  <c r="AC504" i="7"/>
  <c r="M504" i="7"/>
  <c r="AF504" i="7"/>
  <c r="AC516" i="7"/>
  <c r="O516" i="7"/>
  <c r="U516" i="7"/>
  <c r="AC524" i="7"/>
  <c r="U524" i="7"/>
  <c r="K524" i="7"/>
  <c r="Y524" i="7"/>
  <c r="AC534" i="7"/>
  <c r="M534" i="7"/>
  <c r="AF534" i="7"/>
  <c r="AC545" i="7"/>
  <c r="AF545" i="7"/>
  <c r="K545" i="7"/>
  <c r="U546" i="7"/>
  <c r="S546" i="7"/>
  <c r="AF546" i="7"/>
  <c r="U548" i="7"/>
  <c r="S548" i="7"/>
  <c r="O548" i="7"/>
  <c r="U556" i="7"/>
  <c r="S556" i="7"/>
  <c r="O556" i="7"/>
  <c r="U586" i="7"/>
  <c r="O586" i="7"/>
  <c r="AF586" i="7"/>
  <c r="K586" i="7"/>
  <c r="Y586" i="7"/>
  <c r="AC593" i="7"/>
  <c r="Y593" i="7"/>
  <c r="M593" i="7"/>
  <c r="U593" i="7"/>
  <c r="K593" i="7"/>
  <c r="AF593" i="7"/>
  <c r="S593" i="7"/>
  <c r="U598" i="7"/>
  <c r="O598" i="7"/>
  <c r="AF598" i="7"/>
  <c r="K598" i="7"/>
  <c r="Y598" i="7"/>
  <c r="S598" i="7"/>
  <c r="U602" i="7"/>
  <c r="O602" i="7"/>
  <c r="K602" i="7"/>
  <c r="S602" i="7"/>
  <c r="U625" i="7"/>
  <c r="O625" i="7"/>
  <c r="K625" i="7"/>
  <c r="AD755" i="7"/>
  <c r="S755" i="7"/>
  <c r="K755" i="7"/>
  <c r="U766" i="7"/>
  <c r="S766" i="7"/>
  <c r="O766" i="7"/>
  <c r="Z766" i="7"/>
  <c r="K766" i="7"/>
  <c r="AD784" i="7"/>
  <c r="S784" i="7"/>
  <c r="O784" i="7"/>
  <c r="Z784" i="7"/>
  <c r="U790" i="7"/>
  <c r="S790" i="7"/>
  <c r="O790" i="7"/>
  <c r="Z790" i="7"/>
  <c r="K790" i="7"/>
  <c r="Y301" i="7"/>
  <c r="U305" i="7"/>
  <c r="K313" i="7"/>
  <c r="Y313" i="7"/>
  <c r="K315" i="7"/>
  <c r="U315" i="7"/>
  <c r="K317" i="7"/>
  <c r="U317" i="7"/>
  <c r="S323" i="7"/>
  <c r="K324" i="7"/>
  <c r="S327" i="7"/>
  <c r="K328" i="7"/>
  <c r="Y335" i="7"/>
  <c r="K340" i="7"/>
  <c r="U345" i="7"/>
  <c r="K347" i="7"/>
  <c r="Y347" i="7"/>
  <c r="U353" i="7"/>
  <c r="K355" i="7"/>
  <c r="Y355" i="7"/>
  <c r="U359" i="7"/>
  <c r="Y361" i="7"/>
  <c r="K363" i="7"/>
  <c r="Y363" i="7"/>
  <c r="K365" i="7"/>
  <c r="Y365" i="7"/>
  <c r="K367" i="7"/>
  <c r="Y367" i="7"/>
  <c r="K369" i="7"/>
  <c r="Y369" i="7"/>
  <c r="S373" i="7"/>
  <c r="U375" i="7"/>
  <c r="U377" i="7"/>
  <c r="S379" i="7"/>
  <c r="K380" i="7"/>
  <c r="K385" i="7"/>
  <c r="U385" i="7"/>
  <c r="S387" i="7"/>
  <c r="K393" i="7"/>
  <c r="U393" i="7"/>
  <c r="O394" i="7"/>
  <c r="K397" i="7"/>
  <c r="U397" i="7"/>
  <c r="S399" i="7"/>
  <c r="S401" i="7"/>
  <c r="S403" i="7"/>
  <c r="S411" i="7"/>
  <c r="K417" i="7"/>
  <c r="U417" i="7"/>
  <c r="AC419" i="7"/>
  <c r="U419" i="7"/>
  <c r="S419" i="7"/>
  <c r="AC423" i="7"/>
  <c r="AF423" i="7"/>
  <c r="O423" i="7"/>
  <c r="U423" i="7"/>
  <c r="K425" i="7"/>
  <c r="AF425" i="7"/>
  <c r="AC433" i="7"/>
  <c r="Y433" i="7"/>
  <c r="M433" i="7"/>
  <c r="U433" i="7"/>
  <c r="AC443" i="7"/>
  <c r="U443" i="7"/>
  <c r="K443" i="7"/>
  <c r="Y443" i="7"/>
  <c r="AF447" i="7"/>
  <c r="AC453" i="7"/>
  <c r="U453" i="7"/>
  <c r="K453" i="7"/>
  <c r="Y453" i="7"/>
  <c r="K457" i="7"/>
  <c r="AF457" i="7"/>
  <c r="AC463" i="7"/>
  <c r="O463" i="7"/>
  <c r="U463" i="7"/>
  <c r="AC474" i="7"/>
  <c r="S474" i="7"/>
  <c r="AF474" i="7"/>
  <c r="AC478" i="7"/>
  <c r="AF478" i="7"/>
  <c r="K478" i="7"/>
  <c r="K482" i="7"/>
  <c r="Y487" i="7"/>
  <c r="Q487" i="7"/>
  <c r="K494" i="7"/>
  <c r="AF498" i="7"/>
  <c r="K504" i="7"/>
  <c r="AC514" i="7"/>
  <c r="O514" i="7"/>
  <c r="U514" i="7"/>
  <c r="AC522" i="7"/>
  <c r="Y522" i="7"/>
  <c r="M522" i="7"/>
  <c r="U522" i="7"/>
  <c r="AC547" i="7"/>
  <c r="AF547" i="7"/>
  <c r="K547" i="7"/>
  <c r="Y547" i="7"/>
  <c r="U554" i="7"/>
  <c r="S554" i="7"/>
  <c r="O554" i="7"/>
  <c r="U590" i="7"/>
  <c r="O590" i="7"/>
  <c r="AF590" i="7"/>
  <c r="K590" i="7"/>
  <c r="Y590" i="7"/>
  <c r="U606" i="7"/>
  <c r="K606" i="7"/>
  <c r="AC609" i="7"/>
  <c r="Y609" i="7"/>
  <c r="M609" i="7"/>
  <c r="U609" i="7"/>
  <c r="K609" i="7"/>
  <c r="S609" i="7"/>
  <c r="O609" i="7"/>
  <c r="S741" i="7"/>
  <c r="O741" i="7"/>
  <c r="M741" i="7"/>
  <c r="Z741" i="7"/>
  <c r="AD747" i="7"/>
  <c r="S747" i="7"/>
  <c r="K747" i="7"/>
  <c r="K784" i="7"/>
  <c r="Y549" i="7"/>
  <c r="Y551" i="7"/>
  <c r="Y553" i="7"/>
  <c r="Y555" i="7"/>
  <c r="Y557" i="7"/>
  <c r="Y559" i="7"/>
  <c r="S561" i="7"/>
  <c r="Y566" i="7"/>
  <c r="S569" i="7"/>
  <c r="Y570" i="7"/>
  <c r="S573" i="7"/>
  <c r="Y574" i="7"/>
  <c r="S577" i="7"/>
  <c r="Y578" i="7"/>
  <c r="AC581" i="7"/>
  <c r="Y581" i="7"/>
  <c r="U581" i="7"/>
  <c r="K581" i="7"/>
  <c r="AF581" i="7"/>
  <c r="U633" i="7"/>
  <c r="M633" i="7"/>
  <c r="K633" i="7"/>
  <c r="Q637" i="7"/>
  <c r="O637" i="7"/>
  <c r="M637" i="7"/>
  <c r="Q674" i="7"/>
  <c r="U674" i="7"/>
  <c r="M674" i="7"/>
  <c r="Z699" i="7"/>
  <c r="S699" i="7"/>
  <c r="M699" i="7"/>
  <c r="U699" i="7"/>
  <c r="K699" i="7"/>
  <c r="S749" i="7"/>
  <c r="O749" i="7"/>
  <c r="M749" i="7"/>
  <c r="Z749" i="7"/>
  <c r="U749" i="7"/>
  <c r="AD764" i="7"/>
  <c r="S764" i="7"/>
  <c r="O764" i="7"/>
  <c r="Z764" i="7"/>
  <c r="AD780" i="7"/>
  <c r="S780" i="7"/>
  <c r="O780" i="7"/>
  <c r="Z780" i="7"/>
  <c r="AD788" i="7"/>
  <c r="S788" i="7"/>
  <c r="O788" i="7"/>
  <c r="Z788" i="7"/>
  <c r="AD804" i="7"/>
  <c r="S804" i="7"/>
  <c r="K804" i="7"/>
  <c r="S421" i="7"/>
  <c r="S429" i="7"/>
  <c r="S437" i="7"/>
  <c r="S445" i="7"/>
  <c r="S455" i="7"/>
  <c r="U467" i="7"/>
  <c r="U472" i="7"/>
  <c r="U476" i="7"/>
  <c r="U480" i="7"/>
  <c r="U486" i="7"/>
  <c r="U490" i="7"/>
  <c r="U508" i="7"/>
  <c r="S526" i="7"/>
  <c r="S528" i="7"/>
  <c r="U530" i="7"/>
  <c r="U538" i="7"/>
  <c r="K549" i="7"/>
  <c r="AF549" i="7"/>
  <c r="K551" i="7"/>
  <c r="AF551" i="7"/>
  <c r="K553" i="7"/>
  <c r="AF553" i="7"/>
  <c r="K555" i="7"/>
  <c r="AF555" i="7"/>
  <c r="K557" i="7"/>
  <c r="AF557" i="7"/>
  <c r="K559" i="7"/>
  <c r="AF559" i="7"/>
  <c r="K561" i="7"/>
  <c r="Y561" i="7"/>
  <c r="Y563" i="7"/>
  <c r="S565" i="7"/>
  <c r="K566" i="7"/>
  <c r="AF566" i="7"/>
  <c r="K569" i="7"/>
  <c r="U569" i="7"/>
  <c r="K570" i="7"/>
  <c r="AF570" i="7"/>
  <c r="K573" i="7"/>
  <c r="U573" i="7"/>
  <c r="K574" i="7"/>
  <c r="AF574" i="7"/>
  <c r="K577" i="7"/>
  <c r="U577" i="7"/>
  <c r="K578" i="7"/>
  <c r="AF578" i="7"/>
  <c r="M581" i="7"/>
  <c r="U582" i="7"/>
  <c r="O582" i="7"/>
  <c r="AF582" i="7"/>
  <c r="K582" i="7"/>
  <c r="AC603" i="7"/>
  <c r="Y603" i="7"/>
  <c r="M603" i="7"/>
  <c r="U603" i="7"/>
  <c r="K603" i="7"/>
  <c r="U604" i="7"/>
  <c r="O604" i="7"/>
  <c r="K604" i="7"/>
  <c r="AC615" i="7"/>
  <c r="AF615" i="7"/>
  <c r="O615" i="7"/>
  <c r="Y615" i="7"/>
  <c r="M615" i="7"/>
  <c r="Q631" i="7"/>
  <c r="S631" i="7"/>
  <c r="O631" i="7"/>
  <c r="O633" i="7"/>
  <c r="K637" i="7"/>
  <c r="Q642" i="7"/>
  <c r="U642" i="7"/>
  <c r="M642" i="7"/>
  <c r="Q645" i="7"/>
  <c r="O645" i="7"/>
  <c r="M645" i="7"/>
  <c r="Q649" i="7"/>
  <c r="O649" i="7"/>
  <c r="M649" i="7"/>
  <c r="Q653" i="7"/>
  <c r="O653" i="7"/>
  <c r="M653" i="7"/>
  <c r="Q657" i="7"/>
  <c r="O657" i="7"/>
  <c r="M657" i="7"/>
  <c r="Q661" i="7"/>
  <c r="O661" i="7"/>
  <c r="M661" i="7"/>
  <c r="Q665" i="7"/>
  <c r="O665" i="7"/>
  <c r="M665" i="7"/>
  <c r="Q669" i="7"/>
  <c r="O669" i="7"/>
  <c r="M669" i="7"/>
  <c r="Q673" i="7"/>
  <c r="S673" i="7"/>
  <c r="O673" i="7"/>
  <c r="M673" i="7"/>
  <c r="Z703" i="7"/>
  <c r="M703" i="7"/>
  <c r="K703" i="7"/>
  <c r="U703" i="7"/>
  <c r="S703" i="7"/>
  <c r="AD722" i="7"/>
  <c r="O722" i="7"/>
  <c r="Z722" i="7"/>
  <c r="M722" i="7"/>
  <c r="U722" i="7"/>
  <c r="S722" i="7"/>
  <c r="K749" i="7"/>
  <c r="AD762" i="7"/>
  <c r="S762" i="7"/>
  <c r="M762" i="7"/>
  <c r="U762" i="7"/>
  <c r="K764" i="7"/>
  <c r="K780" i="7"/>
  <c r="U786" i="7"/>
  <c r="S786" i="7"/>
  <c r="O786" i="7"/>
  <c r="Z786" i="7"/>
  <c r="K788" i="7"/>
  <c r="AD794" i="7"/>
  <c r="O794" i="7"/>
  <c r="Z794" i="7"/>
  <c r="M794" i="7"/>
  <c r="U794" i="7"/>
  <c r="S794" i="7"/>
  <c r="AF583" i="7"/>
  <c r="S584" i="7"/>
  <c r="O587" i="7"/>
  <c r="AF587" i="7"/>
  <c r="S588" i="7"/>
  <c r="O591" i="7"/>
  <c r="AF591" i="7"/>
  <c r="S592" i="7"/>
  <c r="AF595" i="7"/>
  <c r="S596" i="7"/>
  <c r="O599" i="7"/>
  <c r="AF599" i="7"/>
  <c r="S600" i="7"/>
  <c r="O607" i="7"/>
  <c r="AF607" i="7"/>
  <c r="S611" i="7"/>
  <c r="AF613" i="7"/>
  <c r="S621" i="7"/>
  <c r="S629" i="7"/>
  <c r="O641" i="7"/>
  <c r="Q686" i="7"/>
  <c r="U686" i="7"/>
  <c r="O686" i="7"/>
  <c r="O693" i="7"/>
  <c r="M693" i="7"/>
  <c r="K693" i="7"/>
  <c r="AD702" i="7"/>
  <c r="U702" i="7"/>
  <c r="O702" i="7"/>
  <c r="AD706" i="7"/>
  <c r="O706" i="7"/>
  <c r="M706" i="7"/>
  <c r="S729" i="7"/>
  <c r="O729" i="7"/>
  <c r="M729" i="7"/>
  <c r="AD754" i="7"/>
  <c r="S754" i="7"/>
  <c r="M754" i="7"/>
  <c r="AD772" i="7"/>
  <c r="S772" i="7"/>
  <c r="O772" i="7"/>
  <c r="U774" i="7"/>
  <c r="S774" i="7"/>
  <c r="O774" i="7"/>
  <c r="S583" i="7"/>
  <c r="Y584" i="7"/>
  <c r="S587" i="7"/>
  <c r="Y588" i="7"/>
  <c r="S591" i="7"/>
  <c r="Y592" i="7"/>
  <c r="S595" i="7"/>
  <c r="Y596" i="7"/>
  <c r="S599" i="7"/>
  <c r="Y600" i="7"/>
  <c r="S607" i="7"/>
  <c r="K611" i="7"/>
  <c r="U611" i="7"/>
  <c r="S613" i="7"/>
  <c r="K619" i="7"/>
  <c r="K627" i="7"/>
  <c r="S641" i="7"/>
  <c r="M646" i="7"/>
  <c r="M650" i="7"/>
  <c r="M654" i="7"/>
  <c r="M658" i="7"/>
  <c r="M662" i="7"/>
  <c r="M666" i="7"/>
  <c r="M670" i="7"/>
  <c r="O675" i="7"/>
  <c r="O679" i="7"/>
  <c r="U683" i="7"/>
  <c r="O683" i="7"/>
  <c r="S693" i="7"/>
  <c r="M702" i="7"/>
  <c r="U706" i="7"/>
  <c r="Z719" i="7"/>
  <c r="M719" i="7"/>
  <c r="K719" i="7"/>
  <c r="S733" i="7"/>
  <c r="O733" i="7"/>
  <c r="M733" i="7"/>
  <c r="K754" i="7"/>
  <c r="S757" i="7"/>
  <c r="O757" i="7"/>
  <c r="M757" i="7"/>
  <c r="Q763" i="7"/>
  <c r="AD763" i="7"/>
  <c r="M763" i="7"/>
  <c r="U765" i="7"/>
  <c r="Q765" i="7"/>
  <c r="M765" i="7"/>
  <c r="K772" i="7"/>
  <c r="K774" i="7"/>
  <c r="AD781" i="7"/>
  <c r="Q781" i="7"/>
  <c r="S783" i="7"/>
  <c r="U783" i="7"/>
  <c r="M783" i="7"/>
  <c r="AD785" i="7"/>
  <c r="Q785" i="7"/>
  <c r="S787" i="7"/>
  <c r="U787" i="7"/>
  <c r="M787" i="7"/>
  <c r="AD789" i="7"/>
  <c r="Q789" i="7"/>
  <c r="S791" i="7"/>
  <c r="U791" i="7"/>
  <c r="M791" i="7"/>
  <c r="AD793" i="7"/>
  <c r="Q793" i="7"/>
  <c r="AD798" i="7"/>
  <c r="O798" i="7"/>
  <c r="Z798" i="7"/>
  <c r="M798" i="7"/>
  <c r="O677" i="7"/>
  <c r="O681" i="7"/>
  <c r="S685" i="7"/>
  <c r="U689" i="7"/>
  <c r="U690" i="7"/>
  <c r="Z694" i="7"/>
  <c r="S695" i="7"/>
  <c r="U698" i="7"/>
  <c r="U707" i="7"/>
  <c r="Z710" i="7"/>
  <c r="S711" i="7"/>
  <c r="Z714" i="7"/>
  <c r="S715" i="7"/>
  <c r="S718" i="7"/>
  <c r="S723" i="7"/>
  <c r="U726" i="7"/>
  <c r="U730" i="7"/>
  <c r="U734" i="7"/>
  <c r="U738" i="7"/>
  <c r="U742" i="7"/>
  <c r="Z745" i="7"/>
  <c r="S746" i="7"/>
  <c r="U750" i="7"/>
  <c r="U753" i="7"/>
  <c r="U758" i="7"/>
  <c r="U761" i="7"/>
  <c r="Z768" i="7"/>
  <c r="Z770" i="7"/>
  <c r="Z776" i="7"/>
  <c r="Z778" i="7"/>
  <c r="Z796" i="7"/>
  <c r="Z800" i="7"/>
  <c r="S802" i="7"/>
  <c r="S677" i="7"/>
  <c r="S681" i="7"/>
  <c r="U685" i="7"/>
  <c r="K689" i="7"/>
  <c r="M694" i="7"/>
  <c r="U695" i="7"/>
  <c r="Z698" i="7"/>
  <c r="K707" i="7"/>
  <c r="M710" i="7"/>
  <c r="U711" i="7"/>
  <c r="M714" i="7"/>
  <c r="U715" i="7"/>
  <c r="K718" i="7"/>
  <c r="U718" i="7"/>
  <c r="U723" i="7"/>
  <c r="K738" i="7"/>
  <c r="U746" i="7"/>
  <c r="K750" i="7"/>
  <c r="Z753" i="7"/>
  <c r="K758" i="7"/>
  <c r="Z761" i="7"/>
  <c r="K768" i="7"/>
  <c r="K770" i="7"/>
  <c r="K776" i="7"/>
  <c r="K778" i="7"/>
  <c r="K796" i="7"/>
  <c r="K800" i="7"/>
  <c r="K802" i="7"/>
  <c r="U802" i="7"/>
  <c r="M8" i="7"/>
  <c r="U8" i="7"/>
  <c r="Q9" i="7"/>
  <c r="AC9" i="7"/>
  <c r="M10" i="7"/>
  <c r="U10" i="7"/>
  <c r="Q11" i="7"/>
  <c r="AC11" i="7"/>
  <c r="M12" i="7"/>
  <c r="U12" i="7"/>
  <c r="Q13" i="7"/>
  <c r="AC13" i="7"/>
  <c r="M14" i="7"/>
  <c r="U14" i="7"/>
  <c r="Q15" i="7"/>
  <c r="AC15" i="7"/>
  <c r="M16" i="7"/>
  <c r="U16" i="7"/>
  <c r="Q17" i="7"/>
  <c r="AC17" i="7"/>
  <c r="M18" i="7"/>
  <c r="U18" i="7"/>
  <c r="Q19" i="7"/>
  <c r="AC19" i="7"/>
  <c r="M20" i="7"/>
  <c r="U20" i="7"/>
  <c r="Q21" i="7"/>
  <c r="AC21" i="7"/>
  <c r="M22" i="7"/>
  <c r="U22" i="7"/>
  <c r="Q23" i="7"/>
  <c r="AC23" i="7"/>
  <c r="M24" i="7"/>
  <c r="U24" i="7"/>
  <c r="Q25" i="7"/>
  <c r="AC25" i="7"/>
  <c r="M26" i="7"/>
  <c r="U26" i="7"/>
  <c r="Q27" i="7"/>
  <c r="AC27" i="7"/>
  <c r="M28" i="7"/>
  <c r="U28" i="7"/>
  <c r="Q29" i="7"/>
  <c r="AC29" i="7"/>
  <c r="M30" i="7"/>
  <c r="U30" i="7"/>
  <c r="Q31" i="7"/>
  <c r="AC31" i="7"/>
  <c r="M32" i="7"/>
  <c r="U32" i="7"/>
  <c r="Q33" i="7"/>
  <c r="AC33" i="7"/>
  <c r="M34" i="7"/>
  <c r="U34" i="7"/>
  <c r="K36" i="7"/>
  <c r="S36" i="7"/>
  <c r="AF36" i="7"/>
  <c r="O37" i="7"/>
  <c r="Y37" i="7"/>
  <c r="K38" i="7"/>
  <c r="S38" i="7"/>
  <c r="AF38" i="7"/>
  <c r="O39" i="7"/>
  <c r="Y39" i="7"/>
  <c r="K40" i="7"/>
  <c r="S40" i="7"/>
  <c r="AF40" i="7"/>
  <c r="O41" i="7"/>
  <c r="Y41" i="7"/>
  <c r="K42" i="7"/>
  <c r="S42" i="7"/>
  <c r="AF42" i="7"/>
  <c r="O43" i="7"/>
  <c r="Y43" i="7"/>
  <c r="K44" i="7"/>
  <c r="S44" i="7"/>
  <c r="AF44" i="7"/>
  <c r="O45" i="7"/>
  <c r="Y45" i="7"/>
  <c r="K46" i="7"/>
  <c r="S46" i="7"/>
  <c r="AF46" i="7"/>
  <c r="O47" i="7"/>
  <c r="Y47" i="7"/>
  <c r="K48" i="7"/>
  <c r="S48" i="7"/>
  <c r="AF48" i="7"/>
  <c r="O49" i="7"/>
  <c r="Y49" i="7"/>
  <c r="K50" i="7"/>
  <c r="S50" i="7"/>
  <c r="AF50" i="7"/>
  <c r="O51" i="7"/>
  <c r="Y51" i="7"/>
  <c r="K52" i="7"/>
  <c r="S52" i="7"/>
  <c r="AF52" i="7"/>
  <c r="O53" i="7"/>
  <c r="Y53" i="7"/>
  <c r="K54" i="7"/>
  <c r="S54" i="7"/>
  <c r="AF54" i="7"/>
  <c r="O55" i="7"/>
  <c r="Y55" i="7"/>
  <c r="K56" i="7"/>
  <c r="S56" i="7"/>
  <c r="AF56" i="7"/>
  <c r="O57" i="7"/>
  <c r="Y57" i="7"/>
  <c r="K58" i="7"/>
  <c r="S58" i="7"/>
  <c r="AF58" i="7"/>
  <c r="O59" i="7"/>
  <c r="Y59" i="7"/>
  <c r="K60" i="7"/>
  <c r="S60" i="7"/>
  <c r="AF60" i="7"/>
  <c r="O61" i="7"/>
  <c r="Y61" i="7"/>
  <c r="K62" i="7"/>
  <c r="S62" i="7"/>
  <c r="AF62" i="7"/>
  <c r="O63" i="7"/>
  <c r="Y63" i="7"/>
  <c r="K64" i="7"/>
  <c r="S64" i="7"/>
  <c r="AF64" i="7"/>
  <c r="O65" i="7"/>
  <c r="Y65" i="7"/>
  <c r="K66" i="7"/>
  <c r="S66" i="7"/>
  <c r="AF66" i="7"/>
  <c r="O67" i="7"/>
  <c r="Y67" i="7"/>
  <c r="K68" i="7"/>
  <c r="U68" i="7"/>
  <c r="Q69" i="7"/>
  <c r="AC69" i="7"/>
  <c r="M70" i="7"/>
  <c r="U70" i="7"/>
  <c r="Q71" i="7"/>
  <c r="AC71" i="7"/>
  <c r="M72" i="7"/>
  <c r="U72" i="7"/>
  <c r="Q73" i="7"/>
  <c r="AC73" i="7"/>
  <c r="M74" i="7"/>
  <c r="U74" i="7"/>
  <c r="Q75" i="7"/>
  <c r="AC75" i="7"/>
  <c r="M76" i="7"/>
  <c r="U76" i="7"/>
  <c r="Q77" i="7"/>
  <c r="AC77" i="7"/>
  <c r="M78" i="7"/>
  <c r="U78" i="7"/>
  <c r="Q79" i="7"/>
  <c r="M80" i="7"/>
  <c r="U80" i="7"/>
  <c r="Q81" i="7"/>
  <c r="M82" i="7"/>
  <c r="U82" i="7"/>
  <c r="Q83" i="7"/>
  <c r="M84" i="7"/>
  <c r="AF84" i="7"/>
  <c r="AF87" i="7"/>
  <c r="S87" i="7"/>
  <c r="K87" i="7"/>
  <c r="U87" i="7"/>
  <c r="M87" i="7"/>
  <c r="AC87" i="7"/>
  <c r="O89" i="7"/>
  <c r="Q91" i="7"/>
  <c r="AF95" i="7"/>
  <c r="S95" i="7"/>
  <c r="K95" i="7"/>
  <c r="U95" i="7"/>
  <c r="M95" i="7"/>
  <c r="AC95" i="7"/>
  <c r="O97" i="7"/>
  <c r="Q99" i="7"/>
  <c r="AF103" i="7"/>
  <c r="S103" i="7"/>
  <c r="K103" i="7"/>
  <c r="U103" i="7"/>
  <c r="M103" i="7"/>
  <c r="AC103" i="7"/>
  <c r="O105" i="7"/>
  <c r="Q107" i="7"/>
  <c r="AF112" i="7"/>
  <c r="S112" i="7"/>
  <c r="K112" i="7"/>
  <c r="U112" i="7"/>
  <c r="M112" i="7"/>
  <c r="AC112" i="7"/>
  <c r="O114" i="7"/>
  <c r="AF120" i="7"/>
  <c r="S120" i="7"/>
  <c r="K120" i="7"/>
  <c r="U120" i="7"/>
  <c r="M120" i="7"/>
  <c r="AC120" i="7"/>
  <c r="AF128" i="7"/>
  <c r="S128" i="7"/>
  <c r="K128" i="7"/>
  <c r="U128" i="7"/>
  <c r="M128" i="7"/>
  <c r="AC128" i="7"/>
  <c r="AF136" i="7"/>
  <c r="S136" i="7"/>
  <c r="K136" i="7"/>
  <c r="U136" i="7"/>
  <c r="M136" i="7"/>
  <c r="AC136" i="7"/>
  <c r="AF144" i="7"/>
  <c r="S144" i="7"/>
  <c r="K144" i="7"/>
  <c r="U144" i="7"/>
  <c r="M144" i="7"/>
  <c r="AF152" i="7"/>
  <c r="S152" i="7"/>
  <c r="K152" i="7"/>
  <c r="U152" i="7"/>
  <c r="M152" i="7"/>
  <c r="AC152" i="7"/>
  <c r="O8" i="7"/>
  <c r="Y8" i="7"/>
  <c r="K9" i="7"/>
  <c r="S9" i="7"/>
  <c r="O10" i="7"/>
  <c r="Y10" i="7"/>
  <c r="K11" i="7"/>
  <c r="S11" i="7"/>
  <c r="O12" i="7"/>
  <c r="Y12" i="7"/>
  <c r="S13" i="7"/>
  <c r="O14" i="7"/>
  <c r="Y14" i="7"/>
  <c r="S15" i="7"/>
  <c r="O16" i="7"/>
  <c r="Y16" i="7"/>
  <c r="K17" i="7"/>
  <c r="S17" i="7"/>
  <c r="O18" i="7"/>
  <c r="Y18" i="7"/>
  <c r="K19" i="7"/>
  <c r="S19" i="7"/>
  <c r="O20" i="7"/>
  <c r="Y20" i="7"/>
  <c r="K21" i="7"/>
  <c r="S21" i="7"/>
  <c r="O22" i="7"/>
  <c r="Y22" i="7"/>
  <c r="K23" i="7"/>
  <c r="S23" i="7"/>
  <c r="O24" i="7"/>
  <c r="Y24" i="7"/>
  <c r="K25" i="7"/>
  <c r="S25" i="7"/>
  <c r="O26" i="7"/>
  <c r="Y26" i="7"/>
  <c r="K27" i="7"/>
  <c r="S27" i="7"/>
  <c r="O28" i="7"/>
  <c r="Y28" i="7"/>
  <c r="K29" i="7"/>
  <c r="S29" i="7"/>
  <c r="O30" i="7"/>
  <c r="Y30" i="7"/>
  <c r="K31" i="7"/>
  <c r="S31" i="7"/>
  <c r="O32" i="7"/>
  <c r="Y32" i="7"/>
  <c r="K33" i="7"/>
  <c r="S33" i="7"/>
  <c r="O34" i="7"/>
  <c r="Y34" i="7"/>
  <c r="M36" i="7"/>
  <c r="U36" i="7"/>
  <c r="Q37" i="7"/>
  <c r="M38" i="7"/>
  <c r="U38" i="7"/>
  <c r="Q39" i="7"/>
  <c r="M40" i="7"/>
  <c r="U40" i="7"/>
  <c r="Q41" i="7"/>
  <c r="M42" i="7"/>
  <c r="U42" i="7"/>
  <c r="Q43" i="7"/>
  <c r="M44" i="7"/>
  <c r="U44" i="7"/>
  <c r="Q45" i="7"/>
  <c r="M46" i="7"/>
  <c r="U46" i="7"/>
  <c r="Q47" i="7"/>
  <c r="M48" i="7"/>
  <c r="U48" i="7"/>
  <c r="Q49" i="7"/>
  <c r="M50" i="7"/>
  <c r="U50" i="7"/>
  <c r="Q51" i="7"/>
  <c r="M52" i="7"/>
  <c r="U52" i="7"/>
  <c r="Q53" i="7"/>
  <c r="M54" i="7"/>
  <c r="U54" i="7"/>
  <c r="Q55" i="7"/>
  <c r="M56" i="7"/>
  <c r="U56" i="7"/>
  <c r="Q57" i="7"/>
  <c r="M58" i="7"/>
  <c r="U58" i="7"/>
  <c r="Q59" i="7"/>
  <c r="M60" i="7"/>
  <c r="U60" i="7"/>
  <c r="Q61" i="7"/>
  <c r="M62" i="7"/>
  <c r="U62" i="7"/>
  <c r="Q63" i="7"/>
  <c r="M64" i="7"/>
  <c r="U64" i="7"/>
  <c r="Q65" i="7"/>
  <c r="M66" i="7"/>
  <c r="U66" i="7"/>
  <c r="Q67" i="7"/>
  <c r="M68" i="7"/>
  <c r="Y68" i="7"/>
  <c r="O70" i="7"/>
  <c r="Y70" i="7"/>
  <c r="O72" i="7"/>
  <c r="Y72" i="7"/>
  <c r="O74" i="7"/>
  <c r="Y74" i="7"/>
  <c r="O76" i="7"/>
  <c r="Y76" i="7"/>
  <c r="O78" i="7"/>
  <c r="Y78" i="7"/>
  <c r="O80" i="7"/>
  <c r="Y80" i="7"/>
  <c r="O82" i="7"/>
  <c r="Y82" i="7"/>
  <c r="AF85" i="7"/>
  <c r="S85" i="7"/>
  <c r="K85" i="7"/>
  <c r="U85" i="7"/>
  <c r="M85" i="7"/>
  <c r="AC85" i="7"/>
  <c r="Q89" i="7"/>
  <c r="AF93" i="7"/>
  <c r="S93" i="7"/>
  <c r="K93" i="7"/>
  <c r="U93" i="7"/>
  <c r="M93" i="7"/>
  <c r="AC93" i="7"/>
  <c r="Q97" i="7"/>
  <c r="AF101" i="7"/>
  <c r="S101" i="7"/>
  <c r="K101" i="7"/>
  <c r="U101" i="7"/>
  <c r="M101" i="7"/>
  <c r="AC101" i="7"/>
  <c r="Q105" i="7"/>
  <c r="AF109" i="7"/>
  <c r="S109" i="7"/>
  <c r="K109" i="7"/>
  <c r="U109" i="7"/>
  <c r="M109" i="7"/>
  <c r="AC109" i="7"/>
  <c r="AF118" i="7"/>
  <c r="S118" i="7"/>
  <c r="K118" i="7"/>
  <c r="U118" i="7"/>
  <c r="M118" i="7"/>
  <c r="AC118" i="7"/>
  <c r="AF126" i="7"/>
  <c r="S126" i="7"/>
  <c r="K126" i="7"/>
  <c r="U126" i="7"/>
  <c r="M126" i="7"/>
  <c r="AC126" i="7"/>
  <c r="AF134" i="7"/>
  <c r="S134" i="7"/>
  <c r="K134" i="7"/>
  <c r="U134" i="7"/>
  <c r="M134" i="7"/>
  <c r="AC134" i="7"/>
  <c r="AF142" i="7"/>
  <c r="S142" i="7"/>
  <c r="K142" i="7"/>
  <c r="U142" i="7"/>
  <c r="M142" i="7"/>
  <c r="AC142" i="7"/>
  <c r="O144" i="7"/>
  <c r="AF150" i="7"/>
  <c r="S150" i="7"/>
  <c r="K150" i="7"/>
  <c r="U150" i="7"/>
  <c r="M150" i="7"/>
  <c r="AC150" i="7"/>
  <c r="O152" i="7"/>
  <c r="Q8" i="7"/>
  <c r="Q10" i="7"/>
  <c r="AC10" i="7"/>
  <c r="Q12" i="7"/>
  <c r="AC12" i="7"/>
  <c r="Q14" i="7"/>
  <c r="AC14" i="7"/>
  <c r="Q16" i="7"/>
  <c r="AC16" i="7"/>
  <c r="Q18" i="7"/>
  <c r="AC18" i="7"/>
  <c r="Q20" i="7"/>
  <c r="AC20" i="7"/>
  <c r="Q22" i="7"/>
  <c r="AC22" i="7"/>
  <c r="Q24" i="7"/>
  <c r="AC24" i="7"/>
  <c r="Q26" i="7"/>
  <c r="AC26" i="7"/>
  <c r="Q28" i="7"/>
  <c r="AC28" i="7"/>
  <c r="Q30" i="7"/>
  <c r="AC30" i="7"/>
  <c r="Q32" i="7"/>
  <c r="AC32" i="7"/>
  <c r="Q34" i="7"/>
  <c r="AC34" i="7"/>
  <c r="O36" i="7"/>
  <c r="Y36" i="7"/>
  <c r="O38" i="7"/>
  <c r="Y38" i="7"/>
  <c r="O40" i="7"/>
  <c r="Y40" i="7"/>
  <c r="O42" i="7"/>
  <c r="Y42" i="7"/>
  <c r="O44" i="7"/>
  <c r="Y44" i="7"/>
  <c r="O46" i="7"/>
  <c r="Y46" i="7"/>
  <c r="O48" i="7"/>
  <c r="Y48" i="7"/>
  <c r="O50" i="7"/>
  <c r="Y50" i="7"/>
  <c r="O52" i="7"/>
  <c r="Y52" i="7"/>
  <c r="O54" i="7"/>
  <c r="Y54" i="7"/>
  <c r="O56" i="7"/>
  <c r="Y56" i="7"/>
  <c r="O58" i="7"/>
  <c r="Y58" i="7"/>
  <c r="O60" i="7"/>
  <c r="Y60" i="7"/>
  <c r="O62" i="7"/>
  <c r="Y62" i="7"/>
  <c r="O64" i="7"/>
  <c r="Y64" i="7"/>
  <c r="O66" i="7"/>
  <c r="Y66" i="7"/>
  <c r="O68" i="7"/>
  <c r="AC68" i="7"/>
  <c r="Q70" i="7"/>
  <c r="AC70" i="7"/>
  <c r="Q72" i="7"/>
  <c r="AC72" i="7"/>
  <c r="Q74" i="7"/>
  <c r="AC74" i="7"/>
  <c r="Q76" i="7"/>
  <c r="AC76" i="7"/>
  <c r="Q78" i="7"/>
  <c r="AC78" i="7"/>
  <c r="Q80" i="7"/>
  <c r="AC80" i="7"/>
  <c r="Q82" i="7"/>
  <c r="AC82" i="7"/>
  <c r="Y84" i="7"/>
  <c r="AC84" i="7"/>
  <c r="Q84" i="7"/>
  <c r="S84" i="7"/>
  <c r="AF91" i="7"/>
  <c r="S91" i="7"/>
  <c r="K91" i="7"/>
  <c r="U91" i="7"/>
  <c r="M91" i="7"/>
  <c r="AC91" i="7"/>
  <c r="AF99" i="7"/>
  <c r="S99" i="7"/>
  <c r="K99" i="7"/>
  <c r="U99" i="7"/>
  <c r="M99" i="7"/>
  <c r="AC99" i="7"/>
  <c r="AF107" i="7"/>
  <c r="S107" i="7"/>
  <c r="K107" i="7"/>
  <c r="U107" i="7"/>
  <c r="M107" i="7"/>
  <c r="AC107" i="7"/>
  <c r="Q112" i="7"/>
  <c r="AF116" i="7"/>
  <c r="S116" i="7"/>
  <c r="K116" i="7"/>
  <c r="U116" i="7"/>
  <c r="M116" i="7"/>
  <c r="AC116" i="7"/>
  <c r="O118" i="7"/>
  <c r="Q120" i="7"/>
  <c r="AF124" i="7"/>
  <c r="S124" i="7"/>
  <c r="K124" i="7"/>
  <c r="U124" i="7"/>
  <c r="M124" i="7"/>
  <c r="AC124" i="7"/>
  <c r="O126" i="7"/>
  <c r="Q128" i="7"/>
  <c r="AF132" i="7"/>
  <c r="S132" i="7"/>
  <c r="K132" i="7"/>
  <c r="U132" i="7"/>
  <c r="M132" i="7"/>
  <c r="AC132" i="7"/>
  <c r="O134" i="7"/>
  <c r="Q136" i="7"/>
  <c r="AF140" i="7"/>
  <c r="S140" i="7"/>
  <c r="K140" i="7"/>
  <c r="U140" i="7"/>
  <c r="M140" i="7"/>
  <c r="AC140" i="7"/>
  <c r="O142" i="7"/>
  <c r="Q144" i="7"/>
  <c r="AF148" i="7"/>
  <c r="S148" i="7"/>
  <c r="K148" i="7"/>
  <c r="U148" i="7"/>
  <c r="M148" i="7"/>
  <c r="AC148" i="7"/>
  <c r="O150" i="7"/>
  <c r="Q152" i="7"/>
  <c r="K8" i="7"/>
  <c r="S8" i="7"/>
  <c r="K10" i="7"/>
  <c r="S10" i="7"/>
  <c r="K12" i="7"/>
  <c r="S12" i="7"/>
  <c r="K14" i="7"/>
  <c r="S14" i="7"/>
  <c r="K16" i="7"/>
  <c r="S16" i="7"/>
  <c r="K18" i="7"/>
  <c r="S18" i="7"/>
  <c r="K20" i="7"/>
  <c r="S20" i="7"/>
  <c r="S22" i="7"/>
  <c r="K24" i="7"/>
  <c r="S24" i="7"/>
  <c r="K26" i="7"/>
  <c r="S26" i="7"/>
  <c r="K28" i="7"/>
  <c r="S28" i="7"/>
  <c r="K30" i="7"/>
  <c r="S30" i="7"/>
  <c r="K32" i="7"/>
  <c r="S32" i="7"/>
  <c r="K34" i="7"/>
  <c r="S34" i="7"/>
  <c r="Q36" i="7"/>
  <c r="Q38" i="7"/>
  <c r="Q40" i="7"/>
  <c r="Q42" i="7"/>
  <c r="Q46" i="7"/>
  <c r="Q48" i="7"/>
  <c r="Q50" i="7"/>
  <c r="Q52" i="7"/>
  <c r="Q54" i="7"/>
  <c r="Q56" i="7"/>
  <c r="Q58" i="7"/>
  <c r="Q60" i="7"/>
  <c r="Q62" i="7"/>
  <c r="Q64" i="7"/>
  <c r="Q66" i="7"/>
  <c r="Q68" i="7"/>
  <c r="K70" i="7"/>
  <c r="S70" i="7"/>
  <c r="K72" i="7"/>
  <c r="S72" i="7"/>
  <c r="K74" i="7"/>
  <c r="S74" i="7"/>
  <c r="K76" i="7"/>
  <c r="S76" i="7"/>
  <c r="K78" i="7"/>
  <c r="S78" i="7"/>
  <c r="K80" i="7"/>
  <c r="S80" i="7"/>
  <c r="K82" i="7"/>
  <c r="S82" i="7"/>
  <c r="K84" i="7"/>
  <c r="U84" i="7"/>
  <c r="AF89" i="7"/>
  <c r="S89" i="7"/>
  <c r="K89" i="7"/>
  <c r="U89" i="7"/>
  <c r="M89" i="7"/>
  <c r="AC89" i="7"/>
  <c r="O91" i="7"/>
  <c r="AF97" i="7"/>
  <c r="S97" i="7"/>
  <c r="K97" i="7"/>
  <c r="U97" i="7"/>
  <c r="M97" i="7"/>
  <c r="AC97" i="7"/>
  <c r="O99" i="7"/>
  <c r="AF105" i="7"/>
  <c r="S105" i="7"/>
  <c r="K105" i="7"/>
  <c r="U105" i="7"/>
  <c r="M105" i="7"/>
  <c r="AC105" i="7"/>
  <c r="O107" i="7"/>
  <c r="Y112" i="7"/>
  <c r="AF114" i="7"/>
  <c r="S114" i="7"/>
  <c r="K114" i="7"/>
  <c r="U114" i="7"/>
  <c r="M114" i="7"/>
  <c r="AC114" i="7"/>
  <c r="O116" i="7"/>
  <c r="Q118" i="7"/>
  <c r="Y120" i="7"/>
  <c r="AF122" i="7"/>
  <c r="S122" i="7"/>
  <c r="K122" i="7"/>
  <c r="U122" i="7"/>
  <c r="M122" i="7"/>
  <c r="AC122" i="7"/>
  <c r="O124" i="7"/>
  <c r="Q126" i="7"/>
  <c r="Y128" i="7"/>
  <c r="AF130" i="7"/>
  <c r="S130" i="7"/>
  <c r="K130" i="7"/>
  <c r="U130" i="7"/>
  <c r="M130" i="7"/>
  <c r="AC130" i="7"/>
  <c r="O132" i="7"/>
  <c r="Q134" i="7"/>
  <c r="Y136" i="7"/>
  <c r="AF138" i="7"/>
  <c r="S138" i="7"/>
  <c r="K138" i="7"/>
  <c r="U138" i="7"/>
  <c r="M138" i="7"/>
  <c r="AC138" i="7"/>
  <c r="O140" i="7"/>
  <c r="Q142" i="7"/>
  <c r="Y144" i="7"/>
  <c r="AF146" i="7"/>
  <c r="S146" i="7"/>
  <c r="K146" i="7"/>
  <c r="U146" i="7"/>
  <c r="M146" i="7"/>
  <c r="AC146" i="7"/>
  <c r="O148" i="7"/>
  <c r="Q150" i="7"/>
  <c r="Y152" i="7"/>
  <c r="Q86" i="7"/>
  <c r="AC86" i="7"/>
  <c r="Q88" i="7"/>
  <c r="AC88" i="7"/>
  <c r="Q90" i="7"/>
  <c r="AC90" i="7"/>
  <c r="Q92" i="7"/>
  <c r="AC92" i="7"/>
  <c r="Q94" i="7"/>
  <c r="AC94" i="7"/>
  <c r="Q96" i="7"/>
  <c r="AC96" i="7"/>
  <c r="Q98" i="7"/>
  <c r="AC98" i="7"/>
  <c r="Q100" i="7"/>
  <c r="AC100" i="7"/>
  <c r="Q102" i="7"/>
  <c r="AC102" i="7"/>
  <c r="Q104" i="7"/>
  <c r="AC104" i="7"/>
  <c r="Q106" i="7"/>
  <c r="AC106" i="7"/>
  <c r="Q108" i="7"/>
  <c r="AC108" i="7"/>
  <c r="Q111" i="7"/>
  <c r="AC111" i="7"/>
  <c r="Q113" i="7"/>
  <c r="AC113" i="7"/>
  <c r="Q115" i="7"/>
  <c r="AC115" i="7"/>
  <c r="Q117" i="7"/>
  <c r="AC117" i="7"/>
  <c r="Q119" i="7"/>
  <c r="AC119" i="7"/>
  <c r="Q121" i="7"/>
  <c r="AC121" i="7"/>
  <c r="Q123" i="7"/>
  <c r="AC123" i="7"/>
  <c r="Q125" i="7"/>
  <c r="AC125" i="7"/>
  <c r="Q127" i="7"/>
  <c r="AC127" i="7"/>
  <c r="Q129" i="7"/>
  <c r="AC129" i="7"/>
  <c r="Q131" i="7"/>
  <c r="AC131" i="7"/>
  <c r="Q133" i="7"/>
  <c r="AC133" i="7"/>
  <c r="Q135" i="7"/>
  <c r="AC135" i="7"/>
  <c r="Q137" i="7"/>
  <c r="AC137" i="7"/>
  <c r="Q139" i="7"/>
  <c r="AC139" i="7"/>
  <c r="Q141" i="7"/>
  <c r="AC141" i="7"/>
  <c r="Q143" i="7"/>
  <c r="AC143" i="7"/>
  <c r="Q145" i="7"/>
  <c r="Q147" i="7"/>
  <c r="AC147" i="7"/>
  <c r="Q149" i="7"/>
  <c r="AC149" i="7"/>
  <c r="Q151" i="7"/>
  <c r="AC151" i="7"/>
  <c r="Q153" i="7"/>
  <c r="AC153" i="7"/>
  <c r="M154" i="7"/>
  <c r="U154" i="7"/>
  <c r="Q155" i="7"/>
  <c r="AC155" i="7"/>
  <c r="M156" i="7"/>
  <c r="U156" i="7"/>
  <c r="Q157" i="7"/>
  <c r="AC157" i="7"/>
  <c r="M158" i="7"/>
  <c r="U158" i="7"/>
  <c r="Q159" i="7"/>
  <c r="AC159" i="7"/>
  <c r="M160" i="7"/>
  <c r="U160" i="7"/>
  <c r="Q161" i="7"/>
  <c r="AC161" i="7"/>
  <c r="M162" i="7"/>
  <c r="U162" i="7"/>
  <c r="Q163" i="7"/>
  <c r="M164" i="7"/>
  <c r="U164" i="7"/>
  <c r="Q165" i="7"/>
  <c r="M166" i="7"/>
  <c r="U166" i="7"/>
  <c r="Q167" i="7"/>
  <c r="M168" i="7"/>
  <c r="U168" i="7"/>
  <c r="Q169" i="7"/>
  <c r="M170" i="7"/>
  <c r="U170" i="7"/>
  <c r="Q171" i="7"/>
  <c r="M172" i="7"/>
  <c r="U172" i="7"/>
  <c r="Q173" i="7"/>
  <c r="M174" i="7"/>
  <c r="U174" i="7"/>
  <c r="Q175" i="7"/>
  <c r="M176" i="7"/>
  <c r="U176" i="7"/>
  <c r="Q177" i="7"/>
  <c r="M178" i="7"/>
  <c r="U178" i="7"/>
  <c r="Q179" i="7"/>
  <c r="M180" i="7"/>
  <c r="U180" i="7"/>
  <c r="Q181" i="7"/>
  <c r="M182" i="7"/>
  <c r="U182" i="7"/>
  <c r="Q183" i="7"/>
  <c r="M184" i="7"/>
  <c r="U184" i="7"/>
  <c r="Q185" i="7"/>
  <c r="M186" i="7"/>
  <c r="U186" i="7"/>
  <c r="Q187" i="7"/>
  <c r="M188" i="7"/>
  <c r="U188" i="7"/>
  <c r="Q189" i="7"/>
  <c r="M190" i="7"/>
  <c r="U190" i="7"/>
  <c r="Q191" i="7"/>
  <c r="M192" i="7"/>
  <c r="U192" i="7"/>
  <c r="Q193" i="7"/>
  <c r="M194" i="7"/>
  <c r="U194" i="7"/>
  <c r="Q195" i="7"/>
  <c r="M196" i="7"/>
  <c r="U196" i="7"/>
  <c r="Q197" i="7"/>
  <c r="M198" i="7"/>
  <c r="U198" i="7"/>
  <c r="Q199" i="7"/>
  <c r="M200" i="7"/>
  <c r="U200" i="7"/>
  <c r="Q201" i="7"/>
  <c r="M202" i="7"/>
  <c r="U202" i="7"/>
  <c r="Q203" i="7"/>
  <c r="M204" i="7"/>
  <c r="U204" i="7"/>
  <c r="Q205" i="7"/>
  <c r="AC205" i="7"/>
  <c r="M206" i="7"/>
  <c r="U206" i="7"/>
  <c r="Q207" i="7"/>
  <c r="AC207" i="7"/>
  <c r="M208" i="7"/>
  <c r="U208" i="7"/>
  <c r="Q209" i="7"/>
  <c r="AC209" i="7"/>
  <c r="M210" i="7"/>
  <c r="U210" i="7"/>
  <c r="Q211" i="7"/>
  <c r="AC211" i="7"/>
  <c r="M212" i="7"/>
  <c r="U212" i="7"/>
  <c r="Q213" i="7"/>
  <c r="AC213" i="7"/>
  <c r="M214" i="7"/>
  <c r="U214" i="7"/>
  <c r="Q215" i="7"/>
  <c r="AC215" i="7"/>
  <c r="M216" i="7"/>
  <c r="U216" i="7"/>
  <c r="Q217" i="7"/>
  <c r="AC217" i="7"/>
  <c r="M218" i="7"/>
  <c r="U218" i="7"/>
  <c r="Q219" i="7"/>
  <c r="AC219" i="7"/>
  <c r="M220" i="7"/>
  <c r="U220" i="7"/>
  <c r="Q221" i="7"/>
  <c r="AC221" i="7"/>
  <c r="M222" i="7"/>
  <c r="U222" i="7"/>
  <c r="Q223" i="7"/>
  <c r="AC223" i="7"/>
  <c r="M224" i="7"/>
  <c r="U224" i="7"/>
  <c r="Q225" i="7"/>
  <c r="AC225" i="7"/>
  <c r="M226" i="7"/>
  <c r="U226" i="7"/>
  <c r="Q227" i="7"/>
  <c r="AC227" i="7"/>
  <c r="O228" i="7"/>
  <c r="AF228" i="7"/>
  <c r="Q230" i="7"/>
  <c r="Y236" i="7"/>
  <c r="O236" i="7"/>
  <c r="U236" i="7"/>
  <c r="M236" i="7"/>
  <c r="AC236" i="7"/>
  <c r="Y238" i="7"/>
  <c r="O238" i="7"/>
  <c r="U238" i="7"/>
  <c r="M238" i="7"/>
  <c r="AC238" i="7"/>
  <c r="K240" i="7"/>
  <c r="K242" i="7"/>
  <c r="Q246" i="7"/>
  <c r="K248" i="7"/>
  <c r="K250" i="7"/>
  <c r="K252" i="7"/>
  <c r="K254" i="7"/>
  <c r="K256" i="7"/>
  <c r="Q258" i="7"/>
  <c r="Q260" i="7"/>
  <c r="Y266" i="7"/>
  <c r="O266" i="7"/>
  <c r="U266" i="7"/>
  <c r="M266" i="7"/>
  <c r="AC266" i="7"/>
  <c r="K268" i="7"/>
  <c r="O154" i="7"/>
  <c r="Y154" i="7"/>
  <c r="O156" i="7"/>
  <c r="Y156" i="7"/>
  <c r="O158" i="7"/>
  <c r="Y158" i="7"/>
  <c r="O160" i="7"/>
  <c r="Y160" i="7"/>
  <c r="O162" i="7"/>
  <c r="Y162" i="7"/>
  <c r="O164" i="7"/>
  <c r="Y164" i="7"/>
  <c r="O166" i="7"/>
  <c r="Y166" i="7"/>
  <c r="O168" i="7"/>
  <c r="Y168" i="7"/>
  <c r="O170" i="7"/>
  <c r="Y170" i="7"/>
  <c r="O172" i="7"/>
  <c r="Y172" i="7"/>
  <c r="O174" i="7"/>
  <c r="Y174" i="7"/>
  <c r="O176" i="7"/>
  <c r="Y176" i="7"/>
  <c r="O178" i="7"/>
  <c r="Y178" i="7"/>
  <c r="O180" i="7"/>
  <c r="Y180" i="7"/>
  <c r="O182" i="7"/>
  <c r="Y182" i="7"/>
  <c r="O184" i="7"/>
  <c r="Y184" i="7"/>
  <c r="O186" i="7"/>
  <c r="Y186" i="7"/>
  <c r="O188" i="7"/>
  <c r="Y188" i="7"/>
  <c r="O190" i="7"/>
  <c r="Y190" i="7"/>
  <c r="O192" i="7"/>
  <c r="Y192" i="7"/>
  <c r="O194" i="7"/>
  <c r="Y194" i="7"/>
  <c r="O196" i="7"/>
  <c r="Y196" i="7"/>
  <c r="O198" i="7"/>
  <c r="Y198" i="7"/>
  <c r="O200" i="7"/>
  <c r="Y200" i="7"/>
  <c r="O202" i="7"/>
  <c r="Y202" i="7"/>
  <c r="O204" i="7"/>
  <c r="Y204" i="7"/>
  <c r="O206" i="7"/>
  <c r="Y206" i="7"/>
  <c r="O208" i="7"/>
  <c r="Y208" i="7"/>
  <c r="O210" i="7"/>
  <c r="Y210" i="7"/>
  <c r="O212" i="7"/>
  <c r="Y212" i="7"/>
  <c r="O214" i="7"/>
  <c r="Y214" i="7"/>
  <c r="O216" i="7"/>
  <c r="Y216" i="7"/>
  <c r="O218" i="7"/>
  <c r="Y218" i="7"/>
  <c r="O220" i="7"/>
  <c r="Y220" i="7"/>
  <c r="O222" i="7"/>
  <c r="Y222" i="7"/>
  <c r="O224" i="7"/>
  <c r="Y224" i="7"/>
  <c r="O226" i="7"/>
  <c r="Y226" i="7"/>
  <c r="Y232" i="7"/>
  <c r="O232" i="7"/>
  <c r="U232" i="7"/>
  <c r="M232" i="7"/>
  <c r="AC232" i="7"/>
  <c r="Y234" i="7"/>
  <c r="O234" i="7"/>
  <c r="U234" i="7"/>
  <c r="M234" i="7"/>
  <c r="AC234" i="7"/>
  <c r="Y244" i="7"/>
  <c r="O244" i="7"/>
  <c r="U244" i="7"/>
  <c r="M244" i="7"/>
  <c r="J243" i="7"/>
  <c r="K11" i="2" s="1"/>
  <c r="AC244" i="7"/>
  <c r="Y262" i="7"/>
  <c r="O262" i="7"/>
  <c r="U262" i="7"/>
  <c r="M262" i="7"/>
  <c r="AC262" i="7"/>
  <c r="Y264" i="7"/>
  <c r="O264" i="7"/>
  <c r="U264" i="7"/>
  <c r="M264" i="7"/>
  <c r="AC264" i="7"/>
  <c r="Q154" i="7"/>
  <c r="AC154" i="7"/>
  <c r="Q156" i="7"/>
  <c r="AC156" i="7"/>
  <c r="Q158" i="7"/>
  <c r="AC158" i="7"/>
  <c r="Q160" i="7"/>
  <c r="AC160" i="7"/>
  <c r="Q162" i="7"/>
  <c r="AC162" i="7"/>
  <c r="Q164" i="7"/>
  <c r="AC164" i="7"/>
  <c r="Q166" i="7"/>
  <c r="AC166" i="7"/>
  <c r="Q168" i="7"/>
  <c r="AC168" i="7"/>
  <c r="Q170" i="7"/>
  <c r="AC170" i="7"/>
  <c r="Q172" i="7"/>
  <c r="AC172" i="7"/>
  <c r="Q174" i="7"/>
  <c r="AC174" i="7"/>
  <c r="Q176" i="7"/>
  <c r="AC176" i="7"/>
  <c r="Q178" i="7"/>
  <c r="AC178" i="7"/>
  <c r="Q180" i="7"/>
  <c r="AC180" i="7"/>
  <c r="Q182" i="7"/>
  <c r="AC182" i="7"/>
  <c r="Q184" i="7"/>
  <c r="AC184" i="7"/>
  <c r="Q186" i="7"/>
  <c r="AC186" i="7"/>
  <c r="Q188" i="7"/>
  <c r="AC188" i="7"/>
  <c r="Q190" i="7"/>
  <c r="AC190" i="7"/>
  <c r="Q192" i="7"/>
  <c r="AC192" i="7"/>
  <c r="Q194" i="7"/>
  <c r="AC194" i="7"/>
  <c r="Q196" i="7"/>
  <c r="AC196" i="7"/>
  <c r="Q198" i="7"/>
  <c r="AC198" i="7"/>
  <c r="Q200" i="7"/>
  <c r="AC200" i="7"/>
  <c r="Q202" i="7"/>
  <c r="AC202" i="7"/>
  <c r="Q204" i="7"/>
  <c r="AC204" i="7"/>
  <c r="Q206" i="7"/>
  <c r="AC206" i="7"/>
  <c r="Q208" i="7"/>
  <c r="AC208" i="7"/>
  <c r="Q210" i="7"/>
  <c r="AC210" i="7"/>
  <c r="Q212" i="7"/>
  <c r="AC212" i="7"/>
  <c r="Q214" i="7"/>
  <c r="AC214" i="7"/>
  <c r="Q216" i="7"/>
  <c r="AC216" i="7"/>
  <c r="Q218" i="7"/>
  <c r="AC218" i="7"/>
  <c r="Q220" i="7"/>
  <c r="AC220" i="7"/>
  <c r="Q222" i="7"/>
  <c r="AC222" i="7"/>
  <c r="Q224" i="7"/>
  <c r="AC224" i="7"/>
  <c r="Q226" i="7"/>
  <c r="AC226" i="7"/>
  <c r="Y228" i="7"/>
  <c r="U228" i="7"/>
  <c r="M228" i="7"/>
  <c r="S228" i="7"/>
  <c r="Y230" i="7"/>
  <c r="O230" i="7"/>
  <c r="U230" i="7"/>
  <c r="M230" i="7"/>
  <c r="AC230" i="7"/>
  <c r="AF232" i="7"/>
  <c r="K234" i="7"/>
  <c r="AF234" i="7"/>
  <c r="AF244" i="7"/>
  <c r="Y246" i="7"/>
  <c r="O246" i="7"/>
  <c r="U246" i="7"/>
  <c r="M246" i="7"/>
  <c r="AC246" i="7"/>
  <c r="Y258" i="7"/>
  <c r="O258" i="7"/>
  <c r="U258" i="7"/>
  <c r="M258" i="7"/>
  <c r="AC258" i="7"/>
  <c r="Y260" i="7"/>
  <c r="O260" i="7"/>
  <c r="U260" i="7"/>
  <c r="M260" i="7"/>
  <c r="AC260" i="7"/>
  <c r="AF262" i="7"/>
  <c r="K264" i="7"/>
  <c r="AF264" i="7"/>
  <c r="O86" i="7"/>
  <c r="O88" i="7"/>
  <c r="O90" i="7"/>
  <c r="O92" i="7"/>
  <c r="O94" i="7"/>
  <c r="O96" i="7"/>
  <c r="O98" i="7"/>
  <c r="O100" i="7"/>
  <c r="O102" i="7"/>
  <c r="O104" i="7"/>
  <c r="O106" i="7"/>
  <c r="O108" i="7"/>
  <c r="O111" i="7"/>
  <c r="O113" i="7"/>
  <c r="O115" i="7"/>
  <c r="O117" i="7"/>
  <c r="O119" i="7"/>
  <c r="O121" i="7"/>
  <c r="O123" i="7"/>
  <c r="O125" i="7"/>
  <c r="O127" i="7"/>
  <c r="O129" i="7"/>
  <c r="O131" i="7"/>
  <c r="O133" i="7"/>
  <c r="O135" i="7"/>
  <c r="O137" i="7"/>
  <c r="O139" i="7"/>
  <c r="O141" i="7"/>
  <c r="O143" i="7"/>
  <c r="O145" i="7"/>
  <c r="O147" i="7"/>
  <c r="O149" i="7"/>
  <c r="O151" i="7"/>
  <c r="O153" i="7"/>
  <c r="K154" i="7"/>
  <c r="S154" i="7"/>
  <c r="O155" i="7"/>
  <c r="K156" i="7"/>
  <c r="S156" i="7"/>
  <c r="O157" i="7"/>
  <c r="K158" i="7"/>
  <c r="S158" i="7"/>
  <c r="O159" i="7"/>
  <c r="K160" i="7"/>
  <c r="S160" i="7"/>
  <c r="O161" i="7"/>
  <c r="K162" i="7"/>
  <c r="S162" i="7"/>
  <c r="K164" i="7"/>
  <c r="S164" i="7"/>
  <c r="K166" i="7"/>
  <c r="S166" i="7"/>
  <c r="K168" i="7"/>
  <c r="S168" i="7"/>
  <c r="K170" i="7"/>
  <c r="S170" i="7"/>
  <c r="K172" i="7"/>
  <c r="S172" i="7"/>
  <c r="K174" i="7"/>
  <c r="S174" i="7"/>
  <c r="K176" i="7"/>
  <c r="S176" i="7"/>
  <c r="K178" i="7"/>
  <c r="S178" i="7"/>
  <c r="K180" i="7"/>
  <c r="S180" i="7"/>
  <c r="K182" i="7"/>
  <c r="S182" i="7"/>
  <c r="K184" i="7"/>
  <c r="S184" i="7"/>
  <c r="K186" i="7"/>
  <c r="S186" i="7"/>
  <c r="K188" i="7"/>
  <c r="S188" i="7"/>
  <c r="K190" i="7"/>
  <c r="S190" i="7"/>
  <c r="K192" i="7"/>
  <c r="S192" i="7"/>
  <c r="K194" i="7"/>
  <c r="S194" i="7"/>
  <c r="K196" i="7"/>
  <c r="S196" i="7"/>
  <c r="K198" i="7"/>
  <c r="S198" i="7"/>
  <c r="K200" i="7"/>
  <c r="S200" i="7"/>
  <c r="K202" i="7"/>
  <c r="S202" i="7"/>
  <c r="K204" i="7"/>
  <c r="S204" i="7"/>
  <c r="O205" i="7"/>
  <c r="K206" i="7"/>
  <c r="S206" i="7"/>
  <c r="O207" i="7"/>
  <c r="K208" i="7"/>
  <c r="S208" i="7"/>
  <c r="O209" i="7"/>
  <c r="K210" i="7"/>
  <c r="S210" i="7"/>
  <c r="O211" i="7"/>
  <c r="K212" i="7"/>
  <c r="S212" i="7"/>
  <c r="K214" i="7"/>
  <c r="S214" i="7"/>
  <c r="K216" i="7"/>
  <c r="S216" i="7"/>
  <c r="O217" i="7"/>
  <c r="K218" i="7"/>
  <c r="S218" i="7"/>
  <c r="K220" i="7"/>
  <c r="S220" i="7"/>
  <c r="K222" i="7"/>
  <c r="S222" i="7"/>
  <c r="O223" i="7"/>
  <c r="K224" i="7"/>
  <c r="S224" i="7"/>
  <c r="O225" i="7"/>
  <c r="K226" i="7"/>
  <c r="S226" i="7"/>
  <c r="K228" i="7"/>
  <c r="AC228" i="7"/>
  <c r="K230" i="7"/>
  <c r="AF230" i="7"/>
  <c r="Q232" i="7"/>
  <c r="Q234" i="7"/>
  <c r="Y240" i="7"/>
  <c r="O240" i="7"/>
  <c r="U240" i="7"/>
  <c r="M240" i="7"/>
  <c r="AC240" i="7"/>
  <c r="Y242" i="7"/>
  <c r="O242" i="7"/>
  <c r="U242" i="7"/>
  <c r="M242" i="7"/>
  <c r="AC242" i="7"/>
  <c r="Q244" i="7"/>
  <c r="K246" i="7"/>
  <c r="AF246" i="7"/>
  <c r="Y248" i="7"/>
  <c r="O248" i="7"/>
  <c r="U248" i="7"/>
  <c r="M248" i="7"/>
  <c r="AC248" i="7"/>
  <c r="Y250" i="7"/>
  <c r="O250" i="7"/>
  <c r="U250" i="7"/>
  <c r="M250" i="7"/>
  <c r="AC250" i="7"/>
  <c r="Y252" i="7"/>
  <c r="O252" i="7"/>
  <c r="U252" i="7"/>
  <c r="M252" i="7"/>
  <c r="AC252" i="7"/>
  <c r="Y254" i="7"/>
  <c r="O254" i="7"/>
  <c r="U254" i="7"/>
  <c r="M254" i="7"/>
  <c r="AC254" i="7"/>
  <c r="Y256" i="7"/>
  <c r="O256" i="7"/>
  <c r="U256" i="7"/>
  <c r="M256" i="7"/>
  <c r="AC256" i="7"/>
  <c r="K258" i="7"/>
  <c r="AF258" i="7"/>
  <c r="K260" i="7"/>
  <c r="AF260" i="7"/>
  <c r="Q262" i="7"/>
  <c r="Q264" i="7"/>
  <c r="Y268" i="7"/>
  <c r="O268" i="7"/>
  <c r="U268" i="7"/>
  <c r="M268" i="7"/>
  <c r="AC268" i="7"/>
  <c r="Q229" i="7"/>
  <c r="AC229" i="7"/>
  <c r="Q231" i="7"/>
  <c r="AC231" i="7"/>
  <c r="Q233" i="7"/>
  <c r="AC233" i="7"/>
  <c r="Q235" i="7"/>
  <c r="AC235" i="7"/>
  <c r="Q237" i="7"/>
  <c r="AC237" i="7"/>
  <c r="Q239" i="7"/>
  <c r="AC239" i="7"/>
  <c r="Q241" i="7"/>
  <c r="AC241" i="7"/>
  <c r="Q245" i="7"/>
  <c r="AC245" i="7"/>
  <c r="Q247" i="7"/>
  <c r="AC247" i="7"/>
  <c r="Q249" i="7"/>
  <c r="AC249" i="7"/>
  <c r="Q251" i="7"/>
  <c r="AC251" i="7"/>
  <c r="Q253" i="7"/>
  <c r="AC253" i="7"/>
  <c r="Q255" i="7"/>
  <c r="AC255" i="7"/>
  <c r="Q257" i="7"/>
  <c r="AC257" i="7"/>
  <c r="Q259" i="7"/>
  <c r="AC259" i="7"/>
  <c r="Q261" i="7"/>
  <c r="AC261" i="7"/>
  <c r="Q263" i="7"/>
  <c r="AC263" i="7"/>
  <c r="Q265" i="7"/>
  <c r="AC265" i="7"/>
  <c r="Q267" i="7"/>
  <c r="AC267" i="7"/>
  <c r="Q269" i="7"/>
  <c r="AC269" i="7"/>
  <c r="M270" i="7"/>
  <c r="U270" i="7"/>
  <c r="Q271" i="7"/>
  <c r="AC271" i="7"/>
  <c r="M272" i="7"/>
  <c r="U272" i="7"/>
  <c r="Q273" i="7"/>
  <c r="AC273" i="7"/>
  <c r="M274" i="7"/>
  <c r="U274" i="7"/>
  <c r="Q275" i="7"/>
  <c r="AC275" i="7"/>
  <c r="M276" i="7"/>
  <c r="U276" i="7"/>
  <c r="Q277" i="7"/>
  <c r="AC277" i="7"/>
  <c r="M278" i="7"/>
  <c r="U278" i="7"/>
  <c r="Q279" i="7"/>
  <c r="AC279" i="7"/>
  <c r="M280" i="7"/>
  <c r="U280" i="7"/>
  <c r="Q281" i="7"/>
  <c r="AC281" i="7"/>
  <c r="M282" i="7"/>
  <c r="U282" i="7"/>
  <c r="Q283" i="7"/>
  <c r="AC283" i="7"/>
  <c r="M284" i="7"/>
  <c r="U284" i="7"/>
  <c r="Q285" i="7"/>
  <c r="AC285" i="7"/>
  <c r="M286" i="7"/>
  <c r="U286" i="7"/>
  <c r="Q287" i="7"/>
  <c r="AC287" i="7"/>
  <c r="M288" i="7"/>
  <c r="U288" i="7"/>
  <c r="Q289" i="7"/>
  <c r="AC289" i="7"/>
  <c r="M290" i="7"/>
  <c r="U290" i="7"/>
  <c r="Q291" i="7"/>
  <c r="AC291" i="7"/>
  <c r="M292" i="7"/>
  <c r="U292" i="7"/>
  <c r="Q293" i="7"/>
  <c r="AC293" i="7"/>
  <c r="M294" i="7"/>
  <c r="U294" i="7"/>
  <c r="Q295" i="7"/>
  <c r="AC295" i="7"/>
  <c r="M296" i="7"/>
  <c r="U296" i="7"/>
  <c r="Q297" i="7"/>
  <c r="AC297" i="7"/>
  <c r="M298" i="7"/>
  <c r="U298" i="7"/>
  <c r="Q299" i="7"/>
  <c r="AC299" i="7"/>
  <c r="M300" i="7"/>
  <c r="U300" i="7"/>
  <c r="Q301" i="7"/>
  <c r="AC301" i="7"/>
  <c r="M302" i="7"/>
  <c r="U302" i="7"/>
  <c r="Q303" i="7"/>
  <c r="AC303" i="7"/>
  <c r="M304" i="7"/>
  <c r="U304" i="7"/>
  <c r="Q305" i="7"/>
  <c r="AC305" i="7"/>
  <c r="M306" i="7"/>
  <c r="U306" i="7"/>
  <c r="Q307" i="7"/>
  <c r="AC307" i="7"/>
  <c r="M308" i="7"/>
  <c r="U308" i="7"/>
  <c r="Q309" i="7"/>
  <c r="AC309" i="7"/>
  <c r="M310" i="7"/>
  <c r="U310" i="7"/>
  <c r="Q311" i="7"/>
  <c r="AC311" i="7"/>
  <c r="M312" i="7"/>
  <c r="U312" i="7"/>
  <c r="Q313" i="7"/>
  <c r="AC313" i="7"/>
  <c r="M314" i="7"/>
  <c r="U314" i="7"/>
  <c r="Q315" i="7"/>
  <c r="AC315" i="7"/>
  <c r="M316" i="7"/>
  <c r="U316" i="7"/>
  <c r="Q317" i="7"/>
  <c r="M318" i="7"/>
  <c r="U318" i="7"/>
  <c r="Q319" i="7"/>
  <c r="AC319" i="7"/>
  <c r="M320" i="7"/>
  <c r="U320" i="7"/>
  <c r="Q321" i="7"/>
  <c r="M322" i="7"/>
  <c r="U322" i="7"/>
  <c r="Q323" i="7"/>
  <c r="AC323" i="7"/>
  <c r="M324" i="7"/>
  <c r="U324" i="7"/>
  <c r="Q325" i="7"/>
  <c r="AC325" i="7"/>
  <c r="M326" i="7"/>
  <c r="U326" i="7"/>
  <c r="Q327" i="7"/>
  <c r="AC327" i="7"/>
  <c r="M328" i="7"/>
  <c r="U328" i="7"/>
  <c r="Q329" i="7"/>
  <c r="AC329" i="7"/>
  <c r="M330" i="7"/>
  <c r="U330" i="7"/>
  <c r="Q331" i="7"/>
  <c r="AC331" i="7"/>
  <c r="M332" i="7"/>
  <c r="U332" i="7"/>
  <c r="Q333" i="7"/>
  <c r="AC333" i="7"/>
  <c r="M334" i="7"/>
  <c r="U334" i="7"/>
  <c r="Q335" i="7"/>
  <c r="AC335" i="7"/>
  <c r="M336" i="7"/>
  <c r="U336" i="7"/>
  <c r="Q337" i="7"/>
  <c r="AC337" i="7"/>
  <c r="M338" i="7"/>
  <c r="U338" i="7"/>
  <c r="Q339" i="7"/>
  <c r="AC339" i="7"/>
  <c r="M340" i="7"/>
  <c r="U340" i="7"/>
  <c r="Q341" i="7"/>
  <c r="AC341" i="7"/>
  <c r="M342" i="7"/>
  <c r="U342" i="7"/>
  <c r="Q343" i="7"/>
  <c r="AC343" i="7"/>
  <c r="M344" i="7"/>
  <c r="U344" i="7"/>
  <c r="Q345" i="7"/>
  <c r="AC345" i="7"/>
  <c r="M346" i="7"/>
  <c r="U346" i="7"/>
  <c r="Q347" i="7"/>
  <c r="AC347" i="7"/>
  <c r="M348" i="7"/>
  <c r="U348" i="7"/>
  <c r="Q349" i="7"/>
  <c r="AC349" i="7"/>
  <c r="M350" i="7"/>
  <c r="U350" i="7"/>
  <c r="Q351" i="7"/>
  <c r="AC351" i="7"/>
  <c r="M352" i="7"/>
  <c r="U352" i="7"/>
  <c r="Q353" i="7"/>
  <c r="AC353" i="7"/>
  <c r="M354" i="7"/>
  <c r="U354" i="7"/>
  <c r="Q355" i="7"/>
  <c r="AC355" i="7"/>
  <c r="M356" i="7"/>
  <c r="U356" i="7"/>
  <c r="Q357" i="7"/>
  <c r="AC357" i="7"/>
  <c r="M358" i="7"/>
  <c r="U358" i="7"/>
  <c r="Q359" i="7"/>
  <c r="AC359" i="7"/>
  <c r="M360" i="7"/>
  <c r="U360" i="7"/>
  <c r="Q361" i="7"/>
  <c r="AC361" i="7"/>
  <c r="M362" i="7"/>
  <c r="U362" i="7"/>
  <c r="Q363" i="7"/>
  <c r="AC363" i="7"/>
  <c r="M364" i="7"/>
  <c r="U364" i="7"/>
  <c r="Q365" i="7"/>
  <c r="AC365" i="7"/>
  <c r="M366" i="7"/>
  <c r="U366" i="7"/>
  <c r="Q367" i="7"/>
  <c r="AC367" i="7"/>
  <c r="M368" i="7"/>
  <c r="U368" i="7"/>
  <c r="Q369" i="7"/>
  <c r="AC369" i="7"/>
  <c r="M370" i="7"/>
  <c r="U370" i="7"/>
  <c r="Q371" i="7"/>
  <c r="AC371" i="7"/>
  <c r="M372" i="7"/>
  <c r="U372" i="7"/>
  <c r="Q373" i="7"/>
  <c r="AC373" i="7"/>
  <c r="M374" i="7"/>
  <c r="U374" i="7"/>
  <c r="Q375" i="7"/>
  <c r="AC375" i="7"/>
  <c r="M376" i="7"/>
  <c r="U376" i="7"/>
  <c r="Q377" i="7"/>
  <c r="AC377" i="7"/>
  <c r="M378" i="7"/>
  <c r="U378" i="7"/>
  <c r="Q379" i="7"/>
  <c r="AC379" i="7"/>
  <c r="M380" i="7"/>
  <c r="U380" i="7"/>
  <c r="Q381" i="7"/>
  <c r="AC381" i="7"/>
  <c r="M382" i="7"/>
  <c r="U382" i="7"/>
  <c r="Q383" i="7"/>
  <c r="M384" i="7"/>
  <c r="U384" i="7"/>
  <c r="Q385" i="7"/>
  <c r="M386" i="7"/>
  <c r="U386" i="7"/>
  <c r="Q387" i="7"/>
  <c r="M388" i="7"/>
  <c r="U388" i="7"/>
  <c r="Q389" i="7"/>
  <c r="M390" i="7"/>
  <c r="Y390" i="7"/>
  <c r="K392" i="7"/>
  <c r="AC392" i="7"/>
  <c r="Q396" i="7"/>
  <c r="O398" i="7"/>
  <c r="U400" i="7"/>
  <c r="M400" i="7"/>
  <c r="AF400" i="7"/>
  <c r="S400" i="7"/>
  <c r="K400" i="7"/>
  <c r="AC400" i="7"/>
  <c r="Q404" i="7"/>
  <c r="O406" i="7"/>
  <c r="U408" i="7"/>
  <c r="M408" i="7"/>
  <c r="AF408" i="7"/>
  <c r="S408" i="7"/>
  <c r="K408" i="7"/>
  <c r="AC408" i="7"/>
  <c r="K229" i="7"/>
  <c r="S229" i="7"/>
  <c r="K231" i="7"/>
  <c r="S231" i="7"/>
  <c r="S233" i="7"/>
  <c r="K235" i="7"/>
  <c r="S235" i="7"/>
  <c r="S237" i="7"/>
  <c r="K239" i="7"/>
  <c r="S239" i="7"/>
  <c r="S241" i="7"/>
  <c r="S249" i="7"/>
  <c r="S251" i="7"/>
  <c r="S253" i="7"/>
  <c r="S255" i="7"/>
  <c r="K257" i="7"/>
  <c r="S257" i="7"/>
  <c r="S259" i="7"/>
  <c r="K261" i="7"/>
  <c r="S261" i="7"/>
  <c r="S263" i="7"/>
  <c r="K265" i="7"/>
  <c r="S265" i="7"/>
  <c r="K267" i="7"/>
  <c r="S267" i="7"/>
  <c r="K269" i="7"/>
  <c r="S269" i="7"/>
  <c r="O270" i="7"/>
  <c r="Y270" i="7"/>
  <c r="K271" i="7"/>
  <c r="S271" i="7"/>
  <c r="O272" i="7"/>
  <c r="Y272" i="7"/>
  <c r="S273" i="7"/>
  <c r="O274" i="7"/>
  <c r="Y274" i="7"/>
  <c r="S275" i="7"/>
  <c r="O276" i="7"/>
  <c r="Y276" i="7"/>
  <c r="K277" i="7"/>
  <c r="S277" i="7"/>
  <c r="O278" i="7"/>
  <c r="Y278" i="7"/>
  <c r="S279" i="7"/>
  <c r="O280" i="7"/>
  <c r="Y280" i="7"/>
  <c r="K281" i="7"/>
  <c r="S281" i="7"/>
  <c r="O282" i="7"/>
  <c r="Y282" i="7"/>
  <c r="K283" i="7"/>
  <c r="S283" i="7"/>
  <c r="O284" i="7"/>
  <c r="Y284" i="7"/>
  <c r="O286" i="7"/>
  <c r="Y286" i="7"/>
  <c r="S287" i="7"/>
  <c r="O288" i="7"/>
  <c r="Y288" i="7"/>
  <c r="K289" i="7"/>
  <c r="S289" i="7"/>
  <c r="O290" i="7"/>
  <c r="Y290" i="7"/>
  <c r="O292" i="7"/>
  <c r="Y292" i="7"/>
  <c r="S293" i="7"/>
  <c r="O294" i="7"/>
  <c r="Y294" i="7"/>
  <c r="S295" i="7"/>
  <c r="O296" i="7"/>
  <c r="Y296" i="7"/>
  <c r="S297" i="7"/>
  <c r="O298" i="7"/>
  <c r="Y298" i="7"/>
  <c r="K299" i="7"/>
  <c r="S299" i="7"/>
  <c r="O300" i="7"/>
  <c r="Y300" i="7"/>
  <c r="K301" i="7"/>
  <c r="S301" i="7"/>
  <c r="O302" i="7"/>
  <c r="Y302" i="7"/>
  <c r="K303" i="7"/>
  <c r="S303" i="7"/>
  <c r="O304" i="7"/>
  <c r="Y304" i="7"/>
  <c r="S305" i="7"/>
  <c r="O306" i="7"/>
  <c r="Y306" i="7"/>
  <c r="K307" i="7"/>
  <c r="S307" i="7"/>
  <c r="O308" i="7"/>
  <c r="Y308" i="7"/>
  <c r="S309" i="7"/>
  <c r="O310" i="7"/>
  <c r="Y310" i="7"/>
  <c r="S311" i="7"/>
  <c r="O312" i="7"/>
  <c r="Y312" i="7"/>
  <c r="S313" i="7"/>
  <c r="O314" i="7"/>
  <c r="Y314" i="7"/>
  <c r="O316" i="7"/>
  <c r="Y316" i="7"/>
  <c r="O318" i="7"/>
  <c r="Y318" i="7"/>
  <c r="O320" i="7"/>
  <c r="Y320" i="7"/>
  <c r="O322" i="7"/>
  <c r="Y322" i="7"/>
  <c r="O324" i="7"/>
  <c r="Y324" i="7"/>
  <c r="O326" i="7"/>
  <c r="Y326" i="7"/>
  <c r="O328" i="7"/>
  <c r="Y328" i="7"/>
  <c r="S329" i="7"/>
  <c r="O330" i="7"/>
  <c r="Y330" i="7"/>
  <c r="K331" i="7"/>
  <c r="S331" i="7"/>
  <c r="O332" i="7"/>
  <c r="Y332" i="7"/>
  <c r="K333" i="7"/>
  <c r="S333" i="7"/>
  <c r="O334" i="7"/>
  <c r="Y334" i="7"/>
  <c r="K335" i="7"/>
  <c r="S335" i="7"/>
  <c r="O336" i="7"/>
  <c r="Y336" i="7"/>
  <c r="S337" i="7"/>
  <c r="O338" i="7"/>
  <c r="Y338" i="7"/>
  <c r="S339" i="7"/>
  <c r="O340" i="7"/>
  <c r="Y340" i="7"/>
  <c r="S341" i="7"/>
  <c r="O342" i="7"/>
  <c r="Y342" i="7"/>
  <c r="K343" i="7"/>
  <c r="S343" i="7"/>
  <c r="O344" i="7"/>
  <c r="Y344" i="7"/>
  <c r="S345" i="7"/>
  <c r="O346" i="7"/>
  <c r="Y346" i="7"/>
  <c r="S347" i="7"/>
  <c r="O348" i="7"/>
  <c r="Y348" i="7"/>
  <c r="S349" i="7"/>
  <c r="O350" i="7"/>
  <c r="Y350" i="7"/>
  <c r="S351" i="7"/>
  <c r="O352" i="7"/>
  <c r="Y352" i="7"/>
  <c r="S353" i="7"/>
  <c r="O354" i="7"/>
  <c r="Y354" i="7"/>
  <c r="S355" i="7"/>
  <c r="O356" i="7"/>
  <c r="Y356" i="7"/>
  <c r="K357" i="7"/>
  <c r="S357" i="7"/>
  <c r="O358" i="7"/>
  <c r="Y358" i="7"/>
  <c r="S359" i="7"/>
  <c r="O360" i="7"/>
  <c r="Y360" i="7"/>
  <c r="K361" i="7"/>
  <c r="S361" i="7"/>
  <c r="O362" i="7"/>
  <c r="Y362" i="7"/>
  <c r="S363" i="7"/>
  <c r="O364" i="7"/>
  <c r="Y364" i="7"/>
  <c r="S365" i="7"/>
  <c r="O366" i="7"/>
  <c r="Y366" i="7"/>
  <c r="S367" i="7"/>
  <c r="O368" i="7"/>
  <c r="Y368" i="7"/>
  <c r="S369" i="7"/>
  <c r="O370" i="7"/>
  <c r="Y370" i="7"/>
  <c r="K371" i="7"/>
  <c r="S371" i="7"/>
  <c r="O372" i="7"/>
  <c r="Y372" i="7"/>
  <c r="O374" i="7"/>
  <c r="Y374" i="7"/>
  <c r="S375" i="7"/>
  <c r="O376" i="7"/>
  <c r="Y376" i="7"/>
  <c r="S377" i="7"/>
  <c r="O378" i="7"/>
  <c r="Y378" i="7"/>
  <c r="O380" i="7"/>
  <c r="Y380" i="7"/>
  <c r="O382" i="7"/>
  <c r="Y382" i="7"/>
  <c r="O384" i="7"/>
  <c r="Y384" i="7"/>
  <c r="O386" i="7"/>
  <c r="Y386" i="7"/>
  <c r="O388" i="7"/>
  <c r="Y388" i="7"/>
  <c r="O390" i="7"/>
  <c r="AC390" i="7"/>
  <c r="O392" i="7"/>
  <c r="U394" i="7"/>
  <c r="M394" i="7"/>
  <c r="AF394" i="7"/>
  <c r="S394" i="7"/>
  <c r="K394" i="7"/>
  <c r="AC394" i="7"/>
  <c r="Q398" i="7"/>
  <c r="J402" i="7"/>
  <c r="Q406" i="7"/>
  <c r="O408" i="7"/>
  <c r="AC410" i="7"/>
  <c r="Y410" i="7"/>
  <c r="U410" i="7"/>
  <c r="M410" i="7"/>
  <c r="AF410" i="7"/>
  <c r="S410" i="7"/>
  <c r="K410" i="7"/>
  <c r="Q270" i="7"/>
  <c r="AC270" i="7"/>
  <c r="Q272" i="7"/>
  <c r="AC272" i="7"/>
  <c r="Q274" i="7"/>
  <c r="AC274" i="7"/>
  <c r="Q276" i="7"/>
  <c r="AC276" i="7"/>
  <c r="Q278" i="7"/>
  <c r="AC278" i="7"/>
  <c r="Q280" i="7"/>
  <c r="AC280" i="7"/>
  <c r="Q282" i="7"/>
  <c r="AC282" i="7"/>
  <c r="Q284" i="7"/>
  <c r="AC284" i="7"/>
  <c r="Q286" i="7"/>
  <c r="AC286" i="7"/>
  <c r="Q288" i="7"/>
  <c r="AC288" i="7"/>
  <c r="Q290" i="7"/>
  <c r="AC290" i="7"/>
  <c r="Q292" i="7"/>
  <c r="AC292" i="7"/>
  <c r="Q294" i="7"/>
  <c r="AC294" i="7"/>
  <c r="Q296" i="7"/>
  <c r="AC296" i="7"/>
  <c r="Q298" i="7"/>
  <c r="AC298" i="7"/>
  <c r="Q300" i="7"/>
  <c r="AC300" i="7"/>
  <c r="Q302" i="7"/>
  <c r="AC302" i="7"/>
  <c r="Q304" i="7"/>
  <c r="AC304" i="7"/>
  <c r="Q306" i="7"/>
  <c r="AC306" i="7"/>
  <c r="Q308" i="7"/>
  <c r="AC308" i="7"/>
  <c r="Q310" i="7"/>
  <c r="AC310" i="7"/>
  <c r="Q312" i="7"/>
  <c r="AC312" i="7"/>
  <c r="Q314" i="7"/>
  <c r="AC314" i="7"/>
  <c r="Q316" i="7"/>
  <c r="AC316" i="7"/>
  <c r="Q318" i="7"/>
  <c r="AC318" i="7"/>
  <c r="Q320" i="7"/>
  <c r="AC320" i="7"/>
  <c r="Q322" i="7"/>
  <c r="AC322" i="7"/>
  <c r="Q324" i="7"/>
  <c r="AC324" i="7"/>
  <c r="Q326" i="7"/>
  <c r="AC326" i="7"/>
  <c r="Q328" i="7"/>
  <c r="AC328" i="7"/>
  <c r="Q330" i="7"/>
  <c r="AC330" i="7"/>
  <c r="Q332" i="7"/>
  <c r="AC332" i="7"/>
  <c r="Q334" i="7"/>
  <c r="AC334" i="7"/>
  <c r="Q336" i="7"/>
  <c r="AC336" i="7"/>
  <c r="Q338" i="7"/>
  <c r="AC338" i="7"/>
  <c r="Q340" i="7"/>
  <c r="AC340" i="7"/>
  <c r="Q342" i="7"/>
  <c r="AC342" i="7"/>
  <c r="Q344" i="7"/>
  <c r="AC344" i="7"/>
  <c r="Q346" i="7"/>
  <c r="AC346" i="7"/>
  <c r="Q348" i="7"/>
  <c r="AC348" i="7"/>
  <c r="Q350" i="7"/>
  <c r="AC350" i="7"/>
  <c r="Q352" i="7"/>
  <c r="AC352" i="7"/>
  <c r="Q354" i="7"/>
  <c r="AC354" i="7"/>
  <c r="Q356" i="7"/>
  <c r="AC356" i="7"/>
  <c r="Q358" i="7"/>
  <c r="AC358" i="7"/>
  <c r="Q360" i="7"/>
  <c r="AC360" i="7"/>
  <c r="Q362" i="7"/>
  <c r="AC362" i="7"/>
  <c r="Q364" i="7"/>
  <c r="AC364" i="7"/>
  <c r="Q366" i="7"/>
  <c r="AC366" i="7"/>
  <c r="Q368" i="7"/>
  <c r="AC368" i="7"/>
  <c r="Q370" i="7"/>
  <c r="AC370" i="7"/>
  <c r="Q372" i="7"/>
  <c r="AC372" i="7"/>
  <c r="Q374" i="7"/>
  <c r="AC374" i="7"/>
  <c r="Q376" i="7"/>
  <c r="AC376" i="7"/>
  <c r="Q378" i="7"/>
  <c r="AC378" i="7"/>
  <c r="Q380" i="7"/>
  <c r="AC380" i="7"/>
  <c r="Q382" i="7"/>
  <c r="AC382" i="7"/>
  <c r="Q384" i="7"/>
  <c r="AC384" i="7"/>
  <c r="Q386" i="7"/>
  <c r="AC386" i="7"/>
  <c r="Q388" i="7"/>
  <c r="AC388" i="7"/>
  <c r="Q390" i="7"/>
  <c r="AF390" i="7"/>
  <c r="U396" i="7"/>
  <c r="M396" i="7"/>
  <c r="AF396" i="7"/>
  <c r="S396" i="7"/>
  <c r="K396" i="7"/>
  <c r="AC396" i="7"/>
  <c r="U404" i="7"/>
  <c r="M404" i="7"/>
  <c r="AF404" i="7"/>
  <c r="S404" i="7"/>
  <c r="K404" i="7"/>
  <c r="AC404" i="7"/>
  <c r="S270" i="7"/>
  <c r="K272" i="7"/>
  <c r="S272" i="7"/>
  <c r="S274" i="7"/>
  <c r="S276" i="7"/>
  <c r="S278" i="7"/>
  <c r="S280" i="7"/>
  <c r="S288" i="7"/>
  <c r="K294" i="7"/>
  <c r="S294" i="7"/>
  <c r="K296" i="7"/>
  <c r="S296" i="7"/>
  <c r="K298" i="7"/>
  <c r="S298" i="7"/>
  <c r="K300" i="7"/>
  <c r="S300" i="7"/>
  <c r="K302" i="7"/>
  <c r="S302" i="7"/>
  <c r="K304" i="7"/>
  <c r="S304" i="7"/>
  <c r="K306" i="7"/>
  <c r="S306" i="7"/>
  <c r="S308" i="7"/>
  <c r="S310" i="7"/>
  <c r="S314" i="7"/>
  <c r="K316" i="7"/>
  <c r="S316" i="7"/>
  <c r="S318" i="7"/>
  <c r="S320" i="7"/>
  <c r="S322" i="7"/>
  <c r="S332" i="7"/>
  <c r="K334" i="7"/>
  <c r="S334" i="7"/>
  <c r="K336" i="7"/>
  <c r="S336" i="7"/>
  <c r="K338" i="7"/>
  <c r="S338" i="7"/>
  <c r="S340" i="7"/>
  <c r="S342" i="7"/>
  <c r="S344" i="7"/>
  <c r="K346" i="7"/>
  <c r="S346" i="7"/>
  <c r="K348" i="7"/>
  <c r="S348" i="7"/>
  <c r="K350" i="7"/>
  <c r="S350" i="7"/>
  <c r="K352" i="7"/>
  <c r="S352" i="7"/>
  <c r="K354" i="7"/>
  <c r="S354" i="7"/>
  <c r="K356" i="7"/>
  <c r="S356" i="7"/>
  <c r="K358" i="7"/>
  <c r="S358" i="7"/>
  <c r="S360" i="7"/>
  <c r="S362" i="7"/>
  <c r="S364" i="7"/>
  <c r="S366" i="7"/>
  <c r="S368" i="7"/>
  <c r="K370" i="7"/>
  <c r="S370" i="7"/>
  <c r="K372" i="7"/>
  <c r="S372" i="7"/>
  <c r="K374" i="7"/>
  <c r="S374" i="7"/>
  <c r="S376" i="7"/>
  <c r="S378" i="7"/>
  <c r="S380" i="7"/>
  <c r="S382" i="7"/>
  <c r="K384" i="7"/>
  <c r="S384" i="7"/>
  <c r="K386" i="7"/>
  <c r="S386" i="7"/>
  <c r="K388" i="7"/>
  <c r="S388" i="7"/>
  <c r="K390" i="7"/>
  <c r="S390" i="7"/>
  <c r="U392" i="7"/>
  <c r="M392" i="7"/>
  <c r="AF392" i="7"/>
  <c r="S392" i="7"/>
  <c r="Y392" i="7"/>
  <c r="O396" i="7"/>
  <c r="U398" i="7"/>
  <c r="M398" i="7"/>
  <c r="AF398" i="7"/>
  <c r="S398" i="7"/>
  <c r="K398" i="7"/>
  <c r="AC398" i="7"/>
  <c r="O404" i="7"/>
  <c r="U406" i="7"/>
  <c r="M406" i="7"/>
  <c r="AF406" i="7"/>
  <c r="S406" i="7"/>
  <c r="K406" i="7"/>
  <c r="AC406" i="7"/>
  <c r="K412" i="7"/>
  <c r="S412" i="7"/>
  <c r="AF412" i="7"/>
  <c r="K414" i="7"/>
  <c r="S414" i="7"/>
  <c r="AF414" i="7"/>
  <c r="K416" i="7"/>
  <c r="S416" i="7"/>
  <c r="AF416" i="7"/>
  <c r="K418" i="7"/>
  <c r="S418" i="7"/>
  <c r="AF418" i="7"/>
  <c r="K420" i="7"/>
  <c r="S420" i="7"/>
  <c r="AF420" i="7"/>
  <c r="K422" i="7"/>
  <c r="S422" i="7"/>
  <c r="AF422" i="7"/>
  <c r="K424" i="7"/>
  <c r="S424" i="7"/>
  <c r="AF424" i="7"/>
  <c r="K426" i="7"/>
  <c r="S426" i="7"/>
  <c r="AF426" i="7"/>
  <c r="K428" i="7"/>
  <c r="S428" i="7"/>
  <c r="AF428" i="7"/>
  <c r="K430" i="7"/>
  <c r="S430" i="7"/>
  <c r="AF430" i="7"/>
  <c r="K432" i="7"/>
  <c r="S432" i="7"/>
  <c r="AF432" i="7"/>
  <c r="K434" i="7"/>
  <c r="S434" i="7"/>
  <c r="AF434" i="7"/>
  <c r="K436" i="7"/>
  <c r="S436" i="7"/>
  <c r="AF436" i="7"/>
  <c r="K438" i="7"/>
  <c r="S438" i="7"/>
  <c r="AF438" i="7"/>
  <c r="K440" i="7"/>
  <c r="S440" i="7"/>
  <c r="AF440" i="7"/>
  <c r="K442" i="7"/>
  <c r="S442" i="7"/>
  <c r="AF442" i="7"/>
  <c r="K444" i="7"/>
  <c r="S444" i="7"/>
  <c r="AF444" i="7"/>
  <c r="K446" i="7"/>
  <c r="S446" i="7"/>
  <c r="AF446" i="7"/>
  <c r="Y447" i="7"/>
  <c r="K448" i="7"/>
  <c r="S448" i="7"/>
  <c r="AF448" i="7"/>
  <c r="K450" i="7"/>
  <c r="S450" i="7"/>
  <c r="AF450" i="7"/>
  <c r="K452" i="7"/>
  <c r="S452" i="7"/>
  <c r="AF452" i="7"/>
  <c r="K454" i="7"/>
  <c r="S454" i="7"/>
  <c r="AF454" i="7"/>
  <c r="K456" i="7"/>
  <c r="S456" i="7"/>
  <c r="AF456" i="7"/>
  <c r="Y457" i="7"/>
  <c r="K458" i="7"/>
  <c r="S458" i="7"/>
  <c r="AF458" i="7"/>
  <c r="Y459" i="7"/>
  <c r="K460" i="7"/>
  <c r="S460" i="7"/>
  <c r="AF460" i="7"/>
  <c r="Y461" i="7"/>
  <c r="K462" i="7"/>
  <c r="S462" i="7"/>
  <c r="AF462" i="7"/>
  <c r="Y463" i="7"/>
  <c r="K464" i="7"/>
  <c r="S464" i="7"/>
  <c r="AF464" i="7"/>
  <c r="O465" i="7"/>
  <c r="Y465" i="7"/>
  <c r="K466" i="7"/>
  <c r="S466" i="7"/>
  <c r="AF466" i="7"/>
  <c r="O467" i="7"/>
  <c r="Y467" i="7"/>
  <c r="K468" i="7"/>
  <c r="S468" i="7"/>
  <c r="U469" i="7"/>
  <c r="M469" i="7"/>
  <c r="AF469" i="7"/>
  <c r="S469" i="7"/>
  <c r="U473" i="7"/>
  <c r="M473" i="7"/>
  <c r="AF473" i="7"/>
  <c r="S473" i="7"/>
  <c r="K473" i="7"/>
  <c r="AC473" i="7"/>
  <c r="O475" i="7"/>
  <c r="Q477" i="7"/>
  <c r="U481" i="7"/>
  <c r="M481" i="7"/>
  <c r="AF481" i="7"/>
  <c r="S481" i="7"/>
  <c r="K481" i="7"/>
  <c r="AC481" i="7"/>
  <c r="O483" i="7"/>
  <c r="Q485" i="7"/>
  <c r="AC489" i="7"/>
  <c r="Q489" i="7"/>
  <c r="Y489" i="7"/>
  <c r="O489" i="7"/>
  <c r="U489" i="7"/>
  <c r="M489" i="7"/>
  <c r="AF489" i="7"/>
  <c r="S489" i="7"/>
  <c r="K489" i="7"/>
  <c r="Q391" i="7"/>
  <c r="Q393" i="7"/>
  <c r="Q395" i="7"/>
  <c r="Q397" i="7"/>
  <c r="Q399" i="7"/>
  <c r="Q401" i="7"/>
  <c r="Q403" i="7"/>
  <c r="Q405" i="7"/>
  <c r="Q407" i="7"/>
  <c r="Q409" i="7"/>
  <c r="Q411" i="7"/>
  <c r="M412" i="7"/>
  <c r="U412" i="7"/>
  <c r="Q413" i="7"/>
  <c r="M414" i="7"/>
  <c r="U414" i="7"/>
  <c r="Q415" i="7"/>
  <c r="M416" i="7"/>
  <c r="U416" i="7"/>
  <c r="Q417" i="7"/>
  <c r="M418" i="7"/>
  <c r="U418" i="7"/>
  <c r="Q419" i="7"/>
  <c r="M420" i="7"/>
  <c r="U420" i="7"/>
  <c r="Q421" i="7"/>
  <c r="M422" i="7"/>
  <c r="U422" i="7"/>
  <c r="Q423" i="7"/>
  <c r="M424" i="7"/>
  <c r="U424" i="7"/>
  <c r="Q425" i="7"/>
  <c r="M426" i="7"/>
  <c r="U426" i="7"/>
  <c r="Q427" i="7"/>
  <c r="M428" i="7"/>
  <c r="U428" i="7"/>
  <c r="Q429" i="7"/>
  <c r="M430" i="7"/>
  <c r="U430" i="7"/>
  <c r="Q431" i="7"/>
  <c r="M432" i="7"/>
  <c r="U432" i="7"/>
  <c r="Q433" i="7"/>
  <c r="M434" i="7"/>
  <c r="U434" i="7"/>
  <c r="Q435" i="7"/>
  <c r="M436" i="7"/>
  <c r="U436" i="7"/>
  <c r="Q437" i="7"/>
  <c r="M438" i="7"/>
  <c r="U438" i="7"/>
  <c r="Q439" i="7"/>
  <c r="M440" i="7"/>
  <c r="U440" i="7"/>
  <c r="Q441" i="7"/>
  <c r="M442" i="7"/>
  <c r="U442" i="7"/>
  <c r="Q443" i="7"/>
  <c r="M444" i="7"/>
  <c r="U444" i="7"/>
  <c r="Q445" i="7"/>
  <c r="M446" i="7"/>
  <c r="U446" i="7"/>
  <c r="Q447" i="7"/>
  <c r="M448" i="7"/>
  <c r="U448" i="7"/>
  <c r="Q449" i="7"/>
  <c r="M450" i="7"/>
  <c r="U450" i="7"/>
  <c r="Q451" i="7"/>
  <c r="M452" i="7"/>
  <c r="U452" i="7"/>
  <c r="Q453" i="7"/>
  <c r="M454" i="7"/>
  <c r="U454" i="7"/>
  <c r="Q455" i="7"/>
  <c r="M456" i="7"/>
  <c r="U456" i="7"/>
  <c r="Q457" i="7"/>
  <c r="M458" i="7"/>
  <c r="U458" i="7"/>
  <c r="Q459" i="7"/>
  <c r="M460" i="7"/>
  <c r="U460" i="7"/>
  <c r="Q461" i="7"/>
  <c r="M462" i="7"/>
  <c r="U462" i="7"/>
  <c r="Q463" i="7"/>
  <c r="M464" i="7"/>
  <c r="U464" i="7"/>
  <c r="Q465" i="7"/>
  <c r="M466" i="7"/>
  <c r="U466" i="7"/>
  <c r="Q467" i="7"/>
  <c r="M468" i="7"/>
  <c r="U468" i="7"/>
  <c r="K469" i="7"/>
  <c r="Y469" i="7"/>
  <c r="U471" i="7"/>
  <c r="M471" i="7"/>
  <c r="AF471" i="7"/>
  <c r="S471" i="7"/>
  <c r="K471" i="7"/>
  <c r="AC471" i="7"/>
  <c r="O473" i="7"/>
  <c r="Q475" i="7"/>
  <c r="U479" i="7"/>
  <c r="M479" i="7"/>
  <c r="AF479" i="7"/>
  <c r="S479" i="7"/>
  <c r="K479" i="7"/>
  <c r="AC479" i="7"/>
  <c r="Q483" i="7"/>
  <c r="U487" i="7"/>
  <c r="M487" i="7"/>
  <c r="AF487" i="7"/>
  <c r="S487" i="7"/>
  <c r="K487" i="7"/>
  <c r="AC487" i="7"/>
  <c r="O412" i="7"/>
  <c r="Y412" i="7"/>
  <c r="O414" i="7"/>
  <c r="Y414" i="7"/>
  <c r="O416" i="7"/>
  <c r="Y416" i="7"/>
  <c r="O418" i="7"/>
  <c r="Y418" i="7"/>
  <c r="O420" i="7"/>
  <c r="Y420" i="7"/>
  <c r="O422" i="7"/>
  <c r="Y422" i="7"/>
  <c r="O424" i="7"/>
  <c r="Y424" i="7"/>
  <c r="O426" i="7"/>
  <c r="Y426" i="7"/>
  <c r="O428" i="7"/>
  <c r="Y428" i="7"/>
  <c r="O430" i="7"/>
  <c r="Y430" i="7"/>
  <c r="O432" i="7"/>
  <c r="Y432" i="7"/>
  <c r="O434" i="7"/>
  <c r="Y434" i="7"/>
  <c r="O436" i="7"/>
  <c r="Y436" i="7"/>
  <c r="O438" i="7"/>
  <c r="Y438" i="7"/>
  <c r="O440" i="7"/>
  <c r="Y440" i="7"/>
  <c r="O442" i="7"/>
  <c r="Y442" i="7"/>
  <c r="O444" i="7"/>
  <c r="Y444" i="7"/>
  <c r="O446" i="7"/>
  <c r="Y446" i="7"/>
  <c r="O448" i="7"/>
  <c r="Y448" i="7"/>
  <c r="O450" i="7"/>
  <c r="Y450" i="7"/>
  <c r="O452" i="7"/>
  <c r="Y452" i="7"/>
  <c r="O454" i="7"/>
  <c r="Y454" i="7"/>
  <c r="O456" i="7"/>
  <c r="Y456" i="7"/>
  <c r="O458" i="7"/>
  <c r="Y458" i="7"/>
  <c r="O460" i="7"/>
  <c r="Y460" i="7"/>
  <c r="O462" i="7"/>
  <c r="Y462" i="7"/>
  <c r="O464" i="7"/>
  <c r="Y464" i="7"/>
  <c r="O466" i="7"/>
  <c r="Y466" i="7"/>
  <c r="O468" i="7"/>
  <c r="Y468" i="7"/>
  <c r="U477" i="7"/>
  <c r="M477" i="7"/>
  <c r="AF477" i="7"/>
  <c r="S477" i="7"/>
  <c r="K477" i="7"/>
  <c r="AC477" i="7"/>
  <c r="U485" i="7"/>
  <c r="M485" i="7"/>
  <c r="AF485" i="7"/>
  <c r="S485" i="7"/>
  <c r="K485" i="7"/>
  <c r="AC485" i="7"/>
  <c r="Q412" i="7"/>
  <c r="Q414" i="7"/>
  <c r="Q416" i="7"/>
  <c r="Q418" i="7"/>
  <c r="Q420" i="7"/>
  <c r="Q422" i="7"/>
  <c r="Q424" i="7"/>
  <c r="Q426" i="7"/>
  <c r="Q428" i="7"/>
  <c r="Q430" i="7"/>
  <c r="Q432" i="7"/>
  <c r="Q434" i="7"/>
  <c r="Q436" i="7"/>
  <c r="Q438" i="7"/>
  <c r="Q440" i="7"/>
  <c r="Q442" i="7"/>
  <c r="Q444" i="7"/>
  <c r="Q446" i="7"/>
  <c r="Q448" i="7"/>
  <c r="Q450" i="7"/>
  <c r="Q452" i="7"/>
  <c r="Q454" i="7"/>
  <c r="Q456" i="7"/>
  <c r="Q458" i="7"/>
  <c r="Q460" i="7"/>
  <c r="Q462" i="7"/>
  <c r="Q464" i="7"/>
  <c r="Q466" i="7"/>
  <c r="Q468" i="7"/>
  <c r="AF468" i="7"/>
  <c r="U475" i="7"/>
  <c r="M475" i="7"/>
  <c r="AF475" i="7"/>
  <c r="S475" i="7"/>
  <c r="K475" i="7"/>
  <c r="AC475" i="7"/>
  <c r="O477" i="7"/>
  <c r="U483" i="7"/>
  <c r="M483" i="7"/>
  <c r="AF483" i="7"/>
  <c r="S483" i="7"/>
  <c r="K483" i="7"/>
  <c r="AC483" i="7"/>
  <c r="O485" i="7"/>
  <c r="O470" i="7"/>
  <c r="Y470" i="7"/>
  <c r="O472" i="7"/>
  <c r="Y472" i="7"/>
  <c r="O474" i="7"/>
  <c r="Y474" i="7"/>
  <c r="O476" i="7"/>
  <c r="Y476" i="7"/>
  <c r="O478" i="7"/>
  <c r="Y478" i="7"/>
  <c r="O480" i="7"/>
  <c r="Y480" i="7"/>
  <c r="O482" i="7"/>
  <c r="Y482" i="7"/>
  <c r="O484" i="7"/>
  <c r="Y484" i="7"/>
  <c r="O486" i="7"/>
  <c r="Y486" i="7"/>
  <c r="O488" i="7"/>
  <c r="Y488" i="7"/>
  <c r="O490" i="7"/>
  <c r="Y490" i="7"/>
  <c r="K491" i="7"/>
  <c r="S491" i="7"/>
  <c r="AF491" i="7"/>
  <c r="O492" i="7"/>
  <c r="Y492" i="7"/>
  <c r="K493" i="7"/>
  <c r="S493" i="7"/>
  <c r="AF493" i="7"/>
  <c r="O494" i="7"/>
  <c r="Y494" i="7"/>
  <c r="K495" i="7"/>
  <c r="S495" i="7"/>
  <c r="AF495" i="7"/>
  <c r="O496" i="7"/>
  <c r="Y496" i="7"/>
  <c r="K497" i="7"/>
  <c r="S497" i="7"/>
  <c r="AF497" i="7"/>
  <c r="Y498" i="7"/>
  <c r="K499" i="7"/>
  <c r="S499" i="7"/>
  <c r="AF499" i="7"/>
  <c r="Y500" i="7"/>
  <c r="K501" i="7"/>
  <c r="S501" i="7"/>
  <c r="AF501" i="7"/>
  <c r="O502" i="7"/>
  <c r="Y502" i="7"/>
  <c r="K503" i="7"/>
  <c r="S503" i="7"/>
  <c r="AF503" i="7"/>
  <c r="O504" i="7"/>
  <c r="Y504" i="7"/>
  <c r="K505" i="7"/>
  <c r="S505" i="7"/>
  <c r="AF505" i="7"/>
  <c r="O506" i="7"/>
  <c r="Y506" i="7"/>
  <c r="K507" i="7"/>
  <c r="S507" i="7"/>
  <c r="AF507" i="7"/>
  <c r="O508" i="7"/>
  <c r="Y508" i="7"/>
  <c r="K509" i="7"/>
  <c r="S509" i="7"/>
  <c r="AF509" i="7"/>
  <c r="O510" i="7"/>
  <c r="Y510" i="7"/>
  <c r="K511" i="7"/>
  <c r="S511" i="7"/>
  <c r="AF511" i="7"/>
  <c r="O512" i="7"/>
  <c r="Y512" i="7"/>
  <c r="K513" i="7"/>
  <c r="S513" i="7"/>
  <c r="AF513" i="7"/>
  <c r="Y514" i="7"/>
  <c r="K515" i="7"/>
  <c r="S515" i="7"/>
  <c r="AF515" i="7"/>
  <c r="Y516" i="7"/>
  <c r="K517" i="7"/>
  <c r="S517" i="7"/>
  <c r="AF517" i="7"/>
  <c r="Y518" i="7"/>
  <c r="K519" i="7"/>
  <c r="S519" i="7"/>
  <c r="AF519" i="7"/>
  <c r="K521" i="7"/>
  <c r="S521" i="7"/>
  <c r="AF521" i="7"/>
  <c r="K523" i="7"/>
  <c r="S523" i="7"/>
  <c r="AF523" i="7"/>
  <c r="K525" i="7"/>
  <c r="S525" i="7"/>
  <c r="AF525" i="7"/>
  <c r="Y526" i="7"/>
  <c r="K527" i="7"/>
  <c r="S527" i="7"/>
  <c r="AF527" i="7"/>
  <c r="Y528" i="7"/>
  <c r="K529" i="7"/>
  <c r="S529" i="7"/>
  <c r="AF529" i="7"/>
  <c r="O530" i="7"/>
  <c r="Y530" i="7"/>
  <c r="K531" i="7"/>
  <c r="S531" i="7"/>
  <c r="AF531" i="7"/>
  <c r="O532" i="7"/>
  <c r="Y532" i="7"/>
  <c r="K533" i="7"/>
  <c r="S533" i="7"/>
  <c r="AF533" i="7"/>
  <c r="O534" i="7"/>
  <c r="Y534" i="7"/>
  <c r="K535" i="7"/>
  <c r="S535" i="7"/>
  <c r="AF535" i="7"/>
  <c r="O536" i="7"/>
  <c r="Y536" i="7"/>
  <c r="K537" i="7"/>
  <c r="S537" i="7"/>
  <c r="AF537" i="7"/>
  <c r="O538" i="7"/>
  <c r="Y538" i="7"/>
  <c r="K539" i="7"/>
  <c r="S539" i="7"/>
  <c r="AF539" i="7"/>
  <c r="O540" i="7"/>
  <c r="Y540" i="7"/>
  <c r="K541" i="7"/>
  <c r="S541" i="7"/>
  <c r="AF541" i="7"/>
  <c r="Q470" i="7"/>
  <c r="Q472" i="7"/>
  <c r="Q474" i="7"/>
  <c r="Q476" i="7"/>
  <c r="Q478" i="7"/>
  <c r="Q480" i="7"/>
  <c r="Q482" i="7"/>
  <c r="Q484" i="7"/>
  <c r="Q486" i="7"/>
  <c r="Q488" i="7"/>
  <c r="Q490" i="7"/>
  <c r="M491" i="7"/>
  <c r="U491" i="7"/>
  <c r="Q492" i="7"/>
  <c r="M493" i="7"/>
  <c r="U493" i="7"/>
  <c r="Q494" i="7"/>
  <c r="M495" i="7"/>
  <c r="U495" i="7"/>
  <c r="Q496" i="7"/>
  <c r="M497" i="7"/>
  <c r="U497" i="7"/>
  <c r="Q498" i="7"/>
  <c r="M499" i="7"/>
  <c r="U499" i="7"/>
  <c r="Q500" i="7"/>
  <c r="M501" i="7"/>
  <c r="U501" i="7"/>
  <c r="Q502" i="7"/>
  <c r="M503" i="7"/>
  <c r="U503" i="7"/>
  <c r="Q504" i="7"/>
  <c r="M505" i="7"/>
  <c r="U505" i="7"/>
  <c r="Q506" i="7"/>
  <c r="M507" i="7"/>
  <c r="U507" i="7"/>
  <c r="Q508" i="7"/>
  <c r="M509" i="7"/>
  <c r="U509" i="7"/>
  <c r="Q510" i="7"/>
  <c r="M511" i="7"/>
  <c r="U511" i="7"/>
  <c r="Q512" i="7"/>
  <c r="M513" i="7"/>
  <c r="U513" i="7"/>
  <c r="Q514" i="7"/>
  <c r="M515" i="7"/>
  <c r="U515" i="7"/>
  <c r="Q516" i="7"/>
  <c r="M517" i="7"/>
  <c r="U517" i="7"/>
  <c r="Q518" i="7"/>
  <c r="M519" i="7"/>
  <c r="U519" i="7"/>
  <c r="Q520" i="7"/>
  <c r="M521" i="7"/>
  <c r="U521" i="7"/>
  <c r="Q522" i="7"/>
  <c r="M523" i="7"/>
  <c r="U523" i="7"/>
  <c r="Q524" i="7"/>
  <c r="M525" i="7"/>
  <c r="U525" i="7"/>
  <c r="Q526" i="7"/>
  <c r="M527" i="7"/>
  <c r="U527" i="7"/>
  <c r="Q528" i="7"/>
  <c r="M529" i="7"/>
  <c r="U529" i="7"/>
  <c r="Q530" i="7"/>
  <c r="M531" i="7"/>
  <c r="U531" i="7"/>
  <c r="Q532" i="7"/>
  <c r="M533" i="7"/>
  <c r="U533" i="7"/>
  <c r="Q534" i="7"/>
  <c r="M535" i="7"/>
  <c r="U535" i="7"/>
  <c r="Q536" i="7"/>
  <c r="M537" i="7"/>
  <c r="U537" i="7"/>
  <c r="Q538" i="7"/>
  <c r="M539" i="7"/>
  <c r="U539" i="7"/>
  <c r="Q540" i="7"/>
  <c r="M541" i="7"/>
  <c r="U541" i="7"/>
  <c r="U542" i="7"/>
  <c r="AC542" i="7"/>
  <c r="Q542" i="7"/>
  <c r="S542" i="7"/>
  <c r="O491" i="7"/>
  <c r="Y491" i="7"/>
  <c r="O493" i="7"/>
  <c r="Y493" i="7"/>
  <c r="O495" i="7"/>
  <c r="Y495" i="7"/>
  <c r="Y497" i="7"/>
  <c r="Y499" i="7"/>
  <c r="Y501" i="7"/>
  <c r="O503" i="7"/>
  <c r="Y503" i="7"/>
  <c r="O505" i="7"/>
  <c r="Y505" i="7"/>
  <c r="O507" i="7"/>
  <c r="Y507" i="7"/>
  <c r="O509" i="7"/>
  <c r="Y509" i="7"/>
  <c r="O511" i="7"/>
  <c r="Y511" i="7"/>
  <c r="O513" i="7"/>
  <c r="Y513" i="7"/>
  <c r="O515" i="7"/>
  <c r="Y515" i="7"/>
  <c r="O517" i="7"/>
  <c r="Y517" i="7"/>
  <c r="O519" i="7"/>
  <c r="Y519" i="7"/>
  <c r="O521" i="7"/>
  <c r="Y521" i="7"/>
  <c r="O523" i="7"/>
  <c r="Y523" i="7"/>
  <c r="O525" i="7"/>
  <c r="Y525" i="7"/>
  <c r="O527" i="7"/>
  <c r="Y527" i="7"/>
  <c r="O529" i="7"/>
  <c r="Y529" i="7"/>
  <c r="O531" i="7"/>
  <c r="Y531" i="7"/>
  <c r="O533" i="7"/>
  <c r="Y533" i="7"/>
  <c r="O535" i="7"/>
  <c r="Y535" i="7"/>
  <c r="O537" i="7"/>
  <c r="Y537" i="7"/>
  <c r="O539" i="7"/>
  <c r="Y539" i="7"/>
  <c r="O541" i="7"/>
  <c r="Y541" i="7"/>
  <c r="Q491" i="7"/>
  <c r="Q493" i="7"/>
  <c r="Q495" i="7"/>
  <c r="Q497" i="7"/>
  <c r="Q499" i="7"/>
  <c r="Q501" i="7"/>
  <c r="Q503" i="7"/>
  <c r="Q505" i="7"/>
  <c r="Q507" i="7"/>
  <c r="Q509" i="7"/>
  <c r="Q511" i="7"/>
  <c r="Q513" i="7"/>
  <c r="Q515" i="7"/>
  <c r="Q517" i="7"/>
  <c r="Q519" i="7"/>
  <c r="Q521" i="7"/>
  <c r="Q523" i="7"/>
  <c r="Q525" i="7"/>
  <c r="Q527" i="7"/>
  <c r="Q529" i="7"/>
  <c r="Q531" i="7"/>
  <c r="Q533" i="7"/>
  <c r="Q535" i="7"/>
  <c r="Q537" i="7"/>
  <c r="Q539" i="7"/>
  <c r="Q541" i="7"/>
  <c r="Y602" i="7"/>
  <c r="Y604" i="7"/>
  <c r="O606" i="7"/>
  <c r="Y606" i="7"/>
  <c r="O608" i="7"/>
  <c r="Y608" i="7"/>
  <c r="O610" i="7"/>
  <c r="Y610" i="7"/>
  <c r="O612" i="7"/>
  <c r="Y612" i="7"/>
  <c r="O614" i="7"/>
  <c r="Y614" i="7"/>
  <c r="O616" i="7"/>
  <c r="Y616" i="7"/>
  <c r="M619" i="7"/>
  <c r="U619" i="7"/>
  <c r="O620" i="7"/>
  <c r="Q621" i="7"/>
  <c r="K622" i="7"/>
  <c r="S622" i="7"/>
  <c r="M623" i="7"/>
  <c r="U623" i="7"/>
  <c r="O624" i="7"/>
  <c r="Q625" i="7"/>
  <c r="K626" i="7"/>
  <c r="S626" i="7"/>
  <c r="M627" i="7"/>
  <c r="U627" i="7"/>
  <c r="O628" i="7"/>
  <c r="Q629" i="7"/>
  <c r="K630" i="7"/>
  <c r="S630" i="7"/>
  <c r="M631" i="7"/>
  <c r="U631" i="7"/>
  <c r="O632" i="7"/>
  <c r="Q633" i="7"/>
  <c r="M634" i="7"/>
  <c r="U635" i="7"/>
  <c r="M635" i="7"/>
  <c r="S635" i="7"/>
  <c r="Q636" i="7"/>
  <c r="K640" i="7"/>
  <c r="U640" i="7"/>
  <c r="U644" i="7"/>
  <c r="M644" i="7"/>
  <c r="S644" i="7"/>
  <c r="K644" i="7"/>
  <c r="O644" i="7"/>
  <c r="M543" i="7"/>
  <c r="U543" i="7"/>
  <c r="Q544" i="7"/>
  <c r="AC544" i="7"/>
  <c r="M545" i="7"/>
  <c r="U545" i="7"/>
  <c r="Q546" i="7"/>
  <c r="AC546" i="7"/>
  <c r="M547" i="7"/>
  <c r="U547" i="7"/>
  <c r="Q548" i="7"/>
  <c r="AC548" i="7"/>
  <c r="M549" i="7"/>
  <c r="U549" i="7"/>
  <c r="Q550" i="7"/>
  <c r="AC550" i="7"/>
  <c r="M551" i="7"/>
  <c r="U551" i="7"/>
  <c r="Q552" i="7"/>
  <c r="AC552" i="7"/>
  <c r="M553" i="7"/>
  <c r="U553" i="7"/>
  <c r="Q554" i="7"/>
  <c r="AC554" i="7"/>
  <c r="M555" i="7"/>
  <c r="U555" i="7"/>
  <c r="Q556" i="7"/>
  <c r="AC556" i="7"/>
  <c r="M557" i="7"/>
  <c r="U557" i="7"/>
  <c r="Q558" i="7"/>
  <c r="AC558" i="7"/>
  <c r="M559" i="7"/>
  <c r="U559" i="7"/>
  <c r="Q560" i="7"/>
  <c r="AC560" i="7"/>
  <c r="U561" i="7"/>
  <c r="Q562" i="7"/>
  <c r="AC562" i="7"/>
  <c r="M563" i="7"/>
  <c r="U563" i="7"/>
  <c r="Q564" i="7"/>
  <c r="AC564" i="7"/>
  <c r="U565" i="7"/>
  <c r="Q566" i="7"/>
  <c r="AC566" i="7"/>
  <c r="Q568" i="7"/>
  <c r="AC568" i="7"/>
  <c r="Q570" i="7"/>
  <c r="AC570" i="7"/>
  <c r="Q572" i="7"/>
  <c r="AC572" i="7"/>
  <c r="Q574" i="7"/>
  <c r="AC574" i="7"/>
  <c r="Q576" i="7"/>
  <c r="AC576" i="7"/>
  <c r="Q578" i="7"/>
  <c r="AC578" i="7"/>
  <c r="Q580" i="7"/>
  <c r="AC580" i="7"/>
  <c r="Q582" i="7"/>
  <c r="AC582" i="7"/>
  <c r="Q584" i="7"/>
  <c r="AC584" i="7"/>
  <c r="Q586" i="7"/>
  <c r="AC586" i="7"/>
  <c r="Q588" i="7"/>
  <c r="AC588" i="7"/>
  <c r="Q590" i="7"/>
  <c r="AC590" i="7"/>
  <c r="Q592" i="7"/>
  <c r="AC592" i="7"/>
  <c r="Q594" i="7"/>
  <c r="AC594" i="7"/>
  <c r="Q596" i="7"/>
  <c r="AC596" i="7"/>
  <c r="Q598" i="7"/>
  <c r="AC598" i="7"/>
  <c r="Q600" i="7"/>
  <c r="AC600" i="7"/>
  <c r="Q602" i="7"/>
  <c r="AC602" i="7"/>
  <c r="Q604" i="7"/>
  <c r="AC604" i="7"/>
  <c r="Q606" i="7"/>
  <c r="AC606" i="7"/>
  <c r="Q608" i="7"/>
  <c r="AC608" i="7"/>
  <c r="Q610" i="7"/>
  <c r="AC610" i="7"/>
  <c r="Q612" i="7"/>
  <c r="AC612" i="7"/>
  <c r="Q614" i="7"/>
  <c r="AC614" i="7"/>
  <c r="Q616" i="7"/>
  <c r="AC616" i="7"/>
  <c r="Q620" i="7"/>
  <c r="M622" i="7"/>
  <c r="U622" i="7"/>
  <c r="Q624" i="7"/>
  <c r="M626" i="7"/>
  <c r="U626" i="7"/>
  <c r="Q628" i="7"/>
  <c r="M630" i="7"/>
  <c r="U630" i="7"/>
  <c r="Q632" i="7"/>
  <c r="O634" i="7"/>
  <c r="S636" i="7"/>
  <c r="S638" i="7"/>
  <c r="K638" i="7"/>
  <c r="U638" i="7"/>
  <c r="M640" i="7"/>
  <c r="U648" i="7"/>
  <c r="M648" i="7"/>
  <c r="S648" i="7"/>
  <c r="K648" i="7"/>
  <c r="O648" i="7"/>
  <c r="AF602" i="7"/>
  <c r="AF604" i="7"/>
  <c r="S606" i="7"/>
  <c r="AF606" i="7"/>
  <c r="S608" i="7"/>
  <c r="AF608" i="7"/>
  <c r="K610" i="7"/>
  <c r="S610" i="7"/>
  <c r="AF610" i="7"/>
  <c r="K612" i="7"/>
  <c r="S612" i="7"/>
  <c r="AF612" i="7"/>
  <c r="K614" i="7"/>
  <c r="S614" i="7"/>
  <c r="AF614" i="7"/>
  <c r="K616" i="7"/>
  <c r="S616" i="7"/>
  <c r="AF616" i="7"/>
  <c r="O617" i="7"/>
  <c r="Y617" i="7"/>
  <c r="K620" i="7"/>
  <c r="S620" i="7"/>
  <c r="M621" i="7"/>
  <c r="O622" i="7"/>
  <c r="K624" i="7"/>
  <c r="S624" i="7"/>
  <c r="M625" i="7"/>
  <c r="O626" i="7"/>
  <c r="K628" i="7"/>
  <c r="S628" i="7"/>
  <c r="M629" i="7"/>
  <c r="O630" i="7"/>
  <c r="K632" i="7"/>
  <c r="S632" i="7"/>
  <c r="K636" i="7"/>
  <c r="U636" i="7"/>
  <c r="M638" i="7"/>
  <c r="U639" i="7"/>
  <c r="M639" i="7"/>
  <c r="S639" i="7"/>
  <c r="Q640" i="7"/>
  <c r="Q648" i="7"/>
  <c r="Q543" i="7"/>
  <c r="M544" i="7"/>
  <c r="Q545" i="7"/>
  <c r="M546" i="7"/>
  <c r="Q547" i="7"/>
  <c r="M548" i="7"/>
  <c r="Q549" i="7"/>
  <c r="M550" i="7"/>
  <c r="Q551" i="7"/>
  <c r="M552" i="7"/>
  <c r="Q553" i="7"/>
  <c r="M554" i="7"/>
  <c r="Q555" i="7"/>
  <c r="M556" i="7"/>
  <c r="Q557" i="7"/>
  <c r="M558" i="7"/>
  <c r="Q559" i="7"/>
  <c r="M560" i="7"/>
  <c r="Q561" i="7"/>
  <c r="M562" i="7"/>
  <c r="Q563" i="7"/>
  <c r="M564" i="7"/>
  <c r="Q565" i="7"/>
  <c r="M566" i="7"/>
  <c r="Q567" i="7"/>
  <c r="M568" i="7"/>
  <c r="Q569" i="7"/>
  <c r="M570" i="7"/>
  <c r="Q571" i="7"/>
  <c r="M572" i="7"/>
  <c r="Q573" i="7"/>
  <c r="M574" i="7"/>
  <c r="Q575" i="7"/>
  <c r="M576" i="7"/>
  <c r="Q577" i="7"/>
  <c r="M578" i="7"/>
  <c r="Q579" i="7"/>
  <c r="M580" i="7"/>
  <c r="Q581" i="7"/>
  <c r="M582" i="7"/>
  <c r="Q583" i="7"/>
  <c r="M584" i="7"/>
  <c r="Q585" i="7"/>
  <c r="M586" i="7"/>
  <c r="Q587" i="7"/>
  <c r="M588" i="7"/>
  <c r="Q589" i="7"/>
  <c r="M590" i="7"/>
  <c r="Q591" i="7"/>
  <c r="M592" i="7"/>
  <c r="Q593" i="7"/>
  <c r="M594" i="7"/>
  <c r="Q595" i="7"/>
  <c r="M596" i="7"/>
  <c r="Q597" i="7"/>
  <c r="M598" i="7"/>
  <c r="Q599" i="7"/>
  <c r="M600" i="7"/>
  <c r="Q601" i="7"/>
  <c r="M602" i="7"/>
  <c r="Q603" i="7"/>
  <c r="M604" i="7"/>
  <c r="Q605" i="7"/>
  <c r="M606" i="7"/>
  <c r="Q607" i="7"/>
  <c r="M608" i="7"/>
  <c r="Q609" i="7"/>
  <c r="M610" i="7"/>
  <c r="Q611" i="7"/>
  <c r="M612" i="7"/>
  <c r="Q613" i="7"/>
  <c r="M614" i="7"/>
  <c r="Q615" i="7"/>
  <c r="M616" i="7"/>
  <c r="Q617" i="7"/>
  <c r="M620" i="7"/>
  <c r="M624" i="7"/>
  <c r="M628" i="7"/>
  <c r="M632" i="7"/>
  <c r="S634" i="7"/>
  <c r="K634" i="7"/>
  <c r="U634" i="7"/>
  <c r="M636" i="7"/>
  <c r="O638" i="7"/>
  <c r="S640" i="7"/>
  <c r="K642" i="7"/>
  <c r="S642" i="7"/>
  <c r="M643" i="7"/>
  <c r="U643" i="7"/>
  <c r="K646" i="7"/>
  <c r="S646" i="7"/>
  <c r="M647" i="7"/>
  <c r="U647" i="7"/>
  <c r="K650" i="7"/>
  <c r="S650" i="7"/>
  <c r="M651" i="7"/>
  <c r="U651" i="7"/>
  <c r="O652" i="7"/>
  <c r="K654" i="7"/>
  <c r="S654" i="7"/>
  <c r="M655" i="7"/>
  <c r="U655" i="7"/>
  <c r="O656" i="7"/>
  <c r="K658" i="7"/>
  <c r="S658" i="7"/>
  <c r="M659" i="7"/>
  <c r="U659" i="7"/>
  <c r="O660" i="7"/>
  <c r="K662" i="7"/>
  <c r="S662" i="7"/>
  <c r="M663" i="7"/>
  <c r="U663" i="7"/>
  <c r="O664" i="7"/>
  <c r="K666" i="7"/>
  <c r="S666" i="7"/>
  <c r="M667" i="7"/>
  <c r="U667" i="7"/>
  <c r="O668" i="7"/>
  <c r="K670" i="7"/>
  <c r="S670" i="7"/>
  <c r="M671" i="7"/>
  <c r="U671" i="7"/>
  <c r="O672" i="7"/>
  <c r="K674" i="7"/>
  <c r="S674" i="7"/>
  <c r="M675" i="7"/>
  <c r="U675" i="7"/>
  <c r="O676" i="7"/>
  <c r="K678" i="7"/>
  <c r="S678" i="7"/>
  <c r="M679" i="7"/>
  <c r="U679" i="7"/>
  <c r="O680" i="7"/>
  <c r="K682" i="7"/>
  <c r="S682" i="7"/>
  <c r="M683" i="7"/>
  <c r="U684" i="7"/>
  <c r="O684" i="7"/>
  <c r="S684" i="7"/>
  <c r="U696" i="7"/>
  <c r="M696" i="7"/>
  <c r="Z696" i="7"/>
  <c r="O696" i="7"/>
  <c r="AD696" i="7"/>
  <c r="U700" i="7"/>
  <c r="M700" i="7"/>
  <c r="Z700" i="7"/>
  <c r="O700" i="7"/>
  <c r="AD700" i="7"/>
  <c r="U704" i="7"/>
  <c r="M704" i="7"/>
  <c r="AD704" i="7"/>
  <c r="Z704" i="7"/>
  <c r="O704" i="7"/>
  <c r="Q652" i="7"/>
  <c r="Q656" i="7"/>
  <c r="Q660" i="7"/>
  <c r="Q664" i="7"/>
  <c r="Q668" i="7"/>
  <c r="Q672" i="7"/>
  <c r="Q676" i="7"/>
  <c r="Q680" i="7"/>
  <c r="U688" i="7"/>
  <c r="M688" i="7"/>
  <c r="O688" i="7"/>
  <c r="U692" i="7"/>
  <c r="M692" i="7"/>
  <c r="O692" i="7"/>
  <c r="S697" i="7"/>
  <c r="K697" i="7"/>
  <c r="U697" i="7"/>
  <c r="M697" i="7"/>
  <c r="AD697" i="7"/>
  <c r="S701" i="7"/>
  <c r="K701" i="7"/>
  <c r="U701" i="7"/>
  <c r="M701" i="7"/>
  <c r="AD701" i="7"/>
  <c r="O642" i="7"/>
  <c r="Q643" i="7"/>
  <c r="O646" i="7"/>
  <c r="Q647" i="7"/>
  <c r="O650" i="7"/>
  <c r="Q651" i="7"/>
  <c r="K652" i="7"/>
  <c r="S652" i="7"/>
  <c r="O654" i="7"/>
  <c r="Q655" i="7"/>
  <c r="K656" i="7"/>
  <c r="S656" i="7"/>
  <c r="O658" i="7"/>
  <c r="Q659" i="7"/>
  <c r="K660" i="7"/>
  <c r="S660" i="7"/>
  <c r="O662" i="7"/>
  <c r="Q663" i="7"/>
  <c r="K664" i="7"/>
  <c r="S664" i="7"/>
  <c r="O666" i="7"/>
  <c r="Q667" i="7"/>
  <c r="K668" i="7"/>
  <c r="S668" i="7"/>
  <c r="O670" i="7"/>
  <c r="Q671" i="7"/>
  <c r="K672" i="7"/>
  <c r="S672" i="7"/>
  <c r="O674" i="7"/>
  <c r="Q675" i="7"/>
  <c r="K676" i="7"/>
  <c r="S676" i="7"/>
  <c r="O678" i="7"/>
  <c r="Q679" i="7"/>
  <c r="K680" i="7"/>
  <c r="S680" i="7"/>
  <c r="Q683" i="7"/>
  <c r="S687" i="7"/>
  <c r="K687" i="7"/>
  <c r="U687" i="7"/>
  <c r="M687" i="7"/>
  <c r="K688" i="7"/>
  <c r="S691" i="7"/>
  <c r="K691" i="7"/>
  <c r="U691" i="7"/>
  <c r="M691" i="7"/>
  <c r="K692" i="7"/>
  <c r="Q696" i="7"/>
  <c r="O697" i="7"/>
  <c r="Q700" i="7"/>
  <c r="O701" i="7"/>
  <c r="Q704" i="7"/>
  <c r="K643" i="7"/>
  <c r="K647" i="7"/>
  <c r="K651" i="7"/>
  <c r="M652" i="7"/>
  <c r="K655" i="7"/>
  <c r="M656" i="7"/>
  <c r="K659" i="7"/>
  <c r="M660" i="7"/>
  <c r="K663" i="7"/>
  <c r="M664" i="7"/>
  <c r="K667" i="7"/>
  <c r="M668" i="7"/>
  <c r="K671" i="7"/>
  <c r="M672" i="7"/>
  <c r="K675" i="7"/>
  <c r="M676" i="7"/>
  <c r="K679" i="7"/>
  <c r="M680" i="7"/>
  <c r="K683" i="7"/>
  <c r="S683" i="7"/>
  <c r="O687" i="7"/>
  <c r="Q688" i="7"/>
  <c r="O691" i="7"/>
  <c r="Q692" i="7"/>
  <c r="S696" i="7"/>
  <c r="Q697" i="7"/>
  <c r="S700" i="7"/>
  <c r="Q701" i="7"/>
  <c r="S704" i="7"/>
  <c r="Q685" i="7"/>
  <c r="K686" i="7"/>
  <c r="S686" i="7"/>
  <c r="Q689" i="7"/>
  <c r="K690" i="7"/>
  <c r="S690" i="7"/>
  <c r="Q693" i="7"/>
  <c r="K694" i="7"/>
  <c r="S694" i="7"/>
  <c r="Q695" i="7"/>
  <c r="AD695" i="7"/>
  <c r="K698" i="7"/>
  <c r="S698" i="7"/>
  <c r="Q699" i="7"/>
  <c r="AD699" i="7"/>
  <c r="K702" i="7"/>
  <c r="S702" i="7"/>
  <c r="Q703" i="7"/>
  <c r="AD703" i="7"/>
  <c r="M705" i="7"/>
  <c r="U705" i="7"/>
  <c r="K706" i="7"/>
  <c r="S706" i="7"/>
  <c r="Q707" i="7"/>
  <c r="AD707" i="7"/>
  <c r="O708" i="7"/>
  <c r="Z708" i="7"/>
  <c r="M709" i="7"/>
  <c r="U709" i="7"/>
  <c r="K710" i="7"/>
  <c r="S710" i="7"/>
  <c r="Q711" i="7"/>
  <c r="AD711" i="7"/>
  <c r="O712" i="7"/>
  <c r="Z712" i="7"/>
  <c r="M713" i="7"/>
  <c r="U713" i="7"/>
  <c r="K714" i="7"/>
  <c r="S714" i="7"/>
  <c r="Q715" i="7"/>
  <c r="AD715" i="7"/>
  <c r="O716" i="7"/>
  <c r="Z716" i="7"/>
  <c r="M717" i="7"/>
  <c r="U717" i="7"/>
  <c r="Q719" i="7"/>
  <c r="AD719" i="7"/>
  <c r="O720" i="7"/>
  <c r="Z720" i="7"/>
  <c r="M721" i="7"/>
  <c r="U721" i="7"/>
  <c r="Q723" i="7"/>
  <c r="AD723" i="7"/>
  <c r="O724" i="7"/>
  <c r="Z724" i="7"/>
  <c r="M725" i="7"/>
  <c r="U725" i="7"/>
  <c r="Q728" i="7"/>
  <c r="Q732" i="7"/>
  <c r="O705" i="7"/>
  <c r="Z705" i="7"/>
  <c r="Q708" i="7"/>
  <c r="AD708" i="7"/>
  <c r="O709" i="7"/>
  <c r="Z709" i="7"/>
  <c r="Q712" i="7"/>
  <c r="AD712" i="7"/>
  <c r="O713" i="7"/>
  <c r="Z713" i="7"/>
  <c r="Q716" i="7"/>
  <c r="AD716" i="7"/>
  <c r="O717" i="7"/>
  <c r="Z717" i="7"/>
  <c r="Q720" i="7"/>
  <c r="AD720" i="7"/>
  <c r="O721" i="7"/>
  <c r="Z721" i="7"/>
  <c r="Q724" i="7"/>
  <c r="AD724" i="7"/>
  <c r="O725" i="7"/>
  <c r="Z725" i="7"/>
  <c r="Z727" i="7"/>
  <c r="O727" i="7"/>
  <c r="U727" i="7"/>
  <c r="M727" i="7"/>
  <c r="AD727" i="7"/>
  <c r="Z731" i="7"/>
  <c r="O731" i="7"/>
  <c r="U731" i="7"/>
  <c r="M731" i="7"/>
  <c r="AD731" i="7"/>
  <c r="Z735" i="7"/>
  <c r="O735" i="7"/>
  <c r="U735" i="7"/>
  <c r="M735" i="7"/>
  <c r="AD735" i="7"/>
  <c r="Q705" i="7"/>
  <c r="AD705" i="7"/>
  <c r="S708" i="7"/>
  <c r="Q709" i="7"/>
  <c r="AD709" i="7"/>
  <c r="K712" i="7"/>
  <c r="S712" i="7"/>
  <c r="Q713" i="7"/>
  <c r="AD713" i="7"/>
  <c r="K716" i="7"/>
  <c r="S716" i="7"/>
  <c r="Q717" i="7"/>
  <c r="AD717" i="7"/>
  <c r="K720" i="7"/>
  <c r="S720" i="7"/>
  <c r="Q721" i="7"/>
  <c r="AD721" i="7"/>
  <c r="K724" i="7"/>
  <c r="S724" i="7"/>
  <c r="Q725" i="7"/>
  <c r="AD725" i="7"/>
  <c r="K727" i="7"/>
  <c r="U728" i="7"/>
  <c r="M728" i="7"/>
  <c r="S728" i="7"/>
  <c r="K728" i="7"/>
  <c r="AD728" i="7"/>
  <c r="K731" i="7"/>
  <c r="U732" i="7"/>
  <c r="M732" i="7"/>
  <c r="S732" i="7"/>
  <c r="K732" i="7"/>
  <c r="AD732" i="7"/>
  <c r="K735" i="7"/>
  <c r="Z736" i="7"/>
  <c r="U736" i="7"/>
  <c r="M736" i="7"/>
  <c r="S736" i="7"/>
  <c r="K736" i="7"/>
  <c r="AD736" i="7"/>
  <c r="Q694" i="7"/>
  <c r="O695" i="7"/>
  <c r="Q698" i="7"/>
  <c r="O699" i="7"/>
  <c r="Q702" i="7"/>
  <c r="O703" i="7"/>
  <c r="K705" i="7"/>
  <c r="Q706" i="7"/>
  <c r="O707" i="7"/>
  <c r="M708" i="7"/>
  <c r="K709" i="7"/>
  <c r="Q710" i="7"/>
  <c r="O711" i="7"/>
  <c r="M712" i="7"/>
  <c r="K713" i="7"/>
  <c r="Q714" i="7"/>
  <c r="O715" i="7"/>
  <c r="M716" i="7"/>
  <c r="K717" i="7"/>
  <c r="Q718" i="7"/>
  <c r="O719" i="7"/>
  <c r="M720" i="7"/>
  <c r="K721" i="7"/>
  <c r="Q722" i="7"/>
  <c r="O723" i="7"/>
  <c r="M724" i="7"/>
  <c r="K725" i="7"/>
  <c r="AD726" i="7"/>
  <c r="Z726" i="7"/>
  <c r="O726" i="7"/>
  <c r="S726" i="7"/>
  <c r="Q727" i="7"/>
  <c r="O728" i="7"/>
  <c r="Q731" i="7"/>
  <c r="O732" i="7"/>
  <c r="Q735" i="7"/>
  <c r="O736" i="7"/>
  <c r="K739" i="7"/>
  <c r="S739" i="7"/>
  <c r="Q740" i="7"/>
  <c r="AD740" i="7"/>
  <c r="S743" i="7"/>
  <c r="Q744" i="7"/>
  <c r="AD744" i="7"/>
  <c r="Q748" i="7"/>
  <c r="AD748" i="7"/>
  <c r="Q752" i="7"/>
  <c r="AD752" i="7"/>
  <c r="Q756" i="7"/>
  <c r="AD756" i="7"/>
  <c r="Q760" i="7"/>
  <c r="AD760" i="7"/>
  <c r="S767" i="7"/>
  <c r="K767" i="7"/>
  <c r="Z767" i="7"/>
  <c r="O767" i="7"/>
  <c r="AD767" i="7"/>
  <c r="S771" i="7"/>
  <c r="K771" i="7"/>
  <c r="Z771" i="7"/>
  <c r="O771" i="7"/>
  <c r="AD771" i="7"/>
  <c r="S775" i="7"/>
  <c r="K775" i="7"/>
  <c r="Z775" i="7"/>
  <c r="O775" i="7"/>
  <c r="AD775" i="7"/>
  <c r="S779" i="7"/>
  <c r="K779" i="7"/>
  <c r="Z779" i="7"/>
  <c r="O779" i="7"/>
  <c r="AD779" i="7"/>
  <c r="Z797" i="7"/>
  <c r="O797" i="7"/>
  <c r="U797" i="7"/>
  <c r="M797" i="7"/>
  <c r="S797" i="7"/>
  <c r="K797" i="7"/>
  <c r="Q729" i="7"/>
  <c r="AD729" i="7"/>
  <c r="O730" i="7"/>
  <c r="Z730" i="7"/>
  <c r="Q733" i="7"/>
  <c r="AD733" i="7"/>
  <c r="O734" i="7"/>
  <c r="Z734" i="7"/>
  <c r="Q737" i="7"/>
  <c r="AD737" i="7"/>
  <c r="O738" i="7"/>
  <c r="Z738" i="7"/>
  <c r="M739" i="7"/>
  <c r="U739" i="7"/>
  <c r="K740" i="7"/>
  <c r="S740" i="7"/>
  <c r="Q741" i="7"/>
  <c r="AD741" i="7"/>
  <c r="O742" i="7"/>
  <c r="Z742" i="7"/>
  <c r="M743" i="7"/>
  <c r="U743" i="7"/>
  <c r="K744" i="7"/>
  <c r="S744" i="7"/>
  <c r="Q745" i="7"/>
  <c r="AD745" i="7"/>
  <c r="O746" i="7"/>
  <c r="Z746" i="7"/>
  <c r="M747" i="7"/>
  <c r="U747" i="7"/>
  <c r="K748" i="7"/>
  <c r="S748" i="7"/>
  <c r="Q749" i="7"/>
  <c r="AD749" i="7"/>
  <c r="O750" i="7"/>
  <c r="Z750" i="7"/>
  <c r="M751" i="7"/>
  <c r="U751" i="7"/>
  <c r="K752" i="7"/>
  <c r="S752" i="7"/>
  <c r="Q753" i="7"/>
  <c r="AD753" i="7"/>
  <c r="O754" i="7"/>
  <c r="Z754" i="7"/>
  <c r="M755" i="7"/>
  <c r="U755" i="7"/>
  <c r="K756" i="7"/>
  <c r="S756" i="7"/>
  <c r="Q757" i="7"/>
  <c r="AD757" i="7"/>
  <c r="O758" i="7"/>
  <c r="Z758" i="7"/>
  <c r="M759" i="7"/>
  <c r="U759" i="7"/>
  <c r="K760" i="7"/>
  <c r="S760" i="7"/>
  <c r="Q761" i="7"/>
  <c r="AD761" i="7"/>
  <c r="O762" i="7"/>
  <c r="Z762" i="7"/>
  <c r="O763" i="7"/>
  <c r="M767" i="7"/>
  <c r="M771" i="7"/>
  <c r="M775" i="7"/>
  <c r="M779" i="7"/>
  <c r="Q797" i="7"/>
  <c r="K729" i="7"/>
  <c r="Q730" i="7"/>
  <c r="K733" i="7"/>
  <c r="Q734" i="7"/>
  <c r="K737" i="7"/>
  <c r="Q738" i="7"/>
  <c r="O739" i="7"/>
  <c r="Z739" i="7"/>
  <c r="M740" i="7"/>
  <c r="U740" i="7"/>
  <c r="K741" i="7"/>
  <c r="Q742" i="7"/>
  <c r="O743" i="7"/>
  <c r="Z743" i="7"/>
  <c r="M744" i="7"/>
  <c r="U744" i="7"/>
  <c r="K745" i="7"/>
  <c r="Q746" i="7"/>
  <c r="O747" i="7"/>
  <c r="Z747" i="7"/>
  <c r="M748" i="7"/>
  <c r="U748" i="7"/>
  <c r="Q750" i="7"/>
  <c r="O751" i="7"/>
  <c r="Z751" i="7"/>
  <c r="M752" i="7"/>
  <c r="U752" i="7"/>
  <c r="K753" i="7"/>
  <c r="Q754" i="7"/>
  <c r="O755" i="7"/>
  <c r="Z755" i="7"/>
  <c r="M756" i="7"/>
  <c r="U756" i="7"/>
  <c r="K757" i="7"/>
  <c r="Q758" i="7"/>
  <c r="O759" i="7"/>
  <c r="Z759" i="7"/>
  <c r="M760" i="7"/>
  <c r="U760" i="7"/>
  <c r="K761" i="7"/>
  <c r="Q762" i="7"/>
  <c r="Z765" i="7"/>
  <c r="O765" i="7"/>
  <c r="S765" i="7"/>
  <c r="K765" i="7"/>
  <c r="AD765" i="7"/>
  <c r="Q767" i="7"/>
  <c r="Z769" i="7"/>
  <c r="O769" i="7"/>
  <c r="S769" i="7"/>
  <c r="K769" i="7"/>
  <c r="AD769" i="7"/>
  <c r="Q771" i="7"/>
  <c r="Z773" i="7"/>
  <c r="O773" i="7"/>
  <c r="S773" i="7"/>
  <c r="K773" i="7"/>
  <c r="AD773" i="7"/>
  <c r="Q775" i="7"/>
  <c r="Z777" i="7"/>
  <c r="O777" i="7"/>
  <c r="S777" i="7"/>
  <c r="K777" i="7"/>
  <c r="AD777" i="7"/>
  <c r="Q779" i="7"/>
  <c r="Z781" i="7"/>
  <c r="O781" i="7"/>
  <c r="U781" i="7"/>
  <c r="M781" i="7"/>
  <c r="S781" i="7"/>
  <c r="K781" i="7"/>
  <c r="Z785" i="7"/>
  <c r="O785" i="7"/>
  <c r="U785" i="7"/>
  <c r="M785" i="7"/>
  <c r="S785" i="7"/>
  <c r="K785" i="7"/>
  <c r="Z789" i="7"/>
  <c r="O789" i="7"/>
  <c r="U789" i="7"/>
  <c r="M789" i="7"/>
  <c r="S789" i="7"/>
  <c r="K789" i="7"/>
  <c r="Z793" i="7"/>
  <c r="O793" i="7"/>
  <c r="U793" i="7"/>
  <c r="M793" i="7"/>
  <c r="S793" i="7"/>
  <c r="K793" i="7"/>
  <c r="AD797" i="7"/>
  <c r="Z801" i="7"/>
  <c r="O801" i="7"/>
  <c r="U801" i="7"/>
  <c r="M801" i="7"/>
  <c r="S801" i="7"/>
  <c r="K801" i="7"/>
  <c r="Z805" i="7"/>
  <c r="O805" i="7"/>
  <c r="U805" i="7"/>
  <c r="M805" i="7"/>
  <c r="S805" i="7"/>
  <c r="K805" i="7"/>
  <c r="Q739" i="7"/>
  <c r="O740" i="7"/>
  <c r="Q743" i="7"/>
  <c r="O744" i="7"/>
  <c r="Q747" i="7"/>
  <c r="O748" i="7"/>
  <c r="Q751" i="7"/>
  <c r="O752" i="7"/>
  <c r="Q755" i="7"/>
  <c r="O756" i="7"/>
  <c r="Q759" i="7"/>
  <c r="O760" i="7"/>
  <c r="S763" i="7"/>
  <c r="K763" i="7"/>
  <c r="Z763" i="7"/>
  <c r="U763" i="7"/>
  <c r="U767" i="7"/>
  <c r="U771" i="7"/>
  <c r="U775" i="7"/>
  <c r="U779" i="7"/>
  <c r="Q805" i="7"/>
  <c r="M764" i="7"/>
  <c r="U764" i="7"/>
  <c r="Q766" i="7"/>
  <c r="AD766" i="7"/>
  <c r="M768" i="7"/>
  <c r="U768" i="7"/>
  <c r="Q770" i="7"/>
  <c r="AD770" i="7"/>
  <c r="M772" i="7"/>
  <c r="U772" i="7"/>
  <c r="Q774" i="7"/>
  <c r="AD774" i="7"/>
  <c r="M776" i="7"/>
  <c r="U776" i="7"/>
  <c r="Q778" i="7"/>
  <c r="AD778" i="7"/>
  <c r="M780" i="7"/>
  <c r="U780" i="7"/>
  <c r="Q782" i="7"/>
  <c r="AD782" i="7"/>
  <c r="O783" i="7"/>
  <c r="Z783" i="7"/>
  <c r="M784" i="7"/>
  <c r="U784" i="7"/>
  <c r="Q786" i="7"/>
  <c r="AD786" i="7"/>
  <c r="O787" i="7"/>
  <c r="Z787" i="7"/>
  <c r="M788" i="7"/>
  <c r="U788" i="7"/>
  <c r="Q790" i="7"/>
  <c r="AD790" i="7"/>
  <c r="O791" i="7"/>
  <c r="Z791" i="7"/>
  <c r="M792" i="7"/>
  <c r="U792" i="7"/>
  <c r="Q794" i="7"/>
  <c r="O795" i="7"/>
  <c r="Z795" i="7"/>
  <c r="M796" i="7"/>
  <c r="U796" i="7"/>
  <c r="Q798" i="7"/>
  <c r="O799" i="7"/>
  <c r="Z799" i="7"/>
  <c r="M800" i="7"/>
  <c r="U800" i="7"/>
  <c r="Q802" i="7"/>
  <c r="O803" i="7"/>
  <c r="Z803" i="7"/>
  <c r="M804" i="7"/>
  <c r="U804" i="7"/>
  <c r="Q783" i="7"/>
  <c r="AD783" i="7"/>
  <c r="Q787" i="7"/>
  <c r="AD787" i="7"/>
  <c r="Q791" i="7"/>
  <c r="AD791" i="7"/>
  <c r="Q795" i="7"/>
  <c r="AD795" i="7"/>
  <c r="Q799" i="7"/>
  <c r="AD799" i="7"/>
  <c r="Q803" i="7"/>
  <c r="AD803" i="7"/>
  <c r="O804" i="7"/>
  <c r="Z804" i="7"/>
  <c r="Q764" i="7"/>
  <c r="M766" i="7"/>
  <c r="Q768" i="7"/>
  <c r="M770" i="7"/>
  <c r="Q772" i="7"/>
  <c r="M774" i="7"/>
  <c r="Q776" i="7"/>
  <c r="M778" i="7"/>
  <c r="Q780" i="7"/>
  <c r="M782" i="7"/>
  <c r="K783" i="7"/>
  <c r="Q784" i="7"/>
  <c r="M786" i="7"/>
  <c r="K787" i="7"/>
  <c r="Q788" i="7"/>
  <c r="M790" i="7"/>
  <c r="K791" i="7"/>
  <c r="Q792" i="7"/>
  <c r="K795" i="7"/>
  <c r="Q796" i="7"/>
  <c r="K799" i="7"/>
  <c r="Q800" i="7"/>
  <c r="K803" i="7"/>
  <c r="Q804" i="7"/>
  <c r="M243" i="7" l="1"/>
  <c r="N10" i="2"/>
  <c r="J10" i="2"/>
  <c r="P11" i="2"/>
  <c r="Q11" i="2" s="1"/>
  <c r="J11" i="2"/>
  <c r="J9" i="2"/>
  <c r="N9" i="2"/>
  <c r="Q110" i="7"/>
  <c r="R110" i="7" s="1"/>
  <c r="K618" i="7"/>
  <c r="L21" i="2" s="1"/>
  <c r="AF402" i="7"/>
  <c r="M110" i="7"/>
  <c r="N110" i="7" s="1"/>
  <c r="O618" i="7"/>
  <c r="P21" i="2" s="1"/>
  <c r="S618" i="7"/>
  <c r="S243" i="7"/>
  <c r="U7" i="7"/>
  <c r="V8" i="2" s="1"/>
  <c r="Z618" i="7"/>
  <c r="K21" i="2"/>
  <c r="K6" i="2" s="1"/>
  <c r="AD618" i="7"/>
  <c r="AG7" i="7"/>
  <c r="Q618" i="7"/>
  <c r="R618" i="7" s="1"/>
  <c r="AC402" i="7"/>
  <c r="K402" i="7"/>
  <c r="L402" i="7" s="1"/>
  <c r="Y402" i="7"/>
  <c r="Y110" i="7"/>
  <c r="K243" i="7"/>
  <c r="L243" i="7" s="1"/>
  <c r="S402" i="7"/>
  <c r="T12" i="2" s="1"/>
  <c r="U12" i="2" s="1"/>
  <c r="AF110" i="7"/>
  <c r="AC35" i="7"/>
  <c r="Y7" i="7"/>
  <c r="Z7" i="7" s="1"/>
  <c r="S110" i="7"/>
  <c r="T110" i="7" s="1"/>
  <c r="O110" i="7"/>
  <c r="O35" i="7"/>
  <c r="P9" i="2" s="1"/>
  <c r="U35" i="7"/>
  <c r="Q243" i="7"/>
  <c r="AC243" i="7"/>
  <c r="O243" i="7"/>
  <c r="P243" i="7" s="1"/>
  <c r="Q35" i="7"/>
  <c r="M35" i="7"/>
  <c r="N35" i="7" s="1"/>
  <c r="O7" i="7"/>
  <c r="S35" i="7"/>
  <c r="M7" i="7"/>
  <c r="N7" i="7" s="1"/>
  <c r="K7" i="7"/>
  <c r="L7" i="7" s="1"/>
  <c r="Q7" i="7"/>
  <c r="Q402" i="7"/>
  <c r="M402" i="7"/>
  <c r="N402" i="7" s="1"/>
  <c r="Y243" i="7"/>
  <c r="K35" i="7"/>
  <c r="M618" i="7"/>
  <c r="U243" i="7"/>
  <c r="K110" i="7"/>
  <c r="AF35" i="7"/>
  <c r="AG35" i="7" s="1"/>
  <c r="U618" i="7"/>
  <c r="O402" i="7"/>
  <c r="P402" i="7" s="1"/>
  <c r="U402" i="7"/>
  <c r="AF243" i="7"/>
  <c r="AC110" i="7"/>
  <c r="S7" i="7"/>
  <c r="Y35" i="7"/>
  <c r="U110" i="7"/>
  <c r="AD35" i="7" l="1"/>
  <c r="AD9" i="2"/>
  <c r="AE9" i="2" s="1"/>
  <c r="Z35" i="7"/>
  <c r="Z9" i="2"/>
  <c r="AA9" i="2" s="1"/>
  <c r="L618" i="7"/>
  <c r="V402" i="7"/>
  <c r="V12" i="2"/>
  <c r="W12" i="2" s="1"/>
  <c r="Z243" i="7"/>
  <c r="Z11" i="2"/>
  <c r="AA11" i="2" s="1"/>
  <c r="Z402" i="7"/>
  <c r="Z12" i="2"/>
  <c r="AA12" i="2" s="1"/>
  <c r="AD402" i="7"/>
  <c r="AD12" i="2"/>
  <c r="AE12" i="2" s="1"/>
  <c r="AD243" i="7"/>
  <c r="AD11" i="2"/>
  <c r="AE11" i="2" s="1"/>
  <c r="L110" i="7"/>
  <c r="L10" i="2"/>
  <c r="M10" i="2" s="1"/>
  <c r="AD110" i="7"/>
  <c r="AD10" i="2"/>
  <c r="AE10" i="2" s="1"/>
  <c r="L35" i="7"/>
  <c r="L9" i="2"/>
  <c r="Z110" i="7"/>
  <c r="Z10" i="2"/>
  <c r="AA10" i="2" s="1"/>
  <c r="N243" i="7"/>
  <c r="N11" i="2"/>
  <c r="L11" i="2"/>
  <c r="M11" i="2" s="1"/>
  <c r="T11" i="2"/>
  <c r="U11" i="2" s="1"/>
  <c r="T243" i="7"/>
  <c r="V618" i="7"/>
  <c r="V21" i="2"/>
  <c r="W21" i="2" s="1"/>
  <c r="Z8" i="2"/>
  <c r="AA8" i="2" s="1"/>
  <c r="T618" i="7"/>
  <c r="T21" i="2"/>
  <c r="U21" i="2" s="1"/>
  <c r="V7" i="7"/>
  <c r="P618" i="7"/>
  <c r="T402" i="7"/>
  <c r="R10" i="2"/>
  <c r="S10" i="2" s="1"/>
  <c r="Q21" i="2"/>
  <c r="R21" i="2"/>
  <c r="S21" i="2" s="1"/>
  <c r="AH7" i="2"/>
  <c r="AA21" i="2"/>
  <c r="AE21" i="2"/>
  <c r="J21" i="2"/>
  <c r="AM6" i="2" s="1"/>
  <c r="T10" i="2"/>
  <c r="U10" i="2" s="1"/>
  <c r="R402" i="7"/>
  <c r="R12" i="2"/>
  <c r="S12" i="2" s="1"/>
  <c r="M21" i="2"/>
  <c r="V110" i="7"/>
  <c r="V10" i="2"/>
  <c r="W10" i="2" s="1"/>
  <c r="P7" i="7"/>
  <c r="P8" i="2"/>
  <c r="R243" i="7"/>
  <c r="R11" i="2"/>
  <c r="S11" i="2" s="1"/>
  <c r="W8" i="2"/>
  <c r="T7" i="7"/>
  <c r="T8" i="2"/>
  <c r="N618" i="7"/>
  <c r="N21" i="2"/>
  <c r="T9" i="2"/>
  <c r="U9" i="2" s="1"/>
  <c r="T35" i="7"/>
  <c r="Q9" i="2"/>
  <c r="P35" i="7"/>
  <c r="R7" i="7"/>
  <c r="R8" i="2"/>
  <c r="S8" i="2" s="1"/>
  <c r="P10" i="2"/>
  <c r="Q10" i="2" s="1"/>
  <c r="P110" i="7"/>
  <c r="V243" i="7"/>
  <c r="V11" i="2"/>
  <c r="W11" i="2" s="1"/>
  <c r="R9" i="2"/>
  <c r="S9" i="2" s="1"/>
  <c r="R35" i="7"/>
  <c r="V9" i="2"/>
  <c r="W9" i="2" s="1"/>
  <c r="V35" i="7"/>
  <c r="AI12" i="2" l="1"/>
  <c r="AI21" i="2"/>
  <c r="N7" i="2"/>
  <c r="O7" i="2" s="1"/>
  <c r="L7" i="2"/>
  <c r="M7" i="2" s="1"/>
  <c r="Z7" i="2"/>
  <c r="AA7" i="2" s="1"/>
  <c r="AN3" i="2"/>
  <c r="AI11" i="2"/>
  <c r="AI10" i="2"/>
  <c r="R7" i="2"/>
  <c r="S7" i="2" s="1"/>
  <c r="P7" i="2"/>
  <c r="Q7" i="2" s="1"/>
  <c r="Q8" i="2"/>
  <c r="AI9" i="2"/>
  <c r="V7" i="2"/>
  <c r="W7" i="2" s="1"/>
  <c r="U8" i="2"/>
  <c r="T7" i="2"/>
  <c r="U7" i="2" s="1"/>
  <c r="AN6" i="2" l="1"/>
  <c r="AC8" i="7" l="1"/>
  <c r="AC7" i="7" s="1"/>
  <c r="AD7" i="7" s="1"/>
  <c r="AD8" i="2" l="1"/>
  <c r="AE8" i="2" l="1"/>
  <c r="AI8" i="2" s="1"/>
  <c r="AD7" i="2"/>
  <c r="AE7" i="2" s="1"/>
  <c r="AI6" i="2" s="1"/>
  <c r="AG776" i="7" l="1"/>
  <c r="AF776" i="7"/>
  <c r="AG800" i="7"/>
  <c r="AF800" i="7"/>
  <c r="AG775" i="7"/>
  <c r="AF775" i="7"/>
  <c r="AG730" i="7"/>
  <c r="AF730" i="7"/>
  <c r="AF781" i="7"/>
  <c r="AG781" i="7"/>
  <c r="AF748" i="7"/>
  <c r="AG748" i="7"/>
  <c r="AF774" i="7"/>
  <c r="AG774" i="7"/>
  <c r="AF734" i="7"/>
  <c r="AG734" i="7"/>
  <c r="AF735" i="7"/>
  <c r="AG735" i="7"/>
  <c r="AG738" i="7"/>
  <c r="AF738" i="7"/>
  <c r="AG739" i="7"/>
  <c r="AF739" i="7"/>
  <c r="AF710" i="7"/>
  <c r="AG710" i="7"/>
  <c r="AF708" i="7"/>
  <c r="AG708" i="7"/>
  <c r="AF778" i="7"/>
  <c r="AG778" i="7"/>
  <c r="AG805" i="7"/>
  <c r="AF805" i="7"/>
  <c r="AF760" i="7"/>
  <c r="AG760" i="7"/>
  <c r="AF798" i="7"/>
  <c r="AG798" i="7"/>
  <c r="AG721" i="7"/>
  <c r="AF721" i="7"/>
  <c r="AG785" i="7"/>
  <c r="AF785" i="7"/>
  <c r="AG759" i="7"/>
  <c r="AF759" i="7"/>
  <c r="AG783" i="7"/>
  <c r="AF783" i="7"/>
  <c r="AG718" i="7"/>
  <c r="AF718" i="7"/>
  <c r="AG746" i="7"/>
  <c r="AF746" i="7"/>
  <c r="AG742" i="7"/>
  <c r="AF742" i="7"/>
  <c r="AF725" i="7"/>
  <c r="AG725" i="7"/>
  <c r="AF768" i="7"/>
  <c r="AG768" i="7"/>
  <c r="AG747" i="7"/>
  <c r="AF747" i="7"/>
  <c r="AF744" i="7"/>
  <c r="AG744" i="7"/>
  <c r="AF715" i="7"/>
  <c r="AG715" i="7"/>
  <c r="AG711" i="7"/>
  <c r="AF711" i="7"/>
  <c r="AG803" i="7"/>
  <c r="AF803" i="7"/>
  <c r="AF797" i="7"/>
  <c r="AG797" i="7"/>
  <c r="AF743" i="7"/>
  <c r="AG743" i="7"/>
  <c r="AG792" i="7"/>
  <c r="AF792" i="7"/>
  <c r="AF770" i="7"/>
  <c r="AG770" i="7"/>
  <c r="AG698" i="7"/>
  <c r="AF698" i="7"/>
  <c r="AG750" i="7"/>
  <c r="AF750" i="7"/>
  <c r="AF695" i="7"/>
  <c r="AG695" i="7"/>
  <c r="AG762" i="7"/>
  <c r="AF762" i="7"/>
  <c r="AF732" i="7"/>
  <c r="AG732" i="7"/>
  <c r="AF737" i="7"/>
  <c r="AG737" i="7"/>
  <c r="AF787" i="7"/>
  <c r="AG787" i="7"/>
  <c r="AG705" i="7"/>
  <c r="AF705" i="7"/>
  <c r="AG709" i="7"/>
  <c r="AF709" i="7"/>
  <c r="AG726" i="7"/>
  <c r="AF726" i="7"/>
  <c r="AG707" i="7"/>
  <c r="AF707" i="7"/>
  <c r="AF740" i="7"/>
  <c r="AG740" i="7"/>
  <c r="AG790" i="7"/>
  <c r="AF790" i="7"/>
  <c r="AG765" i="7"/>
  <c r="AF765" i="7"/>
  <c r="AF789" i="7"/>
  <c r="AG789" i="7"/>
  <c r="AG786" i="7"/>
  <c r="AF786" i="7"/>
  <c r="AF702" i="7"/>
  <c r="AG702" i="7"/>
  <c r="AG804" i="7"/>
  <c r="AF804" i="7"/>
  <c r="AF761" i="7"/>
  <c r="AG761" i="7"/>
  <c r="AG720" i="7"/>
  <c r="AF720" i="7"/>
  <c r="AG733" i="7"/>
  <c r="AF733" i="7"/>
  <c r="AG699" i="7"/>
  <c r="AF699" i="7"/>
  <c r="AF704" i="7"/>
  <c r="AG704" i="7"/>
  <c r="AG771" i="7"/>
  <c r="AF771" i="7"/>
  <c r="AG773" i="7"/>
  <c r="AF773" i="7"/>
  <c r="AG706" i="7"/>
  <c r="AF706" i="7"/>
  <c r="AF780" i="7"/>
  <c r="AG780" i="7"/>
  <c r="AF796" i="7"/>
  <c r="AG796" i="7"/>
  <c r="AG703" i="7"/>
  <c r="AF703" i="7"/>
  <c r="AF745" i="7"/>
  <c r="AG745" i="7"/>
  <c r="AF799" i="7"/>
  <c r="AG799" i="7"/>
  <c r="AG755" i="7"/>
  <c r="AF755" i="7"/>
  <c r="AG749" i="7"/>
  <c r="AF749" i="7"/>
  <c r="AG696" i="7"/>
  <c r="AF696" i="7"/>
  <c r="AG791" i="7"/>
  <c r="AF791" i="7"/>
  <c r="AG793" i="7"/>
  <c r="AF793" i="7"/>
  <c r="AG701" i="7"/>
  <c r="AF701" i="7"/>
  <c r="AF714" i="7"/>
  <c r="AG714" i="7"/>
  <c r="AG724" i="7"/>
  <c r="AF724" i="7"/>
  <c r="AG717" i="7"/>
  <c r="AF717" i="7"/>
  <c r="AG757" i="7"/>
  <c r="AF757" i="7"/>
  <c r="AG795" i="7"/>
  <c r="AF795" i="7"/>
  <c r="AF754" i="7"/>
  <c r="AG754" i="7"/>
  <c r="AF728" i="7"/>
  <c r="AG728" i="7"/>
  <c r="AG802" i="7"/>
  <c r="AF802" i="7"/>
  <c r="AF716" i="7"/>
  <c r="AG716" i="7"/>
  <c r="AG727" i="7"/>
  <c r="AF727" i="7"/>
  <c r="AF697" i="7"/>
  <c r="AG697" i="7"/>
  <c r="AF766" i="7"/>
  <c r="AG766" i="7"/>
  <c r="AG788" i="7"/>
  <c r="AF788" i="7"/>
  <c r="AF784" i="7"/>
  <c r="AG784" i="7"/>
  <c r="AF777" i="7"/>
  <c r="AG777" i="7"/>
  <c r="AG763" i="7"/>
  <c r="AF763" i="7"/>
  <c r="AG772" i="7"/>
  <c r="AF772" i="7"/>
  <c r="AF769" i="7"/>
  <c r="AG769" i="7"/>
  <c r="AF756" i="7"/>
  <c r="AG756" i="7"/>
  <c r="AG731" i="7"/>
  <c r="AF731" i="7"/>
  <c r="AF700" i="7"/>
  <c r="AG700" i="7"/>
  <c r="AG719" i="7"/>
  <c r="AF719" i="7"/>
  <c r="AF741" i="7"/>
  <c r="AG741" i="7"/>
  <c r="AF736" i="7"/>
  <c r="AG736" i="7"/>
  <c r="AF801" i="7"/>
  <c r="AG801" i="7"/>
  <c r="AF752" i="7"/>
  <c r="AG752" i="7"/>
  <c r="AG779" i="7"/>
  <c r="AF779" i="7"/>
  <c r="AG713" i="7"/>
  <c r="AF713" i="7"/>
  <c r="AG767" i="7"/>
  <c r="AF767" i="7"/>
  <c r="AG758" i="7"/>
  <c r="AF758" i="7"/>
  <c r="AF729" i="7"/>
  <c r="AG729" i="7"/>
  <c r="AF782" i="7"/>
  <c r="AG782" i="7"/>
  <c r="AG712" i="7"/>
  <c r="AF712" i="7"/>
  <c r="AF753" i="7"/>
  <c r="AG753" i="7"/>
  <c r="AF723" i="7"/>
  <c r="AG723" i="7"/>
  <c r="AF794" i="7"/>
  <c r="AG794" i="7"/>
  <c r="AG751" i="7"/>
  <c r="AF751" i="7"/>
  <c r="AG722" i="7"/>
  <c r="AF722" i="7"/>
  <c r="AF764" i="7"/>
  <c r="AG764" i="7"/>
  <c r="AG694" i="7"/>
  <c r="AF694" i="7"/>
  <c r="AF618" i="7"/>
</calcChain>
</file>

<file path=xl/sharedStrings.xml><?xml version="1.0" encoding="utf-8"?>
<sst xmlns="http://schemas.openxmlformats.org/spreadsheetml/2006/main" count="3374" uniqueCount="556">
  <si>
    <t>painting</t>
  </si>
  <si>
    <t>Description</t>
  </si>
  <si>
    <t>Packing &amp; shipment</t>
  </si>
  <si>
    <t>QTY</t>
  </si>
  <si>
    <t>TOTALWeight
(Kg)</t>
  </si>
  <si>
    <t>UNIT
WEIGHT</t>
  </si>
  <si>
    <t>DATE</t>
  </si>
  <si>
    <t>Fabrication</t>
  </si>
  <si>
    <t>Cutting</t>
  </si>
  <si>
    <t>Supply Material</t>
  </si>
  <si>
    <t>Welding</t>
  </si>
  <si>
    <t>Cleaning</t>
  </si>
  <si>
    <t>Painting</t>
  </si>
  <si>
    <t>Shop Drawing</t>
  </si>
  <si>
    <t xml:space="preserve">Assembly </t>
  </si>
  <si>
    <t>PL NO</t>
  </si>
  <si>
    <t>Area</t>
  </si>
  <si>
    <t>Item</t>
  </si>
  <si>
    <t>ACTUAL Progress</t>
  </si>
  <si>
    <t>INSPECTION</t>
  </si>
  <si>
    <t xml:space="preserve"> </t>
  </si>
  <si>
    <t>Packing &amp; Shipment</t>
  </si>
  <si>
    <t>Workgroups</t>
  </si>
  <si>
    <t>Cumulative Actual Progress</t>
  </si>
  <si>
    <t>Periodic Actual Progress</t>
  </si>
  <si>
    <t>Actual</t>
  </si>
  <si>
    <t>Plan delivery weight</t>
  </si>
  <si>
    <t>Plan</t>
  </si>
  <si>
    <t>1400/9/13</t>
  </si>
  <si>
    <t>1400/9/06</t>
  </si>
  <si>
    <t>1400/8/29</t>
  </si>
  <si>
    <t>1400/8/22</t>
  </si>
  <si>
    <t>1400/8/15</t>
  </si>
  <si>
    <t>1400/8/08</t>
  </si>
  <si>
    <t>1400/8/01</t>
  </si>
  <si>
    <t>1400/7/24</t>
  </si>
  <si>
    <t>1400/7/17</t>
  </si>
  <si>
    <t>1400/7/10</t>
  </si>
  <si>
    <t>1400/7/03</t>
  </si>
  <si>
    <t>1400/6/27</t>
  </si>
  <si>
    <t>1400/6/20</t>
  </si>
  <si>
    <t>1400/6/13</t>
  </si>
  <si>
    <t>1400/6/06</t>
  </si>
  <si>
    <t>1400/5/30</t>
  </si>
  <si>
    <t>1400/5/23</t>
  </si>
  <si>
    <t>1400/5/16</t>
  </si>
  <si>
    <t>1400/5/09</t>
  </si>
  <si>
    <t>1400/5/02</t>
  </si>
  <si>
    <t>weekly</t>
  </si>
  <si>
    <t>Priority</t>
  </si>
  <si>
    <t>Plan Progress</t>
  </si>
  <si>
    <t>1400/9/20</t>
  </si>
  <si>
    <t>1400/9/27</t>
  </si>
  <si>
    <t>1400/10/04</t>
  </si>
  <si>
    <t>1400/10/11</t>
  </si>
  <si>
    <t>1400/10/18</t>
  </si>
  <si>
    <t>1400/10/25</t>
  </si>
  <si>
    <t>1400/10/30</t>
  </si>
  <si>
    <t>Periodic
 Plan Progress</t>
  </si>
  <si>
    <r>
      <rPr>
        <b/>
        <sz val="130"/>
        <rFont val="Calibri Light"/>
        <family val="1"/>
        <scheme val="major"/>
      </rPr>
      <t>Steel Structure Fabrication Report
SOUTHERN ADISH GAS CONDENSAT</t>
    </r>
    <r>
      <rPr>
        <b/>
        <sz val="100"/>
        <rFont val="Calibri Light"/>
        <family val="1"/>
        <scheme val="major"/>
      </rPr>
      <t>E
Project S-Curve(Plan Vs.Actual)</t>
    </r>
  </si>
  <si>
    <t>Cumulative
Plan Progress</t>
  </si>
  <si>
    <r>
      <rPr>
        <b/>
        <sz val="48"/>
        <color rgb="FFFF0000"/>
        <rFont val="Arial"/>
        <family val="2"/>
      </rPr>
      <t>Monthly</t>
    </r>
    <r>
      <rPr>
        <b/>
        <sz val="48"/>
        <rFont val="Arial"/>
        <family val="2"/>
      </rPr>
      <t xml:space="preserve"> Cumulative Plan delivery weight</t>
    </r>
  </si>
  <si>
    <r>
      <rPr>
        <b/>
        <sz val="48"/>
        <color rgb="FFFF0000"/>
        <rFont val="Arial"/>
        <family val="2"/>
      </rPr>
      <t>Monthly</t>
    </r>
    <r>
      <rPr>
        <b/>
        <sz val="48"/>
        <rFont val="Arial"/>
        <family val="2"/>
      </rPr>
      <t xml:space="preserve"> Cumulative Actual delivery weight</t>
    </r>
  </si>
  <si>
    <t xml:space="preserve">  </t>
  </si>
  <si>
    <t>1400/11/13</t>
  </si>
  <si>
    <t>1400/11/30</t>
  </si>
  <si>
    <t>1400/12/07</t>
  </si>
  <si>
    <t>1400/11/09</t>
  </si>
  <si>
    <t>1400/11/23</t>
  </si>
  <si>
    <t>1400/12/14</t>
  </si>
  <si>
    <t>1400/12/21</t>
  </si>
  <si>
    <t>1400/12/25</t>
  </si>
  <si>
    <t>1401/01/13</t>
  </si>
  <si>
    <t>1401/01/20</t>
  </si>
  <si>
    <t>Erection</t>
  </si>
  <si>
    <t>Roac</t>
  </si>
  <si>
    <t>Prioritac</t>
  </si>
  <si>
    <t>acorkgroups</t>
  </si>
  <si>
    <t xml:space="preserve">TOTAL aceight
(Kg)
</t>
  </si>
  <si>
    <t>Assemblac</t>
  </si>
  <si>
    <t>Shop drawing</t>
  </si>
  <si>
    <t xml:space="preserve">WF%
</t>
  </si>
  <si>
    <t>ROW</t>
  </si>
  <si>
    <t>B1</t>
  </si>
  <si>
    <t>B2</t>
  </si>
  <si>
    <t>B3</t>
  </si>
  <si>
    <t>B4</t>
  </si>
  <si>
    <t>C1</t>
  </si>
  <si>
    <t>C2</t>
  </si>
  <si>
    <t>C3</t>
  </si>
  <si>
    <t>C4</t>
  </si>
  <si>
    <t>HB1</t>
  </si>
  <si>
    <t>HB2</t>
  </si>
  <si>
    <t>BEAM</t>
  </si>
  <si>
    <t>COLUMN</t>
  </si>
  <si>
    <t>H BRACING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</si>
  <si>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</si>
  <si>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</si>
  <si>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</si>
  <si>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</si>
  <si>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</si>
  <si>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</si>
  <si>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</si>
  <si>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</si>
  <si>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</si>
  <si>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</si>
  <si>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SU1</t>
  </si>
  <si>
    <t>VB1</t>
  </si>
  <si>
    <t>VB2</t>
  </si>
  <si>
    <t>SUPPORT</t>
  </si>
  <si>
    <t>FR1</t>
  </si>
  <si>
    <t>FRAME</t>
  </si>
  <si>
    <t>PLATE</t>
  </si>
  <si>
    <t>FR2</t>
  </si>
  <si>
    <t>VB12</t>
  </si>
  <si>
    <t>V BRACING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</si>
  <si>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</si>
  <si>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</si>
  <si>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</si>
  <si>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</si>
  <si>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</si>
  <si>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</si>
  <si>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</si>
  <si>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</si>
  <si>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</si>
  <si>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</si>
  <si>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</si>
  <si>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</si>
  <si>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</si>
  <si>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</si>
  <si>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</si>
  <si>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</si>
  <si>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</si>
  <si>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</si>
  <si>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</si>
  <si>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</si>
  <si>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</si>
  <si>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</si>
  <si>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</si>
  <si>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</si>
  <si>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</si>
  <si>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</si>
  <si>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</si>
  <si>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</si>
  <si>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</si>
  <si>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</si>
  <si>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</si>
  <si>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</si>
  <si>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</si>
  <si>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</si>
  <si>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B51</t>
  </si>
  <si>
    <t>RO SUPPORTS</t>
  </si>
  <si>
    <t>IPE200</t>
  </si>
  <si>
    <t>IPE180</t>
  </si>
  <si>
    <t>FR3</t>
  </si>
  <si>
    <t>FR4</t>
  </si>
  <si>
    <t>FR5</t>
  </si>
  <si>
    <t>FR6</t>
  </si>
  <si>
    <t>FR7</t>
  </si>
  <si>
    <t>FR8</t>
  </si>
  <si>
    <t>FR9</t>
  </si>
  <si>
    <t>FR10</t>
  </si>
  <si>
    <t>FR11</t>
  </si>
  <si>
    <t>PB-548-01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</si>
  <si>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</si>
  <si>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</si>
  <si>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</si>
  <si>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</si>
  <si>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</si>
  <si>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</si>
  <si>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</si>
  <si>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</si>
  <si>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</si>
  <si>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</si>
  <si>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</si>
  <si>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</si>
  <si>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</si>
  <si>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</si>
  <si>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</si>
  <si>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</si>
  <si>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</si>
  <si>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C5</t>
  </si>
  <si>
    <t>C6</t>
  </si>
  <si>
    <t>C7</t>
  </si>
  <si>
    <t>C8</t>
  </si>
  <si>
    <t>HB3</t>
  </si>
  <si>
    <t>HB4</t>
  </si>
  <si>
    <t>HB5</t>
  </si>
  <si>
    <t>HB6</t>
  </si>
  <si>
    <t>HB7</t>
  </si>
  <si>
    <t>HB8</t>
  </si>
  <si>
    <t>HB9</t>
  </si>
  <si>
    <t>SU2</t>
  </si>
  <si>
    <t>VB3</t>
  </si>
  <si>
    <t>VB4</t>
  </si>
  <si>
    <t>VB5</t>
  </si>
  <si>
    <t>VB6</t>
  </si>
  <si>
    <t>VB7</t>
  </si>
  <si>
    <t>VB8</t>
  </si>
  <si>
    <t>VB9</t>
  </si>
  <si>
    <t>VB10</t>
  </si>
  <si>
    <t>VB11</t>
  </si>
  <si>
    <t>VB13</t>
  </si>
  <si>
    <t>PGB330I*8*1***</t>
  </si>
  <si>
    <t>PGA274II*6****</t>
  </si>
  <si>
    <t>PGB550I*10****</t>
  </si>
  <si>
    <t>PGB450*10*2***</t>
  </si>
  <si>
    <t>HEA180</t>
  </si>
  <si>
    <t>PGA274I*6*1***</t>
  </si>
  <si>
    <t>PGB330II*8****</t>
  </si>
  <si>
    <t>PGC425*10*2***</t>
  </si>
  <si>
    <t>PGC550I*15****</t>
  </si>
  <si>
    <t>L100*10</t>
  </si>
  <si>
    <t>IPE160</t>
  </si>
  <si>
    <t>L150*15</t>
  </si>
  <si>
    <t>L80*8</t>
  </si>
  <si>
    <t>PB-548-02</t>
  </si>
  <si>
    <t>PGB450*10*25*300</t>
  </si>
  <si>
    <t>PGB415*10*20*300</t>
  </si>
  <si>
    <t>PGB330I*8*15*250</t>
  </si>
  <si>
    <t>PGA274II*6*12*250</t>
  </si>
  <si>
    <t>PGA274I*6*12*200</t>
  </si>
  <si>
    <t>PGB330II*8*15*300</t>
  </si>
  <si>
    <t>PGC425*10*25*300</t>
  </si>
  <si>
    <t>PL25*300</t>
  </si>
  <si>
    <t>PL25*120</t>
  </si>
  <si>
    <t>PL12*325</t>
  </si>
  <si>
    <t>PGB550I*10*25*300</t>
  </si>
  <si>
    <t>PGC550I*15*25*300</t>
  </si>
  <si>
    <t>PL12*440</t>
  </si>
  <si>
    <t>B33</t>
  </si>
  <si>
    <t>B34</t>
  </si>
  <si>
    <t>B35</t>
  </si>
  <si>
    <t>B38</t>
  </si>
  <si>
    <t>B39</t>
  </si>
  <si>
    <t>B40</t>
  </si>
  <si>
    <t>B41</t>
  </si>
  <si>
    <t>B42</t>
  </si>
  <si>
    <t>B43</t>
  </si>
  <si>
    <t>B45</t>
  </si>
  <si>
    <t>B46</t>
  </si>
  <si>
    <t>B47</t>
  </si>
  <si>
    <t>B49</t>
  </si>
  <si>
    <t>B50</t>
  </si>
  <si>
    <t>B52</t>
  </si>
  <si>
    <t>B53</t>
  </si>
  <si>
    <t>B58</t>
  </si>
  <si>
    <t>C9</t>
  </si>
  <si>
    <t>C10</t>
  </si>
  <si>
    <t>C11</t>
  </si>
  <si>
    <t>C12</t>
  </si>
  <si>
    <t>SP1</t>
  </si>
  <si>
    <t>SP2</t>
  </si>
  <si>
    <t>SP3</t>
  </si>
  <si>
    <t>SU3</t>
  </si>
  <si>
    <t>VB14</t>
  </si>
  <si>
    <t>VB15</t>
  </si>
  <si>
    <t>VB16</t>
  </si>
  <si>
    <t>B32</t>
  </si>
  <si>
    <t>B36</t>
  </si>
  <si>
    <t>B37</t>
  </si>
  <si>
    <t>B44</t>
  </si>
  <si>
    <t>B48</t>
  </si>
  <si>
    <t>B54</t>
  </si>
  <si>
    <t>B55</t>
  </si>
  <si>
    <t>B56</t>
  </si>
  <si>
    <t>B57</t>
  </si>
  <si>
    <t>B59</t>
  </si>
  <si>
    <t>B60</t>
  </si>
  <si>
    <t>HB10</t>
  </si>
  <si>
    <t>HB11</t>
  </si>
  <si>
    <t>SP4</t>
  </si>
  <si>
    <t>SU4</t>
  </si>
  <si>
    <t>Purchase of 1800 tons of structure - South Adish Refinery Project</t>
  </si>
  <si>
    <t>Steel Structure Fabrication Report
Purchase of 1800 tons of structure - South Adish Refinery Project</t>
  </si>
  <si>
    <t>PL01</t>
  </si>
  <si>
    <t>PL02</t>
  </si>
  <si>
    <t>B61</t>
  </si>
  <si>
    <t>BF1</t>
  </si>
  <si>
    <t>BF2</t>
  </si>
  <si>
    <t>BF3</t>
  </si>
  <si>
    <t>BF4</t>
  </si>
  <si>
    <t>BF5</t>
  </si>
  <si>
    <t>BF6</t>
  </si>
  <si>
    <t>BF7</t>
  </si>
  <si>
    <t>BF8</t>
  </si>
  <si>
    <t>BF9</t>
  </si>
  <si>
    <t>BF10</t>
  </si>
  <si>
    <t>BF11</t>
  </si>
  <si>
    <t>BF12</t>
  </si>
  <si>
    <t>BF13</t>
  </si>
  <si>
    <t>BF14</t>
  </si>
  <si>
    <t>BF15</t>
  </si>
  <si>
    <t>BF16</t>
  </si>
  <si>
    <t>BF17</t>
  </si>
  <si>
    <t>BF18</t>
  </si>
  <si>
    <t>BF19</t>
  </si>
  <si>
    <t>BF20</t>
  </si>
  <si>
    <t>CF1</t>
  </si>
  <si>
    <t>CF2</t>
  </si>
  <si>
    <t>CF3</t>
  </si>
  <si>
    <t>CF4</t>
  </si>
  <si>
    <t>CF5</t>
  </si>
  <si>
    <t>CF6</t>
  </si>
  <si>
    <t>CF7</t>
  </si>
  <si>
    <t>CF8</t>
  </si>
  <si>
    <t>HB12</t>
  </si>
  <si>
    <t>HB13</t>
  </si>
  <si>
    <t>HB14</t>
  </si>
  <si>
    <t>HB15</t>
  </si>
  <si>
    <t>HB16</t>
  </si>
  <si>
    <t>HB17</t>
  </si>
  <si>
    <t>HB18</t>
  </si>
  <si>
    <t>HB19</t>
  </si>
  <si>
    <t>HB20</t>
  </si>
  <si>
    <t>HB21</t>
  </si>
  <si>
    <t>HI1</t>
  </si>
  <si>
    <t>HR1</t>
  </si>
  <si>
    <t>HR2</t>
  </si>
  <si>
    <t>HR3</t>
  </si>
  <si>
    <t>HR4</t>
  </si>
  <si>
    <t>HR5</t>
  </si>
  <si>
    <t>HR6</t>
  </si>
  <si>
    <t>HR7</t>
  </si>
  <si>
    <t>HR8</t>
  </si>
  <si>
    <t>HR9</t>
  </si>
  <si>
    <t>HR10</t>
  </si>
  <si>
    <t>LD1</t>
  </si>
  <si>
    <t>LD2</t>
  </si>
  <si>
    <t>LD3</t>
  </si>
  <si>
    <t>LV1</t>
  </si>
  <si>
    <t>LV2</t>
  </si>
  <si>
    <t>SF1</t>
  </si>
  <si>
    <t>SF2</t>
  </si>
  <si>
    <t>PR-502-06</t>
  </si>
  <si>
    <t>BEAM FIREPROOF</t>
  </si>
  <si>
    <t>COLUM FIREPROOF</t>
  </si>
  <si>
    <t>HING</t>
  </si>
  <si>
    <t>HANDRAIL</t>
  </si>
  <si>
    <t>LADDER</t>
  </si>
  <si>
    <t>ANGLE VB</t>
  </si>
  <si>
    <t>SAFETY GATE</t>
  </si>
  <si>
    <t>PGA405*6*15*250</t>
  </si>
  <si>
    <t>PGA330*6*15*250</t>
  </si>
  <si>
    <t>PGA274II*6*12*200</t>
  </si>
  <si>
    <t>HEA160</t>
  </si>
  <si>
    <t>PGA220II*6*10*200</t>
  </si>
  <si>
    <t>PGC340*8*20*300</t>
  </si>
  <si>
    <t>L60*6</t>
  </si>
  <si>
    <t>D14</t>
  </si>
  <si>
    <t>PIPE42*3.56</t>
  </si>
  <si>
    <t>PL5*50</t>
  </si>
  <si>
    <t>L120*12</t>
  </si>
  <si>
    <t>PIPE33.7*3.56</t>
  </si>
  <si>
    <t>PL12*300</t>
  </si>
  <si>
    <t>PL20*120</t>
  </si>
  <si>
    <t>PL10*260</t>
  </si>
  <si>
    <t>HI230*6*15*210</t>
  </si>
  <si>
    <t>PB-502-01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</si>
  <si>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</si>
  <si>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</si>
  <si>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</si>
  <si>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</si>
  <si>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</si>
  <si>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</si>
  <si>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</si>
  <si>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</si>
  <si>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</si>
  <si>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</si>
  <si>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</si>
  <si>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</si>
  <si>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</si>
  <si>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</si>
  <si>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</si>
  <si>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</si>
  <si>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</si>
  <si>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</si>
  <si>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</si>
  <si>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</si>
  <si>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</si>
  <si>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</si>
  <si>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</si>
  <si>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</si>
  <si>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</si>
  <si>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HBS1</t>
  </si>
  <si>
    <t>HBS2</t>
  </si>
  <si>
    <t>HBS3</t>
  </si>
  <si>
    <t>HBS4</t>
  </si>
  <si>
    <t>HBS5</t>
  </si>
  <si>
    <t>HBS6</t>
  </si>
  <si>
    <t>HR11</t>
  </si>
  <si>
    <t>HR12</t>
  </si>
  <si>
    <t>HR13</t>
  </si>
  <si>
    <t>HR14</t>
  </si>
  <si>
    <t>HR15</t>
  </si>
  <si>
    <t>HR16</t>
  </si>
  <si>
    <t>HR17</t>
  </si>
  <si>
    <t>HR18</t>
  </si>
  <si>
    <t>HR19</t>
  </si>
  <si>
    <t>HR20</t>
  </si>
  <si>
    <t>HR21</t>
  </si>
  <si>
    <t>HR22</t>
  </si>
  <si>
    <t>HR23</t>
  </si>
  <si>
    <t>HR24</t>
  </si>
  <si>
    <t>HR25</t>
  </si>
  <si>
    <t>HR26</t>
  </si>
  <si>
    <t>HR27</t>
  </si>
  <si>
    <t>HR28</t>
  </si>
  <si>
    <t>HR29</t>
  </si>
  <si>
    <t>HR30</t>
  </si>
  <si>
    <t>HR31</t>
  </si>
  <si>
    <t>HR32</t>
  </si>
  <si>
    <t>HR33</t>
  </si>
  <si>
    <t>HR34</t>
  </si>
  <si>
    <t>HR35</t>
  </si>
  <si>
    <t>HR36</t>
  </si>
  <si>
    <t>HR37</t>
  </si>
  <si>
    <t>HR38</t>
  </si>
  <si>
    <t>HR39</t>
  </si>
  <si>
    <t>HR40</t>
  </si>
  <si>
    <t>HR41</t>
  </si>
  <si>
    <t>HR42</t>
  </si>
  <si>
    <t>HR43</t>
  </si>
  <si>
    <t>HR44</t>
  </si>
  <si>
    <t>HR45</t>
  </si>
  <si>
    <t>HR46</t>
  </si>
  <si>
    <t>HR47</t>
  </si>
  <si>
    <t>HR48</t>
  </si>
  <si>
    <t>HR49</t>
  </si>
  <si>
    <t>HR50</t>
  </si>
  <si>
    <t>HR51</t>
  </si>
  <si>
    <t>HR52</t>
  </si>
  <si>
    <t>HR53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</si>
  <si>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</si>
  <si>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</si>
  <si>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</si>
  <si>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</si>
  <si>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</si>
  <si>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</si>
  <si>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</si>
  <si>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</si>
  <si>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</si>
  <si>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</si>
  <si>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</si>
  <si>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</si>
  <si>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PO13</t>
  </si>
  <si>
    <t>PO14</t>
  </si>
  <si>
    <t>PO15</t>
  </si>
  <si>
    <t>PO16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</si>
  <si>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</si>
  <si>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</si>
  <si>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</si>
  <si>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</si>
  <si>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</si>
  <si>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</si>
  <si>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</si>
  <si>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</si>
  <si>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</si>
  <si>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</si>
  <si>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ST11</t>
  </si>
  <si>
    <t>ST12</t>
  </si>
  <si>
    <t>ST13</t>
  </si>
  <si>
    <t>BEAM ***</t>
  </si>
  <si>
    <t>COLUM***</t>
  </si>
  <si>
    <t>STAIR BRACING</t>
  </si>
  <si>
    <t>POST</t>
  </si>
  <si>
    <t>STAIR</t>
  </si>
  <si>
    <t>PGA440*6*20*300</t>
  </si>
  <si>
    <t>PGA220I*6*10*150</t>
  </si>
  <si>
    <t>PGC550II*15*25*400</t>
  </si>
  <si>
    <t>L50*5</t>
  </si>
  <si>
    <t>HEB160</t>
  </si>
  <si>
    <t>PGC230*8*15*200</t>
  </si>
  <si>
    <t>UNP200</t>
  </si>
  <si>
    <t>BOLT 16X60</t>
  </si>
  <si>
    <t>BOLT 20X60</t>
  </si>
  <si>
    <t>BOLT</t>
  </si>
  <si>
    <t>BOLT 16X50</t>
  </si>
  <si>
    <t>BOLT 24X65</t>
  </si>
  <si>
    <t>BOLT 24X75</t>
  </si>
  <si>
    <t>BOLT 24X85</t>
  </si>
  <si>
    <t>BOLT 27X70</t>
  </si>
  <si>
    <t>BOLT 27X95</t>
  </si>
  <si>
    <t>BOLT 30X100</t>
  </si>
  <si>
    <t>BOLT 30X115</t>
  </si>
  <si>
    <t>BOLT 30X95</t>
  </si>
  <si>
    <t>BOLT 16X45</t>
  </si>
  <si>
    <t>BOLT 20X65</t>
  </si>
  <si>
    <t>BOLT 24X70</t>
  </si>
  <si>
    <t>BOLT 27X105</t>
  </si>
  <si>
    <t>BOLT 27X115</t>
  </si>
  <si>
    <t>BOLT 16X80</t>
  </si>
  <si>
    <t>BOLT 20X70</t>
  </si>
  <si>
    <t>BOLT 20X90</t>
  </si>
  <si>
    <t>PR-502-05</t>
  </si>
  <si>
    <t>STR-502-01</t>
  </si>
  <si>
    <t>STR-502-02</t>
  </si>
  <si>
    <t>STR-502-03</t>
  </si>
  <si>
    <t>SH-502-01</t>
  </si>
  <si>
    <t>V-502-01</t>
  </si>
  <si>
    <t>V-502-02</t>
  </si>
  <si>
    <t>V-502-11</t>
  </si>
  <si>
    <t>V-502-12</t>
  </si>
  <si>
    <t>V-502-13</t>
  </si>
  <si>
    <t>V-502-14</t>
  </si>
  <si>
    <t>V-502-15</t>
  </si>
  <si>
    <t>V-502-16</t>
  </si>
  <si>
    <t>V-502-17</t>
  </si>
  <si>
    <t>V-502-23</t>
  </si>
  <si>
    <t>V-502-25</t>
  </si>
  <si>
    <t>V-502-26</t>
  </si>
  <si>
    <t>F-502-01</t>
  </si>
  <si>
    <t>PR-502-01</t>
  </si>
  <si>
    <t>PR-502-02</t>
  </si>
  <si>
    <t>PR-502-03</t>
  </si>
  <si>
    <t>PR-502-04</t>
  </si>
  <si>
    <t>PL03</t>
  </si>
  <si>
    <t>BF21</t>
  </si>
  <si>
    <t>BF22</t>
  </si>
  <si>
    <t>BF23</t>
  </si>
  <si>
    <t>BF24</t>
  </si>
  <si>
    <t>BF25</t>
  </si>
  <si>
    <t>BF26</t>
  </si>
  <si>
    <t>BF27</t>
  </si>
  <si>
    <t>BF28</t>
  </si>
  <si>
    <t>BF29</t>
  </si>
  <si>
    <t>BF30</t>
  </si>
  <si>
    <t>BF31</t>
  </si>
  <si>
    <t>BF32</t>
  </si>
  <si>
    <t>BF33</t>
  </si>
  <si>
    <t>BF34</t>
  </si>
  <si>
    <t>CF9</t>
  </si>
  <si>
    <t>CF10</t>
  </si>
  <si>
    <t>CF11</t>
  </si>
  <si>
    <t>CF12</t>
  </si>
  <si>
    <t>HBS7</t>
  </si>
  <si>
    <t>HBS8</t>
  </si>
  <si>
    <t>HBS9</t>
  </si>
  <si>
    <t>HBS10</t>
  </si>
  <si>
    <t>VB17</t>
  </si>
  <si>
    <t>VB18</t>
  </si>
  <si>
    <t>مهندسی</t>
  </si>
  <si>
    <t xml:space="preserve">تامین متریال </t>
  </si>
  <si>
    <t>ساخت</t>
  </si>
  <si>
    <t xml:space="preserve">بازرسی و ارسال </t>
  </si>
  <si>
    <t>100%</t>
  </si>
  <si>
    <t>PL04</t>
  </si>
  <si>
    <t>PL 04</t>
  </si>
  <si>
    <t>PL06</t>
  </si>
  <si>
    <t>PL05</t>
  </si>
  <si>
    <t>Report Date: 07/26/2025</t>
  </si>
  <si>
    <t>PL07</t>
  </si>
  <si>
    <t>PL 07</t>
  </si>
  <si>
    <t xml:space="preserve">PL06 , PL07 </t>
  </si>
  <si>
    <t xml:space="preserve">PL07 </t>
  </si>
  <si>
    <t xml:space="preserve"> PL07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</si>
</sst>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ريال&quot;\ * #,##0_-;_-&quot;ريال&quot;\ * #,##0\-;_-&quot;ريال&quot;\ * &quot;-&quot;_-;_-@_-"/>
    <numFmt numFmtId="165" formatCode="_-* #,##0.00_-;_-* #,##0.00\-;_-* &quot;-&quot;??_-;_-@_-"/>
    <numFmt numFmtId="166" formatCode="0.0%"/>
    <numFmt numFmtId="167" formatCode="#,##0.0"/>
    <numFmt numFmtId="168" formatCode="0.0"/>
    <numFmt numFmtId="169" formatCode="#,##0;[Red]&quot;-&quot;#,##0"/>
    <numFmt numFmtId="170" formatCode="_-&quot;\&quot;* #,##0.00_-;&quot;\&quot;&quot;\&quot;\-&quot;\&quot;* #,##0.00_-;_-&quot;\&quot;* &quot;-&quot;??_-;_-@_-"/>
    <numFmt numFmtId="171" formatCode="&quot;\&quot;#,##0;&quot;\&quot;&quot;\&quot;&quot;\&quot;&quot;\&quot;\-#,##0"/>
    <numFmt numFmtId="172" formatCode="&quot;\&quot;#,##0.00;&quot;\&quot;&quot;\&quot;&quot;\&quot;&quot;\&quot;\-#,##0.00"/>
    <numFmt numFmtId="173" formatCode="_-* #,##0.00_-;&quot;\&quot;&quot;\&quot;\-* #,##0.00_-;_-* &quot;-&quot;??_-;_-@_-"/>
    <numFmt numFmtId="174" formatCode="&quot;\&quot;#,##0;[Red]&quot;\&quot;&quot;\&quot;&quot;\&quot;&quot;\&quot;\-#,##0"/>
    <numFmt numFmtId="175" formatCode="_-&quot;£&quot;* #,##0_-;\-&quot;£&quot;* #,##0_-;_-&quot;£&quot;* &quot;-&quot;_-;_-@_-"/>
    <numFmt numFmtId="176" formatCode="#,##0.0_);[Red]\(#,##0.0\)"/>
    <numFmt numFmtId="177" formatCode="&quot;$&quot;#,##0;[Red]\-&quot;$&quot;#,##0"/>
    <numFmt numFmtId="178" formatCode="&quot;$&quot;#,##0.00;[Red]\-&quot;$&quot;#,##0.00"/>
    <numFmt numFmtId="179" formatCode="\$#,##0\ ;\(\$#,##0\)"/>
    <numFmt numFmtId="180" formatCode="_-&quot;$&quot;* #,##0_-;\-&quot;$&quot;* #,##0_-;_-&quot;$&quot;* &quot;-&quot;_-;_-@_-"/>
    <numFmt numFmtId="181" formatCode="#,##0.0_);\(#,##0.0\)"/>
    <numFmt numFmtId="182" formatCode="#,##0.000_);\(#,##0.000\)"/>
    <numFmt numFmtId="183" formatCode="_-* #,##0\ _P_t_a_-;\-* #,##0\ _P_t_a_-;_-* &quot;-&quot;\ _P_t_a_-;_-@_-"/>
    <numFmt numFmtId="184" formatCode="_-* #,##0.00\ _P_t_a_-;\-* #,##0.00\ _P_t_a_-;_-* &quot;-&quot;??\ _P_t_a_-;_-@_-"/>
    <numFmt numFmtId="185" formatCode="_-* #,##0\ &quot;Pta&quot;_-;\-* #,##0\ &quot;Pta&quot;_-;_-* &quot;-&quot;\ &quot;Pta&quot;_-;_-@_-"/>
    <numFmt numFmtId="186" formatCode="_-* #,##0.00\ &quot;Pta&quot;_-;\-* #,##0.00\ &quot;Pta&quot;_-;_-* &quot;-&quot;??\ &quot;Pta&quot;_-;_-@_-"/>
    <numFmt numFmtId="187" formatCode="0.00_)"/>
    <numFmt numFmtId="188" formatCode="0.0%;\(0.0%\)"/>
    <numFmt numFmtId="189" formatCode="0.000000%"/>
    <numFmt numFmtId="190" formatCode="&quot;\&quot;#,##0.00;[Red]&quot;\&quot;\-#,##0.00"/>
    <numFmt numFmtId="191" formatCode="&quot;\&quot;#,##0;[Red]&quot;\&quot;\-#,##0"/>
    <numFmt numFmtId="192" formatCode="_-* #,##0.00_-;\-* #,##0.00_-;_-* &quot;-&quot;??_-;_-@_-"/>
    <numFmt numFmtId="193" formatCode="_ &quot;\&quot;* #,##0_ ;_ &quot;\&quot;* \-#,##0_ ;_ &quot;\&quot;* &quot;-&quot;_ ;_ @_ "/>
    <numFmt numFmtId="194" formatCode="_ &quot;\&quot;* #,##0.00_ ;_ &quot;\&quot;* \-#,##0.00_ ;_ &quot;\&quot;* &quot;-&quot;??_ ;_ @_ "/>
    <numFmt numFmtId="195" formatCode="_ * #,##0_ ;_ * \-#,##0_ ;_ * &quot;-&quot;_ ;_ @_ "/>
    <numFmt numFmtId="196" formatCode="_ * #,##0.00_ ;_ * \-#,##0.00_ ;_ * &quot;-&quot;??_ ;_ @_ "/>
    <numFmt numFmtId="197" formatCode="[$-F800]dddd\,\ mmmm\ dd\,\ yyyy"/>
    <numFmt numFmtId="198" formatCode="0.0000000000"/>
    <numFmt numFmtId="199" formatCode="0000"/>
    <numFmt numFmtId="200" formatCode="[$-409]d\-mmm\-yyyy;@"/>
    <numFmt numFmtId="201" formatCode="_-&quot;L.&quot;\ * #,##0.00_-;\-&quot;L.&quot;\ * #,##0.00_-;_-&quot;L.&quot;\ * &quot;-&quot;??_-;_-@_-"/>
    <numFmt numFmtId="202" formatCode="0.000"/>
    <numFmt numFmtId="203" formatCode="_(* #,##0_);_(* \(#,##0\);_(* &quot;-&quot;??_);_(@_)"/>
    <numFmt numFmtId="204" formatCode="_-&quot;$&quot;\ * #,##0_-;\-&quot;$&quot;\ * #,##0_-;_-&quot;$&quot;\ * &quot;-&quot;_-;_-@_-"/>
    <numFmt numFmtId="205" formatCode="_-* #,##0_-;\-* #,##0_-;_-* &quot;-&quot;_-;_-@_-"/>
    <numFmt numFmtId="206" formatCode="_-&quot;L.&quot;\ * #,##0_-;\-&quot;L.&quot;\ * #,##0_-;_-&quot;L.&quot;\ * &quot;-&quot;_-;_-@_-"/>
    <numFmt numFmtId="207" formatCode="_(&quot;£&quot;* #,##0_);_(&quot;£&quot;* \(#,##0\);_(&quot;£&quot;* &quot;-&quot;_);_(@_)"/>
    <numFmt numFmtId="208" formatCode="[$-1020000]B1d\ mmmm\ yyyy;@"/>
    <numFmt numFmtId="209" formatCode="[$-1020000]B1d\ mmm\ yyyy;@"/>
    <numFmt numFmtId="210" formatCode="[$-409]dd\-mmm\-yy;@"/>
    <numFmt numFmtId="211" formatCode="0.00000000000000%"/>
  </numFmts>
  <fonts count="1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charset val="178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78"/>
    </font>
    <font>
      <sz val="8"/>
      <name val="Arial"/>
      <family val="2"/>
      <charset val="178"/>
    </font>
    <font>
      <sz val="10"/>
      <name val="Arabic Transparent"/>
      <charset val="178"/>
    </font>
    <font>
      <sz val="1"/>
      <color indexed="8"/>
      <name val="Courier"/>
      <family val="3"/>
      <charset val="178"/>
    </font>
    <font>
      <sz val="14"/>
      <name val="??"/>
      <family val="3"/>
      <charset val="178"/>
    </font>
    <font>
      <sz val="12"/>
      <name val="???"/>
      <family val="1"/>
      <charset val="178"/>
    </font>
    <font>
      <b/>
      <sz val="12"/>
      <color indexed="16"/>
      <name val="???"/>
      <family val="3"/>
      <charset val="178"/>
    </font>
    <font>
      <b/>
      <sz val="1"/>
      <color indexed="8"/>
      <name val="Courier"/>
      <family val="3"/>
      <charset val="178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2"/>
      <name val="Arial"/>
      <family val="2"/>
    </font>
    <font>
      <sz val="12"/>
      <name val="Helv"/>
      <charset val="178"/>
    </font>
    <font>
      <sz val="11"/>
      <color indexed="9"/>
      <name val="Arial"/>
      <family val="2"/>
      <charset val="178"/>
    </font>
    <font>
      <sz val="12"/>
      <color indexed="8"/>
      <name val="Arial"/>
      <family val="2"/>
      <charset val="178"/>
    </font>
    <font>
      <sz val="14"/>
      <color indexed="8"/>
      <name val="Arial"/>
      <family val="2"/>
      <charset val="178"/>
    </font>
    <font>
      <b/>
      <sz val="11"/>
      <name val="Arial"/>
      <family val="2"/>
      <charset val="178"/>
    </font>
    <font>
      <sz val="11"/>
      <color indexed="8"/>
      <name val="Arial"/>
      <family val="2"/>
      <charset val="178"/>
    </font>
    <font>
      <sz val="10"/>
      <name val="MS Sans Serif"/>
      <family val="2"/>
      <charset val="178"/>
    </font>
    <font>
      <sz val="10"/>
      <name val="MS Sans Serif"/>
      <family val="2"/>
    </font>
    <font>
      <sz val="10"/>
      <name val="Courier"/>
      <family val="3"/>
      <charset val="178"/>
    </font>
    <font>
      <sz val="10"/>
      <name val="Courier"/>
      <family val="3"/>
    </font>
    <font>
      <sz val="8"/>
      <name val="CG Times (E1)"/>
      <charset val="178"/>
    </font>
    <font>
      <sz val="10"/>
      <name val="Helv"/>
      <charset val="178"/>
    </font>
    <font>
      <sz val="8"/>
      <name val="Times New Roman"/>
      <family val="1"/>
      <charset val="178"/>
    </font>
    <font>
      <sz val="8"/>
      <name val="Times New Roman"/>
      <family val="1"/>
    </font>
    <font>
      <b/>
      <sz val="18"/>
      <name val="Arial"/>
      <family val="2"/>
      <charset val="178"/>
    </font>
    <font>
      <b/>
      <sz val="18"/>
      <name val="Arial"/>
      <family val="2"/>
    </font>
    <font>
      <shadow/>
      <sz val="8"/>
      <color indexed="12"/>
      <name val="Times New Roman"/>
      <family val="1"/>
      <charset val="178"/>
    </font>
    <font>
      <b/>
      <i/>
      <sz val="16"/>
      <name val="Helv"/>
      <family val="2"/>
      <charset val="178"/>
    </font>
    <font>
      <sz val="11"/>
      <name val="Arial"/>
      <family val="2"/>
      <charset val="178"/>
    </font>
    <font>
      <sz val="11"/>
      <color indexed="8"/>
      <name val="Calibri"/>
      <family val="2"/>
      <charset val="178"/>
    </font>
    <font>
      <sz val="10"/>
      <name val="Times New Roman"/>
      <family val="1"/>
      <charset val="178"/>
    </font>
    <font>
      <sz val="9"/>
      <name val="Arial"/>
      <family val="2"/>
      <charset val="178"/>
    </font>
    <font>
      <sz val="12"/>
      <name val="Arial"/>
      <family val="2"/>
      <charset val="178"/>
    </font>
    <font>
      <b/>
      <sz val="12"/>
      <name val="Univers (WN)"/>
      <charset val="178"/>
    </font>
    <font>
      <sz val="10"/>
      <name val="Univers (E1)"/>
      <charset val="178"/>
    </font>
    <font>
      <sz val="12"/>
      <name val="바탕체"/>
      <family val="1"/>
      <charset val="178"/>
    </font>
    <font>
      <sz val="14"/>
      <name val="뼻뮝"/>
      <family val="3"/>
      <charset val="178"/>
    </font>
    <font>
      <sz val="12"/>
      <name val="뼻뮝"/>
      <family val="1"/>
      <charset val="178"/>
    </font>
    <font>
      <b/>
      <sz val="12"/>
      <color indexed="16"/>
      <name val="굴림체"/>
      <family val="3"/>
      <charset val="178"/>
    </font>
    <font>
      <sz val="12"/>
      <name val="굴림체"/>
      <family val="3"/>
      <charset val="178"/>
    </font>
    <font>
      <sz val="12"/>
      <name val="μ¸¿oA¼"/>
      <family val="3"/>
      <charset val="129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7"/>
      <name val="Small Fonts"/>
      <family val="2"/>
    </font>
    <font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ＭＳ ゴシック"/>
      <family val="3"/>
      <charset val="128"/>
    </font>
    <font>
      <b/>
      <sz val="10"/>
      <name val="Helv"/>
      <charset val="178"/>
    </font>
    <font>
      <b/>
      <sz val="12"/>
      <name val="Helv"/>
      <charset val="178"/>
    </font>
    <font>
      <b/>
      <sz val="11"/>
      <name val="Helv"/>
      <charset val="178"/>
    </font>
    <font>
      <sz val="8"/>
      <color theme="1"/>
      <name val="Arial"/>
      <family val="2"/>
      <charset val="178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10"/>
      <name val="Calibri"/>
      <family val="2"/>
      <charset val="178"/>
    </font>
    <font>
      <b/>
      <sz val="11"/>
      <color indexed="9"/>
      <name val="Calibri"/>
      <family val="2"/>
      <charset val="178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i/>
      <sz val="12"/>
      <color indexed="12"/>
      <name val="Arial"/>
      <family val="2"/>
    </font>
    <font>
      <b/>
      <sz val="10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11"/>
      <color indexed="17"/>
      <name val="Calibri"/>
      <family val="2"/>
      <charset val="178"/>
    </font>
    <font>
      <b/>
      <sz val="11"/>
      <color indexed="62"/>
      <name val="Calibri"/>
      <family val="2"/>
      <charset val="178"/>
    </font>
    <font>
      <sz val="11"/>
      <color indexed="62"/>
      <name val="Calibri"/>
      <family val="2"/>
      <charset val="178"/>
    </font>
    <font>
      <sz val="11"/>
      <color indexed="10"/>
      <name val="Calibri"/>
      <family val="2"/>
      <charset val="178"/>
    </font>
    <font>
      <sz val="11"/>
      <color indexed="19"/>
      <name val="Calibri"/>
      <family val="2"/>
      <charset val="178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  <charset val="178"/>
    </font>
    <font>
      <sz val="11"/>
      <color indexed="8"/>
      <name val="Trafic"/>
      <family val="2"/>
      <charset val="178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8"/>
      <color indexed="62"/>
      <name val="Cambria"/>
      <family val="2"/>
      <charset val="178"/>
    </font>
    <font>
      <sz val="11"/>
      <name val="ＭＳ ゴシック"/>
      <family val="3"/>
      <charset val="128"/>
    </font>
    <font>
      <sz val="26"/>
      <color theme="1"/>
      <name val="Times New Roman"/>
      <family val="1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name val="Times New Roman"/>
      <family val="1"/>
    </font>
    <font>
      <b/>
      <sz val="26"/>
      <name val="Calibri Light"/>
      <family val="1"/>
      <scheme val="major"/>
    </font>
    <font>
      <b/>
      <sz val="22"/>
      <name val="Calibri"/>
      <family val="2"/>
      <scheme val="minor"/>
    </font>
    <font>
      <sz val="8"/>
      <name val="Calibri"/>
      <family val="2"/>
      <scheme val="minor"/>
    </font>
    <font>
      <b/>
      <sz val="20"/>
      <name val="Times New Roman"/>
      <family val="1"/>
    </font>
    <font>
      <b/>
      <sz val="28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48"/>
      <name val="Calibri Light"/>
      <family val="1"/>
      <scheme val="major"/>
    </font>
    <font>
      <b/>
      <sz val="72"/>
      <color theme="1"/>
      <name val="Calibri Light"/>
      <family val="1"/>
      <scheme val="major"/>
    </font>
    <font>
      <b/>
      <sz val="72"/>
      <name val="Arial"/>
      <family val="2"/>
    </font>
    <font>
      <b/>
      <sz val="55"/>
      <name val="Arial"/>
      <family val="2"/>
    </font>
    <font>
      <b/>
      <sz val="100"/>
      <name val="Calibri Light"/>
      <family val="1"/>
      <scheme val="major"/>
    </font>
    <font>
      <b/>
      <sz val="130"/>
      <name val="Calibri Light"/>
      <family val="1"/>
      <scheme val="major"/>
    </font>
    <font>
      <b/>
      <sz val="48"/>
      <name val="Arial"/>
      <family val="2"/>
    </font>
    <font>
      <b/>
      <sz val="48"/>
      <color rgb="FFFF0000"/>
      <name val="Arial"/>
      <family val="2"/>
    </font>
    <font>
      <sz val="12"/>
      <name val="Arial"/>
      <family val="2"/>
    </font>
    <font>
      <b/>
      <sz val="55"/>
      <color theme="1"/>
      <name val="Arial"/>
      <family val="2"/>
    </font>
    <font>
      <sz val="20"/>
      <name val="Times New Roman"/>
      <family val="1"/>
    </font>
    <font>
      <b/>
      <sz val="14"/>
      <name val="Times New Roman"/>
      <family val="1"/>
    </font>
    <font>
      <b/>
      <sz val="12"/>
      <name val="Calibri"/>
      <family val="2"/>
      <scheme val="minor"/>
    </font>
    <font>
      <b/>
      <sz val="48"/>
      <color theme="1"/>
      <name val="Calibri Light"/>
      <family val="1"/>
      <scheme val="major"/>
    </font>
    <font>
      <sz val="1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22"/>
      <color theme="1"/>
      <name val="Times New Roman"/>
      <family val="1"/>
    </font>
    <font>
      <b/>
      <sz val="11"/>
      <color theme="1"/>
      <name val="Calibri Light"/>
      <family val="1"/>
      <scheme val="major"/>
    </font>
    <font>
      <sz val="72"/>
      <color theme="1"/>
      <name val="Calibri Light"/>
      <family val="1"/>
      <scheme val="major"/>
    </font>
    <font>
      <b/>
      <sz val="72"/>
      <color rgb="FF660033"/>
      <name val="Calibri Light"/>
      <family val="1"/>
      <scheme val="major"/>
    </font>
    <font>
      <b/>
      <sz val="72"/>
      <name val="Calibri Light"/>
      <family val="1"/>
      <scheme val="major"/>
    </font>
    <font>
      <b/>
      <sz val="59"/>
      <name val="Calibri Light"/>
      <family val="1"/>
      <scheme val="major"/>
    </font>
    <font>
      <b/>
      <sz val="14"/>
      <color theme="1"/>
      <name val="Arial"/>
      <family val="2"/>
    </font>
    <font>
      <b/>
      <sz val="36"/>
      <color theme="1"/>
      <name val="Times New Roman"/>
      <family val="1"/>
    </font>
    <font>
      <b/>
      <sz val="72"/>
      <name val="Calibri Light"/>
      <family val="2"/>
      <scheme val="major"/>
    </font>
    <font>
      <b/>
      <sz val="28"/>
      <color theme="1"/>
      <name val="Calibri Light"/>
      <family val="1"/>
      <scheme val="major"/>
    </font>
    <font>
      <sz val="48"/>
      <color theme="1"/>
      <name val="Calibri Light"/>
      <family val="1"/>
      <scheme val="major"/>
    </font>
    <font>
      <b/>
      <sz val="48"/>
      <name val="Calibri Light"/>
      <family val="2"/>
      <scheme val="major"/>
    </font>
    <font>
      <b/>
      <sz val="48"/>
      <color theme="1"/>
      <name val="Calibri Light"/>
      <family val="2"/>
      <scheme val="major"/>
    </font>
    <font>
      <b/>
      <sz val="72"/>
      <color rgb="FFFF0000"/>
      <name val="Calibri Light"/>
      <family val="1"/>
      <scheme val="major"/>
    </font>
    <font>
      <b/>
      <sz val="72"/>
      <color rgb="FFFF0000"/>
      <name val="Calibri Light"/>
      <family val="2"/>
      <scheme val="major"/>
    </font>
    <font>
      <b/>
      <sz val="80"/>
      <name val="Calibri Light"/>
      <family val="2"/>
      <scheme val="major"/>
    </font>
    <font>
      <b/>
      <sz val="80"/>
      <name val="Calibri Light"/>
      <family val="1"/>
      <scheme val="major"/>
    </font>
    <font>
      <sz val="80"/>
      <name val="μ¸¿oA¼"/>
      <family val="3"/>
      <charset val="129"/>
    </font>
    <font>
      <b/>
      <sz val="80"/>
      <color theme="1"/>
      <name val="Calibri Light"/>
      <family val="1"/>
      <scheme val="major"/>
    </font>
    <font>
      <b/>
      <sz val="14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FB8"/>
        <bgColor indexed="64"/>
      </patternFill>
    </fill>
    <fill>
      <patternFill patternType="solid">
        <fgColor rgb="FFFABE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068">
    <xf numFmtId="0" fontId="0" fillId="0" borderId="0"/>
    <xf numFmtId="9" fontId="7" fillId="0" borderId="0" applyFont="0" applyFill="0" applyBorder="0" applyAlignment="0" applyProtection="0"/>
    <xf numFmtId="197" fontId="6" fillId="0" borderId="0"/>
    <xf numFmtId="197" fontId="7" fillId="0" borderId="0"/>
    <xf numFmtId="165" fontId="7" fillId="0" borderId="0" applyFont="0" applyFill="0" applyBorder="0" applyAlignment="0" applyProtection="0"/>
    <xf numFmtId="197" fontId="7" fillId="0" borderId="0"/>
    <xf numFmtId="165" fontId="7" fillId="0" borderId="0" applyFont="0" applyFill="0" applyBorder="0" applyAlignment="0" applyProtection="0"/>
    <xf numFmtId="197" fontId="16" fillId="0" borderId="0" applyNumberFormat="0">
      <alignment horizontal="right"/>
    </xf>
    <xf numFmtId="197" fontId="17" fillId="0" borderId="17">
      <protection locked="0"/>
    </xf>
    <xf numFmtId="197" fontId="1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>
      <alignment vertical="center"/>
    </xf>
    <xf numFmtId="4" fontId="17" fillId="0" borderId="0">
      <protection locked="0"/>
    </xf>
    <xf numFmtId="170" fontId="19" fillId="0" borderId="0">
      <protection locked="0"/>
    </xf>
    <xf numFmtId="171" fontId="19" fillId="0" borderId="0">
      <protection locked="0"/>
    </xf>
    <xf numFmtId="38" fontId="18" fillId="0" borderId="0" applyFont="0" applyFill="0" applyBorder="0" applyAlignment="0" applyProtection="0"/>
    <xf numFmtId="172" fontId="19" fillId="0" borderId="0">
      <protection locked="0"/>
    </xf>
    <xf numFmtId="197" fontId="21" fillId="0" borderId="0">
      <protection locked="0"/>
    </xf>
    <xf numFmtId="197" fontId="21" fillId="0" borderId="0">
      <protection locked="0"/>
    </xf>
    <xf numFmtId="173" fontId="19" fillId="0" borderId="0">
      <protection locked="0"/>
    </xf>
    <xf numFmtId="174" fontId="19" fillId="0" borderId="0">
      <protection locked="0"/>
    </xf>
    <xf numFmtId="197" fontId="19" fillId="0" borderId="0" applyFont="0" applyFill="0" applyBorder="0" applyAlignment="0" applyProtection="0"/>
    <xf numFmtId="197" fontId="16" fillId="0" borderId="0" applyNumberFormat="0">
      <alignment horizontal="right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97" fontId="23" fillId="0" borderId="18">
      <alignment horizontal="justify" vertical="center"/>
    </xf>
    <xf numFmtId="197" fontId="24" fillId="0" borderId="18">
      <alignment horizontal="justify" vertical="center"/>
    </xf>
    <xf numFmtId="197" fontId="24" fillId="0" borderId="18">
      <alignment horizontal="justify" vertical="center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97" fontId="25" fillId="0" borderId="16" applyBorder="0"/>
    <xf numFmtId="197" fontId="25" fillId="0" borderId="16" applyBorder="0"/>
    <xf numFmtId="197" fontId="25" fillId="0" borderId="16" applyBorder="0"/>
    <xf numFmtId="197" fontId="26" fillId="6" borderId="0" applyNumberFormat="0" applyBorder="0" applyAlignment="0" applyProtection="0"/>
    <xf numFmtId="197" fontId="13" fillId="3" borderId="0" applyNumberFormat="0" applyBorder="0" applyAlignment="0" applyProtection="0"/>
    <xf numFmtId="197" fontId="13" fillId="3" borderId="0" applyNumberFormat="0" applyBorder="0" applyAlignment="0" applyProtection="0"/>
    <xf numFmtId="197" fontId="26" fillId="7" borderId="0" applyNumberFormat="0" applyBorder="0" applyAlignment="0" applyProtection="0"/>
    <xf numFmtId="197" fontId="13" fillId="4" borderId="0" applyNumberFormat="0" applyBorder="0" applyAlignment="0" applyProtection="0"/>
    <xf numFmtId="197" fontId="13" fillId="4" borderId="0" applyNumberFormat="0" applyBorder="0" applyAlignment="0" applyProtection="0"/>
    <xf numFmtId="197" fontId="26" fillId="8" borderId="0" applyNumberFormat="0" applyBorder="0" applyAlignment="0" applyProtection="0"/>
    <xf numFmtId="197" fontId="13" fillId="5" borderId="0" applyNumberFormat="0" applyBorder="0" applyAlignment="0" applyProtection="0"/>
    <xf numFmtId="197" fontId="13" fillId="5" borderId="0" applyNumberFormat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3" fontId="27" fillId="0" borderId="0" applyNumberFormat="0" applyFill="0" applyBorder="0" applyAlignment="0" applyProtection="0"/>
    <xf numFmtId="3" fontId="28" fillId="0" borderId="0" applyNumberFormat="0" applyFill="0" applyBorder="0" applyAlignment="0" applyProtection="0"/>
    <xf numFmtId="197" fontId="16" fillId="0" borderId="0" applyNumberFormat="0">
      <alignment horizontal="right"/>
    </xf>
    <xf numFmtId="176" fontId="29" fillId="0" borderId="0" applyNumberFormat="0" applyFill="0" applyBorder="0" applyAlignment="0"/>
    <xf numFmtId="165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97" fontId="16" fillId="0" borderId="0" applyNumberFormat="0">
      <alignment horizontal="right"/>
    </xf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9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5" fontId="31" fillId="0" borderId="0" applyFont="0" applyFill="0" applyBorder="0" applyAlignment="0" applyProtection="0">
      <alignment horizontal="left"/>
    </xf>
    <xf numFmtId="197" fontId="33" fillId="0" borderId="0" applyFont="0" applyFill="0" applyBorder="0" applyProtection="0">
      <alignment horizontal="left"/>
    </xf>
    <xf numFmtId="197" fontId="34" fillId="0" borderId="0" applyFont="0" applyFill="0" applyBorder="0" applyProtection="0">
      <alignment horizontal="left"/>
    </xf>
    <xf numFmtId="197" fontId="34" fillId="0" borderId="0" applyFont="0" applyFill="0" applyBorder="0" applyProtection="0">
      <alignment horizontal="left"/>
    </xf>
    <xf numFmtId="181" fontId="35" fillId="0" borderId="0" applyFont="0" applyFill="0" applyBorder="0" applyAlignment="0" applyProtection="0">
      <protection locked="0"/>
    </xf>
    <xf numFmtId="39" fontId="36" fillId="0" borderId="0" applyFont="0" applyFill="0" applyBorder="0" applyAlignment="0" applyProtection="0"/>
    <xf numFmtId="182" fontId="37" fillId="0" borderId="0" applyFont="0" applyFill="0" applyBorder="0" applyAlignment="0"/>
    <xf numFmtId="182" fontId="38" fillId="0" borderId="0" applyFont="0" applyFill="0" applyBorder="0" applyAlignment="0"/>
    <xf numFmtId="182" fontId="38" fillId="0" borderId="0" applyFont="0" applyFill="0" applyBorder="0" applyAlignment="0"/>
    <xf numFmtId="197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38" fontId="15" fillId="9" borderId="0" applyNumberFormat="0" applyBorder="0" applyAlignment="0" applyProtection="0"/>
    <xf numFmtId="197" fontId="23" fillId="0" borderId="19" applyNumberFormat="0" applyAlignment="0" applyProtection="0">
      <alignment horizontal="left" vertical="center"/>
    </xf>
    <xf numFmtId="197" fontId="23" fillId="0" borderId="19" applyNumberFormat="0" applyAlignment="0" applyProtection="0">
      <alignment horizontal="left" vertical="center"/>
    </xf>
    <xf numFmtId="197" fontId="23" fillId="0" borderId="19" applyNumberFormat="0" applyAlignment="0" applyProtection="0">
      <alignment horizontal="left" vertical="center"/>
    </xf>
    <xf numFmtId="197" fontId="23" fillId="0" borderId="8">
      <alignment horizontal="left" vertical="center"/>
    </xf>
    <xf numFmtId="197" fontId="23" fillId="0" borderId="8">
      <alignment horizontal="left" vertical="center"/>
    </xf>
    <xf numFmtId="197" fontId="23" fillId="0" borderId="8">
      <alignment horizontal="left" vertical="center"/>
    </xf>
    <xf numFmtId="197" fontId="39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66" fontId="41" fillId="0" borderId="13" applyFill="0" applyBorder="0" applyAlignment="0">
      <alignment horizontal="center"/>
      <protection locked="0"/>
    </xf>
    <xf numFmtId="10" fontId="15" fillId="10" borderId="1" applyNumberFormat="0" applyBorder="0" applyAlignment="0" applyProtection="0"/>
    <xf numFmtId="181" fontId="41" fillId="0" borderId="0" applyFill="0" applyBorder="0" applyAlignment="0">
      <protection locked="0"/>
    </xf>
    <xf numFmtId="182" fontId="41" fillId="0" borderId="0" applyFill="0" applyBorder="0" applyAlignment="0" applyProtection="0">
      <protection locked="0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6" fillId="0" borderId="0" applyNumberFormat="0">
      <alignment horizontal="right"/>
    </xf>
    <xf numFmtId="187" fontId="42" fillId="0" borderId="0"/>
    <xf numFmtId="14" fontId="22" fillId="0" borderId="0"/>
    <xf numFmtId="14" fontId="22" fillId="0" borderId="0"/>
    <xf numFmtId="14" fontId="14" fillId="0" borderId="0"/>
    <xf numFmtId="197" fontId="30" fillId="0" borderId="0"/>
    <xf numFmtId="197" fontId="7" fillId="0" borderId="0"/>
    <xf numFmtId="197" fontId="7" fillId="0" borderId="0"/>
    <xf numFmtId="176" fontId="43" fillId="0" borderId="0" applyFill="0" applyBorder="0" applyAlignment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7" fillId="0" borderId="0"/>
    <xf numFmtId="197" fontId="7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7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7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22" fillId="0" borderId="0"/>
    <xf numFmtId="197" fontId="22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7" fillId="0" borderId="0"/>
    <xf numFmtId="197" fontId="7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6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68" fontId="7" fillId="0" borderId="0"/>
    <xf numFmtId="168" fontId="7" fillId="0" borderId="0"/>
    <xf numFmtId="197" fontId="6" fillId="0" borderId="0"/>
    <xf numFmtId="197" fontId="6" fillId="0" borderId="0"/>
    <xf numFmtId="197" fontId="22" fillId="0" borderId="0"/>
    <xf numFmtId="197" fontId="22" fillId="0" borderId="0"/>
    <xf numFmtId="197" fontId="14" fillId="0" borderId="0"/>
    <xf numFmtId="197" fontId="6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68" fontId="30" fillId="0" borderId="0"/>
    <xf numFmtId="168" fontId="7" fillId="0" borderId="0"/>
    <xf numFmtId="168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30" fillId="0" borderId="0"/>
    <xf numFmtId="197" fontId="7" fillId="0" borderId="0"/>
    <xf numFmtId="197" fontId="7" fillId="0" borderId="0"/>
    <xf numFmtId="197" fontId="16" fillId="0" borderId="0" applyNumberFormat="0">
      <alignment horizontal="right"/>
    </xf>
    <xf numFmtId="197" fontId="14" fillId="0" borderId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97" fontId="45" fillId="0" borderId="0"/>
    <xf numFmtId="188" fontId="37" fillId="0" borderId="15" applyFont="0" applyFill="0" applyBorder="0" applyAlignment="0" applyProtection="0">
      <alignment horizontal="right"/>
    </xf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22" fontId="14" fillId="0" borderId="0" applyFont="0" applyFill="0" applyBorder="0" applyAlignment="0" applyProtection="0"/>
    <xf numFmtId="22" fontId="22" fillId="0" borderId="0" applyFont="0" applyFill="0" applyBorder="0" applyAlignment="0" applyProtection="0"/>
    <xf numFmtId="22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3" fontId="46" fillId="0" borderId="0" applyFill="0" applyBorder="0" applyAlignment="0" applyProtection="0"/>
    <xf numFmtId="3" fontId="47" fillId="0" borderId="0" applyFill="0" applyBorder="0" applyAlignment="0" applyProtection="0"/>
    <xf numFmtId="3" fontId="46" fillId="0" borderId="0" applyFill="0" applyBorder="0" applyAlignment="0" applyProtection="0"/>
    <xf numFmtId="197" fontId="14" fillId="0" borderId="0"/>
    <xf numFmtId="197" fontId="22" fillId="0" borderId="0"/>
    <xf numFmtId="197" fontId="22" fillId="0" borderId="0"/>
    <xf numFmtId="38" fontId="31" fillId="11" borderId="0" applyNumberFormat="0" applyFont="0" applyBorder="0" applyAlignment="0" applyProtection="0"/>
    <xf numFmtId="38" fontId="32" fillId="11" borderId="0" applyNumberFormat="0" applyFont="0" applyBorder="0" applyAlignment="0" applyProtection="0"/>
    <xf numFmtId="38" fontId="32" fillId="11" borderId="0" applyNumberFormat="0" applyFont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38" fontId="48" fillId="0" borderId="0" applyFill="0" applyBorder="0" applyAlignment="0" applyProtection="0"/>
    <xf numFmtId="197" fontId="33" fillId="0" borderId="0" applyFill="0" applyBorder="0" applyAlignment="0" applyProtection="0"/>
    <xf numFmtId="197" fontId="34" fillId="0" borderId="0" applyFill="0" applyBorder="0" applyAlignment="0" applyProtection="0"/>
    <xf numFmtId="197" fontId="34" fillId="0" borderId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8" fontId="35" fillId="0" borderId="0" applyFont="0" applyFill="0" applyBorder="0" applyAlignment="0" applyProtection="0">
      <alignment horizontal="left"/>
    </xf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0" fontId="49" fillId="0" borderId="20" applyNumberFormat="0" applyFont="0" applyFill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89" fontId="14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71" fontId="50" fillId="0" borderId="0">
      <protection locked="0"/>
    </xf>
    <xf numFmtId="197" fontId="21" fillId="0" borderId="0">
      <protection locked="0"/>
    </xf>
    <xf numFmtId="197" fontId="21" fillId="0" borderId="0">
      <protection locked="0"/>
    </xf>
    <xf numFmtId="197" fontId="17" fillId="0" borderId="0">
      <protection locked="0"/>
    </xf>
    <xf numFmtId="38" fontId="51" fillId="0" borderId="0" applyFont="0" applyFill="0" applyBorder="0" applyAlignment="0" applyProtection="0"/>
    <xf numFmtId="197" fontId="51" fillId="0" borderId="0" applyFont="0" applyFill="0" applyBorder="0" applyAlignment="0" applyProtection="0"/>
    <xf numFmtId="197" fontId="51" fillId="0" borderId="0" applyFont="0" applyFill="0" applyBorder="0" applyAlignment="0" applyProtection="0"/>
    <xf numFmtId="9" fontId="22" fillId="0" borderId="0" applyNumberFormat="0" applyFill="0" applyBorder="0" applyAlignment="0" applyProtection="0"/>
    <xf numFmtId="197" fontId="52" fillId="0" borderId="0"/>
    <xf numFmtId="169" fontId="53" fillId="0" borderId="0">
      <alignment vertical="center"/>
    </xf>
    <xf numFmtId="4" fontId="17" fillId="0" borderId="0">
      <protection locked="0"/>
    </xf>
    <xf numFmtId="174" fontId="50" fillId="0" borderId="0">
      <protection locked="0"/>
    </xf>
    <xf numFmtId="169" fontId="50" fillId="0" borderId="0" applyFont="0" applyFill="0" applyBorder="0" applyAlignment="0" applyProtection="0"/>
    <xf numFmtId="197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3" fontId="50" fillId="0" borderId="0">
      <protection locked="0"/>
    </xf>
    <xf numFmtId="197" fontId="54" fillId="0" borderId="0"/>
    <xf numFmtId="197" fontId="17" fillId="0" borderId="17">
      <protection locked="0"/>
    </xf>
    <xf numFmtId="170" fontId="50" fillId="0" borderId="0">
      <protection locked="0"/>
    </xf>
    <xf numFmtId="172" fontId="50" fillId="0" borderId="0">
      <protection locked="0"/>
    </xf>
    <xf numFmtId="197" fontId="6" fillId="0" borderId="0"/>
    <xf numFmtId="197" fontId="6" fillId="0" borderId="0"/>
    <xf numFmtId="197" fontId="7" fillId="0" borderId="0"/>
    <xf numFmtId="197" fontId="7" fillId="0" borderId="0"/>
    <xf numFmtId="197" fontId="16" fillId="0" borderId="0" applyNumberFormat="0">
      <alignment horizontal="right"/>
    </xf>
    <xf numFmtId="197" fontId="17" fillId="0" borderId="17">
      <protection locked="0"/>
    </xf>
    <xf numFmtId="197" fontId="21" fillId="0" borderId="0">
      <protection locked="0"/>
    </xf>
    <xf numFmtId="197" fontId="21" fillId="0" borderId="0">
      <protection locked="0"/>
    </xf>
    <xf numFmtId="197" fontId="16" fillId="0" borderId="0" applyNumberFormat="0">
      <alignment horizontal="right"/>
    </xf>
    <xf numFmtId="197" fontId="23" fillId="0" borderId="18">
      <alignment horizontal="justify" vertical="center"/>
    </xf>
    <xf numFmtId="197" fontId="24" fillId="0" borderId="18">
      <alignment horizontal="justify" vertical="center"/>
    </xf>
    <xf numFmtId="197" fontId="24" fillId="0" borderId="18">
      <alignment horizontal="justify" vertical="center"/>
    </xf>
    <xf numFmtId="197" fontId="25" fillId="0" borderId="16" applyBorder="0"/>
    <xf numFmtId="197" fontId="25" fillId="0" borderId="16" applyBorder="0"/>
    <xf numFmtId="197" fontId="25" fillId="0" borderId="16" applyBorder="0"/>
    <xf numFmtId="197" fontId="26" fillId="6" borderId="0" applyNumberFormat="0" applyBorder="0" applyAlignment="0" applyProtection="0"/>
    <xf numFmtId="197" fontId="13" fillId="3" borderId="0" applyNumberFormat="0" applyBorder="0" applyAlignment="0" applyProtection="0"/>
    <xf numFmtId="197" fontId="13" fillId="3" borderId="0" applyNumberFormat="0" applyBorder="0" applyAlignment="0" applyProtection="0"/>
    <xf numFmtId="197" fontId="26" fillId="7" borderId="0" applyNumberFormat="0" applyBorder="0" applyAlignment="0" applyProtection="0"/>
    <xf numFmtId="197" fontId="13" fillId="4" borderId="0" applyNumberFormat="0" applyBorder="0" applyAlignment="0" applyProtection="0"/>
    <xf numFmtId="197" fontId="13" fillId="4" borderId="0" applyNumberFormat="0" applyBorder="0" applyAlignment="0" applyProtection="0"/>
    <xf numFmtId="197" fontId="26" fillId="8" borderId="0" applyNumberFormat="0" applyBorder="0" applyAlignment="0" applyProtection="0"/>
    <xf numFmtId="197" fontId="13" fillId="5" borderId="0" applyNumberFormat="0" applyBorder="0" applyAlignment="0" applyProtection="0"/>
    <xf numFmtId="197" fontId="13" fillId="5" borderId="0" applyNumberFormat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3" fillId="0" borderId="0" applyFont="0" applyFill="0" applyBorder="0" applyProtection="0">
      <alignment horizontal="left"/>
    </xf>
    <xf numFmtId="197" fontId="34" fillId="0" borderId="0" applyFont="0" applyFill="0" applyBorder="0" applyProtection="0">
      <alignment horizontal="left"/>
    </xf>
    <xf numFmtId="197" fontId="34" fillId="0" borderId="0" applyFont="0" applyFill="0" applyBorder="0" applyProtection="0">
      <alignment horizontal="left"/>
    </xf>
    <xf numFmtId="197" fontId="22" fillId="0" borderId="0" applyFont="0" applyFill="0" applyBorder="0" applyAlignment="0" applyProtection="0"/>
    <xf numFmtId="197" fontId="23" fillId="0" borderId="19" applyNumberFormat="0" applyAlignment="0" applyProtection="0">
      <alignment horizontal="left" vertical="center"/>
    </xf>
    <xf numFmtId="197" fontId="23" fillId="0" borderId="19" applyNumberFormat="0" applyAlignment="0" applyProtection="0">
      <alignment horizontal="left" vertical="center"/>
    </xf>
    <xf numFmtId="197" fontId="23" fillId="0" borderId="19" applyNumberFormat="0" applyAlignment="0" applyProtection="0">
      <alignment horizontal="left" vertical="center"/>
    </xf>
    <xf numFmtId="197" fontId="23" fillId="0" borderId="8">
      <alignment horizontal="left" vertical="center"/>
    </xf>
    <xf numFmtId="197" fontId="23" fillId="0" borderId="8">
      <alignment horizontal="left" vertical="center"/>
    </xf>
    <xf numFmtId="197" fontId="23" fillId="0" borderId="8">
      <alignment horizontal="left" vertical="center"/>
    </xf>
    <xf numFmtId="197" fontId="39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39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40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3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4" fillId="0" borderId="0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0" fillId="0" borderId="0"/>
    <xf numFmtId="197" fontId="7" fillId="0" borderId="0"/>
    <xf numFmtId="197" fontId="7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7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22" fillId="0" borderId="0"/>
    <xf numFmtId="197" fontId="22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6" fillId="0" borderId="0"/>
    <xf numFmtId="197" fontId="6" fillId="0" borderId="0"/>
    <xf numFmtId="197" fontId="30" fillId="0" borderId="0"/>
    <xf numFmtId="197" fontId="7" fillId="0" borderId="0"/>
    <xf numFmtId="197" fontId="7" fillId="0" borderId="0"/>
    <xf numFmtId="197" fontId="7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6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6" fillId="0" borderId="0"/>
    <xf numFmtId="197" fontId="6" fillId="0" borderId="0"/>
    <xf numFmtId="197" fontId="22" fillId="0" borderId="0"/>
    <xf numFmtId="197" fontId="22" fillId="0" borderId="0"/>
    <xf numFmtId="197" fontId="6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14" fillId="0" borderId="0"/>
    <xf numFmtId="197" fontId="14" fillId="0" borderId="0"/>
    <xf numFmtId="197" fontId="22" fillId="0" borderId="0"/>
    <xf numFmtId="197" fontId="22" fillId="0" borderId="0"/>
    <xf numFmtId="197" fontId="22" fillId="0" borderId="0"/>
    <xf numFmtId="197" fontId="22" fillId="0" borderId="0"/>
    <xf numFmtId="197" fontId="30" fillId="0" borderId="0"/>
    <xf numFmtId="197" fontId="7" fillId="0" borderId="0"/>
    <xf numFmtId="197" fontId="7" fillId="0" borderId="0"/>
    <xf numFmtId="197" fontId="16" fillId="0" borderId="0" applyNumberFormat="0">
      <alignment horizontal="right"/>
    </xf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4" fillId="0" borderId="0"/>
    <xf numFmtId="197" fontId="22" fillId="0" borderId="0"/>
    <xf numFmtId="197" fontId="22" fillId="0" borderId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33" fillId="0" borderId="0" applyFill="0" applyBorder="0" applyAlignment="0" applyProtection="0"/>
    <xf numFmtId="197" fontId="34" fillId="0" borderId="0" applyFill="0" applyBorder="0" applyAlignment="0" applyProtection="0"/>
    <xf numFmtId="197" fontId="34" fillId="0" borderId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4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22" fillId="0" borderId="17" applyNumberFormat="0" applyFont="0" applyFill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21" fillId="0" borderId="0">
      <protection locked="0"/>
    </xf>
    <xf numFmtId="197" fontId="21" fillId="0" borderId="0">
      <protection locked="0"/>
    </xf>
    <xf numFmtId="197" fontId="17" fillId="0" borderId="17">
      <protection locked="0"/>
    </xf>
    <xf numFmtId="197" fontId="7" fillId="0" borderId="0"/>
    <xf numFmtId="43" fontId="7" fillId="0" borderId="0"/>
    <xf numFmtId="43" fontId="7" fillId="0" borderId="0"/>
    <xf numFmtId="197" fontId="22" fillId="0" borderId="0"/>
    <xf numFmtId="197" fontId="22" fillId="0" borderId="0"/>
    <xf numFmtId="3" fontId="55" fillId="0" borderId="1"/>
    <xf numFmtId="197" fontId="56" fillId="0" borderId="0"/>
    <xf numFmtId="3" fontId="55" fillId="0" borderId="1"/>
    <xf numFmtId="3" fontId="55" fillId="0" borderId="1"/>
    <xf numFmtId="193" fontId="57" fillId="0" borderId="0" applyFont="0" applyFill="0" applyBorder="0" applyAlignment="0" applyProtection="0"/>
    <xf numFmtId="194" fontId="57" fillId="0" borderId="0" applyFont="0" applyFill="0" applyBorder="0" applyAlignment="0" applyProtection="0"/>
    <xf numFmtId="195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197" fontId="55" fillId="0" borderId="0"/>
    <xf numFmtId="197" fontId="58" fillId="0" borderId="0">
      <protection locked="0"/>
    </xf>
    <xf numFmtId="197" fontId="58" fillId="0" borderId="0">
      <protection locked="0"/>
    </xf>
    <xf numFmtId="197" fontId="59" fillId="0" borderId="0">
      <protection locked="0"/>
    </xf>
    <xf numFmtId="197" fontId="58" fillId="0" borderId="0">
      <protection locked="0"/>
    </xf>
    <xf numFmtId="197" fontId="58" fillId="0" borderId="0">
      <protection locked="0"/>
    </xf>
    <xf numFmtId="197" fontId="58" fillId="0" borderId="0">
      <protection locked="0"/>
    </xf>
    <xf numFmtId="197" fontId="59" fillId="0" borderId="0">
      <protection locked="0"/>
    </xf>
    <xf numFmtId="37" fontId="60" fillId="0" borderId="0"/>
    <xf numFmtId="197" fontId="61" fillId="0" borderId="0"/>
    <xf numFmtId="197" fontId="44" fillId="0" borderId="0"/>
    <xf numFmtId="197" fontId="44" fillId="0" borderId="0"/>
    <xf numFmtId="197" fontId="44" fillId="0" borderId="0"/>
    <xf numFmtId="9" fontId="30" fillId="0" borderId="0" applyFont="0" applyFill="0" applyBorder="0" applyAlignment="0" applyProtection="0"/>
    <xf numFmtId="9" fontId="44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7" fillId="0" borderId="0"/>
    <xf numFmtId="197" fontId="22" fillId="0" borderId="0"/>
    <xf numFmtId="197" fontId="22" fillId="0" borderId="0">
      <alignment readingOrder="1"/>
    </xf>
    <xf numFmtId="197" fontId="22" fillId="0" borderId="0">
      <alignment readingOrder="1"/>
    </xf>
    <xf numFmtId="197" fontId="6" fillId="0" borderId="0"/>
    <xf numFmtId="197" fontId="22" fillId="0" borderId="0"/>
    <xf numFmtId="197" fontId="22" fillId="0" borderId="0"/>
    <xf numFmtId="9" fontId="22" fillId="0" borderId="0" applyFont="0" applyFill="0" applyBorder="0" applyAlignment="0" applyProtection="0"/>
    <xf numFmtId="197" fontId="7" fillId="0" borderId="0"/>
    <xf numFmtId="197" fontId="6" fillId="0" borderId="0"/>
    <xf numFmtId="197" fontId="22" fillId="0" borderId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3" fillId="3" borderId="0" applyNumberFormat="0" applyBorder="0" applyAlignment="0" applyProtection="0"/>
    <xf numFmtId="197" fontId="13" fillId="5" borderId="0" applyNumberFormat="0" applyBorder="0" applyAlignment="0" applyProtection="0"/>
    <xf numFmtId="197" fontId="64" fillId="0" borderId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65" fillId="0" borderId="0">
      <alignment horizontal="left"/>
    </xf>
    <xf numFmtId="197" fontId="40" fillId="0" borderId="0" applyNumberFormat="0" applyFill="0" applyBorder="0" applyAlignment="0" applyProtection="0"/>
    <xf numFmtId="197" fontId="24" fillId="0" borderId="0" applyNumberFormat="0" applyFill="0" applyBorder="0" applyAlignment="0" applyProtection="0"/>
    <xf numFmtId="197" fontId="66" fillId="0" borderId="21"/>
    <xf numFmtId="197" fontId="22" fillId="0" borderId="0"/>
    <xf numFmtId="197" fontId="22" fillId="0" borderId="0"/>
    <xf numFmtId="197" fontId="22" fillId="0" borderId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7" fontId="66" fillId="0" borderId="0"/>
    <xf numFmtId="197" fontId="22" fillId="0" borderId="17" applyNumberFormat="0" applyFont="0" applyFill="0" applyAlignment="0" applyProtection="0"/>
    <xf numFmtId="197" fontId="16" fillId="0" borderId="0" applyNumberFormat="0">
      <alignment horizontal="right"/>
    </xf>
    <xf numFmtId="197" fontId="16" fillId="0" borderId="0" applyNumberFormat="0">
      <alignment horizontal="right"/>
    </xf>
    <xf numFmtId="192" fontId="7" fillId="0" borderId="0" applyFont="0" applyFill="0" applyBorder="0" applyAlignment="0" applyProtection="0"/>
    <xf numFmtId="197" fontId="7" fillId="0" borderId="0"/>
    <xf numFmtId="197" fontId="22" fillId="0" borderId="0"/>
    <xf numFmtId="197" fontId="22" fillId="0" borderId="0"/>
    <xf numFmtId="197" fontId="7" fillId="0" borderId="0"/>
    <xf numFmtId="198" fontId="6" fillId="0" borderId="0"/>
    <xf numFmtId="199" fontId="67" fillId="0" borderId="0"/>
    <xf numFmtId="201" fontId="22" fillId="0" borderId="0"/>
    <xf numFmtId="14" fontId="6" fillId="0" borderId="0"/>
    <xf numFmtId="0" fontId="7" fillId="0" borderId="0"/>
    <xf numFmtId="9" fontId="7" fillId="0" borderId="0" applyFont="0" applyFill="0" applyBorder="0" applyAlignment="0" applyProtection="0"/>
    <xf numFmtId="200" fontId="16" fillId="0" borderId="0" applyNumberFormat="0">
      <alignment horizontal="right"/>
    </xf>
    <xf numFmtId="200" fontId="16" fillId="0" borderId="0" applyNumberFormat="0">
      <alignment horizontal="right"/>
    </xf>
    <xf numFmtId="200" fontId="16" fillId="0" borderId="0" applyNumberFormat="0">
      <alignment horizontal="right"/>
    </xf>
    <xf numFmtId="200" fontId="16" fillId="0" borderId="0" applyNumberFormat="0">
      <alignment horizontal="right"/>
    </xf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200" fontId="24" fillId="0" borderId="18">
      <alignment horizontal="justify" vertical="center"/>
    </xf>
    <xf numFmtId="200" fontId="24" fillId="0" borderId="18">
      <alignment horizontal="justify" vertical="center"/>
    </xf>
    <xf numFmtId="200" fontId="44" fillId="12" borderId="0" applyNumberFormat="0" applyBorder="0" applyAlignment="0" applyProtection="0"/>
    <xf numFmtId="200" fontId="44" fillId="12" borderId="0" applyNumberFormat="0" applyBorder="0" applyAlignment="0" applyProtection="0"/>
    <xf numFmtId="200" fontId="44" fillId="13" borderId="0" applyNumberFormat="0" applyBorder="0" applyAlignment="0" applyProtection="0"/>
    <xf numFmtId="200" fontId="44" fillId="13" borderId="0" applyNumberFormat="0" applyBorder="0" applyAlignment="0" applyProtection="0"/>
    <xf numFmtId="200" fontId="44" fillId="14" borderId="0" applyNumberFormat="0" applyBorder="0" applyAlignment="0" applyProtection="0"/>
    <xf numFmtId="200" fontId="44" fillId="14" borderId="0" applyNumberFormat="0" applyBorder="0" applyAlignment="0" applyProtection="0"/>
    <xf numFmtId="200" fontId="44" fillId="15" borderId="0" applyNumberFormat="0" applyBorder="0" applyAlignment="0" applyProtection="0"/>
    <xf numFmtId="200" fontId="44" fillId="15" borderId="0" applyNumberFormat="0" applyBorder="0" applyAlignment="0" applyProtection="0"/>
    <xf numFmtId="200" fontId="44" fillId="16" borderId="0" applyNumberFormat="0" applyBorder="0" applyAlignment="0" applyProtection="0"/>
    <xf numFmtId="200" fontId="44" fillId="16" borderId="0" applyNumberFormat="0" applyBorder="0" applyAlignment="0" applyProtection="0"/>
    <xf numFmtId="200" fontId="44" fillId="14" borderId="0" applyNumberFormat="0" applyBorder="0" applyAlignment="0" applyProtection="0"/>
    <xf numFmtId="200" fontId="44" fillId="14" borderId="0" applyNumberFormat="0" applyBorder="0" applyAlignment="0" applyProtection="0"/>
    <xf numFmtId="200" fontId="44" fillId="16" borderId="0" applyNumberFormat="0" applyBorder="0" applyAlignment="0" applyProtection="0"/>
    <xf numFmtId="200" fontId="44" fillId="16" borderId="0" applyNumberFormat="0" applyBorder="0" applyAlignment="0" applyProtection="0"/>
    <xf numFmtId="200" fontId="44" fillId="13" borderId="0" applyNumberFormat="0" applyBorder="0" applyAlignment="0" applyProtection="0"/>
    <xf numFmtId="200" fontId="44" fillId="13" borderId="0" applyNumberFormat="0" applyBorder="0" applyAlignment="0" applyProtection="0"/>
    <xf numFmtId="200" fontId="44" fillId="17" borderId="0" applyNumberFormat="0" applyBorder="0" applyAlignment="0" applyProtection="0"/>
    <xf numFmtId="200" fontId="44" fillId="17" borderId="0" applyNumberFormat="0" applyBorder="0" applyAlignment="0" applyProtection="0"/>
    <xf numFmtId="200" fontId="44" fillId="18" borderId="0" applyNumberFormat="0" applyBorder="0" applyAlignment="0" applyProtection="0"/>
    <xf numFmtId="200" fontId="44" fillId="18" borderId="0" applyNumberFormat="0" applyBorder="0" applyAlignment="0" applyProtection="0"/>
    <xf numFmtId="200" fontId="44" fillId="16" borderId="0" applyNumberFormat="0" applyBorder="0" applyAlignment="0" applyProtection="0"/>
    <xf numFmtId="200" fontId="44" fillId="16" borderId="0" applyNumberFormat="0" applyBorder="0" applyAlignment="0" applyProtection="0"/>
    <xf numFmtId="200" fontId="44" fillId="14" borderId="0" applyNumberFormat="0" applyBorder="0" applyAlignment="0" applyProtection="0"/>
    <xf numFmtId="200" fontId="44" fillId="14" borderId="0" applyNumberFormat="0" applyBorder="0" applyAlignment="0" applyProtection="0"/>
    <xf numFmtId="200" fontId="68" fillId="16" borderId="0" applyNumberFormat="0" applyBorder="0" applyAlignment="0" applyProtection="0"/>
    <xf numFmtId="200" fontId="68" fillId="16" borderId="0" applyNumberFormat="0" applyBorder="0" applyAlignment="0" applyProtection="0"/>
    <xf numFmtId="200" fontId="68" fillId="19" borderId="0" applyNumberFormat="0" applyBorder="0" applyAlignment="0" applyProtection="0"/>
    <xf numFmtId="200" fontId="68" fillId="19" borderId="0" applyNumberFormat="0" applyBorder="0" applyAlignment="0" applyProtection="0"/>
    <xf numFmtId="200" fontId="68" fillId="20" borderId="0" applyNumberFormat="0" applyBorder="0" applyAlignment="0" applyProtection="0"/>
    <xf numFmtId="200" fontId="68" fillId="20" borderId="0" applyNumberFormat="0" applyBorder="0" applyAlignment="0" applyProtection="0"/>
    <xf numFmtId="200" fontId="68" fillId="18" borderId="0" applyNumberFormat="0" applyBorder="0" applyAlignment="0" applyProtection="0"/>
    <xf numFmtId="200" fontId="68" fillId="18" borderId="0" applyNumberFormat="0" applyBorder="0" applyAlignment="0" applyProtection="0"/>
    <xf numFmtId="200" fontId="68" fillId="16" borderId="0" applyNumberFormat="0" applyBorder="0" applyAlignment="0" applyProtection="0"/>
    <xf numFmtId="200" fontId="68" fillId="16" borderId="0" applyNumberFormat="0" applyBorder="0" applyAlignment="0" applyProtection="0"/>
    <xf numFmtId="200" fontId="68" fillId="13" borderId="0" applyNumberFormat="0" applyBorder="0" applyAlignment="0" applyProtection="0"/>
    <xf numFmtId="200" fontId="68" fillId="13" borderId="0" applyNumberFormat="0" applyBorder="0" applyAlignment="0" applyProtection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25" fillId="0" borderId="16" applyBorder="0"/>
    <xf numFmtId="200" fontId="68" fillId="19" borderId="0" applyNumberFormat="0" applyBorder="0" applyAlignment="0" applyProtection="0"/>
    <xf numFmtId="202" fontId="13" fillId="5" borderId="0" applyNumberFormat="0" applyBorder="0" applyAlignment="0" applyProtection="0"/>
    <xf numFmtId="0" fontId="12" fillId="5" borderId="0" applyNumberFormat="0" applyBorder="0" applyAlignment="0" applyProtection="0"/>
    <xf numFmtId="200" fontId="68" fillId="21" borderId="0" applyNumberFormat="0" applyBorder="0" applyAlignment="0" applyProtection="0"/>
    <xf numFmtId="200" fontId="68" fillId="21" borderId="0" applyNumberFormat="0" applyBorder="0" applyAlignment="0" applyProtection="0"/>
    <xf numFmtId="200" fontId="68" fillId="22" borderId="0" applyNumberFormat="0" applyBorder="0" applyAlignment="0" applyProtection="0"/>
    <xf numFmtId="200" fontId="68" fillId="22" borderId="0" applyNumberFormat="0" applyBorder="0" applyAlignment="0" applyProtection="0"/>
    <xf numFmtId="200" fontId="68" fillId="7" borderId="0" applyNumberFormat="0" applyBorder="0" applyAlignment="0" applyProtection="0"/>
    <xf numFmtId="200" fontId="68" fillId="7" borderId="0" applyNumberFormat="0" applyBorder="0" applyAlignment="0" applyProtection="0"/>
    <xf numFmtId="200" fontId="69" fillId="23" borderId="0" applyNumberFormat="0" applyBorder="0" applyAlignment="0" applyProtection="0"/>
    <xf numFmtId="200" fontId="69" fillId="23" borderId="0" applyNumberFormat="0" applyBorder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0" fillId="24" borderId="22" applyNumberFormat="0" applyAlignment="0" applyProtection="0"/>
    <xf numFmtId="200" fontId="71" fillId="25" borderId="23" applyNumberFormat="0" applyAlignment="0" applyProtection="0"/>
    <xf numFmtId="200" fontId="71" fillId="25" borderId="23" applyNumberFormat="0" applyAlignment="0" applyProtection="0"/>
    <xf numFmtId="200" fontId="71" fillId="25" borderId="23" applyNumberFormat="0" applyAlignment="0" applyProtection="0"/>
    <xf numFmtId="200" fontId="71" fillId="25" borderId="23" applyNumberFormat="0" applyAlignment="0" applyProtection="0"/>
    <xf numFmtId="200" fontId="72" fillId="0" borderId="0" applyNumberFormat="0" applyFill="0" applyBorder="0" applyAlignment="0" applyProtection="0">
      <alignment vertical="top"/>
      <protection locked="0"/>
    </xf>
    <xf numFmtId="200" fontId="73" fillId="0" borderId="0" applyNumberFormat="0" applyFill="0" applyBorder="0" applyAlignment="0" applyProtection="0">
      <alignment vertical="top"/>
      <protection locked="0"/>
    </xf>
    <xf numFmtId="200" fontId="72" fillId="0" borderId="0" applyNumberFormat="0" applyFill="0" applyBorder="0" applyAlignment="0" applyProtection="0">
      <alignment vertical="top"/>
      <protection locked="0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" fontId="74" fillId="0" borderId="10" applyFont="0" applyFill="0" applyBorder="0" applyAlignment="0">
      <alignment horizontal="center" vertical="center"/>
    </xf>
    <xf numFmtId="43" fontId="6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203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0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8" fontId="31" fillId="0" borderId="0" applyFont="0" applyFill="0" applyBorder="0" applyAlignment="0" applyProtection="0"/>
    <xf numFmtId="20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75" fillId="26" borderId="0" applyNumberFormat="0" applyBorder="0" applyAlignment="0" applyProtection="0"/>
    <xf numFmtId="200" fontId="75" fillId="27" borderId="0" applyNumberFormat="0" applyBorder="0" applyAlignment="0" applyProtection="0"/>
    <xf numFmtId="200" fontId="75" fillId="27" borderId="0" applyNumberFormat="0" applyBorder="0" applyAlignment="0" applyProtection="0"/>
    <xf numFmtId="200" fontId="76" fillId="0" borderId="0" applyNumberFormat="0" applyFill="0" applyBorder="0" applyAlignment="0" applyProtection="0"/>
    <xf numFmtId="200" fontId="76" fillId="0" borderId="0" applyNumberFormat="0" applyFill="0" applyBorder="0" applyAlignment="0" applyProtection="0"/>
    <xf numFmtId="200" fontId="77" fillId="16" borderId="0" applyNumberFormat="0" applyBorder="0" applyAlignment="0" applyProtection="0"/>
    <xf numFmtId="200" fontId="77" fillId="16" borderId="0" applyNumberFormat="0" applyBorder="0" applyAlignment="0" applyProtection="0"/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23" fillId="0" borderId="8">
      <alignment horizontal="left" vertical="center"/>
    </xf>
    <xf numFmtId="200" fontId="78" fillId="0" borderId="24" applyNumberFormat="0" applyFill="0" applyAlignment="0" applyProtection="0"/>
    <xf numFmtId="200" fontId="78" fillId="0" borderId="24" applyNumberFormat="0" applyFill="0" applyAlignment="0" applyProtection="0"/>
    <xf numFmtId="200" fontId="78" fillId="0" borderId="0" applyNumberFormat="0" applyFill="0" applyBorder="0" applyAlignment="0" applyProtection="0"/>
    <xf numFmtId="200" fontId="78" fillId="0" borderId="0" applyNumberFormat="0" applyFill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10" fontId="15" fillId="10" borderId="1" applyNumberFormat="0" applyBorder="0" applyAlignment="0" applyProtection="0"/>
    <xf numFmtId="200" fontId="79" fillId="17" borderId="22" applyNumberFormat="0" applyAlignment="0" applyProtection="0"/>
    <xf numFmtId="200" fontId="79" fillId="17" borderId="22" applyNumberFormat="0" applyAlignment="0" applyProtection="0"/>
    <xf numFmtId="200" fontId="79" fillId="17" borderId="22" applyNumberFormat="0" applyAlignment="0" applyProtection="0"/>
    <xf numFmtId="200" fontId="79" fillId="17" borderId="22" applyNumberFormat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0" fontId="80" fillId="0" borderId="25" applyNumberFormat="0" applyFill="0" applyAlignment="0" applyProtection="0"/>
    <xf numFmtId="205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200" fontId="16" fillId="0" borderId="0" applyNumberFormat="0">
      <alignment horizontal="right"/>
    </xf>
    <xf numFmtId="200" fontId="81" fillId="17" borderId="0" applyNumberFormat="0" applyBorder="0" applyAlignment="0" applyProtection="0"/>
    <xf numFmtId="200" fontId="81" fillId="17" borderId="0" applyNumberFormat="0" applyBorder="0" applyAlignment="0" applyProtection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22" fillId="0" borderId="0"/>
    <xf numFmtId="206" fontId="22" fillId="0" borderId="0"/>
    <xf numFmtId="200" fontId="22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44" fillId="0" borderId="0"/>
    <xf numFmtId="200" fontId="22" fillId="0" borderId="0"/>
    <xf numFmtId="200" fontId="22" fillId="0" borderId="0"/>
    <xf numFmtId="176" fontId="43" fillId="0" borderId="0" applyFill="0" applyBorder="0" applyAlignment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5" fontId="6" fillId="0" borderId="0"/>
    <xf numFmtId="172" fontId="6" fillId="0" borderId="0"/>
    <xf numFmtId="170" fontId="6" fillId="0" borderId="0"/>
    <xf numFmtId="170" fontId="6" fillId="0" borderId="0"/>
    <xf numFmtId="174" fontId="6" fillId="0" borderId="0"/>
    <xf numFmtId="172" fontId="6" fillId="0" borderId="0"/>
    <xf numFmtId="172" fontId="6" fillId="0" borderId="0"/>
    <xf numFmtId="172" fontId="6" fillId="0" borderId="0"/>
    <xf numFmtId="205" fontId="6" fillId="0" borderId="0"/>
    <xf numFmtId="205" fontId="6" fillId="0" borderId="0"/>
    <xf numFmtId="205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2" fontId="6" fillId="0" borderId="0"/>
    <xf numFmtId="198" fontId="6" fillId="0" borderId="0"/>
    <xf numFmtId="198" fontId="6" fillId="0" borderId="0"/>
    <xf numFmtId="172" fontId="6" fillId="0" borderId="0"/>
    <xf numFmtId="202" fontId="6" fillId="0" borderId="0"/>
    <xf numFmtId="202" fontId="6" fillId="0" borderId="0"/>
    <xf numFmtId="204" fontId="6" fillId="0" borderId="0"/>
    <xf numFmtId="202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2" fontId="22" fillId="0" borderId="0"/>
    <xf numFmtId="204" fontId="22" fillId="0" borderId="0"/>
    <xf numFmtId="204" fontId="22" fillId="0" borderId="0"/>
    <xf numFmtId="204" fontId="22" fillId="0" borderId="0"/>
    <xf numFmtId="204" fontId="22" fillId="0" borderId="0"/>
    <xf numFmtId="0" fontId="22" fillId="0" borderId="0"/>
    <xf numFmtId="204" fontId="22" fillId="0" borderId="0"/>
    <xf numFmtId="204" fontId="22" fillId="0" borderId="0"/>
    <xf numFmtId="204" fontId="22" fillId="0" borderId="0"/>
    <xf numFmtId="204" fontId="22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0" fontId="22" fillId="0" borderId="0"/>
    <xf numFmtId="200" fontId="6" fillId="0" borderId="0"/>
    <xf numFmtId="200" fontId="6" fillId="0" borderId="0"/>
    <xf numFmtId="200" fontId="6" fillId="0" borderId="0"/>
    <xf numFmtId="200" fontId="22" fillId="0" borderId="0"/>
    <xf numFmtId="200" fontId="6" fillId="0" borderId="0"/>
    <xf numFmtId="200" fontId="6" fillId="0" borderId="0"/>
    <xf numFmtId="200" fontId="6" fillId="0" borderId="0"/>
    <xf numFmtId="200" fontId="22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200" fontId="7" fillId="0" borderId="0"/>
    <xf numFmtId="200" fontId="7" fillId="0" borderId="0"/>
    <xf numFmtId="205" fontId="7" fillId="0" borderId="0"/>
    <xf numFmtId="172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2" fontId="7" fillId="0" borderId="0"/>
    <xf numFmtId="172" fontId="7" fillId="0" borderId="0"/>
    <xf numFmtId="190" fontId="7" fillId="0" borderId="0"/>
    <xf numFmtId="190" fontId="7" fillId="0" borderId="0"/>
    <xf numFmtId="172" fontId="7" fillId="0" borderId="0"/>
    <xf numFmtId="205" fontId="7" fillId="0" borderId="0"/>
    <xf numFmtId="205" fontId="7" fillId="0" borderId="0"/>
    <xf numFmtId="205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22" fillId="0" borderId="0"/>
    <xf numFmtId="42" fontId="7" fillId="0" borderId="0"/>
    <xf numFmtId="42" fontId="7" fillId="0" borderId="0"/>
    <xf numFmtId="164" fontId="7" fillId="0" borderId="0"/>
    <xf numFmtId="164" fontId="7" fillId="0" borderId="0"/>
    <xf numFmtId="42" fontId="7" fillId="0" borderId="0"/>
    <xf numFmtId="42" fontId="7" fillId="0" borderId="0"/>
    <xf numFmtId="164" fontId="7" fillId="0" borderId="0"/>
    <xf numFmtId="164" fontId="7" fillId="0" borderId="0"/>
    <xf numFmtId="42" fontId="7" fillId="0" borderId="0"/>
    <xf numFmtId="42" fontId="7" fillId="0" borderId="0"/>
    <xf numFmtId="164" fontId="7" fillId="0" borderId="0"/>
    <xf numFmtId="164" fontId="7" fillId="0" borderId="0"/>
    <xf numFmtId="42" fontId="7" fillId="0" borderId="0"/>
    <xf numFmtId="42" fontId="7" fillId="0" borderId="0"/>
    <xf numFmtId="164" fontId="7" fillId="0" borderId="0"/>
    <xf numFmtId="164" fontId="7" fillId="0" borderId="0"/>
    <xf numFmtId="42" fontId="7" fillId="0" borderId="0"/>
    <xf numFmtId="42" fontId="7" fillId="0" borderId="0"/>
    <xf numFmtId="164" fontId="7" fillId="0" borderId="0"/>
    <xf numFmtId="164" fontId="7" fillId="0" borderId="0"/>
    <xf numFmtId="42" fontId="7" fillId="0" borderId="0"/>
    <xf numFmtId="42" fontId="7" fillId="0" borderId="0"/>
    <xf numFmtId="164" fontId="7" fillId="0" borderId="0"/>
    <xf numFmtId="164" fontId="7" fillId="0" borderId="0"/>
    <xf numFmtId="200" fontId="82" fillId="0" borderId="0"/>
    <xf numFmtId="190" fontId="67" fillId="0" borderId="0"/>
    <xf numFmtId="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22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22" fillId="0" borderId="0"/>
    <xf numFmtId="200" fontId="7" fillId="0" borderId="0"/>
    <xf numFmtId="200" fontId="7" fillId="0" borderId="0"/>
    <xf numFmtId="200" fontId="7" fillId="0" borderId="0"/>
    <xf numFmtId="206" fontId="7" fillId="0" borderId="0"/>
    <xf numFmtId="206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8" fontId="7" fillId="0" borderId="0"/>
    <xf numFmtId="208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2" fontId="6" fillId="0" borderId="0"/>
    <xf numFmtId="198" fontId="6" fillId="0" borderId="0"/>
    <xf numFmtId="205" fontId="6" fillId="0" borderId="0"/>
    <xf numFmtId="205" fontId="6" fillId="0" borderId="0"/>
    <xf numFmtId="205" fontId="6" fillId="0" borderId="0"/>
    <xf numFmtId="205" fontId="6" fillId="0" borderId="0"/>
    <xf numFmtId="205" fontId="6" fillId="0" borderId="0"/>
    <xf numFmtId="172" fontId="6" fillId="0" borderId="0"/>
    <xf numFmtId="172" fontId="6" fillId="0" borderId="0"/>
    <xf numFmtId="198" fontId="6" fillId="0" borderId="0"/>
    <xf numFmtId="202" fontId="6" fillId="0" borderId="0"/>
    <xf numFmtId="202" fontId="6" fillId="0" borderId="0"/>
    <xf numFmtId="204" fontId="6" fillId="0" borderId="0"/>
    <xf numFmtId="204" fontId="6" fillId="0" borderId="0"/>
    <xf numFmtId="202" fontId="6" fillId="0" borderId="0"/>
    <xf numFmtId="202" fontId="6" fillId="0" borderId="0"/>
    <xf numFmtId="202" fontId="6" fillId="0" borderId="0"/>
    <xf numFmtId="202" fontId="6" fillId="0" borderId="0"/>
    <xf numFmtId="202" fontId="6" fillId="0" borderId="0"/>
    <xf numFmtId="200" fontId="6" fillId="0" borderId="0"/>
    <xf numFmtId="200" fontId="6" fillId="0" borderId="0"/>
    <xf numFmtId="200" fontId="6" fillId="0" borderId="0"/>
    <xf numFmtId="202" fontId="6" fillId="0" borderId="0"/>
    <xf numFmtId="198" fontId="6" fillId="0" borderId="0"/>
    <xf numFmtId="205" fontId="6" fillId="0" borderId="0"/>
    <xf numFmtId="205" fontId="6" fillId="0" borderId="0"/>
    <xf numFmtId="205" fontId="6" fillId="0" borderId="0"/>
    <xf numFmtId="205" fontId="6" fillId="0" borderId="0"/>
    <xf numFmtId="205" fontId="6" fillId="0" borderId="0"/>
    <xf numFmtId="172" fontId="6" fillId="0" borderId="0"/>
    <xf numFmtId="172" fontId="6" fillId="0" borderId="0"/>
    <xf numFmtId="202" fontId="6" fillId="0" borderId="0"/>
    <xf numFmtId="202" fontId="6" fillId="0" borderId="0"/>
    <xf numFmtId="204" fontId="6" fillId="0" borderId="0"/>
    <xf numFmtId="204" fontId="6" fillId="0" borderId="0"/>
    <xf numFmtId="204" fontId="6" fillId="0" borderId="0"/>
    <xf numFmtId="204" fontId="6" fillId="0" borderId="0"/>
    <xf numFmtId="204" fontId="6" fillId="0" borderId="0"/>
    <xf numFmtId="204" fontId="6" fillId="0" borderId="0"/>
    <xf numFmtId="202" fontId="6" fillId="0" borderId="0"/>
    <xf numFmtId="202" fontId="6" fillId="0" borderId="0"/>
    <xf numFmtId="202" fontId="6" fillId="0" borderId="0"/>
    <xf numFmtId="202" fontId="6" fillId="0" borderId="0"/>
    <xf numFmtId="202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2" fontId="6" fillId="0" borderId="0"/>
    <xf numFmtId="202" fontId="6" fillId="0" borderId="0"/>
    <xf numFmtId="202" fontId="6" fillId="0" borderId="0"/>
    <xf numFmtId="0" fontId="6" fillId="0" borderId="0"/>
    <xf numFmtId="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179" fontId="6" fillId="0" borderId="0"/>
    <xf numFmtId="179" fontId="6" fillId="0" borderId="0"/>
    <xf numFmtId="200" fontId="22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9" fontId="7" fillId="0" borderId="0"/>
    <xf numFmtId="200" fontId="7" fillId="0" borderId="0"/>
    <xf numFmtId="200" fontId="7" fillId="0" borderId="0"/>
    <xf numFmtId="200" fontId="7" fillId="0" borderId="0"/>
    <xf numFmtId="201" fontId="7" fillId="0" borderId="0"/>
    <xf numFmtId="201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2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2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2" fontId="67" fillId="0" borderId="0"/>
    <xf numFmtId="202" fontId="67" fillId="0" borderId="0"/>
    <xf numFmtId="204" fontId="67" fillId="0" borderId="0"/>
    <xf numFmtId="204" fontId="67" fillId="0" borderId="0"/>
    <xf numFmtId="204" fontId="67" fillId="0" borderId="0"/>
    <xf numFmtId="204" fontId="67" fillId="0" borderId="0"/>
    <xf numFmtId="202" fontId="6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1" fontId="7" fillId="0" borderId="0"/>
    <xf numFmtId="201" fontId="7" fillId="0" borderId="0"/>
    <xf numFmtId="200" fontId="7" fillId="0" borderId="0"/>
    <xf numFmtId="200" fontId="7" fillId="0" borderId="0"/>
    <xf numFmtId="200" fontId="7" fillId="0" borderId="0"/>
    <xf numFmtId="0" fontId="6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22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22" fillId="0" borderId="0"/>
    <xf numFmtId="43" fontId="7" fillId="0" borderId="0"/>
    <xf numFmtId="43" fontId="7" fillId="0" borderId="0"/>
    <xf numFmtId="43" fontId="7" fillId="0" borderId="0"/>
    <xf numFmtId="43" fontId="7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99" fontId="7" fillId="0" borderId="0"/>
    <xf numFmtId="199" fontId="7" fillId="0" borderId="0"/>
    <xf numFmtId="199" fontId="7" fillId="0" borderId="0"/>
    <xf numFmtId="199" fontId="7" fillId="0" borderId="0"/>
    <xf numFmtId="199" fontId="7" fillId="0" borderId="0"/>
    <xf numFmtId="199" fontId="7" fillId="0" borderId="0"/>
    <xf numFmtId="199" fontId="7" fillId="0" borderId="0"/>
    <xf numFmtId="199" fontId="7" fillId="0" borderId="0"/>
    <xf numFmtId="168" fontId="7" fillId="0" borderId="0"/>
    <xf numFmtId="168" fontId="7" fillId="0" borderId="0"/>
    <xf numFmtId="168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22" fillId="0" borderId="0"/>
    <xf numFmtId="210" fontId="67" fillId="0" borderId="0"/>
    <xf numFmtId="201" fontId="67" fillId="0" borderId="0"/>
    <xf numFmtId="201" fontId="67" fillId="0" borderId="0"/>
    <xf numFmtId="201" fontId="67" fillId="0" borderId="0"/>
    <xf numFmtId="200" fontId="67" fillId="0" borderId="0"/>
    <xf numFmtId="0" fontId="7" fillId="0" borderId="0"/>
    <xf numFmtId="0" fontId="22" fillId="0" borderId="0"/>
    <xf numFmtId="0" fontId="7" fillId="0" borderId="0"/>
    <xf numFmtId="200" fontId="22" fillId="0" borderId="0"/>
    <xf numFmtId="200" fontId="83" fillId="0" borderId="0"/>
    <xf numFmtId="201" fontId="83" fillId="0" borderId="0"/>
    <xf numFmtId="201" fontId="83" fillId="0" borderId="0"/>
    <xf numFmtId="200" fontId="6" fillId="0" borderId="0"/>
    <xf numFmtId="200" fontId="6" fillId="0" borderId="0"/>
    <xf numFmtId="200" fontId="6" fillId="0" borderId="0"/>
    <xf numFmtId="202" fontId="22" fillId="0" borderId="0"/>
    <xf numFmtId="204" fontId="22" fillId="0" borderId="0"/>
    <xf numFmtId="204" fontId="22" fillId="0" borderId="0"/>
    <xf numFmtId="204" fontId="22" fillId="0" borderId="0"/>
    <xf numFmtId="204" fontId="22" fillId="0" borderId="0"/>
    <xf numFmtId="200" fontId="22" fillId="0" borderId="0"/>
    <xf numFmtId="202" fontId="22" fillId="0" borderId="0"/>
    <xf numFmtId="204" fontId="22" fillId="0" borderId="0"/>
    <xf numFmtId="204" fontId="22" fillId="0" borderId="0"/>
    <xf numFmtId="204" fontId="22" fillId="0" borderId="0"/>
    <xf numFmtId="204" fontId="22" fillId="0" borderId="0"/>
    <xf numFmtId="200" fontId="6" fillId="0" borderId="0"/>
    <xf numFmtId="200" fontId="6" fillId="0" borderId="0"/>
    <xf numFmtId="0" fontId="22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7" fillId="0" borderId="0"/>
    <xf numFmtId="200" fontId="7" fillId="0" borderId="0"/>
    <xf numFmtId="200" fontId="7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22" fillId="0" borderId="0"/>
    <xf numFmtId="200" fontId="22" fillId="0" borderId="0"/>
    <xf numFmtId="200" fontId="22" fillId="0" borderId="0"/>
    <xf numFmtId="200" fontId="22" fillId="0" borderId="0"/>
    <xf numFmtId="200" fontId="22" fillId="0" borderId="0"/>
    <xf numFmtId="200" fontId="22" fillId="0" borderId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22" fillId="14" borderId="26" applyNumberFormat="0" applyFont="0" applyAlignment="0" applyProtection="0"/>
    <xf numFmtId="200" fontId="16" fillId="0" borderId="0" applyNumberFormat="0">
      <alignment horizontal="right"/>
    </xf>
    <xf numFmtId="200" fontId="16" fillId="0" borderId="0" applyNumberFormat="0">
      <alignment horizontal="right"/>
    </xf>
    <xf numFmtId="200" fontId="84" fillId="24" borderId="27" applyNumberFormat="0" applyAlignment="0" applyProtection="0"/>
    <xf numFmtId="200" fontId="84" fillId="24" borderId="27" applyNumberFormat="0" applyAlignment="0" applyProtection="0"/>
    <xf numFmtId="200" fontId="84" fillId="24" borderId="27" applyNumberFormat="0" applyAlignment="0" applyProtection="0"/>
    <xf numFmtId="200" fontId="84" fillId="24" borderId="27" applyNumberFormat="0" applyAlignment="0" applyProtection="0"/>
    <xf numFmtId="200" fontId="84" fillId="24" borderId="27" applyNumberFormat="0" applyAlignment="0" applyProtection="0"/>
    <xf numFmtId="200" fontId="84" fillId="24" borderId="27" applyNumberFormat="0" applyAlignment="0" applyProtection="0"/>
    <xf numFmtId="200" fontId="84" fillId="24" borderId="27" applyNumberFormat="0" applyAlignment="0" applyProtection="0"/>
    <xf numFmtId="200" fontId="84" fillId="24" borderId="27" applyNumberFormat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188" fontId="37" fillId="0" borderId="15" applyFont="0" applyFill="0" applyBorder="0" applyAlignment="0" applyProtection="0">
      <alignment horizontal="right"/>
    </xf>
    <xf numFmtId="9" fontId="85" fillId="0" borderId="0" applyFont="0" applyFill="0" applyBorder="0" applyAlignment="0" applyProtection="0"/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3" fontId="86" fillId="0" borderId="28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4" fontId="86" fillId="0" borderId="29" applyBorder="0">
      <alignment horizontal="right" wrapText="1"/>
    </xf>
    <xf numFmtId="200" fontId="22" fillId="0" borderId="0" applyNumberFormat="0" applyFill="0" applyBorder="0" applyAlignment="0" applyProtection="0"/>
    <xf numFmtId="200" fontId="87" fillId="0" borderId="0" applyNumberForma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200" fontId="16" fillId="0" borderId="0" applyNumberFormat="0">
      <alignment horizontal="right"/>
    </xf>
    <xf numFmtId="200" fontId="16" fillId="0" borderId="0" applyNumberFormat="0">
      <alignment horizontal="right"/>
    </xf>
    <xf numFmtId="200" fontId="88" fillId="0" borderId="0" applyNumberFormat="0" applyFill="0" applyBorder="0" applyAlignment="0" applyProtection="0"/>
    <xf numFmtId="200" fontId="88" fillId="0" borderId="0" applyNumberFormat="0" applyFill="0" applyBorder="0" applyAlignment="0" applyProtection="0"/>
    <xf numFmtId="206" fontId="22" fillId="0" borderId="0" applyFont="0" applyFill="0" applyBorder="0" applyAlignment="0" applyProtection="0"/>
    <xf numFmtId="201" fontId="22" fillId="0" borderId="0" applyFont="0" applyFill="0" applyBorder="0" applyAlignment="0" applyProtection="0"/>
    <xf numFmtId="200" fontId="16" fillId="0" borderId="0" applyNumberFormat="0">
      <alignment horizontal="right"/>
    </xf>
    <xf numFmtId="200" fontId="16" fillId="0" borderId="0" applyNumberFormat="0">
      <alignment horizontal="right"/>
    </xf>
    <xf numFmtId="200" fontId="80" fillId="0" borderId="0" applyNumberFormat="0" applyFill="0" applyBorder="0" applyAlignment="0" applyProtection="0"/>
    <xf numFmtId="200" fontId="80" fillId="0" borderId="0" applyNumberForma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189" fontId="22" fillId="0" borderId="8" applyFont="0" applyFill="0" applyBorder="0" applyAlignment="0" applyProtection="0"/>
    <xf numFmtId="200" fontId="56" fillId="0" borderId="0"/>
    <xf numFmtId="200" fontId="63" fillId="0" borderId="0" applyFont="0" applyFill="0" applyBorder="0" applyAlignment="0" applyProtection="0"/>
    <xf numFmtId="205" fontId="14" fillId="0" borderId="0" applyFont="0" applyFill="0" applyBorder="0" applyAlignment="0" applyProtection="0"/>
    <xf numFmtId="200" fontId="89" fillId="0" borderId="0"/>
    <xf numFmtId="191" fontId="89" fillId="0" borderId="0" applyFont="0" applyFill="0" applyBorder="0" applyAlignment="0" applyProtection="0"/>
    <xf numFmtId="197" fontId="6" fillId="0" borderId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0" fillId="24" borderId="30" applyNumberFormat="0" applyAlignment="0" applyProtection="0"/>
    <xf numFmtId="200" fontId="71" fillId="25" borderId="31" applyNumberFormat="0" applyAlignment="0" applyProtection="0"/>
    <xf numFmtId="200" fontId="71" fillId="25" borderId="31" applyNumberFormat="0" applyAlignment="0" applyProtection="0"/>
    <xf numFmtId="200" fontId="71" fillId="25" borderId="31" applyNumberFormat="0" applyAlignment="0" applyProtection="0"/>
    <xf numFmtId="200" fontId="71" fillId="25" borderId="31" applyNumberFormat="0" applyAlignment="0" applyProtection="0"/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4" fontId="74" fillId="0" borderId="32" applyFont="0" applyFill="0" applyBorder="0" applyAlignment="0">
      <alignment horizontal="center" vertical="center"/>
    </xf>
    <xf numFmtId="200" fontId="79" fillId="17" borderId="30" applyNumberFormat="0" applyAlignment="0" applyProtection="0"/>
    <xf numFmtId="200" fontId="79" fillId="17" borderId="30" applyNumberFormat="0" applyAlignment="0" applyProtection="0"/>
    <xf numFmtId="200" fontId="79" fillId="17" borderId="30" applyNumberFormat="0" applyAlignment="0" applyProtection="0"/>
    <xf numFmtId="200" fontId="79" fillId="17" borderId="30" applyNumberForma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22" fillId="14" borderId="33" applyNumberFormat="0" applyFon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200" fontId="84" fillId="24" borderId="34" applyNumberFormat="0" applyAlignment="0" applyProtection="0"/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3" fontId="86" fillId="0" borderId="35" applyBorder="0">
      <alignment horizontal="right" wrapText="1"/>
    </xf>
    <xf numFmtId="0" fontId="91" fillId="0" borderId="38" applyNumberFormat="0" applyFill="0" applyAlignment="0" applyProtection="0"/>
    <xf numFmtId="0" fontId="92" fillId="0" borderId="39" applyNumberFormat="0" applyFill="0" applyAlignment="0" applyProtection="0"/>
    <xf numFmtId="0" fontId="93" fillId="0" borderId="40" applyNumberFormat="0" applyFill="0" applyAlignment="0" applyProtection="0"/>
    <xf numFmtId="0" fontId="93" fillId="0" borderId="0" applyNumberFormat="0" applyFill="0" applyBorder="0" applyAlignment="0" applyProtection="0"/>
    <xf numFmtId="0" fontId="94" fillId="29" borderId="0" applyNumberFormat="0" applyBorder="0" applyAlignment="0" applyProtection="0"/>
    <xf numFmtId="0" fontId="95" fillId="30" borderId="0" applyNumberFormat="0" applyBorder="0" applyAlignment="0" applyProtection="0"/>
    <xf numFmtId="0" fontId="96" fillId="31" borderId="0" applyNumberFormat="0" applyBorder="0" applyAlignment="0" applyProtection="0"/>
    <xf numFmtId="0" fontId="97" fillId="32" borderId="41" applyNumberFormat="0" applyAlignment="0" applyProtection="0"/>
    <xf numFmtId="0" fontId="98" fillId="33" borderId="42" applyNumberFormat="0" applyAlignment="0" applyProtection="0"/>
    <xf numFmtId="0" fontId="99" fillId="33" borderId="41" applyNumberFormat="0" applyAlignment="0" applyProtection="0"/>
    <xf numFmtId="0" fontId="100" fillId="0" borderId="43" applyNumberFormat="0" applyFill="0" applyAlignment="0" applyProtection="0"/>
    <xf numFmtId="0" fontId="101" fillId="34" borderId="44" applyNumberFormat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46" applyNumberFormat="0" applyFill="0" applyAlignment="0" applyProtection="0"/>
    <xf numFmtId="0" fontId="12" fillId="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12" fillId="56" borderId="0" applyNumberFormat="0" applyBorder="0" applyAlignment="0" applyProtection="0"/>
    <xf numFmtId="0" fontId="5" fillId="0" borderId="0"/>
    <xf numFmtId="0" fontId="105" fillId="0" borderId="0" applyNumberFormat="0" applyFill="0" applyBorder="0" applyAlignment="0" applyProtection="0"/>
    <xf numFmtId="0" fontId="5" fillId="0" borderId="0"/>
    <xf numFmtId="0" fontId="5" fillId="35" borderId="45" applyNumberFormat="0" applyFont="0" applyAlignment="0" applyProtection="0"/>
    <xf numFmtId="197" fontId="4" fillId="0" borderId="0"/>
    <xf numFmtId="43" fontId="7" fillId="0" borderId="0" applyFont="0" applyFill="0" applyBorder="0" applyAlignment="0" applyProtection="0"/>
    <xf numFmtId="0" fontId="33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48" xfId="0" applyBorder="1"/>
    <xf numFmtId="1" fontId="0" fillId="0" borderId="0" xfId="0" applyNumberFormat="1" applyAlignment="1">
      <alignment horizontal="center" vertical="center"/>
    </xf>
    <xf numFmtId="1" fontId="10" fillId="58" borderId="0" xfId="0" applyNumberFormat="1" applyFont="1" applyFill="1" applyAlignment="1">
      <alignment horizontal="center" vertical="center"/>
    </xf>
    <xf numFmtId="1" fontId="0" fillId="58" borderId="0" xfId="0" applyNumberFormat="1" applyFill="1" applyAlignment="1">
      <alignment horizontal="center" vertical="center"/>
    </xf>
    <xf numFmtId="9" fontId="0" fillId="0" borderId="5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0" fillId="58" borderId="0" xfId="0" applyNumberFormat="1" applyFill="1" applyAlignment="1">
      <alignment horizontal="center" vertical="center"/>
    </xf>
    <xf numFmtId="49" fontId="10" fillId="58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" fontId="0" fillId="0" borderId="37" xfId="0" applyNumberFormat="1" applyBorder="1"/>
    <xf numFmtId="1" fontId="0" fillId="0" borderId="0" xfId="0" applyNumberFormat="1"/>
    <xf numFmtId="1" fontId="0" fillId="60" borderId="47" xfId="1" applyNumberFormat="1" applyFont="1" applyFill="1" applyBorder="1" applyAlignment="1">
      <alignment horizontal="center" vertical="center"/>
    </xf>
    <xf numFmtId="49" fontId="108" fillId="60" borderId="47" xfId="1" applyNumberFormat="1" applyFont="1" applyFill="1" applyBorder="1" applyAlignment="1">
      <alignment horizontal="center" vertical="center"/>
    </xf>
    <xf numFmtId="203" fontId="0" fillId="0" borderId="0" xfId="17059" applyNumberFormat="1" applyFont="1" applyAlignment="1">
      <alignment horizontal="center" vertical="center"/>
    </xf>
    <xf numFmtId="0" fontId="22" fillId="0" borderId="0" xfId="15219"/>
    <xf numFmtId="0" fontId="115" fillId="0" borderId="0" xfId="15219" applyFont="1"/>
    <xf numFmtId="0" fontId="22" fillId="0" borderId="0" xfId="15219" applyAlignment="1">
      <alignment vertical="center"/>
    </xf>
    <xf numFmtId="203" fontId="22" fillId="0" borderId="0" xfId="14186" applyNumberFormat="1" applyFont="1" applyAlignment="1">
      <alignment horizontal="center" vertical="center"/>
    </xf>
    <xf numFmtId="0" fontId="116" fillId="0" borderId="6" xfId="15219" applyFont="1" applyBorder="1" applyAlignment="1">
      <alignment vertical="center" textRotation="90"/>
    </xf>
    <xf numFmtId="0" fontId="120" fillId="64" borderId="6" xfId="15219" applyFont="1" applyFill="1" applyBorder="1" applyAlignment="1">
      <alignment horizontal="center" vertical="center" textRotation="90"/>
    </xf>
    <xf numFmtId="0" fontId="120" fillId="63" borderId="6" xfId="15219" applyFont="1" applyFill="1" applyBorder="1" applyAlignment="1">
      <alignment horizontal="center" vertical="center" textRotation="90" wrapText="1"/>
    </xf>
    <xf numFmtId="10" fontId="120" fillId="0" borderId="6" xfId="17060" applyNumberFormat="1" applyFont="1" applyBorder="1" applyAlignment="1">
      <alignment horizontal="center" vertical="center"/>
    </xf>
    <xf numFmtId="10" fontId="121" fillId="0" borderId="6" xfId="17060" applyNumberFormat="1" applyFont="1" applyBorder="1" applyAlignment="1">
      <alignment horizontal="center" vertical="center"/>
    </xf>
    <xf numFmtId="166" fontId="121" fillId="0" borderId="6" xfId="17060" applyNumberFormat="1" applyFont="1" applyBorder="1" applyAlignment="1">
      <alignment horizontal="center" vertical="center"/>
    </xf>
    <xf numFmtId="203" fontId="120" fillId="0" borderId="6" xfId="14186" applyNumberFormat="1" applyFont="1" applyFill="1" applyBorder="1" applyAlignment="1">
      <alignment horizontal="center" vertical="center"/>
    </xf>
    <xf numFmtId="0" fontId="22" fillId="0" borderId="62" xfId="15219" applyBorder="1"/>
    <xf numFmtId="0" fontId="117" fillId="0" borderId="0" xfId="17061" applyFont="1" applyAlignment="1">
      <alignment vertical="center"/>
    </xf>
    <xf numFmtId="0" fontId="124" fillId="63" borderId="6" xfId="15219" applyFont="1" applyFill="1" applyBorder="1" applyAlignment="1">
      <alignment horizontal="center" vertical="center" textRotation="90" wrapText="1"/>
    </xf>
    <xf numFmtId="0" fontId="124" fillId="62" borderId="6" xfId="15219" applyFont="1" applyFill="1" applyBorder="1" applyAlignment="1">
      <alignment horizontal="center" vertical="center" wrapText="1"/>
    </xf>
    <xf numFmtId="0" fontId="126" fillId="0" borderId="0" xfId="15219" applyFont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0" fontId="127" fillId="0" borderId="6" xfId="0" applyNumberFormat="1" applyFont="1" applyBorder="1" applyAlignment="1">
      <alignment horizontal="center" vertical="center"/>
    </xf>
    <xf numFmtId="10" fontId="127" fillId="0" borderId="36" xfId="0" applyNumberFormat="1" applyFont="1" applyBorder="1" applyAlignment="1">
      <alignment horizontal="center" vertical="center"/>
    </xf>
    <xf numFmtId="0" fontId="126" fillId="0" borderId="60" xfId="15219" applyFont="1" applyBorder="1" applyAlignment="1">
      <alignment vertical="center"/>
    </xf>
    <xf numFmtId="0" fontId="126" fillId="0" borderId="12" xfId="15219" applyFont="1" applyBorder="1" applyAlignment="1">
      <alignment vertical="center"/>
    </xf>
    <xf numFmtId="168" fontId="8" fillId="0" borderId="48" xfId="0" applyNumberFormat="1" applyFont="1" applyBorder="1" applyAlignment="1">
      <alignment horizontal="center" vertical="center"/>
    </xf>
    <xf numFmtId="9" fontId="8" fillId="0" borderId="48" xfId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203" fontId="8" fillId="0" borderId="0" xfId="17059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203" fontId="10" fillId="0" borderId="0" xfId="17059" applyNumberFormat="1" applyFont="1" applyAlignment="1">
      <alignment horizontal="center" vertical="center"/>
    </xf>
    <xf numFmtId="9" fontId="130" fillId="0" borderId="48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60" borderId="7" xfId="0" applyFont="1" applyFill="1" applyBorder="1" applyAlignment="1">
      <alignment horizontal="center" vertical="center"/>
    </xf>
    <xf numFmtId="0" fontId="8" fillId="60" borderId="7" xfId="0" applyFont="1" applyFill="1" applyBorder="1" applyAlignment="1">
      <alignment horizontal="center"/>
    </xf>
    <xf numFmtId="0" fontId="11" fillId="60" borderId="48" xfId="0" applyFont="1" applyFill="1" applyBorder="1" applyAlignment="1">
      <alignment horizontal="center" vertical="center"/>
    </xf>
    <xf numFmtId="0" fontId="107" fillId="60" borderId="48" xfId="0" applyFont="1" applyFill="1" applyBorder="1" applyAlignment="1">
      <alignment horizontal="center" vertical="center"/>
    </xf>
    <xf numFmtId="0" fontId="106" fillId="60" borderId="48" xfId="0" applyFont="1" applyFill="1" applyBorder="1" applyAlignment="1">
      <alignment horizontal="center" vertical="center"/>
    </xf>
    <xf numFmtId="0" fontId="107" fillId="60" borderId="51" xfId="0" applyFont="1" applyFill="1" applyBorder="1" applyAlignment="1">
      <alignment horizontal="center" vertical="center"/>
    </xf>
    <xf numFmtId="0" fontId="11" fillId="60" borderId="51" xfId="0" applyFont="1" applyFill="1" applyBorder="1" applyAlignment="1">
      <alignment vertical="center"/>
    </xf>
    <xf numFmtId="2" fontId="10" fillId="60" borderId="47" xfId="0" applyNumberFormat="1" applyFont="1" applyFill="1" applyBorder="1" applyAlignment="1">
      <alignment horizontal="center" vertical="center"/>
    </xf>
    <xf numFmtId="9" fontId="8" fillId="60" borderId="1" xfId="1" applyFont="1" applyFill="1" applyBorder="1" applyAlignment="1">
      <alignment horizontal="center" vertical="center"/>
    </xf>
    <xf numFmtId="0" fontId="107" fillId="60" borderId="57" xfId="0" applyFont="1" applyFill="1" applyBorder="1" applyAlignment="1">
      <alignment horizontal="center" vertical="center"/>
    </xf>
    <xf numFmtId="1" fontId="10" fillId="60" borderId="49" xfId="1" applyNumberFormat="1" applyFont="1" applyFill="1" applyBorder="1" applyAlignment="1">
      <alignment horizontal="center" vertical="center"/>
    </xf>
    <xf numFmtId="49" fontId="10" fillId="60" borderId="1" xfId="1" applyNumberFormat="1" applyFont="1" applyFill="1" applyBorder="1" applyAlignment="1">
      <alignment horizontal="center" vertical="center"/>
    </xf>
    <xf numFmtId="1" fontId="8" fillId="60" borderId="3" xfId="1" applyNumberFormat="1" applyFont="1" applyFill="1" applyBorder="1" applyAlignment="1">
      <alignment horizontal="center" vertical="center"/>
    </xf>
    <xf numFmtId="0" fontId="8" fillId="60" borderId="1" xfId="0" applyFont="1" applyFill="1" applyBorder="1"/>
    <xf numFmtId="0" fontId="110" fillId="57" borderId="74" xfId="0" applyFont="1" applyFill="1" applyBorder="1" applyAlignment="1">
      <alignment vertical="center"/>
    </xf>
    <xf numFmtId="0" fontId="110" fillId="61" borderId="48" xfId="0" applyFont="1" applyFill="1" applyBorder="1" applyAlignment="1">
      <alignment vertical="center"/>
    </xf>
    <xf numFmtId="43" fontId="131" fillId="59" borderId="48" xfId="17059" applyFont="1" applyFill="1" applyBorder="1" applyAlignment="1">
      <alignment horizontal="center" vertical="center"/>
    </xf>
    <xf numFmtId="9" fontId="130" fillId="60" borderId="1" xfId="1" applyFont="1" applyFill="1" applyBorder="1" applyAlignment="1">
      <alignment horizontal="center" vertical="center"/>
    </xf>
    <xf numFmtId="9" fontId="132" fillId="0" borderId="0" xfId="0" applyNumberFormat="1" applyFont="1" applyAlignment="1">
      <alignment horizontal="center" vertical="center"/>
    </xf>
    <xf numFmtId="168" fontId="8" fillId="0" borderId="48" xfId="1" applyNumberFormat="1" applyFont="1" applyBorder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8" fillId="60" borderId="49" xfId="0" applyNumberFormat="1" applyFont="1" applyFill="1" applyBorder="1" applyAlignment="1">
      <alignment horizontal="center"/>
    </xf>
    <xf numFmtId="0" fontId="10" fillId="0" borderId="49" xfId="0" applyFont="1" applyBorder="1" applyAlignment="1">
      <alignment horizontal="center" vertical="center"/>
    </xf>
    <xf numFmtId="49" fontId="8" fillId="60" borderId="13" xfId="1" applyNumberFormat="1" applyFont="1" applyFill="1" applyBorder="1" applyAlignment="1">
      <alignment horizontal="center" vertical="center"/>
    </xf>
    <xf numFmtId="49" fontId="8" fillId="0" borderId="50" xfId="1" applyNumberFormat="1" applyFont="1" applyBorder="1" applyAlignment="1">
      <alignment horizontal="center" vertical="center"/>
    </xf>
    <xf numFmtId="49" fontId="108" fillId="60" borderId="48" xfId="1" applyNumberFormat="1" applyFont="1" applyFill="1" applyBorder="1" applyAlignment="1">
      <alignment horizontal="center" vertical="center"/>
    </xf>
    <xf numFmtId="168" fontId="8" fillId="0" borderId="57" xfId="1" applyNumberFormat="1" applyFont="1" applyBorder="1" applyAlignment="1">
      <alignment horizontal="center" vertical="center"/>
    </xf>
    <xf numFmtId="0" fontId="133" fillId="0" borderId="0" xfId="0" applyFont="1"/>
    <xf numFmtId="0" fontId="133" fillId="0" borderId="60" xfId="0" applyFont="1" applyBorder="1"/>
    <xf numFmtId="0" fontId="119" fillId="0" borderId="72" xfId="0" applyFont="1" applyBorder="1" applyAlignment="1">
      <alignment horizontal="center" vertical="center" wrapText="1"/>
    </xf>
    <xf numFmtId="0" fontId="133" fillId="0" borderId="62" xfId="0" applyFont="1" applyBorder="1"/>
    <xf numFmtId="0" fontId="119" fillId="0" borderId="48" xfId="0" applyFont="1" applyBorder="1" applyAlignment="1">
      <alignment horizontal="center" vertical="center" wrapText="1"/>
    </xf>
    <xf numFmtId="0" fontId="133" fillId="0" borderId="62" xfId="0" applyFont="1" applyBorder="1" applyAlignment="1">
      <alignment horizontal="center" vertical="center"/>
    </xf>
    <xf numFmtId="0" fontId="133" fillId="0" borderId="0" xfId="0" applyFont="1" applyAlignment="1">
      <alignment horizontal="center" wrapText="1"/>
    </xf>
    <xf numFmtId="43" fontId="136" fillId="0" borderId="0" xfId="0" applyNumberFormat="1" applyFont="1" applyAlignment="1">
      <alignment horizontal="center" wrapText="1"/>
    </xf>
    <xf numFmtId="0" fontId="119" fillId="0" borderId="0" xfId="0" applyFont="1"/>
    <xf numFmtId="0" fontId="119" fillId="0" borderId="62" xfId="0" applyFont="1" applyBorder="1"/>
    <xf numFmtId="0" fontId="119" fillId="0" borderId="74" xfId="0" applyFont="1" applyBorder="1" applyAlignment="1">
      <alignment horizontal="center" vertical="center"/>
    </xf>
    <xf numFmtId="0" fontId="119" fillId="0" borderId="48" xfId="0" applyFont="1" applyBorder="1" applyAlignment="1">
      <alignment horizontal="center" vertical="center"/>
    </xf>
    <xf numFmtId="0" fontId="138" fillId="28" borderId="48" xfId="0" applyFont="1" applyFill="1" applyBorder="1" applyAlignment="1">
      <alignment horizontal="center" vertical="center"/>
    </xf>
    <xf numFmtId="9" fontId="138" fillId="28" borderId="48" xfId="0" applyNumberFormat="1" applyFont="1" applyFill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203" fontId="133" fillId="0" borderId="0" xfId="17059" applyNumberFormat="1" applyFont="1" applyAlignment="1">
      <alignment horizontal="center" vertical="center"/>
    </xf>
    <xf numFmtId="0" fontId="133" fillId="0" borderId="0" xfId="0" applyFont="1" applyAlignment="1">
      <alignment horizontal="right" vertical="center"/>
    </xf>
    <xf numFmtId="2" fontId="133" fillId="0" borderId="0" xfId="0" applyNumberFormat="1" applyFont="1" applyAlignment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166" fontId="133" fillId="0" borderId="0" xfId="0" applyNumberFormat="1" applyFont="1" applyAlignment="1">
      <alignment horizontal="center" vertical="center"/>
    </xf>
    <xf numFmtId="9" fontId="133" fillId="0" borderId="0" xfId="1" applyFont="1" applyAlignment="1">
      <alignment horizontal="center" vertical="center"/>
    </xf>
    <xf numFmtId="9" fontId="133" fillId="0" borderId="0" xfId="1" applyFont="1" applyAlignment="1">
      <alignment horizontal="right" vertical="center"/>
    </xf>
    <xf numFmtId="2" fontId="133" fillId="0" borderId="0" xfId="1" applyNumberFormat="1" applyFont="1" applyAlignment="1">
      <alignment horizontal="right" vertical="center"/>
    </xf>
    <xf numFmtId="2" fontId="133" fillId="0" borderId="0" xfId="1" applyNumberFormat="1" applyFont="1" applyAlignment="1">
      <alignment horizontal="center" vertical="center"/>
    </xf>
    <xf numFmtId="166" fontId="133" fillId="0" borderId="0" xfId="1" applyNumberFormat="1" applyFont="1" applyAlignment="1">
      <alignment horizontal="center" vertical="center"/>
    </xf>
    <xf numFmtId="9" fontId="138" fillId="0" borderId="48" xfId="1" applyFont="1" applyFill="1" applyBorder="1" applyAlignment="1">
      <alignment horizontal="center" vertical="center"/>
    </xf>
    <xf numFmtId="1" fontId="138" fillId="0" borderId="48" xfId="17059" applyNumberFormat="1" applyFont="1" applyFill="1" applyBorder="1" applyAlignment="1">
      <alignment horizontal="center" vertical="center"/>
    </xf>
    <xf numFmtId="166" fontId="139" fillId="0" borderId="48" xfId="0" applyNumberFormat="1" applyFont="1" applyBorder="1" applyAlignment="1">
      <alignment horizontal="center" vertical="center"/>
    </xf>
    <xf numFmtId="0" fontId="140" fillId="0" borderId="48" xfId="0" applyFont="1" applyBorder="1" applyAlignment="1">
      <alignment horizontal="center" vertical="center"/>
    </xf>
    <xf numFmtId="0" fontId="142" fillId="0" borderId="48" xfId="0" applyFont="1" applyBorder="1" applyAlignment="1">
      <alignment horizontal="center" vertical="center"/>
    </xf>
    <xf numFmtId="9" fontId="8" fillId="60" borderId="13" xfId="1" applyFont="1" applyFill="1" applyBorder="1" applyAlignment="1">
      <alignment horizontal="center" vertical="center"/>
    </xf>
    <xf numFmtId="2" fontId="8" fillId="60" borderId="47" xfId="0" applyNumberFormat="1" applyFont="1" applyFill="1" applyBorder="1" applyAlignment="1">
      <alignment horizontal="center" vertical="center"/>
    </xf>
    <xf numFmtId="0" fontId="9" fillId="60" borderId="48" xfId="0" applyFont="1" applyFill="1" applyBorder="1" applyAlignment="1">
      <alignment horizontal="center" vertical="center"/>
    </xf>
    <xf numFmtId="1" fontId="8" fillId="60" borderId="49" xfId="1" applyNumberFormat="1" applyFont="1" applyFill="1" applyBorder="1" applyAlignment="1">
      <alignment horizontal="center" vertical="center"/>
    </xf>
    <xf numFmtId="49" fontId="8" fillId="60" borderId="1" xfId="1" applyNumberFormat="1" applyFont="1" applyFill="1" applyBorder="1" applyAlignment="1">
      <alignment horizontal="center" vertical="center"/>
    </xf>
    <xf numFmtId="9" fontId="8" fillId="60" borderId="48" xfId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68" fontId="8" fillId="0" borderId="47" xfId="0" applyNumberFormat="1" applyFont="1" applyBorder="1" applyAlignment="1">
      <alignment horizontal="center" vertical="center"/>
    </xf>
    <xf numFmtId="1" fontId="0" fillId="60" borderId="53" xfId="1" applyNumberFormat="1" applyFont="1" applyFill="1" applyBorder="1" applyAlignment="1">
      <alignment horizontal="center" vertical="center"/>
    </xf>
    <xf numFmtId="168" fontId="8" fillId="0" borderId="54" xfId="1" applyNumberFormat="1" applyFont="1" applyBorder="1" applyAlignment="1">
      <alignment horizontal="center" vertical="center"/>
    </xf>
    <xf numFmtId="9" fontId="8" fillId="0" borderId="13" xfId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0" fontId="140" fillId="0" borderId="57" xfId="0" applyFont="1" applyBorder="1" applyAlignment="1">
      <alignment horizontal="center" vertical="center"/>
    </xf>
    <xf numFmtId="9" fontId="138" fillId="28" borderId="50" xfId="1" applyFont="1" applyFill="1" applyBorder="1" applyAlignment="1">
      <alignment horizontal="center" vertical="center"/>
    </xf>
    <xf numFmtId="0" fontId="119" fillId="0" borderId="48" xfId="0" applyFont="1" applyBorder="1"/>
    <xf numFmtId="0" fontId="136" fillId="0" borderId="48" xfId="0" applyFont="1" applyBorder="1" applyAlignment="1">
      <alignment horizontal="center" vertical="center"/>
    </xf>
    <xf numFmtId="9" fontId="119" fillId="0" borderId="48" xfId="0" applyNumberFormat="1" applyFont="1" applyBorder="1" applyAlignment="1">
      <alignment horizontal="center" vertical="center"/>
    </xf>
    <xf numFmtId="211" fontId="133" fillId="0" borderId="0" xfId="0" applyNumberFormat="1" applyFont="1"/>
    <xf numFmtId="9" fontId="145" fillId="2" borderId="48" xfId="1" applyFont="1" applyFill="1" applyBorder="1" applyAlignment="1">
      <alignment horizontal="center" vertical="center" textRotation="90" wrapText="1"/>
    </xf>
    <xf numFmtId="9" fontId="146" fillId="0" borderId="48" xfId="1" applyFont="1" applyBorder="1" applyAlignment="1">
      <alignment horizontal="center" vertical="center" wrapText="1"/>
    </xf>
    <xf numFmtId="9" fontId="147" fillId="0" borderId="48" xfId="0" applyNumberFormat="1" applyFont="1" applyBorder="1" applyAlignment="1">
      <alignment horizontal="center" vertical="center"/>
    </xf>
    <xf numFmtId="10" fontId="147" fillId="0" borderId="48" xfId="1" applyNumberFormat="1" applyFont="1" applyBorder="1" applyAlignment="1">
      <alignment horizontal="center" vertical="center"/>
    </xf>
    <xf numFmtId="10" fontId="148" fillId="0" borderId="48" xfId="1" applyNumberFormat="1" applyFont="1" applyBorder="1" applyAlignment="1">
      <alignment horizontal="center" vertical="center"/>
    </xf>
    <xf numFmtId="9" fontId="147" fillId="0" borderId="48" xfId="1" applyFont="1" applyBorder="1" applyAlignment="1">
      <alignment horizontal="center" vertical="center"/>
    </xf>
    <xf numFmtId="9" fontId="148" fillId="0" borderId="48" xfId="1" applyFont="1" applyBorder="1" applyAlignment="1">
      <alignment horizontal="center" vertical="center"/>
    </xf>
    <xf numFmtId="9" fontId="119" fillId="59" borderId="48" xfId="1" applyFont="1" applyFill="1" applyBorder="1" applyAlignment="1">
      <alignment horizontal="center" vertical="center"/>
    </xf>
    <xf numFmtId="0" fontId="149" fillId="0" borderId="48" xfId="0" applyFont="1" applyBorder="1" applyAlignment="1">
      <alignment horizontal="center" vertical="center"/>
    </xf>
    <xf numFmtId="166" fontId="150" fillId="0" borderId="48" xfId="1" applyNumberFormat="1" applyFont="1" applyFill="1" applyBorder="1" applyAlignment="1">
      <alignment horizontal="center" vertical="center"/>
    </xf>
    <xf numFmtId="1" fontId="150" fillId="0" borderId="48" xfId="17059" applyNumberFormat="1" applyFont="1" applyFill="1" applyBorder="1" applyAlignment="1">
      <alignment horizontal="center" vertical="center"/>
    </xf>
    <xf numFmtId="9" fontId="150" fillId="28" borderId="48" xfId="0" applyNumberFormat="1" applyFont="1" applyFill="1" applyBorder="1" applyAlignment="1">
      <alignment horizontal="center" vertical="center"/>
    </xf>
    <xf numFmtId="166" fontId="150" fillId="0" borderId="48" xfId="0" applyNumberFormat="1" applyFont="1" applyBorder="1" applyAlignment="1">
      <alignment horizontal="center" vertical="center"/>
    </xf>
    <xf numFmtId="9" fontId="150" fillId="28" borderId="50" xfId="1" applyFont="1" applyFill="1" applyBorder="1" applyAlignment="1">
      <alignment horizontal="center" vertical="center"/>
    </xf>
    <xf numFmtId="3" fontId="151" fillId="0" borderId="48" xfId="13904" applyFont="1" applyBorder="1"/>
    <xf numFmtId="0" fontId="149" fillId="0" borderId="48" xfId="0" applyFont="1" applyBorder="1" applyAlignment="1">
      <alignment horizontal="center" vertical="center" wrapText="1"/>
    </xf>
    <xf numFmtId="0" fontId="152" fillId="0" borderId="0" xfId="0" applyFont="1" applyAlignment="1">
      <alignment horizontal="center" vertical="center"/>
    </xf>
    <xf numFmtId="9" fontId="150" fillId="0" borderId="48" xfId="1" applyFont="1" applyFill="1" applyBorder="1" applyAlignment="1">
      <alignment horizontal="center" vertical="center"/>
    </xf>
    <xf numFmtId="0" fontId="138" fillId="61" borderId="48" xfId="0" applyFont="1" applyFill="1" applyBorder="1" applyAlignment="1">
      <alignment horizontal="center" vertical="center"/>
    </xf>
    <xf numFmtId="0" fontId="138" fillId="61" borderId="48" xfId="0" applyFont="1" applyFill="1" applyBorder="1" applyAlignment="1">
      <alignment horizontal="center" vertical="center" textRotation="90" wrapText="1"/>
    </xf>
    <xf numFmtId="2" fontId="119" fillId="59" borderId="48" xfId="1" applyNumberFormat="1" applyFont="1" applyFill="1" applyBorder="1" applyAlignment="1">
      <alignment horizontal="center" vertical="center"/>
    </xf>
    <xf numFmtId="10" fontId="147" fillId="65" borderId="48" xfId="1" applyNumberFormat="1" applyFont="1" applyFill="1" applyBorder="1" applyAlignment="1">
      <alignment horizontal="center" vertical="center"/>
    </xf>
    <xf numFmtId="2" fontId="11" fillId="60" borderId="47" xfId="0" applyNumberFormat="1" applyFont="1" applyFill="1" applyBorder="1" applyAlignment="1">
      <alignment horizontal="center" vertical="center"/>
    </xf>
    <xf numFmtId="1" fontId="10" fillId="60" borderId="49" xfId="0" applyNumberFormat="1" applyFont="1" applyFill="1" applyBorder="1" applyAlignment="1">
      <alignment horizontal="center"/>
    </xf>
    <xf numFmtId="0" fontId="10" fillId="60" borderId="7" xfId="0" applyFont="1" applyFill="1" applyBorder="1" applyAlignment="1">
      <alignment horizontal="center" vertical="center"/>
    </xf>
    <xf numFmtId="0" fontId="10" fillId="60" borderId="7" xfId="0" applyFont="1" applyFill="1" applyBorder="1" applyAlignment="1">
      <alignment horizontal="center"/>
    </xf>
    <xf numFmtId="0" fontId="10" fillId="60" borderId="48" xfId="0" applyFont="1" applyFill="1" applyBorder="1" applyAlignment="1">
      <alignment horizontal="center" vertical="center"/>
    </xf>
    <xf numFmtId="0" fontId="108" fillId="60" borderId="48" xfId="0" applyFont="1" applyFill="1" applyBorder="1" applyAlignment="1">
      <alignment horizontal="center" vertical="center"/>
    </xf>
    <xf numFmtId="0" fontId="108" fillId="60" borderId="51" xfId="0" applyFont="1" applyFill="1" applyBorder="1" applyAlignment="1">
      <alignment horizontal="center" vertical="center"/>
    </xf>
    <xf numFmtId="0" fontId="10" fillId="60" borderId="51" xfId="0" applyFont="1" applyFill="1" applyBorder="1" applyAlignment="1">
      <alignment vertical="center"/>
    </xf>
    <xf numFmtId="9" fontId="10" fillId="60" borderId="1" xfId="1" applyFont="1" applyFill="1" applyBorder="1" applyAlignment="1">
      <alignment horizontal="center" vertical="center"/>
    </xf>
    <xf numFmtId="9" fontId="153" fillId="60" borderId="1" xfId="1" applyFont="1" applyFill="1" applyBorder="1" applyAlignment="1">
      <alignment horizontal="center" vertical="center"/>
    </xf>
    <xf numFmtId="9" fontId="10" fillId="60" borderId="48" xfId="1" applyFont="1" applyFill="1" applyBorder="1" applyAlignment="1">
      <alignment horizontal="center" vertical="center"/>
    </xf>
    <xf numFmtId="49" fontId="10" fillId="60" borderId="13" xfId="1" applyNumberFormat="1" applyFont="1" applyFill="1" applyBorder="1" applyAlignment="1">
      <alignment horizontal="center" vertical="center"/>
    </xf>
    <xf numFmtId="0" fontId="108" fillId="0" borderId="48" xfId="0" applyFont="1" applyBorder="1"/>
    <xf numFmtId="10" fontId="119" fillId="59" borderId="48" xfId="1" applyNumberFormat="1" applyFont="1" applyFill="1" applyBorder="1" applyAlignment="1">
      <alignment horizontal="center" vertical="center"/>
    </xf>
    <xf numFmtId="10" fontId="147" fillId="0" borderId="48" xfId="0" applyNumberFormat="1" applyFont="1" applyBorder="1" applyAlignment="1">
      <alignment horizontal="center" vertical="center"/>
    </xf>
    <xf numFmtId="9" fontId="0" fillId="60" borderId="47" xfId="1" applyFont="1" applyFill="1" applyBorder="1" applyAlignment="1">
      <alignment horizontal="center" vertical="center"/>
    </xf>
    <xf numFmtId="9" fontId="0" fillId="60" borderId="53" xfId="1" applyFont="1" applyFill="1" applyBorder="1" applyAlignment="1">
      <alignment horizontal="center" vertical="center"/>
    </xf>
    <xf numFmtId="9" fontId="144" fillId="0" borderId="48" xfId="1" applyFont="1" applyBorder="1" applyAlignment="1">
      <alignment horizontal="center" vertical="center"/>
    </xf>
    <xf numFmtId="0" fontId="138" fillId="61" borderId="48" xfId="0" applyFont="1" applyFill="1" applyBorder="1" applyAlignment="1">
      <alignment horizontal="center" vertical="center" textRotation="90"/>
    </xf>
    <xf numFmtId="0" fontId="138" fillId="61" borderId="48" xfId="0" applyFont="1" applyFill="1" applyBorder="1" applyAlignment="1">
      <alignment horizontal="center" vertical="center" textRotation="90" wrapText="1"/>
    </xf>
    <xf numFmtId="0" fontId="138" fillId="61" borderId="48" xfId="0" applyFont="1" applyFill="1" applyBorder="1" applyAlignment="1">
      <alignment horizontal="center" vertical="center"/>
    </xf>
    <xf numFmtId="0" fontId="138" fillId="61" borderId="48" xfId="0" applyFont="1" applyFill="1" applyBorder="1" applyAlignment="1">
      <alignment horizontal="center" vertical="center" textRotation="90" wrapText="1" readingOrder="1"/>
    </xf>
    <xf numFmtId="166" fontId="119" fillId="59" borderId="48" xfId="1" applyNumberFormat="1" applyFont="1" applyFill="1" applyBorder="1" applyAlignment="1">
      <alignment horizontal="center" vertical="center"/>
    </xf>
    <xf numFmtId="9" fontId="119" fillId="59" borderId="48" xfId="1" applyFont="1" applyFill="1" applyBorder="1" applyAlignment="1">
      <alignment horizontal="center" vertical="center"/>
    </xf>
    <xf numFmtId="0" fontId="119" fillId="0" borderId="72" xfId="0" applyFont="1" applyBorder="1" applyAlignment="1">
      <alignment horizontal="center" vertical="center" wrapText="1"/>
    </xf>
    <xf numFmtId="0" fontId="119" fillId="0" borderId="48" xfId="0" applyFont="1" applyBorder="1" applyAlignment="1">
      <alignment horizontal="center" vertical="center" wrapText="1"/>
    </xf>
    <xf numFmtId="166" fontId="138" fillId="61" borderId="50" xfId="0" applyNumberFormat="1" applyFont="1" applyFill="1" applyBorder="1" applyAlignment="1">
      <alignment horizontal="center" vertical="center" textRotation="90" wrapText="1"/>
    </xf>
    <xf numFmtId="0" fontId="118" fillId="61" borderId="48" xfId="0" applyFont="1" applyFill="1" applyBorder="1" applyAlignment="1">
      <alignment horizontal="center" vertical="center"/>
    </xf>
    <xf numFmtId="0" fontId="143" fillId="0" borderId="60" xfId="0" applyFont="1" applyBorder="1"/>
    <xf numFmtId="0" fontId="143" fillId="0" borderId="12" xfId="0" applyFont="1" applyBorder="1"/>
    <xf numFmtId="0" fontId="143" fillId="0" borderId="76" xfId="0" applyFont="1" applyBorder="1"/>
    <xf numFmtId="0" fontId="143" fillId="0" borderId="62" xfId="0" applyFont="1" applyBorder="1"/>
    <xf numFmtId="0" fontId="143" fillId="0" borderId="0" xfId="0" applyFont="1"/>
    <xf numFmtId="0" fontId="143" fillId="0" borderId="4" xfId="0" applyFont="1" applyBorder="1"/>
    <xf numFmtId="0" fontId="143" fillId="0" borderId="77" xfId="0" applyFont="1" applyBorder="1"/>
    <xf numFmtId="0" fontId="143" fillId="0" borderId="70" xfId="0" applyFont="1" applyBorder="1"/>
    <xf numFmtId="0" fontId="143" fillId="0" borderId="59" xfId="0" applyFont="1" applyBorder="1"/>
    <xf numFmtId="0" fontId="118" fillId="61" borderId="48" xfId="0" applyFont="1" applyFill="1" applyBorder="1" applyAlignment="1">
      <alignment horizontal="center" vertical="center" textRotation="90"/>
    </xf>
    <xf numFmtId="10" fontId="138" fillId="59" borderId="47" xfId="0" applyNumberFormat="1" applyFont="1" applyFill="1" applyBorder="1" applyAlignment="1">
      <alignment horizontal="center" vertical="center"/>
    </xf>
    <xf numFmtId="10" fontId="138" fillId="59" borderId="56" xfId="0" applyNumberFormat="1" applyFont="1" applyFill="1" applyBorder="1" applyAlignment="1">
      <alignment horizontal="center" vertical="center"/>
    </xf>
    <xf numFmtId="0" fontId="136" fillId="0" borderId="77" xfId="0" applyFont="1" applyBorder="1" applyAlignment="1">
      <alignment horizontal="center"/>
    </xf>
    <xf numFmtId="0" fontId="136" fillId="0" borderId="70" xfId="0" applyFont="1" applyBorder="1" applyAlignment="1">
      <alignment horizontal="center"/>
    </xf>
    <xf numFmtId="0" fontId="133" fillId="0" borderId="0" xfId="0" applyFont="1" applyAlignment="1">
      <alignment horizontal="center" vertical="center"/>
    </xf>
    <xf numFmtId="0" fontId="135" fillId="0" borderId="72" xfId="0" applyFont="1" applyBorder="1" applyAlignment="1">
      <alignment horizontal="center"/>
    </xf>
    <xf numFmtId="0" fontId="135" fillId="0" borderId="73" xfId="0" applyFont="1" applyBorder="1" applyAlignment="1">
      <alignment horizontal="center"/>
    </xf>
    <xf numFmtId="0" fontId="135" fillId="0" borderId="48" xfId="0" applyFont="1" applyBorder="1" applyAlignment="1">
      <alignment horizontal="center"/>
    </xf>
    <xf numFmtId="0" fontId="135" fillId="0" borderId="75" xfId="0" applyFont="1" applyBorder="1" applyAlignment="1">
      <alignment horizontal="center"/>
    </xf>
    <xf numFmtId="203" fontId="138" fillId="61" borderId="48" xfId="17059" applyNumberFormat="1" applyFont="1" applyFill="1" applyBorder="1" applyAlignment="1">
      <alignment horizontal="center" vertical="center" textRotation="90" wrapText="1"/>
    </xf>
    <xf numFmtId="203" fontId="138" fillId="61" borderId="48" xfId="17059" applyNumberFormat="1" applyFont="1" applyFill="1" applyBorder="1" applyAlignment="1">
      <alignment horizontal="center" vertical="center" textRotation="90"/>
    </xf>
    <xf numFmtId="203" fontId="119" fillId="59" borderId="48" xfId="17059" applyNumberFormat="1" applyFont="1" applyFill="1" applyBorder="1" applyAlignment="1">
      <alignment horizontal="center" vertical="center"/>
    </xf>
    <xf numFmtId="0" fontId="138" fillId="61" borderId="48" xfId="0" applyFont="1" applyFill="1" applyBorder="1" applyAlignment="1">
      <alignment horizontal="center" vertical="center" wrapText="1"/>
    </xf>
    <xf numFmtId="10" fontId="137" fillId="59" borderId="50" xfId="1" applyNumberFormat="1" applyFont="1" applyFill="1" applyBorder="1" applyAlignment="1">
      <alignment horizontal="center" vertical="center"/>
    </xf>
    <xf numFmtId="1" fontId="90" fillId="28" borderId="66" xfId="0" applyNumberFormat="1" applyFont="1" applyFill="1" applyBorder="1" applyAlignment="1">
      <alignment horizontal="center" vertical="center"/>
    </xf>
    <xf numFmtId="1" fontId="90" fillId="28" borderId="19" xfId="0" applyNumberFormat="1" applyFont="1" applyFill="1" applyBorder="1" applyAlignment="1">
      <alignment horizontal="center" vertical="center"/>
    </xf>
    <xf numFmtId="1" fontId="90" fillId="28" borderId="36" xfId="0" applyNumberFormat="1" applyFont="1" applyFill="1" applyBorder="1" applyAlignment="1">
      <alignment horizontal="center" vertical="center"/>
    </xf>
    <xf numFmtId="0" fontId="113" fillId="60" borderId="13" xfId="0" applyFont="1" applyFill="1" applyBorder="1" applyAlignment="1">
      <alignment horizontal="center" vertical="center" textRotation="90"/>
    </xf>
    <xf numFmtId="0" fontId="113" fillId="60" borderId="4" xfId="0" applyFont="1" applyFill="1" applyBorder="1" applyAlignment="1">
      <alignment horizontal="center" vertical="center" textRotation="90"/>
    </xf>
    <xf numFmtId="0" fontId="113" fillId="60" borderId="58" xfId="0" applyFont="1" applyFill="1" applyBorder="1" applyAlignment="1">
      <alignment horizontal="center" vertical="center" textRotation="90"/>
    </xf>
    <xf numFmtId="0" fontId="113" fillId="60" borderId="59" xfId="0" applyFont="1" applyFill="1" applyBorder="1" applyAlignment="1">
      <alignment horizontal="center" vertical="center" textRotation="90"/>
    </xf>
    <xf numFmtId="203" fontId="109" fillId="59" borderId="7" xfId="17059" applyNumberFormat="1" applyFont="1" applyFill="1" applyBorder="1" applyAlignment="1">
      <alignment horizontal="center" vertical="center" textRotation="90" wrapText="1"/>
    </xf>
    <xf numFmtId="9" fontId="109" fillId="59" borderId="9" xfId="0" applyNumberFormat="1" applyFont="1" applyFill="1" applyBorder="1" applyAlignment="1">
      <alignment horizontal="center" vertical="center" textRotation="90" wrapText="1"/>
    </xf>
    <xf numFmtId="9" fontId="111" fillId="59" borderId="5" xfId="1" applyFont="1" applyFill="1" applyBorder="1" applyAlignment="1">
      <alignment horizontal="center" vertical="center"/>
    </xf>
    <xf numFmtId="9" fontId="111" fillId="59" borderId="11" xfId="1" applyFont="1" applyFill="1" applyBorder="1" applyAlignment="1">
      <alignment horizontal="center" vertical="center"/>
    </xf>
    <xf numFmtId="1" fontId="134" fillId="59" borderId="3" xfId="1" applyNumberFormat="1" applyFont="1" applyFill="1" applyBorder="1" applyAlignment="1">
      <alignment horizontal="center" vertical="center" textRotation="90" wrapText="1"/>
    </xf>
    <xf numFmtId="9" fontId="111" fillId="59" borderId="52" xfId="1" applyFont="1" applyFill="1" applyBorder="1" applyAlignment="1">
      <alignment horizontal="center" vertical="center"/>
    </xf>
    <xf numFmtId="9" fontId="111" fillId="59" borderId="55" xfId="1" applyFont="1" applyFill="1" applyBorder="1" applyAlignment="1">
      <alignment horizontal="center" vertical="center"/>
    </xf>
    <xf numFmtId="1" fontId="109" fillId="59" borderId="13" xfId="0" applyNumberFormat="1" applyFont="1" applyFill="1" applyBorder="1" applyAlignment="1">
      <alignment horizontal="center" vertical="center" textRotation="90" wrapText="1"/>
    </xf>
    <xf numFmtId="0" fontId="109" fillId="59" borderId="4" xfId="0" applyFont="1" applyFill="1" applyBorder="1" applyAlignment="1">
      <alignment horizontal="center" vertical="center" textRotation="90" wrapText="1"/>
    </xf>
    <xf numFmtId="1" fontId="109" fillId="59" borderId="58" xfId="0" applyNumberFormat="1" applyFont="1" applyFill="1" applyBorder="1" applyAlignment="1">
      <alignment horizontal="center" vertical="center" textRotation="90" wrapText="1"/>
    </xf>
    <xf numFmtId="0" fontId="109" fillId="59" borderId="59" xfId="0" applyFont="1" applyFill="1" applyBorder="1" applyAlignment="1">
      <alignment horizontal="center" vertical="center" textRotation="90" wrapText="1"/>
    </xf>
    <xf numFmtId="203" fontId="109" fillId="59" borderId="13" xfId="17059" applyNumberFormat="1" applyFont="1" applyFill="1" applyBorder="1" applyAlignment="1">
      <alignment horizontal="center" vertical="center" textRotation="90"/>
    </xf>
    <xf numFmtId="0" fontId="109" fillId="59" borderId="4" xfId="0" applyFont="1" applyFill="1" applyBorder="1" applyAlignment="1">
      <alignment horizontal="center" vertical="center" textRotation="90"/>
    </xf>
    <xf numFmtId="203" fontId="109" fillId="59" borderId="58" xfId="17059" applyNumberFormat="1" applyFont="1" applyFill="1" applyBorder="1" applyAlignment="1">
      <alignment horizontal="center" vertical="center" textRotation="90"/>
    </xf>
    <xf numFmtId="0" fontId="109" fillId="59" borderId="59" xfId="0" applyFont="1" applyFill="1" applyBorder="1" applyAlignment="1">
      <alignment horizontal="center" vertical="center" textRotation="90"/>
    </xf>
    <xf numFmtId="49" fontId="109" fillId="59" borderId="3" xfId="0" applyNumberFormat="1" applyFont="1" applyFill="1" applyBorder="1" applyAlignment="1">
      <alignment horizontal="center" vertical="center" textRotation="90" wrapText="1"/>
    </xf>
    <xf numFmtId="203" fontId="114" fillId="59" borderId="13" xfId="17059" applyNumberFormat="1" applyFont="1" applyFill="1" applyBorder="1" applyAlignment="1">
      <alignment horizontal="center" vertical="center"/>
    </xf>
    <xf numFmtId="9" fontId="114" fillId="59" borderId="0" xfId="0" applyNumberFormat="1" applyFont="1" applyFill="1" applyAlignment="1">
      <alignment horizontal="center" vertical="center"/>
    </xf>
    <xf numFmtId="203" fontId="114" fillId="59" borderId="0" xfId="17059" applyNumberFormat="1" applyFont="1" applyFill="1" applyBorder="1" applyAlignment="1">
      <alignment horizontal="center" vertical="center"/>
    </xf>
    <xf numFmtId="9" fontId="114" fillId="59" borderId="4" xfId="0" applyNumberFormat="1" applyFont="1" applyFill="1" applyBorder="1" applyAlignment="1">
      <alignment horizontal="center" vertical="center"/>
    </xf>
    <xf numFmtId="1" fontId="109" fillId="59" borderId="56" xfId="0" applyNumberFormat="1" applyFont="1" applyFill="1" applyBorder="1" applyAlignment="1">
      <alignment horizontal="center" vertical="center" textRotation="90" wrapText="1"/>
    </xf>
    <xf numFmtId="1" fontId="109" fillId="59" borderId="48" xfId="0" applyNumberFormat="1" applyFont="1" applyFill="1" applyBorder="1" applyAlignment="1">
      <alignment horizontal="center" vertical="center" textRotation="90" wrapText="1"/>
    </xf>
    <xf numFmtId="0" fontId="109" fillId="59" borderId="3" xfId="0" applyFont="1" applyFill="1" applyBorder="1" applyAlignment="1">
      <alignment horizontal="center" vertical="center" textRotation="90" wrapText="1"/>
    </xf>
    <xf numFmtId="0" fontId="109" fillId="59" borderId="56" xfId="0" applyFont="1" applyFill="1" applyBorder="1" applyAlignment="1">
      <alignment horizontal="center" vertical="center" textRotation="90" wrapText="1"/>
    </xf>
    <xf numFmtId="0" fontId="128" fillId="59" borderId="3" xfId="0" applyFont="1" applyFill="1" applyBorder="1" applyAlignment="1">
      <alignment horizontal="center" vertical="center" textRotation="90" wrapText="1"/>
    </xf>
    <xf numFmtId="0" fontId="128" fillId="59" borderId="56" xfId="0" applyFont="1" applyFill="1" applyBorder="1" applyAlignment="1">
      <alignment horizontal="center" vertical="center" textRotation="90" wrapText="1"/>
    </xf>
    <xf numFmtId="0" fontId="109" fillId="59" borderId="0" xfId="0" applyFont="1" applyFill="1" applyAlignment="1">
      <alignment horizontal="center" vertical="center" textRotation="90"/>
    </xf>
    <xf numFmtId="203" fontId="109" fillId="59" borderId="14" xfId="17059" applyNumberFormat="1" applyFont="1" applyFill="1" applyBorder="1" applyAlignment="1">
      <alignment horizontal="center" vertical="center" textRotation="90"/>
    </xf>
    <xf numFmtId="0" fontId="109" fillId="59" borderId="16" xfId="0" applyFont="1" applyFill="1" applyBorder="1" applyAlignment="1">
      <alignment horizontal="center" vertical="center" textRotation="90"/>
    </xf>
    <xf numFmtId="203" fontId="129" fillId="59" borderId="3" xfId="17059" applyNumberFormat="1" applyFont="1" applyFill="1" applyBorder="1" applyAlignment="1">
      <alignment horizontal="center" vertical="center" textRotation="90" wrapText="1"/>
    </xf>
    <xf numFmtId="203" fontId="129" fillId="59" borderId="56" xfId="17059" applyNumberFormat="1" applyFont="1" applyFill="1" applyBorder="1" applyAlignment="1">
      <alignment horizontal="center" vertical="center" textRotation="90" wrapText="1"/>
    </xf>
    <xf numFmtId="0" fontId="141" fillId="0" borderId="6" xfId="0" applyFont="1" applyBorder="1" applyAlignment="1">
      <alignment horizontal="center" vertical="center" wrapText="1"/>
    </xf>
    <xf numFmtId="203" fontId="141" fillId="0" borderId="6" xfId="17059" applyNumberFormat="1" applyFont="1" applyBorder="1" applyAlignment="1">
      <alignment horizontal="center" vertical="center" wrapText="1"/>
    </xf>
    <xf numFmtId="0" fontId="141" fillId="0" borderId="6" xfId="0" applyFont="1" applyBorder="1" applyAlignment="1">
      <alignment horizontal="center" vertical="center"/>
    </xf>
    <xf numFmtId="203" fontId="141" fillId="0" borderId="6" xfId="17059" applyNumberFormat="1" applyFont="1" applyBorder="1" applyAlignment="1">
      <alignment horizontal="center" vertical="center"/>
    </xf>
    <xf numFmtId="9" fontId="141" fillId="0" borderId="6" xfId="0" applyNumberFormat="1" applyFont="1" applyBorder="1" applyAlignment="1">
      <alignment horizontal="center" vertical="center"/>
    </xf>
    <xf numFmtId="49" fontId="141" fillId="0" borderId="6" xfId="0" applyNumberFormat="1" applyFont="1" applyBorder="1" applyAlignment="1">
      <alignment horizontal="center" vertical="center"/>
    </xf>
    <xf numFmtId="203" fontId="141" fillId="0" borderId="37" xfId="17059" applyNumberFormat="1" applyFont="1" applyBorder="1" applyAlignment="1">
      <alignment horizontal="center" vertical="center"/>
    </xf>
    <xf numFmtId="9" fontId="141" fillId="0" borderId="71" xfId="0" applyNumberFormat="1" applyFont="1" applyBorder="1" applyAlignment="1">
      <alignment horizontal="center" vertical="center"/>
    </xf>
    <xf numFmtId="9" fontId="111" fillId="59" borderId="53" xfId="1" applyFont="1" applyFill="1" applyBorder="1" applyAlignment="1">
      <alignment horizontal="center" vertical="center"/>
    </xf>
    <xf numFmtId="9" fontId="111" fillId="59" borderId="58" xfId="1" applyFont="1" applyFill="1" applyBorder="1" applyAlignment="1">
      <alignment horizontal="center" vertical="center"/>
    </xf>
    <xf numFmtId="9" fontId="111" fillId="59" borderId="59" xfId="1" applyFont="1" applyFill="1" applyBorder="1" applyAlignment="1">
      <alignment horizontal="center" vertical="center"/>
    </xf>
    <xf numFmtId="9" fontId="111" fillId="59" borderId="54" xfId="1" applyFont="1" applyFill="1" applyBorder="1" applyAlignment="1">
      <alignment horizontal="center" vertical="center"/>
    </xf>
    <xf numFmtId="9" fontId="111" fillId="59" borderId="14" xfId="1" applyFont="1" applyFill="1" applyBorder="1" applyAlignment="1">
      <alignment horizontal="center" vertical="center"/>
    </xf>
    <xf numFmtId="9" fontId="111" fillId="59" borderId="16" xfId="1" applyFont="1" applyFill="1" applyBorder="1" applyAlignment="1">
      <alignment horizontal="center" vertical="center"/>
    </xf>
    <xf numFmtId="0" fontId="109" fillId="59" borderId="3" xfId="0" applyFont="1" applyFill="1" applyBorder="1" applyAlignment="1">
      <alignment horizontal="center" vertical="center" textRotation="90"/>
    </xf>
    <xf numFmtId="0" fontId="109" fillId="59" borderId="2" xfId="0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107" fillId="0" borderId="19" xfId="0" applyFont="1" applyBorder="1" applyAlignment="1">
      <alignment horizontal="center" vertical="center"/>
    </xf>
    <xf numFmtId="0" fontId="107" fillId="0" borderId="36" xfId="0" applyFont="1" applyBorder="1" applyAlignment="1">
      <alignment horizontal="center" vertical="center"/>
    </xf>
    <xf numFmtId="0" fontId="128" fillId="59" borderId="4" xfId="0" applyFont="1" applyFill="1" applyBorder="1" applyAlignment="1">
      <alignment horizontal="center" vertical="center" textRotation="90"/>
    </xf>
    <xf numFmtId="0" fontId="128" fillId="59" borderId="59" xfId="0" applyFont="1" applyFill="1" applyBorder="1" applyAlignment="1">
      <alignment horizontal="center" vertical="center" textRotation="90"/>
    </xf>
    <xf numFmtId="0" fontId="109" fillId="59" borderId="13" xfId="0" applyFont="1" applyFill="1" applyBorder="1" applyAlignment="1">
      <alignment horizontal="center" vertical="center" textRotation="90"/>
    </xf>
    <xf numFmtId="0" fontId="109" fillId="59" borderId="58" xfId="0" applyFont="1" applyFill="1" applyBorder="1" applyAlignment="1">
      <alignment horizontal="center" vertical="center" textRotation="90"/>
    </xf>
    <xf numFmtId="0" fontId="109" fillId="59" borderId="70" xfId="0" applyFont="1" applyFill="1" applyBorder="1" applyAlignment="1">
      <alignment horizontal="center" vertical="center" textRotation="90"/>
    </xf>
    <xf numFmtId="0" fontId="22" fillId="0" borderId="67" xfId="15219" applyBorder="1" applyAlignment="1">
      <alignment horizontal="center"/>
    </xf>
    <xf numFmtId="0" fontId="22" fillId="0" borderId="68" xfId="15219" applyBorder="1" applyAlignment="1">
      <alignment horizontal="center"/>
    </xf>
    <xf numFmtId="0" fontId="22" fillId="0" borderId="69" xfId="15219" applyBorder="1" applyAlignment="1">
      <alignment horizontal="center"/>
    </xf>
    <xf numFmtId="0" fontId="120" fillId="9" borderId="6" xfId="15219" applyFont="1" applyFill="1" applyBorder="1" applyAlignment="1">
      <alignment horizontal="center" vertical="center" textRotation="90"/>
    </xf>
    <xf numFmtId="203" fontId="120" fillId="0" borderId="37" xfId="14186" applyNumberFormat="1" applyFont="1" applyFill="1" applyBorder="1" applyAlignment="1">
      <alignment horizontal="center" vertical="center"/>
    </xf>
    <xf numFmtId="203" fontId="120" fillId="0" borderId="19" xfId="14186" applyNumberFormat="1" applyFont="1" applyFill="1" applyBorder="1" applyAlignment="1">
      <alignment horizontal="center" vertical="center"/>
    </xf>
    <xf numFmtId="203" fontId="120" fillId="0" borderId="36" xfId="14186" applyNumberFormat="1" applyFont="1" applyFill="1" applyBorder="1" applyAlignment="1">
      <alignment horizontal="center" vertical="center"/>
    </xf>
    <xf numFmtId="203" fontId="120" fillId="0" borderId="37" xfId="17059" applyNumberFormat="1" applyFont="1" applyBorder="1" applyAlignment="1">
      <alignment horizontal="center" vertical="center"/>
    </xf>
    <xf numFmtId="203" fontId="120" fillId="0" borderId="19" xfId="17059" applyNumberFormat="1" applyFont="1" applyBorder="1" applyAlignment="1">
      <alignment horizontal="center" vertical="center"/>
    </xf>
    <xf numFmtId="203" fontId="120" fillId="0" borderId="36" xfId="17059" applyNumberFormat="1" applyFont="1" applyBorder="1" applyAlignment="1">
      <alignment horizontal="center" vertical="center"/>
    </xf>
    <xf numFmtId="203" fontId="24" fillId="0" borderId="37" xfId="14186" applyNumberFormat="1" applyFont="1" applyFill="1" applyBorder="1" applyAlignment="1">
      <alignment horizontal="center" vertical="center"/>
    </xf>
    <xf numFmtId="203" fontId="24" fillId="0" borderId="19" xfId="14186" applyNumberFormat="1" applyFont="1" applyFill="1" applyBorder="1" applyAlignment="1">
      <alignment horizontal="center" vertical="center"/>
    </xf>
    <xf numFmtId="203" fontId="24" fillId="0" borderId="36" xfId="14186" applyNumberFormat="1" applyFont="1" applyFill="1" applyBorder="1" applyAlignment="1">
      <alignment horizontal="center" vertical="center"/>
    </xf>
    <xf numFmtId="0" fontId="122" fillId="0" borderId="60" xfId="15219" applyFont="1" applyBorder="1" applyAlignment="1">
      <alignment horizontal="center" vertical="center" wrapText="1"/>
    </xf>
    <xf numFmtId="0" fontId="122" fillId="0" borderId="12" xfId="15219" applyFont="1" applyBorder="1" applyAlignment="1">
      <alignment horizontal="center" vertical="center" wrapText="1"/>
    </xf>
    <xf numFmtId="0" fontId="122" fillId="0" borderId="61" xfId="15219" applyFont="1" applyBorder="1" applyAlignment="1">
      <alignment horizontal="center" vertical="center" wrapText="1"/>
    </xf>
    <xf numFmtId="0" fontId="122" fillId="0" borderId="62" xfId="15219" applyFont="1" applyBorder="1" applyAlignment="1">
      <alignment horizontal="center" vertical="center" wrapText="1"/>
    </xf>
    <xf numFmtId="0" fontId="122" fillId="0" borderId="0" xfId="15219" applyFont="1" applyAlignment="1">
      <alignment horizontal="center" vertical="center" wrapText="1"/>
    </xf>
    <xf numFmtId="0" fontId="122" fillId="0" borderId="63" xfId="15219" applyFont="1" applyBorder="1" applyAlignment="1">
      <alignment horizontal="center" vertical="center" wrapText="1"/>
    </xf>
    <xf numFmtId="0" fontId="122" fillId="0" borderId="64" xfId="15219" applyFont="1" applyBorder="1" applyAlignment="1">
      <alignment horizontal="center" vertical="center" wrapText="1"/>
    </xf>
    <xf numFmtId="0" fontId="122" fillId="0" borderId="21" xfId="15219" applyFont="1" applyBorder="1" applyAlignment="1">
      <alignment horizontal="center" vertical="center" wrapText="1"/>
    </xf>
    <xf numFmtId="0" fontId="122" fillId="0" borderId="65" xfId="15219" applyFont="1" applyBorder="1" applyAlignment="1">
      <alignment horizontal="center" vertical="center" wrapText="1"/>
    </xf>
    <xf numFmtId="0" fontId="22" fillId="0" borderId="60" xfId="15219" applyBorder="1" applyAlignment="1">
      <alignment horizontal="center"/>
    </xf>
    <xf numFmtId="0" fontId="22" fillId="0" borderId="12" xfId="15219" applyBorder="1" applyAlignment="1">
      <alignment horizontal="center"/>
    </xf>
    <xf numFmtId="0" fontId="22" fillId="0" borderId="61" xfId="15219" applyBorder="1" applyAlignment="1">
      <alignment horizontal="center"/>
    </xf>
    <xf numFmtId="0" fontId="22" fillId="0" borderId="62" xfId="15219" applyBorder="1" applyAlignment="1">
      <alignment horizontal="center"/>
    </xf>
    <xf numFmtId="0" fontId="22" fillId="0" borderId="0" xfId="15219" applyAlignment="1">
      <alignment horizontal="center"/>
    </xf>
    <xf numFmtId="0" fontId="22" fillId="0" borderId="63" xfId="15219" applyBorder="1" applyAlignment="1">
      <alignment horizontal="center"/>
    </xf>
    <xf numFmtId="0" fontId="22" fillId="0" borderId="64" xfId="15219" applyBorder="1" applyAlignment="1">
      <alignment horizontal="center"/>
    </xf>
    <xf numFmtId="0" fontId="22" fillId="0" borderId="21" xfId="15219" applyBorder="1" applyAlignment="1">
      <alignment horizontal="center"/>
    </xf>
    <xf numFmtId="0" fontId="22" fillId="0" borderId="65" xfId="15219" applyBorder="1" applyAlignment="1">
      <alignment horizontal="center"/>
    </xf>
  </cellXfs>
  <cellStyles count="17068">
    <cellStyle name="#,##0" xfId="13904" xr:uid="{00000000-0005-0000-0000-000000000000}"/>
    <cellStyle name="(2)" xfId="7" xr:uid="{00000000-0005-0000-0000-000001000000}"/>
    <cellStyle name="(2) 2" xfId="13939" xr:uid="{00000000-0005-0000-0000-000002000000}"/>
    <cellStyle name="(2) 3" xfId="13940" xr:uid="{00000000-0005-0000-0000-000003000000}"/>
    <cellStyle name="(2) 4" xfId="9681" xr:uid="{00000000-0005-0000-0000-000004000000}"/>
    <cellStyle name="(2) 5" xfId="13976" xr:uid="{00000000-0005-0000-0000-000005000000}"/>
    <cellStyle name="(2) 6" xfId="13977" xr:uid="{00000000-0005-0000-0000-000006000000}"/>
    <cellStyle name="??" xfId="8" xr:uid="{00000000-0005-0000-0000-000007000000}"/>
    <cellStyle name="?? [0.00]_PRODUCT DETAIL Q1" xfId="9" xr:uid="{00000000-0005-0000-0000-000008000000}"/>
    <cellStyle name="?? [0]_(type)??" xfId="10" xr:uid="{00000000-0005-0000-0000-000009000000}"/>
    <cellStyle name="?? 2" xfId="9682" xr:uid="{00000000-0005-0000-0000-00000A000000}"/>
    <cellStyle name="??&amp;O?&amp;H?_x0008__x000f__x0007_?_x0007__x0001__x0001_" xfId="13905" xr:uid="{00000000-0005-0000-0000-00000B000000}"/>
    <cellStyle name="??(R)" xfId="11" xr:uid="{00000000-0005-0000-0000-00000C000000}"/>
    <cellStyle name="???" xfId="12" xr:uid="{00000000-0005-0000-0000-00000D000000}"/>
    <cellStyle name="????" xfId="13" xr:uid="{00000000-0005-0000-0000-00000E000000}"/>
    <cellStyle name="?????" xfId="14" xr:uid="{00000000-0005-0000-0000-00000F000000}"/>
    <cellStyle name="????_PRODUCT DETAIL Q1" xfId="15" xr:uid="{00000000-0005-0000-0000-000010000000}"/>
    <cellStyle name="????0" xfId="16" xr:uid="{00000000-0005-0000-0000-000011000000}"/>
    <cellStyle name="????1" xfId="17" xr:uid="{00000000-0005-0000-0000-000012000000}"/>
    <cellStyle name="????1 2" xfId="9683" xr:uid="{00000000-0005-0000-0000-000013000000}"/>
    <cellStyle name="????2" xfId="18" xr:uid="{00000000-0005-0000-0000-000014000000}"/>
    <cellStyle name="????2 2" xfId="9684" xr:uid="{00000000-0005-0000-0000-000015000000}"/>
    <cellStyle name="???_PROGRESS ACTUAL.ENG" xfId="19" xr:uid="{00000000-0005-0000-0000-000016000000}"/>
    <cellStyle name="???0" xfId="20" xr:uid="{00000000-0005-0000-0000-000017000000}"/>
    <cellStyle name="??_(type)??" xfId="21" xr:uid="{00000000-0005-0000-0000-000018000000}"/>
    <cellStyle name="_MONTH (2)" xfId="22" xr:uid="{00000000-0005-0000-0000-000019000000}"/>
    <cellStyle name="_MONTH (2) 2" xfId="13941" xr:uid="{00000000-0005-0000-0000-00001A000000}"/>
    <cellStyle name="_MONTH (2) 3" xfId="13942" xr:uid="{00000000-0005-0000-0000-00001B000000}"/>
    <cellStyle name="_MONTH (2) 4" xfId="9685" xr:uid="{00000000-0005-0000-0000-00001C000000}"/>
    <cellStyle name="_MONTH (2) 5" xfId="13978" xr:uid="{00000000-0005-0000-0000-00001D000000}"/>
    <cellStyle name="_MONTH (2) 6" xfId="13979" xr:uid="{00000000-0005-0000-0000-00001E000000}"/>
    <cellStyle name="0,0_x000d__x000a_NA_x000d__x000a_" xfId="23" xr:uid="{00000000-0005-0000-0000-00001F000000}"/>
    <cellStyle name="0,0_x000d__x000a_NA_x000d__x000a_ 10" xfId="24" xr:uid="{00000000-0005-0000-0000-000020000000}"/>
    <cellStyle name="0,0_x000d__x000a_NA_x000d__x000a_ 10 2" xfId="25" xr:uid="{00000000-0005-0000-0000-000021000000}"/>
    <cellStyle name="0,0_x000d__x000a_NA_x000d__x000a_ 10 3" xfId="26" xr:uid="{00000000-0005-0000-0000-000022000000}"/>
    <cellStyle name="0,0_x000d__x000a_NA_x000d__x000a_ 11" xfId="27" xr:uid="{00000000-0005-0000-0000-000023000000}"/>
    <cellStyle name="0,0_x000d__x000a_NA_x000d__x000a_ 11 2" xfId="28" xr:uid="{00000000-0005-0000-0000-000024000000}"/>
    <cellStyle name="0,0_x000d__x000a_NA_x000d__x000a_ 11 3" xfId="29" xr:uid="{00000000-0005-0000-0000-000025000000}"/>
    <cellStyle name="0,0_x000d__x000a_NA_x000d__x000a_ 12" xfId="30" xr:uid="{00000000-0005-0000-0000-000026000000}"/>
    <cellStyle name="0,0_x000d__x000a_NA_x000d__x000a_ 12 2" xfId="31" xr:uid="{00000000-0005-0000-0000-000027000000}"/>
    <cellStyle name="0,0_x000d__x000a_NA_x000d__x000a_ 12 3" xfId="32" xr:uid="{00000000-0005-0000-0000-000028000000}"/>
    <cellStyle name="0,0_x000d__x000a_NA_x000d__x000a_ 13" xfId="33" xr:uid="{00000000-0005-0000-0000-000029000000}"/>
    <cellStyle name="0,0_x000d__x000a_NA_x000d__x000a_ 13 2" xfId="34" xr:uid="{00000000-0005-0000-0000-00002A000000}"/>
    <cellStyle name="0,0_x000d__x000a_NA_x000d__x000a_ 13 3" xfId="35" xr:uid="{00000000-0005-0000-0000-00002B000000}"/>
    <cellStyle name="0,0_x000d__x000a_NA_x000d__x000a_ 14" xfId="36" xr:uid="{00000000-0005-0000-0000-00002C000000}"/>
    <cellStyle name="0,0_x000d__x000a_NA_x000d__x000a_ 14 2" xfId="37" xr:uid="{00000000-0005-0000-0000-00002D000000}"/>
    <cellStyle name="0,0_x000d__x000a_NA_x000d__x000a_ 14 3" xfId="38" xr:uid="{00000000-0005-0000-0000-00002E000000}"/>
    <cellStyle name="0,0_x000d__x000a_NA_x000d__x000a_ 15" xfId="39" xr:uid="{00000000-0005-0000-0000-00002F000000}"/>
    <cellStyle name="0,0_x000d__x000a_NA_x000d__x000a_ 15 2" xfId="40" xr:uid="{00000000-0005-0000-0000-000030000000}"/>
    <cellStyle name="0,0_x000d__x000a_NA_x000d__x000a_ 15 3" xfId="41" xr:uid="{00000000-0005-0000-0000-000031000000}"/>
    <cellStyle name="0,0_x000d__x000a_NA_x000d__x000a_ 16" xfId="42" xr:uid="{00000000-0005-0000-0000-000032000000}"/>
    <cellStyle name="0,0_x000d__x000a_NA_x000d__x000a_ 16 2" xfId="43" xr:uid="{00000000-0005-0000-0000-000033000000}"/>
    <cellStyle name="0,0_x000d__x000a_NA_x000d__x000a_ 16 3" xfId="44" xr:uid="{00000000-0005-0000-0000-000034000000}"/>
    <cellStyle name="0,0_x000d__x000a_NA_x000d__x000a_ 17" xfId="45" xr:uid="{00000000-0005-0000-0000-000035000000}"/>
    <cellStyle name="0,0_x000d__x000a_NA_x000d__x000a_ 17 2" xfId="46" xr:uid="{00000000-0005-0000-0000-000036000000}"/>
    <cellStyle name="0,0_x000d__x000a_NA_x000d__x000a_ 17 3" xfId="47" xr:uid="{00000000-0005-0000-0000-000037000000}"/>
    <cellStyle name="0,0_x000d__x000a_NA_x000d__x000a_ 18" xfId="48" xr:uid="{00000000-0005-0000-0000-000038000000}"/>
    <cellStyle name="0,0_x000d__x000a_NA_x000d__x000a_ 18 2" xfId="49" xr:uid="{00000000-0005-0000-0000-000039000000}"/>
    <cellStyle name="0,0_x000d__x000a_NA_x000d__x000a_ 18 3" xfId="50" xr:uid="{00000000-0005-0000-0000-00003A000000}"/>
    <cellStyle name="0,0_x000d__x000a_NA_x000d__x000a_ 19" xfId="51" xr:uid="{00000000-0005-0000-0000-00003B000000}"/>
    <cellStyle name="0,0_x000d__x000a_NA_x000d__x000a_ 19 2" xfId="52" xr:uid="{00000000-0005-0000-0000-00003C000000}"/>
    <cellStyle name="0,0_x000d__x000a_NA_x000d__x000a_ 19 3" xfId="53" xr:uid="{00000000-0005-0000-0000-00003D000000}"/>
    <cellStyle name="0,0_x000d__x000a_NA_x000d__x000a_ 2" xfId="54" xr:uid="{00000000-0005-0000-0000-00003E000000}"/>
    <cellStyle name="0,0_x000d__x000a_NA_x000d__x000a_ 2 10" xfId="55" xr:uid="{00000000-0005-0000-0000-00003F000000}"/>
    <cellStyle name="0,0_x000d__x000a_NA_x000d__x000a_ 2 10 2" xfId="56" xr:uid="{00000000-0005-0000-0000-000040000000}"/>
    <cellStyle name="0,0_x000d__x000a_NA_x000d__x000a_ 2 10 3" xfId="57" xr:uid="{00000000-0005-0000-0000-000041000000}"/>
    <cellStyle name="0,0_x000d__x000a_NA_x000d__x000a_ 2 11" xfId="58" xr:uid="{00000000-0005-0000-0000-000042000000}"/>
    <cellStyle name="0,0_x000d__x000a_NA_x000d__x000a_ 2 11 2" xfId="59" xr:uid="{00000000-0005-0000-0000-000043000000}"/>
    <cellStyle name="0,0_x000d__x000a_NA_x000d__x000a_ 2 11 3" xfId="60" xr:uid="{00000000-0005-0000-0000-000044000000}"/>
    <cellStyle name="0,0_x000d__x000a_NA_x000d__x000a_ 2 12" xfId="61" xr:uid="{00000000-0005-0000-0000-000045000000}"/>
    <cellStyle name="0,0_x000d__x000a_NA_x000d__x000a_ 2 12 2" xfId="62" xr:uid="{00000000-0005-0000-0000-000046000000}"/>
    <cellStyle name="0,0_x000d__x000a_NA_x000d__x000a_ 2 12 3" xfId="63" xr:uid="{00000000-0005-0000-0000-000047000000}"/>
    <cellStyle name="0,0_x000d__x000a_NA_x000d__x000a_ 2 13" xfId="64" xr:uid="{00000000-0005-0000-0000-000048000000}"/>
    <cellStyle name="0,0_x000d__x000a_NA_x000d__x000a_ 2 13 2" xfId="65" xr:uid="{00000000-0005-0000-0000-000049000000}"/>
    <cellStyle name="0,0_x000d__x000a_NA_x000d__x000a_ 2 13 3" xfId="66" xr:uid="{00000000-0005-0000-0000-00004A000000}"/>
    <cellStyle name="0,0_x000d__x000a_NA_x000d__x000a_ 2 14" xfId="67" xr:uid="{00000000-0005-0000-0000-00004B000000}"/>
    <cellStyle name="0,0_x000d__x000a_NA_x000d__x000a_ 2 14 2" xfId="68" xr:uid="{00000000-0005-0000-0000-00004C000000}"/>
    <cellStyle name="0,0_x000d__x000a_NA_x000d__x000a_ 2 14 3" xfId="69" xr:uid="{00000000-0005-0000-0000-00004D000000}"/>
    <cellStyle name="0,0_x000d__x000a_NA_x000d__x000a_ 2 15" xfId="70" xr:uid="{00000000-0005-0000-0000-00004E000000}"/>
    <cellStyle name="0,0_x000d__x000a_NA_x000d__x000a_ 2 15 2" xfId="71" xr:uid="{00000000-0005-0000-0000-00004F000000}"/>
    <cellStyle name="0,0_x000d__x000a_NA_x000d__x000a_ 2 15 3" xfId="72" xr:uid="{00000000-0005-0000-0000-000050000000}"/>
    <cellStyle name="0,0_x000d__x000a_NA_x000d__x000a_ 2 16" xfId="73" xr:uid="{00000000-0005-0000-0000-000051000000}"/>
    <cellStyle name="0,0_x000d__x000a_NA_x000d__x000a_ 2 16 2" xfId="74" xr:uid="{00000000-0005-0000-0000-000052000000}"/>
    <cellStyle name="0,0_x000d__x000a_NA_x000d__x000a_ 2 16 3" xfId="75" xr:uid="{00000000-0005-0000-0000-000053000000}"/>
    <cellStyle name="0,0_x000d__x000a_NA_x000d__x000a_ 2 17" xfId="76" xr:uid="{00000000-0005-0000-0000-000054000000}"/>
    <cellStyle name="0,0_x000d__x000a_NA_x000d__x000a_ 2 17 2" xfId="77" xr:uid="{00000000-0005-0000-0000-000055000000}"/>
    <cellStyle name="0,0_x000d__x000a_NA_x000d__x000a_ 2 17 3" xfId="78" xr:uid="{00000000-0005-0000-0000-000056000000}"/>
    <cellStyle name="0,0_x000d__x000a_NA_x000d__x000a_ 2 18" xfId="79" xr:uid="{00000000-0005-0000-0000-000057000000}"/>
    <cellStyle name="0,0_x000d__x000a_NA_x000d__x000a_ 2 18 2" xfId="80" xr:uid="{00000000-0005-0000-0000-000058000000}"/>
    <cellStyle name="0,0_x000d__x000a_NA_x000d__x000a_ 2 18 3" xfId="81" xr:uid="{00000000-0005-0000-0000-000059000000}"/>
    <cellStyle name="0,0_x000d__x000a_NA_x000d__x000a_ 2 19" xfId="82" xr:uid="{00000000-0005-0000-0000-00005A000000}"/>
    <cellStyle name="0,0_x000d__x000a_NA_x000d__x000a_ 2 19 2" xfId="83" xr:uid="{00000000-0005-0000-0000-00005B000000}"/>
    <cellStyle name="0,0_x000d__x000a_NA_x000d__x000a_ 2 19 3" xfId="84" xr:uid="{00000000-0005-0000-0000-00005C000000}"/>
    <cellStyle name="0,0_x000d__x000a_NA_x000d__x000a_ 2 2" xfId="85" xr:uid="{00000000-0005-0000-0000-00005D000000}"/>
    <cellStyle name="0,0_x000d__x000a_NA_x000d__x000a_ 2 2 10" xfId="86" xr:uid="{00000000-0005-0000-0000-00005E000000}"/>
    <cellStyle name="0,0_x000d__x000a_NA_x000d__x000a_ 2 2 10 2" xfId="87" xr:uid="{00000000-0005-0000-0000-00005F000000}"/>
    <cellStyle name="0,0_x000d__x000a_NA_x000d__x000a_ 2 2 10 3" xfId="88" xr:uid="{00000000-0005-0000-0000-000060000000}"/>
    <cellStyle name="0,0_x000d__x000a_NA_x000d__x000a_ 2 2 11" xfId="89" xr:uid="{00000000-0005-0000-0000-000061000000}"/>
    <cellStyle name="0,0_x000d__x000a_NA_x000d__x000a_ 2 2 11 2" xfId="90" xr:uid="{00000000-0005-0000-0000-000062000000}"/>
    <cellStyle name="0,0_x000d__x000a_NA_x000d__x000a_ 2 2 11 3" xfId="91" xr:uid="{00000000-0005-0000-0000-000063000000}"/>
    <cellStyle name="0,0_x000d__x000a_NA_x000d__x000a_ 2 2 12" xfId="92" xr:uid="{00000000-0005-0000-0000-000064000000}"/>
    <cellStyle name="0,0_x000d__x000a_NA_x000d__x000a_ 2 2 12 2" xfId="93" xr:uid="{00000000-0005-0000-0000-000065000000}"/>
    <cellStyle name="0,0_x000d__x000a_NA_x000d__x000a_ 2 2 12 3" xfId="94" xr:uid="{00000000-0005-0000-0000-000066000000}"/>
    <cellStyle name="0,0_x000d__x000a_NA_x000d__x000a_ 2 2 13" xfId="95" xr:uid="{00000000-0005-0000-0000-000067000000}"/>
    <cellStyle name="0,0_x000d__x000a_NA_x000d__x000a_ 2 2 13 2" xfId="96" xr:uid="{00000000-0005-0000-0000-000068000000}"/>
    <cellStyle name="0,0_x000d__x000a_NA_x000d__x000a_ 2 2 13 3" xfId="97" xr:uid="{00000000-0005-0000-0000-000069000000}"/>
    <cellStyle name="0,0_x000d__x000a_NA_x000d__x000a_ 2 2 14" xfId="98" xr:uid="{00000000-0005-0000-0000-00006A000000}"/>
    <cellStyle name="0,0_x000d__x000a_NA_x000d__x000a_ 2 2 14 2" xfId="99" xr:uid="{00000000-0005-0000-0000-00006B000000}"/>
    <cellStyle name="0,0_x000d__x000a_NA_x000d__x000a_ 2 2 14 3" xfId="100" xr:uid="{00000000-0005-0000-0000-00006C000000}"/>
    <cellStyle name="0,0_x000d__x000a_NA_x000d__x000a_ 2 2 15" xfId="101" xr:uid="{00000000-0005-0000-0000-00006D000000}"/>
    <cellStyle name="0,0_x000d__x000a_NA_x000d__x000a_ 2 2 15 2" xfId="102" xr:uid="{00000000-0005-0000-0000-00006E000000}"/>
    <cellStyle name="0,0_x000d__x000a_NA_x000d__x000a_ 2 2 15 3" xfId="103" xr:uid="{00000000-0005-0000-0000-00006F000000}"/>
    <cellStyle name="0,0_x000d__x000a_NA_x000d__x000a_ 2 2 16" xfId="104" xr:uid="{00000000-0005-0000-0000-000070000000}"/>
    <cellStyle name="0,0_x000d__x000a_NA_x000d__x000a_ 2 2 16 2" xfId="105" xr:uid="{00000000-0005-0000-0000-000071000000}"/>
    <cellStyle name="0,0_x000d__x000a_NA_x000d__x000a_ 2 2 16 3" xfId="106" xr:uid="{00000000-0005-0000-0000-000072000000}"/>
    <cellStyle name="0,0_x000d__x000a_NA_x000d__x000a_ 2 2 17" xfId="107" xr:uid="{00000000-0005-0000-0000-000073000000}"/>
    <cellStyle name="0,0_x000d__x000a_NA_x000d__x000a_ 2 2 17 2" xfId="108" xr:uid="{00000000-0005-0000-0000-000074000000}"/>
    <cellStyle name="0,0_x000d__x000a_NA_x000d__x000a_ 2 2 17 3" xfId="109" xr:uid="{00000000-0005-0000-0000-000075000000}"/>
    <cellStyle name="0,0_x000d__x000a_NA_x000d__x000a_ 2 2 18" xfId="110" xr:uid="{00000000-0005-0000-0000-000076000000}"/>
    <cellStyle name="0,0_x000d__x000a_NA_x000d__x000a_ 2 2 18 2" xfId="111" xr:uid="{00000000-0005-0000-0000-000077000000}"/>
    <cellStyle name="0,0_x000d__x000a_NA_x000d__x000a_ 2 2 18 3" xfId="112" xr:uid="{00000000-0005-0000-0000-000078000000}"/>
    <cellStyle name="0,0_x000d__x000a_NA_x000d__x000a_ 2 2 19" xfId="113" xr:uid="{00000000-0005-0000-0000-000079000000}"/>
    <cellStyle name="0,0_x000d__x000a_NA_x000d__x000a_ 2 2 19 2" xfId="114" xr:uid="{00000000-0005-0000-0000-00007A000000}"/>
    <cellStyle name="0,0_x000d__x000a_NA_x000d__x000a_ 2 2 19 3" xfId="115" xr:uid="{00000000-0005-0000-0000-00007B000000}"/>
    <cellStyle name="0,0_x000d__x000a_NA_x000d__x000a_ 2 2 2" xfId="116" xr:uid="{00000000-0005-0000-0000-00007C000000}"/>
    <cellStyle name="0,0_x000d__x000a_NA_x000d__x000a_ 2 2 2 2" xfId="117" xr:uid="{00000000-0005-0000-0000-00007D000000}"/>
    <cellStyle name="0,0_x000d__x000a_NA_x000d__x000a_ 2 2 2 3" xfId="118" xr:uid="{00000000-0005-0000-0000-00007E000000}"/>
    <cellStyle name="0,0_x000d__x000a_NA_x000d__x000a_ 2 2 20" xfId="119" xr:uid="{00000000-0005-0000-0000-00007F000000}"/>
    <cellStyle name="0,0_x000d__x000a_NA_x000d__x000a_ 2 2 20 2" xfId="120" xr:uid="{00000000-0005-0000-0000-000080000000}"/>
    <cellStyle name="0,0_x000d__x000a_NA_x000d__x000a_ 2 2 20 3" xfId="121" xr:uid="{00000000-0005-0000-0000-000081000000}"/>
    <cellStyle name="0,0_x000d__x000a_NA_x000d__x000a_ 2 2 21" xfId="122" xr:uid="{00000000-0005-0000-0000-000082000000}"/>
    <cellStyle name="0,0_x000d__x000a_NA_x000d__x000a_ 2 2 21 2" xfId="123" xr:uid="{00000000-0005-0000-0000-000083000000}"/>
    <cellStyle name="0,0_x000d__x000a_NA_x000d__x000a_ 2 2 21 3" xfId="124" xr:uid="{00000000-0005-0000-0000-000084000000}"/>
    <cellStyle name="0,0_x000d__x000a_NA_x000d__x000a_ 2 2 22" xfId="125" xr:uid="{00000000-0005-0000-0000-000085000000}"/>
    <cellStyle name="0,0_x000d__x000a_NA_x000d__x000a_ 2 2 23" xfId="126" xr:uid="{00000000-0005-0000-0000-000086000000}"/>
    <cellStyle name="0,0_x000d__x000a_NA_x000d__x000a_ 2 2 3" xfId="127" xr:uid="{00000000-0005-0000-0000-000087000000}"/>
    <cellStyle name="0,0_x000d__x000a_NA_x000d__x000a_ 2 2 3 2" xfId="128" xr:uid="{00000000-0005-0000-0000-000088000000}"/>
    <cellStyle name="0,0_x000d__x000a_NA_x000d__x000a_ 2 2 3 3" xfId="129" xr:uid="{00000000-0005-0000-0000-000089000000}"/>
    <cellStyle name="0,0_x000d__x000a_NA_x000d__x000a_ 2 2 4" xfId="130" xr:uid="{00000000-0005-0000-0000-00008A000000}"/>
    <cellStyle name="0,0_x000d__x000a_NA_x000d__x000a_ 2 2 4 2" xfId="131" xr:uid="{00000000-0005-0000-0000-00008B000000}"/>
    <cellStyle name="0,0_x000d__x000a_NA_x000d__x000a_ 2 2 4 3" xfId="132" xr:uid="{00000000-0005-0000-0000-00008C000000}"/>
    <cellStyle name="0,0_x000d__x000a_NA_x000d__x000a_ 2 2 5" xfId="133" xr:uid="{00000000-0005-0000-0000-00008D000000}"/>
    <cellStyle name="0,0_x000d__x000a_NA_x000d__x000a_ 2 2 5 2" xfId="134" xr:uid="{00000000-0005-0000-0000-00008E000000}"/>
    <cellStyle name="0,0_x000d__x000a_NA_x000d__x000a_ 2 2 5 3" xfId="135" xr:uid="{00000000-0005-0000-0000-00008F000000}"/>
    <cellStyle name="0,0_x000d__x000a_NA_x000d__x000a_ 2 2 6" xfId="136" xr:uid="{00000000-0005-0000-0000-000090000000}"/>
    <cellStyle name="0,0_x000d__x000a_NA_x000d__x000a_ 2 2 6 2" xfId="137" xr:uid="{00000000-0005-0000-0000-000091000000}"/>
    <cellStyle name="0,0_x000d__x000a_NA_x000d__x000a_ 2 2 6 3" xfId="138" xr:uid="{00000000-0005-0000-0000-000092000000}"/>
    <cellStyle name="0,0_x000d__x000a_NA_x000d__x000a_ 2 2 7" xfId="139" xr:uid="{00000000-0005-0000-0000-000093000000}"/>
    <cellStyle name="0,0_x000d__x000a_NA_x000d__x000a_ 2 2 7 2" xfId="140" xr:uid="{00000000-0005-0000-0000-000094000000}"/>
    <cellStyle name="0,0_x000d__x000a_NA_x000d__x000a_ 2 2 7 3" xfId="141" xr:uid="{00000000-0005-0000-0000-000095000000}"/>
    <cellStyle name="0,0_x000d__x000a_NA_x000d__x000a_ 2 2 8" xfId="142" xr:uid="{00000000-0005-0000-0000-000096000000}"/>
    <cellStyle name="0,0_x000d__x000a_NA_x000d__x000a_ 2 2 8 2" xfId="143" xr:uid="{00000000-0005-0000-0000-000097000000}"/>
    <cellStyle name="0,0_x000d__x000a_NA_x000d__x000a_ 2 2 8 3" xfId="144" xr:uid="{00000000-0005-0000-0000-000098000000}"/>
    <cellStyle name="0,0_x000d__x000a_NA_x000d__x000a_ 2 2 9" xfId="145" xr:uid="{00000000-0005-0000-0000-000099000000}"/>
    <cellStyle name="0,0_x000d__x000a_NA_x000d__x000a_ 2 2 9 2" xfId="146" xr:uid="{00000000-0005-0000-0000-00009A000000}"/>
    <cellStyle name="0,0_x000d__x000a_NA_x000d__x000a_ 2 2 9 3" xfId="147" xr:uid="{00000000-0005-0000-0000-00009B000000}"/>
    <cellStyle name="0,0_x000d__x000a_NA_x000d__x000a_ 2 20" xfId="148" xr:uid="{00000000-0005-0000-0000-00009C000000}"/>
    <cellStyle name="0,0_x000d__x000a_NA_x000d__x000a_ 2 20 2" xfId="149" xr:uid="{00000000-0005-0000-0000-00009D000000}"/>
    <cellStyle name="0,0_x000d__x000a_NA_x000d__x000a_ 2 20 3" xfId="150" xr:uid="{00000000-0005-0000-0000-00009E000000}"/>
    <cellStyle name="0,0_x000d__x000a_NA_x000d__x000a_ 2 21" xfId="151" xr:uid="{00000000-0005-0000-0000-00009F000000}"/>
    <cellStyle name="0,0_x000d__x000a_NA_x000d__x000a_ 2 21 2" xfId="152" xr:uid="{00000000-0005-0000-0000-0000A0000000}"/>
    <cellStyle name="0,0_x000d__x000a_NA_x000d__x000a_ 2 21 3" xfId="153" xr:uid="{00000000-0005-0000-0000-0000A1000000}"/>
    <cellStyle name="0,0_x000d__x000a_NA_x000d__x000a_ 2 22" xfId="154" xr:uid="{00000000-0005-0000-0000-0000A2000000}"/>
    <cellStyle name="0,0_x000d__x000a_NA_x000d__x000a_ 2 22 2" xfId="155" xr:uid="{00000000-0005-0000-0000-0000A3000000}"/>
    <cellStyle name="0,0_x000d__x000a_NA_x000d__x000a_ 2 22 3" xfId="156" xr:uid="{00000000-0005-0000-0000-0000A4000000}"/>
    <cellStyle name="0,0_x000d__x000a_NA_x000d__x000a_ 2 23" xfId="157" xr:uid="{00000000-0005-0000-0000-0000A5000000}"/>
    <cellStyle name="0,0_x000d__x000a_NA_x000d__x000a_ 2 23 2" xfId="158" xr:uid="{00000000-0005-0000-0000-0000A6000000}"/>
    <cellStyle name="0,0_x000d__x000a_NA_x000d__x000a_ 2 23 3" xfId="159" xr:uid="{00000000-0005-0000-0000-0000A7000000}"/>
    <cellStyle name="0,0_x000d__x000a_NA_x000d__x000a_ 2 24" xfId="160" xr:uid="{00000000-0005-0000-0000-0000A8000000}"/>
    <cellStyle name="0,0_x000d__x000a_NA_x000d__x000a_ 2 25" xfId="161" xr:uid="{00000000-0005-0000-0000-0000A9000000}"/>
    <cellStyle name="0,0_x000d__x000a_NA_x000d__x000a_ 2 3" xfId="162" xr:uid="{00000000-0005-0000-0000-0000AA000000}"/>
    <cellStyle name="0,0_x000d__x000a_NA_x000d__x000a_ 2 3 10" xfId="163" xr:uid="{00000000-0005-0000-0000-0000AB000000}"/>
    <cellStyle name="0,0_x000d__x000a_NA_x000d__x000a_ 2 3 10 2" xfId="164" xr:uid="{00000000-0005-0000-0000-0000AC000000}"/>
    <cellStyle name="0,0_x000d__x000a_NA_x000d__x000a_ 2 3 10 3" xfId="165" xr:uid="{00000000-0005-0000-0000-0000AD000000}"/>
    <cellStyle name="0,0_x000d__x000a_NA_x000d__x000a_ 2 3 11" xfId="166" xr:uid="{00000000-0005-0000-0000-0000AE000000}"/>
    <cellStyle name="0,0_x000d__x000a_NA_x000d__x000a_ 2 3 11 2" xfId="167" xr:uid="{00000000-0005-0000-0000-0000AF000000}"/>
    <cellStyle name="0,0_x000d__x000a_NA_x000d__x000a_ 2 3 11 3" xfId="168" xr:uid="{00000000-0005-0000-0000-0000B0000000}"/>
    <cellStyle name="0,0_x000d__x000a_NA_x000d__x000a_ 2 3 12" xfId="169" xr:uid="{00000000-0005-0000-0000-0000B1000000}"/>
    <cellStyle name="0,0_x000d__x000a_NA_x000d__x000a_ 2 3 12 2" xfId="170" xr:uid="{00000000-0005-0000-0000-0000B2000000}"/>
    <cellStyle name="0,0_x000d__x000a_NA_x000d__x000a_ 2 3 12 3" xfId="171" xr:uid="{00000000-0005-0000-0000-0000B3000000}"/>
    <cellStyle name="0,0_x000d__x000a_NA_x000d__x000a_ 2 3 13" xfId="172" xr:uid="{00000000-0005-0000-0000-0000B4000000}"/>
    <cellStyle name="0,0_x000d__x000a_NA_x000d__x000a_ 2 3 13 2" xfId="173" xr:uid="{00000000-0005-0000-0000-0000B5000000}"/>
    <cellStyle name="0,0_x000d__x000a_NA_x000d__x000a_ 2 3 13 3" xfId="174" xr:uid="{00000000-0005-0000-0000-0000B6000000}"/>
    <cellStyle name="0,0_x000d__x000a_NA_x000d__x000a_ 2 3 14" xfId="175" xr:uid="{00000000-0005-0000-0000-0000B7000000}"/>
    <cellStyle name="0,0_x000d__x000a_NA_x000d__x000a_ 2 3 14 2" xfId="176" xr:uid="{00000000-0005-0000-0000-0000B8000000}"/>
    <cellStyle name="0,0_x000d__x000a_NA_x000d__x000a_ 2 3 14 3" xfId="177" xr:uid="{00000000-0005-0000-0000-0000B9000000}"/>
    <cellStyle name="0,0_x000d__x000a_NA_x000d__x000a_ 2 3 15" xfId="178" xr:uid="{00000000-0005-0000-0000-0000BA000000}"/>
    <cellStyle name="0,0_x000d__x000a_NA_x000d__x000a_ 2 3 15 2" xfId="179" xr:uid="{00000000-0005-0000-0000-0000BB000000}"/>
    <cellStyle name="0,0_x000d__x000a_NA_x000d__x000a_ 2 3 15 3" xfId="180" xr:uid="{00000000-0005-0000-0000-0000BC000000}"/>
    <cellStyle name="0,0_x000d__x000a_NA_x000d__x000a_ 2 3 16" xfId="181" xr:uid="{00000000-0005-0000-0000-0000BD000000}"/>
    <cellStyle name="0,0_x000d__x000a_NA_x000d__x000a_ 2 3 16 2" xfId="182" xr:uid="{00000000-0005-0000-0000-0000BE000000}"/>
    <cellStyle name="0,0_x000d__x000a_NA_x000d__x000a_ 2 3 16 3" xfId="183" xr:uid="{00000000-0005-0000-0000-0000BF000000}"/>
    <cellStyle name="0,0_x000d__x000a_NA_x000d__x000a_ 2 3 17" xfId="184" xr:uid="{00000000-0005-0000-0000-0000C0000000}"/>
    <cellStyle name="0,0_x000d__x000a_NA_x000d__x000a_ 2 3 17 2" xfId="185" xr:uid="{00000000-0005-0000-0000-0000C1000000}"/>
    <cellStyle name="0,0_x000d__x000a_NA_x000d__x000a_ 2 3 17 3" xfId="186" xr:uid="{00000000-0005-0000-0000-0000C2000000}"/>
    <cellStyle name="0,0_x000d__x000a_NA_x000d__x000a_ 2 3 18" xfId="187" xr:uid="{00000000-0005-0000-0000-0000C3000000}"/>
    <cellStyle name="0,0_x000d__x000a_NA_x000d__x000a_ 2 3 18 2" xfId="188" xr:uid="{00000000-0005-0000-0000-0000C4000000}"/>
    <cellStyle name="0,0_x000d__x000a_NA_x000d__x000a_ 2 3 18 3" xfId="189" xr:uid="{00000000-0005-0000-0000-0000C5000000}"/>
    <cellStyle name="0,0_x000d__x000a_NA_x000d__x000a_ 2 3 19" xfId="190" xr:uid="{00000000-0005-0000-0000-0000C6000000}"/>
    <cellStyle name="0,0_x000d__x000a_NA_x000d__x000a_ 2 3 19 2" xfId="191" xr:uid="{00000000-0005-0000-0000-0000C7000000}"/>
    <cellStyle name="0,0_x000d__x000a_NA_x000d__x000a_ 2 3 19 3" xfId="192" xr:uid="{00000000-0005-0000-0000-0000C8000000}"/>
    <cellStyle name="0,0_x000d__x000a_NA_x000d__x000a_ 2 3 2" xfId="193" xr:uid="{00000000-0005-0000-0000-0000C9000000}"/>
    <cellStyle name="0,0_x000d__x000a_NA_x000d__x000a_ 2 3 2 2" xfId="194" xr:uid="{00000000-0005-0000-0000-0000CA000000}"/>
    <cellStyle name="0,0_x000d__x000a_NA_x000d__x000a_ 2 3 2 3" xfId="195" xr:uid="{00000000-0005-0000-0000-0000CB000000}"/>
    <cellStyle name="0,0_x000d__x000a_NA_x000d__x000a_ 2 3 20" xfId="196" xr:uid="{00000000-0005-0000-0000-0000CC000000}"/>
    <cellStyle name="0,0_x000d__x000a_NA_x000d__x000a_ 2 3 20 2" xfId="197" xr:uid="{00000000-0005-0000-0000-0000CD000000}"/>
    <cellStyle name="0,0_x000d__x000a_NA_x000d__x000a_ 2 3 20 3" xfId="198" xr:uid="{00000000-0005-0000-0000-0000CE000000}"/>
    <cellStyle name="0,0_x000d__x000a_NA_x000d__x000a_ 2 3 21" xfId="199" xr:uid="{00000000-0005-0000-0000-0000CF000000}"/>
    <cellStyle name="0,0_x000d__x000a_NA_x000d__x000a_ 2 3 21 2" xfId="200" xr:uid="{00000000-0005-0000-0000-0000D0000000}"/>
    <cellStyle name="0,0_x000d__x000a_NA_x000d__x000a_ 2 3 21 3" xfId="201" xr:uid="{00000000-0005-0000-0000-0000D1000000}"/>
    <cellStyle name="0,0_x000d__x000a_NA_x000d__x000a_ 2 3 22" xfId="202" xr:uid="{00000000-0005-0000-0000-0000D2000000}"/>
    <cellStyle name="0,0_x000d__x000a_NA_x000d__x000a_ 2 3 23" xfId="203" xr:uid="{00000000-0005-0000-0000-0000D3000000}"/>
    <cellStyle name="0,0_x000d__x000a_NA_x000d__x000a_ 2 3 3" xfId="204" xr:uid="{00000000-0005-0000-0000-0000D4000000}"/>
    <cellStyle name="0,0_x000d__x000a_NA_x000d__x000a_ 2 3 3 2" xfId="205" xr:uid="{00000000-0005-0000-0000-0000D5000000}"/>
    <cellStyle name="0,0_x000d__x000a_NA_x000d__x000a_ 2 3 3 3" xfId="206" xr:uid="{00000000-0005-0000-0000-0000D6000000}"/>
    <cellStyle name="0,0_x000d__x000a_NA_x000d__x000a_ 2 3 4" xfId="207" xr:uid="{00000000-0005-0000-0000-0000D7000000}"/>
    <cellStyle name="0,0_x000d__x000a_NA_x000d__x000a_ 2 3 4 2" xfId="208" xr:uid="{00000000-0005-0000-0000-0000D8000000}"/>
    <cellStyle name="0,0_x000d__x000a_NA_x000d__x000a_ 2 3 4 3" xfId="209" xr:uid="{00000000-0005-0000-0000-0000D9000000}"/>
    <cellStyle name="0,0_x000d__x000a_NA_x000d__x000a_ 2 3 5" xfId="210" xr:uid="{00000000-0005-0000-0000-0000DA000000}"/>
    <cellStyle name="0,0_x000d__x000a_NA_x000d__x000a_ 2 3 5 2" xfId="211" xr:uid="{00000000-0005-0000-0000-0000DB000000}"/>
    <cellStyle name="0,0_x000d__x000a_NA_x000d__x000a_ 2 3 5 3" xfId="212" xr:uid="{00000000-0005-0000-0000-0000DC000000}"/>
    <cellStyle name="0,0_x000d__x000a_NA_x000d__x000a_ 2 3 6" xfId="213" xr:uid="{00000000-0005-0000-0000-0000DD000000}"/>
    <cellStyle name="0,0_x000d__x000a_NA_x000d__x000a_ 2 3 6 2" xfId="214" xr:uid="{00000000-0005-0000-0000-0000DE000000}"/>
    <cellStyle name="0,0_x000d__x000a_NA_x000d__x000a_ 2 3 6 3" xfId="215" xr:uid="{00000000-0005-0000-0000-0000DF000000}"/>
    <cellStyle name="0,0_x000d__x000a_NA_x000d__x000a_ 2 3 7" xfId="216" xr:uid="{00000000-0005-0000-0000-0000E0000000}"/>
    <cellStyle name="0,0_x000d__x000a_NA_x000d__x000a_ 2 3 7 2" xfId="217" xr:uid="{00000000-0005-0000-0000-0000E1000000}"/>
    <cellStyle name="0,0_x000d__x000a_NA_x000d__x000a_ 2 3 7 3" xfId="218" xr:uid="{00000000-0005-0000-0000-0000E2000000}"/>
    <cellStyle name="0,0_x000d__x000a_NA_x000d__x000a_ 2 3 8" xfId="219" xr:uid="{00000000-0005-0000-0000-0000E3000000}"/>
    <cellStyle name="0,0_x000d__x000a_NA_x000d__x000a_ 2 3 8 2" xfId="220" xr:uid="{00000000-0005-0000-0000-0000E4000000}"/>
    <cellStyle name="0,0_x000d__x000a_NA_x000d__x000a_ 2 3 8 3" xfId="221" xr:uid="{00000000-0005-0000-0000-0000E5000000}"/>
    <cellStyle name="0,0_x000d__x000a_NA_x000d__x000a_ 2 3 9" xfId="222" xr:uid="{00000000-0005-0000-0000-0000E6000000}"/>
    <cellStyle name="0,0_x000d__x000a_NA_x000d__x000a_ 2 3 9 2" xfId="223" xr:uid="{00000000-0005-0000-0000-0000E7000000}"/>
    <cellStyle name="0,0_x000d__x000a_NA_x000d__x000a_ 2 3 9 3" xfId="224" xr:uid="{00000000-0005-0000-0000-0000E8000000}"/>
    <cellStyle name="0,0_x000d__x000a_NA_x000d__x000a_ 2 4" xfId="225" xr:uid="{00000000-0005-0000-0000-0000E9000000}"/>
    <cellStyle name="0,0_x000d__x000a_NA_x000d__x000a_ 2 4 2" xfId="226" xr:uid="{00000000-0005-0000-0000-0000EA000000}"/>
    <cellStyle name="0,0_x000d__x000a_NA_x000d__x000a_ 2 4 3" xfId="227" xr:uid="{00000000-0005-0000-0000-0000EB000000}"/>
    <cellStyle name="0,0_x000d__x000a_NA_x000d__x000a_ 2 4 4" xfId="13980" xr:uid="{00000000-0005-0000-0000-0000EC000000}"/>
    <cellStyle name="0,0_x000d__x000a_NA_x000d__x000a_ 2 4 5" xfId="13981" xr:uid="{00000000-0005-0000-0000-0000ED000000}"/>
    <cellStyle name="0,0_x000d__x000a_NA_x000d__x000a_ 2 5" xfId="228" xr:uid="{00000000-0005-0000-0000-0000EE000000}"/>
    <cellStyle name="0,0_x000d__x000a_NA_x000d__x000a_ 2 5 2" xfId="229" xr:uid="{00000000-0005-0000-0000-0000EF000000}"/>
    <cellStyle name="0,0_x000d__x000a_NA_x000d__x000a_ 2 5 3" xfId="230" xr:uid="{00000000-0005-0000-0000-0000F0000000}"/>
    <cellStyle name="0,0_x000d__x000a_NA_x000d__x000a_ 2 5 4" xfId="13982" xr:uid="{00000000-0005-0000-0000-0000F1000000}"/>
    <cellStyle name="0,0_x000d__x000a_NA_x000d__x000a_ 2 5 5" xfId="13983" xr:uid="{00000000-0005-0000-0000-0000F2000000}"/>
    <cellStyle name="0,0_x000d__x000a_NA_x000d__x000a_ 2 6" xfId="231" xr:uid="{00000000-0005-0000-0000-0000F3000000}"/>
    <cellStyle name="0,0_x000d__x000a_NA_x000d__x000a_ 2 6 2" xfId="232" xr:uid="{00000000-0005-0000-0000-0000F4000000}"/>
    <cellStyle name="0,0_x000d__x000a_NA_x000d__x000a_ 2 6 3" xfId="233" xr:uid="{00000000-0005-0000-0000-0000F5000000}"/>
    <cellStyle name="0,0_x000d__x000a_NA_x000d__x000a_ 2 7" xfId="234" xr:uid="{00000000-0005-0000-0000-0000F6000000}"/>
    <cellStyle name="0,0_x000d__x000a_NA_x000d__x000a_ 2 7 2" xfId="235" xr:uid="{00000000-0005-0000-0000-0000F7000000}"/>
    <cellStyle name="0,0_x000d__x000a_NA_x000d__x000a_ 2 7 3" xfId="236" xr:uid="{00000000-0005-0000-0000-0000F8000000}"/>
    <cellStyle name="0,0_x000d__x000a_NA_x000d__x000a_ 2 8" xfId="237" xr:uid="{00000000-0005-0000-0000-0000F9000000}"/>
    <cellStyle name="0,0_x000d__x000a_NA_x000d__x000a_ 2 8 2" xfId="238" xr:uid="{00000000-0005-0000-0000-0000FA000000}"/>
    <cellStyle name="0,0_x000d__x000a_NA_x000d__x000a_ 2 8 3" xfId="239" xr:uid="{00000000-0005-0000-0000-0000FB000000}"/>
    <cellStyle name="0,0_x000d__x000a_NA_x000d__x000a_ 2 9" xfId="240" xr:uid="{00000000-0005-0000-0000-0000FC000000}"/>
    <cellStyle name="0,0_x000d__x000a_NA_x000d__x000a_ 2 9 2" xfId="241" xr:uid="{00000000-0005-0000-0000-0000FD000000}"/>
    <cellStyle name="0,0_x000d__x000a_NA_x000d__x000a_ 2 9 3" xfId="242" xr:uid="{00000000-0005-0000-0000-0000FE000000}"/>
    <cellStyle name="0,0_x000d__x000a_NA_x000d__x000a_ 20" xfId="243" xr:uid="{00000000-0005-0000-0000-0000FF000000}"/>
    <cellStyle name="0,0_x000d__x000a_NA_x000d__x000a_ 20 2" xfId="244" xr:uid="{00000000-0005-0000-0000-000000010000}"/>
    <cellStyle name="0,0_x000d__x000a_NA_x000d__x000a_ 20 3" xfId="245" xr:uid="{00000000-0005-0000-0000-000001010000}"/>
    <cellStyle name="0,0_x000d__x000a_NA_x000d__x000a_ 21" xfId="246" xr:uid="{00000000-0005-0000-0000-000002010000}"/>
    <cellStyle name="0,0_x000d__x000a_NA_x000d__x000a_ 21 2" xfId="247" xr:uid="{00000000-0005-0000-0000-000003010000}"/>
    <cellStyle name="0,0_x000d__x000a_NA_x000d__x000a_ 21 3" xfId="248" xr:uid="{00000000-0005-0000-0000-000004010000}"/>
    <cellStyle name="0,0_x000d__x000a_NA_x000d__x000a_ 22" xfId="249" xr:uid="{00000000-0005-0000-0000-000005010000}"/>
    <cellStyle name="0,0_x000d__x000a_NA_x000d__x000a_ 22 2" xfId="250" xr:uid="{00000000-0005-0000-0000-000006010000}"/>
    <cellStyle name="0,0_x000d__x000a_NA_x000d__x000a_ 22 3" xfId="251" xr:uid="{00000000-0005-0000-0000-000007010000}"/>
    <cellStyle name="0,0_x000d__x000a_NA_x000d__x000a_ 23" xfId="252" xr:uid="{00000000-0005-0000-0000-000008010000}"/>
    <cellStyle name="0,0_x000d__x000a_NA_x000d__x000a_ 23 2" xfId="253" xr:uid="{00000000-0005-0000-0000-000009010000}"/>
    <cellStyle name="0,0_x000d__x000a_NA_x000d__x000a_ 23 3" xfId="254" xr:uid="{00000000-0005-0000-0000-00000A010000}"/>
    <cellStyle name="0,0_x000d__x000a_NA_x000d__x000a_ 24" xfId="255" xr:uid="{00000000-0005-0000-0000-00000B010000}"/>
    <cellStyle name="0,0_x000d__x000a_NA_x000d__x000a_ 24 2" xfId="256" xr:uid="{00000000-0005-0000-0000-00000C010000}"/>
    <cellStyle name="0,0_x000d__x000a_NA_x000d__x000a_ 24 3" xfId="257" xr:uid="{00000000-0005-0000-0000-00000D010000}"/>
    <cellStyle name="0,0_x000d__x000a_NA_x000d__x000a_ 25" xfId="258" xr:uid="{00000000-0005-0000-0000-00000E010000}"/>
    <cellStyle name="0,0_x000d__x000a_NA_x000d__x000a_ 25 2" xfId="259" xr:uid="{00000000-0005-0000-0000-00000F010000}"/>
    <cellStyle name="0,0_x000d__x000a_NA_x000d__x000a_ 25 3" xfId="260" xr:uid="{00000000-0005-0000-0000-000010010000}"/>
    <cellStyle name="0,0_x000d__x000a_NA_x000d__x000a_ 26" xfId="261" xr:uid="{00000000-0005-0000-0000-000011010000}"/>
    <cellStyle name="0,0_x000d__x000a_NA_x000d__x000a_ 26 2" xfId="262" xr:uid="{00000000-0005-0000-0000-000012010000}"/>
    <cellStyle name="0,0_x000d__x000a_NA_x000d__x000a_ 26 3" xfId="263" xr:uid="{00000000-0005-0000-0000-000013010000}"/>
    <cellStyle name="0,0_x000d__x000a_NA_x000d__x000a_ 27" xfId="264" xr:uid="{00000000-0005-0000-0000-000014010000}"/>
    <cellStyle name="0,0_x000d__x000a_NA_x000d__x000a_ 28" xfId="265" xr:uid="{00000000-0005-0000-0000-000015010000}"/>
    <cellStyle name="0,0_x000d__x000a_NA_x000d__x000a_ 29" xfId="13984" xr:uid="{00000000-0005-0000-0000-000016010000}"/>
    <cellStyle name="0,0_x000d__x000a_NA_x000d__x000a_ 3" xfId="266" xr:uid="{00000000-0005-0000-0000-000017010000}"/>
    <cellStyle name="0,0_x000d__x000a_NA_x000d__x000a_ 3 10" xfId="267" xr:uid="{00000000-0005-0000-0000-000018010000}"/>
    <cellStyle name="0,0_x000d__x000a_NA_x000d__x000a_ 3 10 2" xfId="268" xr:uid="{00000000-0005-0000-0000-000019010000}"/>
    <cellStyle name="0,0_x000d__x000a_NA_x000d__x000a_ 3 10 3" xfId="269" xr:uid="{00000000-0005-0000-0000-00001A010000}"/>
    <cellStyle name="0,0_x000d__x000a_NA_x000d__x000a_ 3 11" xfId="270" xr:uid="{00000000-0005-0000-0000-00001B010000}"/>
    <cellStyle name="0,0_x000d__x000a_NA_x000d__x000a_ 3 11 2" xfId="271" xr:uid="{00000000-0005-0000-0000-00001C010000}"/>
    <cellStyle name="0,0_x000d__x000a_NA_x000d__x000a_ 3 11 3" xfId="272" xr:uid="{00000000-0005-0000-0000-00001D010000}"/>
    <cellStyle name="0,0_x000d__x000a_NA_x000d__x000a_ 3 12" xfId="273" xr:uid="{00000000-0005-0000-0000-00001E010000}"/>
    <cellStyle name="0,0_x000d__x000a_NA_x000d__x000a_ 3 12 2" xfId="274" xr:uid="{00000000-0005-0000-0000-00001F010000}"/>
    <cellStyle name="0,0_x000d__x000a_NA_x000d__x000a_ 3 12 3" xfId="275" xr:uid="{00000000-0005-0000-0000-000020010000}"/>
    <cellStyle name="0,0_x000d__x000a_NA_x000d__x000a_ 3 13" xfId="276" xr:uid="{00000000-0005-0000-0000-000021010000}"/>
    <cellStyle name="0,0_x000d__x000a_NA_x000d__x000a_ 3 13 2" xfId="277" xr:uid="{00000000-0005-0000-0000-000022010000}"/>
    <cellStyle name="0,0_x000d__x000a_NA_x000d__x000a_ 3 13 3" xfId="278" xr:uid="{00000000-0005-0000-0000-000023010000}"/>
    <cellStyle name="0,0_x000d__x000a_NA_x000d__x000a_ 3 14" xfId="279" xr:uid="{00000000-0005-0000-0000-000024010000}"/>
    <cellStyle name="0,0_x000d__x000a_NA_x000d__x000a_ 3 14 2" xfId="280" xr:uid="{00000000-0005-0000-0000-000025010000}"/>
    <cellStyle name="0,0_x000d__x000a_NA_x000d__x000a_ 3 14 3" xfId="281" xr:uid="{00000000-0005-0000-0000-000026010000}"/>
    <cellStyle name="0,0_x000d__x000a_NA_x000d__x000a_ 3 15" xfId="282" xr:uid="{00000000-0005-0000-0000-000027010000}"/>
    <cellStyle name="0,0_x000d__x000a_NA_x000d__x000a_ 3 15 2" xfId="283" xr:uid="{00000000-0005-0000-0000-000028010000}"/>
    <cellStyle name="0,0_x000d__x000a_NA_x000d__x000a_ 3 15 3" xfId="284" xr:uid="{00000000-0005-0000-0000-000029010000}"/>
    <cellStyle name="0,0_x000d__x000a_NA_x000d__x000a_ 3 16" xfId="285" xr:uid="{00000000-0005-0000-0000-00002A010000}"/>
    <cellStyle name="0,0_x000d__x000a_NA_x000d__x000a_ 3 16 2" xfId="286" xr:uid="{00000000-0005-0000-0000-00002B010000}"/>
    <cellStyle name="0,0_x000d__x000a_NA_x000d__x000a_ 3 16 3" xfId="287" xr:uid="{00000000-0005-0000-0000-00002C010000}"/>
    <cellStyle name="0,0_x000d__x000a_NA_x000d__x000a_ 3 17" xfId="288" xr:uid="{00000000-0005-0000-0000-00002D010000}"/>
    <cellStyle name="0,0_x000d__x000a_NA_x000d__x000a_ 3 17 2" xfId="289" xr:uid="{00000000-0005-0000-0000-00002E010000}"/>
    <cellStyle name="0,0_x000d__x000a_NA_x000d__x000a_ 3 17 3" xfId="290" xr:uid="{00000000-0005-0000-0000-00002F010000}"/>
    <cellStyle name="0,0_x000d__x000a_NA_x000d__x000a_ 3 18" xfId="291" xr:uid="{00000000-0005-0000-0000-000030010000}"/>
    <cellStyle name="0,0_x000d__x000a_NA_x000d__x000a_ 3 18 2" xfId="292" xr:uid="{00000000-0005-0000-0000-000031010000}"/>
    <cellStyle name="0,0_x000d__x000a_NA_x000d__x000a_ 3 18 3" xfId="293" xr:uid="{00000000-0005-0000-0000-000032010000}"/>
    <cellStyle name="0,0_x000d__x000a_NA_x000d__x000a_ 3 19" xfId="294" xr:uid="{00000000-0005-0000-0000-000033010000}"/>
    <cellStyle name="0,0_x000d__x000a_NA_x000d__x000a_ 3 19 2" xfId="295" xr:uid="{00000000-0005-0000-0000-000034010000}"/>
    <cellStyle name="0,0_x000d__x000a_NA_x000d__x000a_ 3 19 3" xfId="296" xr:uid="{00000000-0005-0000-0000-000035010000}"/>
    <cellStyle name="0,0_x000d__x000a_NA_x000d__x000a_ 3 2" xfId="297" xr:uid="{00000000-0005-0000-0000-000036010000}"/>
    <cellStyle name="0,0_x000d__x000a_NA_x000d__x000a_ 3 2 10" xfId="298" xr:uid="{00000000-0005-0000-0000-000037010000}"/>
    <cellStyle name="0,0_x000d__x000a_NA_x000d__x000a_ 3 2 10 2" xfId="299" xr:uid="{00000000-0005-0000-0000-000038010000}"/>
    <cellStyle name="0,0_x000d__x000a_NA_x000d__x000a_ 3 2 10 3" xfId="300" xr:uid="{00000000-0005-0000-0000-000039010000}"/>
    <cellStyle name="0,0_x000d__x000a_NA_x000d__x000a_ 3 2 11" xfId="301" xr:uid="{00000000-0005-0000-0000-00003A010000}"/>
    <cellStyle name="0,0_x000d__x000a_NA_x000d__x000a_ 3 2 11 2" xfId="302" xr:uid="{00000000-0005-0000-0000-00003B010000}"/>
    <cellStyle name="0,0_x000d__x000a_NA_x000d__x000a_ 3 2 11 3" xfId="303" xr:uid="{00000000-0005-0000-0000-00003C010000}"/>
    <cellStyle name="0,0_x000d__x000a_NA_x000d__x000a_ 3 2 12" xfId="304" xr:uid="{00000000-0005-0000-0000-00003D010000}"/>
    <cellStyle name="0,0_x000d__x000a_NA_x000d__x000a_ 3 2 12 2" xfId="305" xr:uid="{00000000-0005-0000-0000-00003E010000}"/>
    <cellStyle name="0,0_x000d__x000a_NA_x000d__x000a_ 3 2 12 3" xfId="306" xr:uid="{00000000-0005-0000-0000-00003F010000}"/>
    <cellStyle name="0,0_x000d__x000a_NA_x000d__x000a_ 3 2 13" xfId="307" xr:uid="{00000000-0005-0000-0000-000040010000}"/>
    <cellStyle name="0,0_x000d__x000a_NA_x000d__x000a_ 3 2 13 2" xfId="308" xr:uid="{00000000-0005-0000-0000-000041010000}"/>
    <cellStyle name="0,0_x000d__x000a_NA_x000d__x000a_ 3 2 13 3" xfId="309" xr:uid="{00000000-0005-0000-0000-000042010000}"/>
    <cellStyle name="0,0_x000d__x000a_NA_x000d__x000a_ 3 2 14" xfId="310" xr:uid="{00000000-0005-0000-0000-000043010000}"/>
    <cellStyle name="0,0_x000d__x000a_NA_x000d__x000a_ 3 2 14 2" xfId="311" xr:uid="{00000000-0005-0000-0000-000044010000}"/>
    <cellStyle name="0,0_x000d__x000a_NA_x000d__x000a_ 3 2 14 3" xfId="312" xr:uid="{00000000-0005-0000-0000-000045010000}"/>
    <cellStyle name="0,0_x000d__x000a_NA_x000d__x000a_ 3 2 15" xfId="313" xr:uid="{00000000-0005-0000-0000-000046010000}"/>
    <cellStyle name="0,0_x000d__x000a_NA_x000d__x000a_ 3 2 15 2" xfId="314" xr:uid="{00000000-0005-0000-0000-000047010000}"/>
    <cellStyle name="0,0_x000d__x000a_NA_x000d__x000a_ 3 2 15 3" xfId="315" xr:uid="{00000000-0005-0000-0000-000048010000}"/>
    <cellStyle name="0,0_x000d__x000a_NA_x000d__x000a_ 3 2 16" xfId="316" xr:uid="{00000000-0005-0000-0000-000049010000}"/>
    <cellStyle name="0,0_x000d__x000a_NA_x000d__x000a_ 3 2 16 2" xfId="317" xr:uid="{00000000-0005-0000-0000-00004A010000}"/>
    <cellStyle name="0,0_x000d__x000a_NA_x000d__x000a_ 3 2 16 3" xfId="318" xr:uid="{00000000-0005-0000-0000-00004B010000}"/>
    <cellStyle name="0,0_x000d__x000a_NA_x000d__x000a_ 3 2 17" xfId="319" xr:uid="{00000000-0005-0000-0000-00004C010000}"/>
    <cellStyle name="0,0_x000d__x000a_NA_x000d__x000a_ 3 2 17 2" xfId="320" xr:uid="{00000000-0005-0000-0000-00004D010000}"/>
    <cellStyle name="0,0_x000d__x000a_NA_x000d__x000a_ 3 2 17 3" xfId="321" xr:uid="{00000000-0005-0000-0000-00004E010000}"/>
    <cellStyle name="0,0_x000d__x000a_NA_x000d__x000a_ 3 2 18" xfId="322" xr:uid="{00000000-0005-0000-0000-00004F010000}"/>
    <cellStyle name="0,0_x000d__x000a_NA_x000d__x000a_ 3 2 18 2" xfId="323" xr:uid="{00000000-0005-0000-0000-000050010000}"/>
    <cellStyle name="0,0_x000d__x000a_NA_x000d__x000a_ 3 2 18 3" xfId="324" xr:uid="{00000000-0005-0000-0000-000051010000}"/>
    <cellStyle name="0,0_x000d__x000a_NA_x000d__x000a_ 3 2 19" xfId="325" xr:uid="{00000000-0005-0000-0000-000052010000}"/>
    <cellStyle name="0,0_x000d__x000a_NA_x000d__x000a_ 3 2 19 2" xfId="326" xr:uid="{00000000-0005-0000-0000-000053010000}"/>
    <cellStyle name="0,0_x000d__x000a_NA_x000d__x000a_ 3 2 19 3" xfId="327" xr:uid="{00000000-0005-0000-0000-000054010000}"/>
    <cellStyle name="0,0_x000d__x000a_NA_x000d__x000a_ 3 2 2" xfId="328" xr:uid="{00000000-0005-0000-0000-000055010000}"/>
    <cellStyle name="0,0_x000d__x000a_NA_x000d__x000a_ 3 2 2 2" xfId="329" xr:uid="{00000000-0005-0000-0000-000056010000}"/>
    <cellStyle name="0,0_x000d__x000a_NA_x000d__x000a_ 3 2 2 3" xfId="330" xr:uid="{00000000-0005-0000-0000-000057010000}"/>
    <cellStyle name="0,0_x000d__x000a_NA_x000d__x000a_ 3 2 20" xfId="331" xr:uid="{00000000-0005-0000-0000-000058010000}"/>
    <cellStyle name="0,0_x000d__x000a_NA_x000d__x000a_ 3 2 20 2" xfId="332" xr:uid="{00000000-0005-0000-0000-000059010000}"/>
    <cellStyle name="0,0_x000d__x000a_NA_x000d__x000a_ 3 2 20 3" xfId="333" xr:uid="{00000000-0005-0000-0000-00005A010000}"/>
    <cellStyle name="0,0_x000d__x000a_NA_x000d__x000a_ 3 2 21" xfId="334" xr:uid="{00000000-0005-0000-0000-00005B010000}"/>
    <cellStyle name="0,0_x000d__x000a_NA_x000d__x000a_ 3 2 21 2" xfId="335" xr:uid="{00000000-0005-0000-0000-00005C010000}"/>
    <cellStyle name="0,0_x000d__x000a_NA_x000d__x000a_ 3 2 21 3" xfId="336" xr:uid="{00000000-0005-0000-0000-00005D010000}"/>
    <cellStyle name="0,0_x000d__x000a_NA_x000d__x000a_ 3 2 22" xfId="337" xr:uid="{00000000-0005-0000-0000-00005E010000}"/>
    <cellStyle name="0,0_x000d__x000a_NA_x000d__x000a_ 3 2 23" xfId="338" xr:uid="{00000000-0005-0000-0000-00005F010000}"/>
    <cellStyle name="0,0_x000d__x000a_NA_x000d__x000a_ 3 2 3" xfId="339" xr:uid="{00000000-0005-0000-0000-000060010000}"/>
    <cellStyle name="0,0_x000d__x000a_NA_x000d__x000a_ 3 2 3 2" xfId="340" xr:uid="{00000000-0005-0000-0000-000061010000}"/>
    <cellStyle name="0,0_x000d__x000a_NA_x000d__x000a_ 3 2 3 3" xfId="341" xr:uid="{00000000-0005-0000-0000-000062010000}"/>
    <cellStyle name="0,0_x000d__x000a_NA_x000d__x000a_ 3 2 4" xfId="342" xr:uid="{00000000-0005-0000-0000-000063010000}"/>
    <cellStyle name="0,0_x000d__x000a_NA_x000d__x000a_ 3 2 4 2" xfId="343" xr:uid="{00000000-0005-0000-0000-000064010000}"/>
    <cellStyle name="0,0_x000d__x000a_NA_x000d__x000a_ 3 2 4 3" xfId="344" xr:uid="{00000000-0005-0000-0000-000065010000}"/>
    <cellStyle name="0,0_x000d__x000a_NA_x000d__x000a_ 3 2 5" xfId="345" xr:uid="{00000000-0005-0000-0000-000066010000}"/>
    <cellStyle name="0,0_x000d__x000a_NA_x000d__x000a_ 3 2 5 2" xfId="346" xr:uid="{00000000-0005-0000-0000-000067010000}"/>
    <cellStyle name="0,0_x000d__x000a_NA_x000d__x000a_ 3 2 5 3" xfId="347" xr:uid="{00000000-0005-0000-0000-000068010000}"/>
    <cellStyle name="0,0_x000d__x000a_NA_x000d__x000a_ 3 2 6" xfId="348" xr:uid="{00000000-0005-0000-0000-000069010000}"/>
    <cellStyle name="0,0_x000d__x000a_NA_x000d__x000a_ 3 2 6 2" xfId="349" xr:uid="{00000000-0005-0000-0000-00006A010000}"/>
    <cellStyle name="0,0_x000d__x000a_NA_x000d__x000a_ 3 2 6 3" xfId="350" xr:uid="{00000000-0005-0000-0000-00006B010000}"/>
    <cellStyle name="0,0_x000d__x000a_NA_x000d__x000a_ 3 2 7" xfId="351" xr:uid="{00000000-0005-0000-0000-00006C010000}"/>
    <cellStyle name="0,0_x000d__x000a_NA_x000d__x000a_ 3 2 7 2" xfId="352" xr:uid="{00000000-0005-0000-0000-00006D010000}"/>
    <cellStyle name="0,0_x000d__x000a_NA_x000d__x000a_ 3 2 7 3" xfId="353" xr:uid="{00000000-0005-0000-0000-00006E010000}"/>
    <cellStyle name="0,0_x000d__x000a_NA_x000d__x000a_ 3 2 8" xfId="354" xr:uid="{00000000-0005-0000-0000-00006F010000}"/>
    <cellStyle name="0,0_x000d__x000a_NA_x000d__x000a_ 3 2 8 2" xfId="355" xr:uid="{00000000-0005-0000-0000-000070010000}"/>
    <cellStyle name="0,0_x000d__x000a_NA_x000d__x000a_ 3 2 8 3" xfId="356" xr:uid="{00000000-0005-0000-0000-000071010000}"/>
    <cellStyle name="0,0_x000d__x000a_NA_x000d__x000a_ 3 2 9" xfId="357" xr:uid="{00000000-0005-0000-0000-000072010000}"/>
    <cellStyle name="0,0_x000d__x000a_NA_x000d__x000a_ 3 2 9 2" xfId="358" xr:uid="{00000000-0005-0000-0000-000073010000}"/>
    <cellStyle name="0,0_x000d__x000a_NA_x000d__x000a_ 3 2 9 3" xfId="359" xr:uid="{00000000-0005-0000-0000-000074010000}"/>
    <cellStyle name="0,0_x000d__x000a_NA_x000d__x000a_ 3 20" xfId="360" xr:uid="{00000000-0005-0000-0000-000075010000}"/>
    <cellStyle name="0,0_x000d__x000a_NA_x000d__x000a_ 3 20 2" xfId="361" xr:uid="{00000000-0005-0000-0000-000076010000}"/>
    <cellStyle name="0,0_x000d__x000a_NA_x000d__x000a_ 3 20 3" xfId="362" xr:uid="{00000000-0005-0000-0000-000077010000}"/>
    <cellStyle name="0,0_x000d__x000a_NA_x000d__x000a_ 3 21" xfId="363" xr:uid="{00000000-0005-0000-0000-000078010000}"/>
    <cellStyle name="0,0_x000d__x000a_NA_x000d__x000a_ 3 21 2" xfId="364" xr:uid="{00000000-0005-0000-0000-000079010000}"/>
    <cellStyle name="0,0_x000d__x000a_NA_x000d__x000a_ 3 21 3" xfId="365" xr:uid="{00000000-0005-0000-0000-00007A010000}"/>
    <cellStyle name="0,0_x000d__x000a_NA_x000d__x000a_ 3 22" xfId="366" xr:uid="{00000000-0005-0000-0000-00007B010000}"/>
    <cellStyle name="0,0_x000d__x000a_NA_x000d__x000a_ 3 22 2" xfId="367" xr:uid="{00000000-0005-0000-0000-00007C010000}"/>
    <cellStyle name="0,0_x000d__x000a_NA_x000d__x000a_ 3 22 3" xfId="368" xr:uid="{00000000-0005-0000-0000-00007D010000}"/>
    <cellStyle name="0,0_x000d__x000a_NA_x000d__x000a_ 3 23" xfId="369" xr:uid="{00000000-0005-0000-0000-00007E010000}"/>
    <cellStyle name="0,0_x000d__x000a_NA_x000d__x000a_ 3 23 2" xfId="370" xr:uid="{00000000-0005-0000-0000-00007F010000}"/>
    <cellStyle name="0,0_x000d__x000a_NA_x000d__x000a_ 3 23 3" xfId="371" xr:uid="{00000000-0005-0000-0000-000080010000}"/>
    <cellStyle name="0,0_x000d__x000a_NA_x000d__x000a_ 3 24" xfId="372" xr:uid="{00000000-0005-0000-0000-000081010000}"/>
    <cellStyle name="0,0_x000d__x000a_NA_x000d__x000a_ 3 25" xfId="373" xr:uid="{00000000-0005-0000-0000-000082010000}"/>
    <cellStyle name="0,0_x000d__x000a_NA_x000d__x000a_ 3 3" xfId="374" xr:uid="{00000000-0005-0000-0000-000083010000}"/>
    <cellStyle name="0,0_x000d__x000a_NA_x000d__x000a_ 3 3 10" xfId="375" xr:uid="{00000000-0005-0000-0000-000084010000}"/>
    <cellStyle name="0,0_x000d__x000a_NA_x000d__x000a_ 3 3 10 2" xfId="376" xr:uid="{00000000-0005-0000-0000-000085010000}"/>
    <cellStyle name="0,0_x000d__x000a_NA_x000d__x000a_ 3 3 10 3" xfId="377" xr:uid="{00000000-0005-0000-0000-000086010000}"/>
    <cellStyle name="0,0_x000d__x000a_NA_x000d__x000a_ 3 3 11" xfId="378" xr:uid="{00000000-0005-0000-0000-000087010000}"/>
    <cellStyle name="0,0_x000d__x000a_NA_x000d__x000a_ 3 3 11 2" xfId="379" xr:uid="{00000000-0005-0000-0000-000088010000}"/>
    <cellStyle name="0,0_x000d__x000a_NA_x000d__x000a_ 3 3 11 3" xfId="380" xr:uid="{00000000-0005-0000-0000-000089010000}"/>
    <cellStyle name="0,0_x000d__x000a_NA_x000d__x000a_ 3 3 12" xfId="381" xr:uid="{00000000-0005-0000-0000-00008A010000}"/>
    <cellStyle name="0,0_x000d__x000a_NA_x000d__x000a_ 3 3 12 2" xfId="382" xr:uid="{00000000-0005-0000-0000-00008B010000}"/>
    <cellStyle name="0,0_x000d__x000a_NA_x000d__x000a_ 3 3 12 3" xfId="383" xr:uid="{00000000-0005-0000-0000-00008C010000}"/>
    <cellStyle name="0,0_x000d__x000a_NA_x000d__x000a_ 3 3 13" xfId="384" xr:uid="{00000000-0005-0000-0000-00008D010000}"/>
    <cellStyle name="0,0_x000d__x000a_NA_x000d__x000a_ 3 3 13 2" xfId="385" xr:uid="{00000000-0005-0000-0000-00008E010000}"/>
    <cellStyle name="0,0_x000d__x000a_NA_x000d__x000a_ 3 3 13 3" xfId="386" xr:uid="{00000000-0005-0000-0000-00008F010000}"/>
    <cellStyle name="0,0_x000d__x000a_NA_x000d__x000a_ 3 3 14" xfId="387" xr:uid="{00000000-0005-0000-0000-000090010000}"/>
    <cellStyle name="0,0_x000d__x000a_NA_x000d__x000a_ 3 3 14 2" xfId="388" xr:uid="{00000000-0005-0000-0000-000091010000}"/>
    <cellStyle name="0,0_x000d__x000a_NA_x000d__x000a_ 3 3 14 3" xfId="389" xr:uid="{00000000-0005-0000-0000-000092010000}"/>
    <cellStyle name="0,0_x000d__x000a_NA_x000d__x000a_ 3 3 15" xfId="390" xr:uid="{00000000-0005-0000-0000-000093010000}"/>
    <cellStyle name="0,0_x000d__x000a_NA_x000d__x000a_ 3 3 15 2" xfId="391" xr:uid="{00000000-0005-0000-0000-000094010000}"/>
    <cellStyle name="0,0_x000d__x000a_NA_x000d__x000a_ 3 3 15 3" xfId="392" xr:uid="{00000000-0005-0000-0000-000095010000}"/>
    <cellStyle name="0,0_x000d__x000a_NA_x000d__x000a_ 3 3 16" xfId="393" xr:uid="{00000000-0005-0000-0000-000096010000}"/>
    <cellStyle name="0,0_x000d__x000a_NA_x000d__x000a_ 3 3 16 2" xfId="394" xr:uid="{00000000-0005-0000-0000-000097010000}"/>
    <cellStyle name="0,0_x000d__x000a_NA_x000d__x000a_ 3 3 16 3" xfId="395" xr:uid="{00000000-0005-0000-0000-000098010000}"/>
    <cellStyle name="0,0_x000d__x000a_NA_x000d__x000a_ 3 3 17" xfId="396" xr:uid="{00000000-0005-0000-0000-000099010000}"/>
    <cellStyle name="0,0_x000d__x000a_NA_x000d__x000a_ 3 3 17 2" xfId="397" xr:uid="{00000000-0005-0000-0000-00009A010000}"/>
    <cellStyle name="0,0_x000d__x000a_NA_x000d__x000a_ 3 3 17 3" xfId="398" xr:uid="{00000000-0005-0000-0000-00009B010000}"/>
    <cellStyle name="0,0_x000d__x000a_NA_x000d__x000a_ 3 3 18" xfId="399" xr:uid="{00000000-0005-0000-0000-00009C010000}"/>
    <cellStyle name="0,0_x000d__x000a_NA_x000d__x000a_ 3 3 18 2" xfId="400" xr:uid="{00000000-0005-0000-0000-00009D010000}"/>
    <cellStyle name="0,0_x000d__x000a_NA_x000d__x000a_ 3 3 18 3" xfId="401" xr:uid="{00000000-0005-0000-0000-00009E010000}"/>
    <cellStyle name="0,0_x000d__x000a_NA_x000d__x000a_ 3 3 19" xfId="402" xr:uid="{00000000-0005-0000-0000-00009F010000}"/>
    <cellStyle name="0,0_x000d__x000a_NA_x000d__x000a_ 3 3 19 2" xfId="403" xr:uid="{00000000-0005-0000-0000-0000A0010000}"/>
    <cellStyle name="0,0_x000d__x000a_NA_x000d__x000a_ 3 3 19 3" xfId="404" xr:uid="{00000000-0005-0000-0000-0000A1010000}"/>
    <cellStyle name="0,0_x000d__x000a_NA_x000d__x000a_ 3 3 2" xfId="405" xr:uid="{00000000-0005-0000-0000-0000A2010000}"/>
    <cellStyle name="0,0_x000d__x000a_NA_x000d__x000a_ 3 3 2 2" xfId="406" xr:uid="{00000000-0005-0000-0000-0000A3010000}"/>
    <cellStyle name="0,0_x000d__x000a_NA_x000d__x000a_ 3 3 2 3" xfId="407" xr:uid="{00000000-0005-0000-0000-0000A4010000}"/>
    <cellStyle name="0,0_x000d__x000a_NA_x000d__x000a_ 3 3 20" xfId="408" xr:uid="{00000000-0005-0000-0000-0000A5010000}"/>
    <cellStyle name="0,0_x000d__x000a_NA_x000d__x000a_ 3 3 20 2" xfId="409" xr:uid="{00000000-0005-0000-0000-0000A6010000}"/>
    <cellStyle name="0,0_x000d__x000a_NA_x000d__x000a_ 3 3 20 3" xfId="410" xr:uid="{00000000-0005-0000-0000-0000A7010000}"/>
    <cellStyle name="0,0_x000d__x000a_NA_x000d__x000a_ 3 3 21" xfId="411" xr:uid="{00000000-0005-0000-0000-0000A8010000}"/>
    <cellStyle name="0,0_x000d__x000a_NA_x000d__x000a_ 3 3 21 2" xfId="412" xr:uid="{00000000-0005-0000-0000-0000A9010000}"/>
    <cellStyle name="0,0_x000d__x000a_NA_x000d__x000a_ 3 3 21 3" xfId="413" xr:uid="{00000000-0005-0000-0000-0000AA010000}"/>
    <cellStyle name="0,0_x000d__x000a_NA_x000d__x000a_ 3 3 22" xfId="414" xr:uid="{00000000-0005-0000-0000-0000AB010000}"/>
    <cellStyle name="0,0_x000d__x000a_NA_x000d__x000a_ 3 3 23" xfId="415" xr:uid="{00000000-0005-0000-0000-0000AC010000}"/>
    <cellStyle name="0,0_x000d__x000a_NA_x000d__x000a_ 3 3 3" xfId="416" xr:uid="{00000000-0005-0000-0000-0000AD010000}"/>
    <cellStyle name="0,0_x000d__x000a_NA_x000d__x000a_ 3 3 3 2" xfId="417" xr:uid="{00000000-0005-0000-0000-0000AE010000}"/>
    <cellStyle name="0,0_x000d__x000a_NA_x000d__x000a_ 3 3 3 3" xfId="418" xr:uid="{00000000-0005-0000-0000-0000AF010000}"/>
    <cellStyle name="0,0_x000d__x000a_NA_x000d__x000a_ 3 3 4" xfId="419" xr:uid="{00000000-0005-0000-0000-0000B0010000}"/>
    <cellStyle name="0,0_x000d__x000a_NA_x000d__x000a_ 3 3 4 2" xfId="420" xr:uid="{00000000-0005-0000-0000-0000B1010000}"/>
    <cellStyle name="0,0_x000d__x000a_NA_x000d__x000a_ 3 3 4 3" xfId="421" xr:uid="{00000000-0005-0000-0000-0000B2010000}"/>
    <cellStyle name="0,0_x000d__x000a_NA_x000d__x000a_ 3 3 5" xfId="422" xr:uid="{00000000-0005-0000-0000-0000B3010000}"/>
    <cellStyle name="0,0_x000d__x000a_NA_x000d__x000a_ 3 3 5 2" xfId="423" xr:uid="{00000000-0005-0000-0000-0000B4010000}"/>
    <cellStyle name="0,0_x000d__x000a_NA_x000d__x000a_ 3 3 5 3" xfId="424" xr:uid="{00000000-0005-0000-0000-0000B5010000}"/>
    <cellStyle name="0,0_x000d__x000a_NA_x000d__x000a_ 3 3 6" xfId="425" xr:uid="{00000000-0005-0000-0000-0000B6010000}"/>
    <cellStyle name="0,0_x000d__x000a_NA_x000d__x000a_ 3 3 6 2" xfId="426" xr:uid="{00000000-0005-0000-0000-0000B7010000}"/>
    <cellStyle name="0,0_x000d__x000a_NA_x000d__x000a_ 3 3 6 3" xfId="427" xr:uid="{00000000-0005-0000-0000-0000B8010000}"/>
    <cellStyle name="0,0_x000d__x000a_NA_x000d__x000a_ 3 3 7" xfId="428" xr:uid="{00000000-0005-0000-0000-0000B9010000}"/>
    <cellStyle name="0,0_x000d__x000a_NA_x000d__x000a_ 3 3 7 2" xfId="429" xr:uid="{00000000-0005-0000-0000-0000BA010000}"/>
    <cellStyle name="0,0_x000d__x000a_NA_x000d__x000a_ 3 3 7 3" xfId="430" xr:uid="{00000000-0005-0000-0000-0000BB010000}"/>
    <cellStyle name="0,0_x000d__x000a_NA_x000d__x000a_ 3 3 8" xfId="431" xr:uid="{00000000-0005-0000-0000-0000BC010000}"/>
    <cellStyle name="0,0_x000d__x000a_NA_x000d__x000a_ 3 3 8 2" xfId="432" xr:uid="{00000000-0005-0000-0000-0000BD010000}"/>
    <cellStyle name="0,0_x000d__x000a_NA_x000d__x000a_ 3 3 8 3" xfId="433" xr:uid="{00000000-0005-0000-0000-0000BE010000}"/>
    <cellStyle name="0,0_x000d__x000a_NA_x000d__x000a_ 3 3 9" xfId="434" xr:uid="{00000000-0005-0000-0000-0000BF010000}"/>
    <cellStyle name="0,0_x000d__x000a_NA_x000d__x000a_ 3 3 9 2" xfId="435" xr:uid="{00000000-0005-0000-0000-0000C0010000}"/>
    <cellStyle name="0,0_x000d__x000a_NA_x000d__x000a_ 3 3 9 3" xfId="436" xr:uid="{00000000-0005-0000-0000-0000C1010000}"/>
    <cellStyle name="0,0_x000d__x000a_NA_x000d__x000a_ 3 4" xfId="437" xr:uid="{00000000-0005-0000-0000-0000C2010000}"/>
    <cellStyle name="0,0_x000d__x000a_NA_x000d__x000a_ 3 4 2" xfId="438" xr:uid="{00000000-0005-0000-0000-0000C3010000}"/>
    <cellStyle name="0,0_x000d__x000a_NA_x000d__x000a_ 3 4 3" xfId="439" xr:uid="{00000000-0005-0000-0000-0000C4010000}"/>
    <cellStyle name="0,0_x000d__x000a_NA_x000d__x000a_ 3 4 4" xfId="13985" xr:uid="{00000000-0005-0000-0000-0000C5010000}"/>
    <cellStyle name="0,0_x000d__x000a_NA_x000d__x000a_ 3 4 5" xfId="13986" xr:uid="{00000000-0005-0000-0000-0000C6010000}"/>
    <cellStyle name="0,0_x000d__x000a_NA_x000d__x000a_ 3 5" xfId="440" xr:uid="{00000000-0005-0000-0000-0000C7010000}"/>
    <cellStyle name="0,0_x000d__x000a_NA_x000d__x000a_ 3 5 2" xfId="441" xr:uid="{00000000-0005-0000-0000-0000C8010000}"/>
    <cellStyle name="0,0_x000d__x000a_NA_x000d__x000a_ 3 5 3" xfId="442" xr:uid="{00000000-0005-0000-0000-0000C9010000}"/>
    <cellStyle name="0,0_x000d__x000a_NA_x000d__x000a_ 3 5 4" xfId="13987" xr:uid="{00000000-0005-0000-0000-0000CA010000}"/>
    <cellStyle name="0,0_x000d__x000a_NA_x000d__x000a_ 3 5 5" xfId="13988" xr:uid="{00000000-0005-0000-0000-0000CB010000}"/>
    <cellStyle name="0,0_x000d__x000a_NA_x000d__x000a_ 3 6" xfId="443" xr:uid="{00000000-0005-0000-0000-0000CC010000}"/>
    <cellStyle name="0,0_x000d__x000a_NA_x000d__x000a_ 3 6 2" xfId="444" xr:uid="{00000000-0005-0000-0000-0000CD010000}"/>
    <cellStyle name="0,0_x000d__x000a_NA_x000d__x000a_ 3 6 3" xfId="445" xr:uid="{00000000-0005-0000-0000-0000CE010000}"/>
    <cellStyle name="0,0_x000d__x000a_NA_x000d__x000a_ 3 7" xfId="446" xr:uid="{00000000-0005-0000-0000-0000CF010000}"/>
    <cellStyle name="0,0_x000d__x000a_NA_x000d__x000a_ 3 7 2" xfId="447" xr:uid="{00000000-0005-0000-0000-0000D0010000}"/>
    <cellStyle name="0,0_x000d__x000a_NA_x000d__x000a_ 3 7 3" xfId="448" xr:uid="{00000000-0005-0000-0000-0000D1010000}"/>
    <cellStyle name="0,0_x000d__x000a_NA_x000d__x000a_ 3 8" xfId="449" xr:uid="{00000000-0005-0000-0000-0000D2010000}"/>
    <cellStyle name="0,0_x000d__x000a_NA_x000d__x000a_ 3 8 2" xfId="450" xr:uid="{00000000-0005-0000-0000-0000D3010000}"/>
    <cellStyle name="0,0_x000d__x000a_NA_x000d__x000a_ 3 8 3" xfId="451" xr:uid="{00000000-0005-0000-0000-0000D4010000}"/>
    <cellStyle name="0,0_x000d__x000a_NA_x000d__x000a_ 3 9" xfId="452" xr:uid="{00000000-0005-0000-0000-0000D5010000}"/>
    <cellStyle name="0,0_x000d__x000a_NA_x000d__x000a_ 3 9 2" xfId="453" xr:uid="{00000000-0005-0000-0000-0000D6010000}"/>
    <cellStyle name="0,0_x000d__x000a_NA_x000d__x000a_ 3 9 3" xfId="454" xr:uid="{00000000-0005-0000-0000-0000D7010000}"/>
    <cellStyle name="0,0_x000d__x000a_NA_x000d__x000a_ 30" xfId="13989" xr:uid="{00000000-0005-0000-0000-0000D8010000}"/>
    <cellStyle name="0,0_x000d__x000a_NA_x000d__x000a_ 31" xfId="13990" xr:uid="{00000000-0005-0000-0000-0000D9010000}"/>
    <cellStyle name="0,0_x000d__x000a_NA_x000d__x000a_ 32" xfId="13991" xr:uid="{00000000-0005-0000-0000-0000DA010000}"/>
    <cellStyle name="0,0_x000d__x000a_NA_x000d__x000a_ 4" xfId="455" xr:uid="{00000000-0005-0000-0000-0000DB010000}"/>
    <cellStyle name="0,0_x000d__x000a_NA_x000d__x000a_ 4 10" xfId="456" xr:uid="{00000000-0005-0000-0000-0000DC010000}"/>
    <cellStyle name="0,0_x000d__x000a_NA_x000d__x000a_ 4 10 2" xfId="457" xr:uid="{00000000-0005-0000-0000-0000DD010000}"/>
    <cellStyle name="0,0_x000d__x000a_NA_x000d__x000a_ 4 10 3" xfId="458" xr:uid="{00000000-0005-0000-0000-0000DE010000}"/>
    <cellStyle name="0,0_x000d__x000a_NA_x000d__x000a_ 4 11" xfId="459" xr:uid="{00000000-0005-0000-0000-0000DF010000}"/>
    <cellStyle name="0,0_x000d__x000a_NA_x000d__x000a_ 4 11 2" xfId="460" xr:uid="{00000000-0005-0000-0000-0000E0010000}"/>
    <cellStyle name="0,0_x000d__x000a_NA_x000d__x000a_ 4 11 3" xfId="461" xr:uid="{00000000-0005-0000-0000-0000E1010000}"/>
    <cellStyle name="0,0_x000d__x000a_NA_x000d__x000a_ 4 12" xfId="462" xr:uid="{00000000-0005-0000-0000-0000E2010000}"/>
    <cellStyle name="0,0_x000d__x000a_NA_x000d__x000a_ 4 12 2" xfId="463" xr:uid="{00000000-0005-0000-0000-0000E3010000}"/>
    <cellStyle name="0,0_x000d__x000a_NA_x000d__x000a_ 4 12 3" xfId="464" xr:uid="{00000000-0005-0000-0000-0000E4010000}"/>
    <cellStyle name="0,0_x000d__x000a_NA_x000d__x000a_ 4 13" xfId="465" xr:uid="{00000000-0005-0000-0000-0000E5010000}"/>
    <cellStyle name="0,0_x000d__x000a_NA_x000d__x000a_ 4 13 2" xfId="466" xr:uid="{00000000-0005-0000-0000-0000E6010000}"/>
    <cellStyle name="0,0_x000d__x000a_NA_x000d__x000a_ 4 13 3" xfId="467" xr:uid="{00000000-0005-0000-0000-0000E7010000}"/>
    <cellStyle name="0,0_x000d__x000a_NA_x000d__x000a_ 4 14" xfId="468" xr:uid="{00000000-0005-0000-0000-0000E8010000}"/>
    <cellStyle name="0,0_x000d__x000a_NA_x000d__x000a_ 4 14 2" xfId="469" xr:uid="{00000000-0005-0000-0000-0000E9010000}"/>
    <cellStyle name="0,0_x000d__x000a_NA_x000d__x000a_ 4 14 3" xfId="470" xr:uid="{00000000-0005-0000-0000-0000EA010000}"/>
    <cellStyle name="0,0_x000d__x000a_NA_x000d__x000a_ 4 15" xfId="471" xr:uid="{00000000-0005-0000-0000-0000EB010000}"/>
    <cellStyle name="0,0_x000d__x000a_NA_x000d__x000a_ 4 15 2" xfId="472" xr:uid="{00000000-0005-0000-0000-0000EC010000}"/>
    <cellStyle name="0,0_x000d__x000a_NA_x000d__x000a_ 4 15 3" xfId="473" xr:uid="{00000000-0005-0000-0000-0000ED010000}"/>
    <cellStyle name="0,0_x000d__x000a_NA_x000d__x000a_ 4 16" xfId="474" xr:uid="{00000000-0005-0000-0000-0000EE010000}"/>
    <cellStyle name="0,0_x000d__x000a_NA_x000d__x000a_ 4 16 2" xfId="475" xr:uid="{00000000-0005-0000-0000-0000EF010000}"/>
    <cellStyle name="0,0_x000d__x000a_NA_x000d__x000a_ 4 16 3" xfId="476" xr:uid="{00000000-0005-0000-0000-0000F0010000}"/>
    <cellStyle name="0,0_x000d__x000a_NA_x000d__x000a_ 4 17" xfId="477" xr:uid="{00000000-0005-0000-0000-0000F1010000}"/>
    <cellStyle name="0,0_x000d__x000a_NA_x000d__x000a_ 4 17 2" xfId="478" xr:uid="{00000000-0005-0000-0000-0000F2010000}"/>
    <cellStyle name="0,0_x000d__x000a_NA_x000d__x000a_ 4 17 3" xfId="479" xr:uid="{00000000-0005-0000-0000-0000F3010000}"/>
    <cellStyle name="0,0_x000d__x000a_NA_x000d__x000a_ 4 18" xfId="480" xr:uid="{00000000-0005-0000-0000-0000F4010000}"/>
    <cellStyle name="0,0_x000d__x000a_NA_x000d__x000a_ 4 18 2" xfId="481" xr:uid="{00000000-0005-0000-0000-0000F5010000}"/>
    <cellStyle name="0,0_x000d__x000a_NA_x000d__x000a_ 4 18 3" xfId="482" xr:uid="{00000000-0005-0000-0000-0000F6010000}"/>
    <cellStyle name="0,0_x000d__x000a_NA_x000d__x000a_ 4 19" xfId="483" xr:uid="{00000000-0005-0000-0000-0000F7010000}"/>
    <cellStyle name="0,0_x000d__x000a_NA_x000d__x000a_ 4 19 2" xfId="484" xr:uid="{00000000-0005-0000-0000-0000F8010000}"/>
    <cellStyle name="0,0_x000d__x000a_NA_x000d__x000a_ 4 19 3" xfId="485" xr:uid="{00000000-0005-0000-0000-0000F9010000}"/>
    <cellStyle name="0,0_x000d__x000a_NA_x000d__x000a_ 4 2" xfId="486" xr:uid="{00000000-0005-0000-0000-0000FA010000}"/>
    <cellStyle name="0,0_x000d__x000a_NA_x000d__x000a_ 4 2 10" xfId="487" xr:uid="{00000000-0005-0000-0000-0000FB010000}"/>
    <cellStyle name="0,0_x000d__x000a_NA_x000d__x000a_ 4 2 10 2" xfId="488" xr:uid="{00000000-0005-0000-0000-0000FC010000}"/>
    <cellStyle name="0,0_x000d__x000a_NA_x000d__x000a_ 4 2 10 3" xfId="489" xr:uid="{00000000-0005-0000-0000-0000FD010000}"/>
    <cellStyle name="0,0_x000d__x000a_NA_x000d__x000a_ 4 2 11" xfId="490" xr:uid="{00000000-0005-0000-0000-0000FE010000}"/>
    <cellStyle name="0,0_x000d__x000a_NA_x000d__x000a_ 4 2 11 2" xfId="491" xr:uid="{00000000-0005-0000-0000-0000FF010000}"/>
    <cellStyle name="0,0_x000d__x000a_NA_x000d__x000a_ 4 2 11 3" xfId="492" xr:uid="{00000000-0005-0000-0000-000000020000}"/>
    <cellStyle name="0,0_x000d__x000a_NA_x000d__x000a_ 4 2 12" xfId="493" xr:uid="{00000000-0005-0000-0000-000001020000}"/>
    <cellStyle name="0,0_x000d__x000a_NA_x000d__x000a_ 4 2 12 2" xfId="494" xr:uid="{00000000-0005-0000-0000-000002020000}"/>
    <cellStyle name="0,0_x000d__x000a_NA_x000d__x000a_ 4 2 12 3" xfId="495" xr:uid="{00000000-0005-0000-0000-000003020000}"/>
    <cellStyle name="0,0_x000d__x000a_NA_x000d__x000a_ 4 2 13" xfId="496" xr:uid="{00000000-0005-0000-0000-000004020000}"/>
    <cellStyle name="0,0_x000d__x000a_NA_x000d__x000a_ 4 2 13 2" xfId="497" xr:uid="{00000000-0005-0000-0000-000005020000}"/>
    <cellStyle name="0,0_x000d__x000a_NA_x000d__x000a_ 4 2 13 3" xfId="498" xr:uid="{00000000-0005-0000-0000-000006020000}"/>
    <cellStyle name="0,0_x000d__x000a_NA_x000d__x000a_ 4 2 14" xfId="499" xr:uid="{00000000-0005-0000-0000-000007020000}"/>
    <cellStyle name="0,0_x000d__x000a_NA_x000d__x000a_ 4 2 14 2" xfId="500" xr:uid="{00000000-0005-0000-0000-000008020000}"/>
    <cellStyle name="0,0_x000d__x000a_NA_x000d__x000a_ 4 2 14 3" xfId="501" xr:uid="{00000000-0005-0000-0000-000009020000}"/>
    <cellStyle name="0,0_x000d__x000a_NA_x000d__x000a_ 4 2 15" xfId="502" xr:uid="{00000000-0005-0000-0000-00000A020000}"/>
    <cellStyle name="0,0_x000d__x000a_NA_x000d__x000a_ 4 2 15 2" xfId="503" xr:uid="{00000000-0005-0000-0000-00000B020000}"/>
    <cellStyle name="0,0_x000d__x000a_NA_x000d__x000a_ 4 2 15 3" xfId="504" xr:uid="{00000000-0005-0000-0000-00000C020000}"/>
    <cellStyle name="0,0_x000d__x000a_NA_x000d__x000a_ 4 2 16" xfId="505" xr:uid="{00000000-0005-0000-0000-00000D020000}"/>
    <cellStyle name="0,0_x000d__x000a_NA_x000d__x000a_ 4 2 16 2" xfId="506" xr:uid="{00000000-0005-0000-0000-00000E020000}"/>
    <cellStyle name="0,0_x000d__x000a_NA_x000d__x000a_ 4 2 16 3" xfId="507" xr:uid="{00000000-0005-0000-0000-00000F020000}"/>
    <cellStyle name="0,0_x000d__x000a_NA_x000d__x000a_ 4 2 17" xfId="508" xr:uid="{00000000-0005-0000-0000-000010020000}"/>
    <cellStyle name="0,0_x000d__x000a_NA_x000d__x000a_ 4 2 17 2" xfId="509" xr:uid="{00000000-0005-0000-0000-000011020000}"/>
    <cellStyle name="0,0_x000d__x000a_NA_x000d__x000a_ 4 2 17 3" xfId="510" xr:uid="{00000000-0005-0000-0000-000012020000}"/>
    <cellStyle name="0,0_x000d__x000a_NA_x000d__x000a_ 4 2 18" xfId="511" xr:uid="{00000000-0005-0000-0000-000013020000}"/>
    <cellStyle name="0,0_x000d__x000a_NA_x000d__x000a_ 4 2 18 2" xfId="512" xr:uid="{00000000-0005-0000-0000-000014020000}"/>
    <cellStyle name="0,0_x000d__x000a_NA_x000d__x000a_ 4 2 18 3" xfId="513" xr:uid="{00000000-0005-0000-0000-000015020000}"/>
    <cellStyle name="0,0_x000d__x000a_NA_x000d__x000a_ 4 2 19" xfId="514" xr:uid="{00000000-0005-0000-0000-000016020000}"/>
    <cellStyle name="0,0_x000d__x000a_NA_x000d__x000a_ 4 2 19 2" xfId="515" xr:uid="{00000000-0005-0000-0000-000017020000}"/>
    <cellStyle name="0,0_x000d__x000a_NA_x000d__x000a_ 4 2 19 3" xfId="516" xr:uid="{00000000-0005-0000-0000-000018020000}"/>
    <cellStyle name="0,0_x000d__x000a_NA_x000d__x000a_ 4 2 2" xfId="517" xr:uid="{00000000-0005-0000-0000-000019020000}"/>
    <cellStyle name="0,0_x000d__x000a_NA_x000d__x000a_ 4 2 2 2" xfId="518" xr:uid="{00000000-0005-0000-0000-00001A020000}"/>
    <cellStyle name="0,0_x000d__x000a_NA_x000d__x000a_ 4 2 2 3" xfId="519" xr:uid="{00000000-0005-0000-0000-00001B020000}"/>
    <cellStyle name="0,0_x000d__x000a_NA_x000d__x000a_ 4 2 20" xfId="520" xr:uid="{00000000-0005-0000-0000-00001C020000}"/>
    <cellStyle name="0,0_x000d__x000a_NA_x000d__x000a_ 4 2 20 2" xfId="521" xr:uid="{00000000-0005-0000-0000-00001D020000}"/>
    <cellStyle name="0,0_x000d__x000a_NA_x000d__x000a_ 4 2 20 3" xfId="522" xr:uid="{00000000-0005-0000-0000-00001E020000}"/>
    <cellStyle name="0,0_x000d__x000a_NA_x000d__x000a_ 4 2 21" xfId="523" xr:uid="{00000000-0005-0000-0000-00001F020000}"/>
    <cellStyle name="0,0_x000d__x000a_NA_x000d__x000a_ 4 2 21 2" xfId="524" xr:uid="{00000000-0005-0000-0000-000020020000}"/>
    <cellStyle name="0,0_x000d__x000a_NA_x000d__x000a_ 4 2 21 3" xfId="525" xr:uid="{00000000-0005-0000-0000-000021020000}"/>
    <cellStyle name="0,0_x000d__x000a_NA_x000d__x000a_ 4 2 22" xfId="526" xr:uid="{00000000-0005-0000-0000-000022020000}"/>
    <cellStyle name="0,0_x000d__x000a_NA_x000d__x000a_ 4 2 23" xfId="527" xr:uid="{00000000-0005-0000-0000-000023020000}"/>
    <cellStyle name="0,0_x000d__x000a_NA_x000d__x000a_ 4 2 3" xfId="528" xr:uid="{00000000-0005-0000-0000-000024020000}"/>
    <cellStyle name="0,0_x000d__x000a_NA_x000d__x000a_ 4 2 3 2" xfId="529" xr:uid="{00000000-0005-0000-0000-000025020000}"/>
    <cellStyle name="0,0_x000d__x000a_NA_x000d__x000a_ 4 2 3 3" xfId="530" xr:uid="{00000000-0005-0000-0000-000026020000}"/>
    <cellStyle name="0,0_x000d__x000a_NA_x000d__x000a_ 4 2 4" xfId="531" xr:uid="{00000000-0005-0000-0000-000027020000}"/>
    <cellStyle name="0,0_x000d__x000a_NA_x000d__x000a_ 4 2 4 2" xfId="532" xr:uid="{00000000-0005-0000-0000-000028020000}"/>
    <cellStyle name="0,0_x000d__x000a_NA_x000d__x000a_ 4 2 4 3" xfId="533" xr:uid="{00000000-0005-0000-0000-000029020000}"/>
    <cellStyle name="0,0_x000d__x000a_NA_x000d__x000a_ 4 2 5" xfId="534" xr:uid="{00000000-0005-0000-0000-00002A020000}"/>
    <cellStyle name="0,0_x000d__x000a_NA_x000d__x000a_ 4 2 5 2" xfId="535" xr:uid="{00000000-0005-0000-0000-00002B020000}"/>
    <cellStyle name="0,0_x000d__x000a_NA_x000d__x000a_ 4 2 5 3" xfId="536" xr:uid="{00000000-0005-0000-0000-00002C020000}"/>
    <cellStyle name="0,0_x000d__x000a_NA_x000d__x000a_ 4 2 6" xfId="537" xr:uid="{00000000-0005-0000-0000-00002D020000}"/>
    <cellStyle name="0,0_x000d__x000a_NA_x000d__x000a_ 4 2 6 2" xfId="538" xr:uid="{00000000-0005-0000-0000-00002E020000}"/>
    <cellStyle name="0,0_x000d__x000a_NA_x000d__x000a_ 4 2 6 3" xfId="539" xr:uid="{00000000-0005-0000-0000-00002F020000}"/>
    <cellStyle name="0,0_x000d__x000a_NA_x000d__x000a_ 4 2 7" xfId="540" xr:uid="{00000000-0005-0000-0000-000030020000}"/>
    <cellStyle name="0,0_x000d__x000a_NA_x000d__x000a_ 4 2 7 2" xfId="541" xr:uid="{00000000-0005-0000-0000-000031020000}"/>
    <cellStyle name="0,0_x000d__x000a_NA_x000d__x000a_ 4 2 7 3" xfId="542" xr:uid="{00000000-0005-0000-0000-000032020000}"/>
    <cellStyle name="0,0_x000d__x000a_NA_x000d__x000a_ 4 2 8" xfId="543" xr:uid="{00000000-0005-0000-0000-000033020000}"/>
    <cellStyle name="0,0_x000d__x000a_NA_x000d__x000a_ 4 2 8 2" xfId="544" xr:uid="{00000000-0005-0000-0000-000034020000}"/>
    <cellStyle name="0,0_x000d__x000a_NA_x000d__x000a_ 4 2 8 3" xfId="545" xr:uid="{00000000-0005-0000-0000-000035020000}"/>
    <cellStyle name="0,0_x000d__x000a_NA_x000d__x000a_ 4 2 9" xfId="546" xr:uid="{00000000-0005-0000-0000-000036020000}"/>
    <cellStyle name="0,0_x000d__x000a_NA_x000d__x000a_ 4 2 9 2" xfId="547" xr:uid="{00000000-0005-0000-0000-000037020000}"/>
    <cellStyle name="0,0_x000d__x000a_NA_x000d__x000a_ 4 2 9 3" xfId="548" xr:uid="{00000000-0005-0000-0000-000038020000}"/>
    <cellStyle name="0,0_x000d__x000a_NA_x000d__x000a_ 4 20" xfId="549" xr:uid="{00000000-0005-0000-0000-000039020000}"/>
    <cellStyle name="0,0_x000d__x000a_NA_x000d__x000a_ 4 20 2" xfId="550" xr:uid="{00000000-0005-0000-0000-00003A020000}"/>
    <cellStyle name="0,0_x000d__x000a_NA_x000d__x000a_ 4 20 3" xfId="551" xr:uid="{00000000-0005-0000-0000-00003B020000}"/>
    <cellStyle name="0,0_x000d__x000a_NA_x000d__x000a_ 4 21" xfId="552" xr:uid="{00000000-0005-0000-0000-00003C020000}"/>
    <cellStyle name="0,0_x000d__x000a_NA_x000d__x000a_ 4 21 2" xfId="553" xr:uid="{00000000-0005-0000-0000-00003D020000}"/>
    <cellStyle name="0,0_x000d__x000a_NA_x000d__x000a_ 4 21 3" xfId="554" xr:uid="{00000000-0005-0000-0000-00003E020000}"/>
    <cellStyle name="0,0_x000d__x000a_NA_x000d__x000a_ 4 22" xfId="555" xr:uid="{00000000-0005-0000-0000-00003F020000}"/>
    <cellStyle name="0,0_x000d__x000a_NA_x000d__x000a_ 4 22 2" xfId="556" xr:uid="{00000000-0005-0000-0000-000040020000}"/>
    <cellStyle name="0,0_x000d__x000a_NA_x000d__x000a_ 4 22 3" xfId="557" xr:uid="{00000000-0005-0000-0000-000041020000}"/>
    <cellStyle name="0,0_x000d__x000a_NA_x000d__x000a_ 4 23" xfId="558" xr:uid="{00000000-0005-0000-0000-000042020000}"/>
    <cellStyle name="0,0_x000d__x000a_NA_x000d__x000a_ 4 23 2" xfId="559" xr:uid="{00000000-0005-0000-0000-000043020000}"/>
    <cellStyle name="0,0_x000d__x000a_NA_x000d__x000a_ 4 23 3" xfId="560" xr:uid="{00000000-0005-0000-0000-000044020000}"/>
    <cellStyle name="0,0_x000d__x000a_NA_x000d__x000a_ 4 24" xfId="561" xr:uid="{00000000-0005-0000-0000-000045020000}"/>
    <cellStyle name="0,0_x000d__x000a_NA_x000d__x000a_ 4 25" xfId="562" xr:uid="{00000000-0005-0000-0000-000046020000}"/>
    <cellStyle name="0,0_x000d__x000a_NA_x000d__x000a_ 4 3" xfId="563" xr:uid="{00000000-0005-0000-0000-000047020000}"/>
    <cellStyle name="0,0_x000d__x000a_NA_x000d__x000a_ 4 3 10" xfId="564" xr:uid="{00000000-0005-0000-0000-000048020000}"/>
    <cellStyle name="0,0_x000d__x000a_NA_x000d__x000a_ 4 3 10 2" xfId="565" xr:uid="{00000000-0005-0000-0000-000049020000}"/>
    <cellStyle name="0,0_x000d__x000a_NA_x000d__x000a_ 4 3 10 3" xfId="566" xr:uid="{00000000-0005-0000-0000-00004A020000}"/>
    <cellStyle name="0,0_x000d__x000a_NA_x000d__x000a_ 4 3 11" xfId="567" xr:uid="{00000000-0005-0000-0000-00004B020000}"/>
    <cellStyle name="0,0_x000d__x000a_NA_x000d__x000a_ 4 3 11 2" xfId="568" xr:uid="{00000000-0005-0000-0000-00004C020000}"/>
    <cellStyle name="0,0_x000d__x000a_NA_x000d__x000a_ 4 3 11 3" xfId="569" xr:uid="{00000000-0005-0000-0000-00004D020000}"/>
    <cellStyle name="0,0_x000d__x000a_NA_x000d__x000a_ 4 3 12" xfId="570" xr:uid="{00000000-0005-0000-0000-00004E020000}"/>
    <cellStyle name="0,0_x000d__x000a_NA_x000d__x000a_ 4 3 12 2" xfId="571" xr:uid="{00000000-0005-0000-0000-00004F020000}"/>
    <cellStyle name="0,0_x000d__x000a_NA_x000d__x000a_ 4 3 12 3" xfId="572" xr:uid="{00000000-0005-0000-0000-000050020000}"/>
    <cellStyle name="0,0_x000d__x000a_NA_x000d__x000a_ 4 3 13" xfId="573" xr:uid="{00000000-0005-0000-0000-000051020000}"/>
    <cellStyle name="0,0_x000d__x000a_NA_x000d__x000a_ 4 3 13 2" xfId="574" xr:uid="{00000000-0005-0000-0000-000052020000}"/>
    <cellStyle name="0,0_x000d__x000a_NA_x000d__x000a_ 4 3 13 3" xfId="575" xr:uid="{00000000-0005-0000-0000-000053020000}"/>
    <cellStyle name="0,0_x000d__x000a_NA_x000d__x000a_ 4 3 14" xfId="576" xr:uid="{00000000-0005-0000-0000-000054020000}"/>
    <cellStyle name="0,0_x000d__x000a_NA_x000d__x000a_ 4 3 14 2" xfId="577" xr:uid="{00000000-0005-0000-0000-000055020000}"/>
    <cellStyle name="0,0_x000d__x000a_NA_x000d__x000a_ 4 3 14 3" xfId="578" xr:uid="{00000000-0005-0000-0000-000056020000}"/>
    <cellStyle name="0,0_x000d__x000a_NA_x000d__x000a_ 4 3 15" xfId="579" xr:uid="{00000000-0005-0000-0000-000057020000}"/>
    <cellStyle name="0,0_x000d__x000a_NA_x000d__x000a_ 4 3 15 2" xfId="580" xr:uid="{00000000-0005-0000-0000-000058020000}"/>
    <cellStyle name="0,0_x000d__x000a_NA_x000d__x000a_ 4 3 15 3" xfId="581" xr:uid="{00000000-0005-0000-0000-000059020000}"/>
    <cellStyle name="0,0_x000d__x000a_NA_x000d__x000a_ 4 3 16" xfId="582" xr:uid="{00000000-0005-0000-0000-00005A020000}"/>
    <cellStyle name="0,0_x000d__x000a_NA_x000d__x000a_ 4 3 16 2" xfId="583" xr:uid="{00000000-0005-0000-0000-00005B020000}"/>
    <cellStyle name="0,0_x000d__x000a_NA_x000d__x000a_ 4 3 16 3" xfId="584" xr:uid="{00000000-0005-0000-0000-00005C020000}"/>
    <cellStyle name="0,0_x000d__x000a_NA_x000d__x000a_ 4 3 17" xfId="585" xr:uid="{00000000-0005-0000-0000-00005D020000}"/>
    <cellStyle name="0,0_x000d__x000a_NA_x000d__x000a_ 4 3 17 2" xfId="586" xr:uid="{00000000-0005-0000-0000-00005E020000}"/>
    <cellStyle name="0,0_x000d__x000a_NA_x000d__x000a_ 4 3 17 3" xfId="587" xr:uid="{00000000-0005-0000-0000-00005F020000}"/>
    <cellStyle name="0,0_x000d__x000a_NA_x000d__x000a_ 4 3 18" xfId="588" xr:uid="{00000000-0005-0000-0000-000060020000}"/>
    <cellStyle name="0,0_x000d__x000a_NA_x000d__x000a_ 4 3 18 2" xfId="589" xr:uid="{00000000-0005-0000-0000-000061020000}"/>
    <cellStyle name="0,0_x000d__x000a_NA_x000d__x000a_ 4 3 18 3" xfId="590" xr:uid="{00000000-0005-0000-0000-000062020000}"/>
    <cellStyle name="0,0_x000d__x000a_NA_x000d__x000a_ 4 3 19" xfId="591" xr:uid="{00000000-0005-0000-0000-000063020000}"/>
    <cellStyle name="0,0_x000d__x000a_NA_x000d__x000a_ 4 3 19 2" xfId="592" xr:uid="{00000000-0005-0000-0000-000064020000}"/>
    <cellStyle name="0,0_x000d__x000a_NA_x000d__x000a_ 4 3 19 3" xfId="593" xr:uid="{00000000-0005-0000-0000-000065020000}"/>
    <cellStyle name="0,0_x000d__x000a_NA_x000d__x000a_ 4 3 2" xfId="594" xr:uid="{00000000-0005-0000-0000-000066020000}"/>
    <cellStyle name="0,0_x000d__x000a_NA_x000d__x000a_ 4 3 2 2" xfId="595" xr:uid="{00000000-0005-0000-0000-000067020000}"/>
    <cellStyle name="0,0_x000d__x000a_NA_x000d__x000a_ 4 3 2 3" xfId="596" xr:uid="{00000000-0005-0000-0000-000068020000}"/>
    <cellStyle name="0,0_x000d__x000a_NA_x000d__x000a_ 4 3 20" xfId="597" xr:uid="{00000000-0005-0000-0000-000069020000}"/>
    <cellStyle name="0,0_x000d__x000a_NA_x000d__x000a_ 4 3 20 2" xfId="598" xr:uid="{00000000-0005-0000-0000-00006A020000}"/>
    <cellStyle name="0,0_x000d__x000a_NA_x000d__x000a_ 4 3 20 3" xfId="599" xr:uid="{00000000-0005-0000-0000-00006B020000}"/>
    <cellStyle name="0,0_x000d__x000a_NA_x000d__x000a_ 4 3 21" xfId="600" xr:uid="{00000000-0005-0000-0000-00006C020000}"/>
    <cellStyle name="0,0_x000d__x000a_NA_x000d__x000a_ 4 3 21 2" xfId="601" xr:uid="{00000000-0005-0000-0000-00006D020000}"/>
    <cellStyle name="0,0_x000d__x000a_NA_x000d__x000a_ 4 3 21 3" xfId="602" xr:uid="{00000000-0005-0000-0000-00006E020000}"/>
    <cellStyle name="0,0_x000d__x000a_NA_x000d__x000a_ 4 3 22" xfId="603" xr:uid="{00000000-0005-0000-0000-00006F020000}"/>
    <cellStyle name="0,0_x000d__x000a_NA_x000d__x000a_ 4 3 23" xfId="604" xr:uid="{00000000-0005-0000-0000-000070020000}"/>
    <cellStyle name="0,0_x000d__x000a_NA_x000d__x000a_ 4 3 3" xfId="605" xr:uid="{00000000-0005-0000-0000-000071020000}"/>
    <cellStyle name="0,0_x000d__x000a_NA_x000d__x000a_ 4 3 3 2" xfId="606" xr:uid="{00000000-0005-0000-0000-000072020000}"/>
    <cellStyle name="0,0_x000d__x000a_NA_x000d__x000a_ 4 3 3 3" xfId="607" xr:uid="{00000000-0005-0000-0000-000073020000}"/>
    <cellStyle name="0,0_x000d__x000a_NA_x000d__x000a_ 4 3 4" xfId="608" xr:uid="{00000000-0005-0000-0000-000074020000}"/>
    <cellStyle name="0,0_x000d__x000a_NA_x000d__x000a_ 4 3 4 2" xfId="609" xr:uid="{00000000-0005-0000-0000-000075020000}"/>
    <cellStyle name="0,0_x000d__x000a_NA_x000d__x000a_ 4 3 4 3" xfId="610" xr:uid="{00000000-0005-0000-0000-000076020000}"/>
    <cellStyle name="0,0_x000d__x000a_NA_x000d__x000a_ 4 3 5" xfId="611" xr:uid="{00000000-0005-0000-0000-000077020000}"/>
    <cellStyle name="0,0_x000d__x000a_NA_x000d__x000a_ 4 3 5 2" xfId="612" xr:uid="{00000000-0005-0000-0000-000078020000}"/>
    <cellStyle name="0,0_x000d__x000a_NA_x000d__x000a_ 4 3 5 3" xfId="613" xr:uid="{00000000-0005-0000-0000-000079020000}"/>
    <cellStyle name="0,0_x000d__x000a_NA_x000d__x000a_ 4 3 6" xfId="614" xr:uid="{00000000-0005-0000-0000-00007A020000}"/>
    <cellStyle name="0,0_x000d__x000a_NA_x000d__x000a_ 4 3 6 2" xfId="615" xr:uid="{00000000-0005-0000-0000-00007B020000}"/>
    <cellStyle name="0,0_x000d__x000a_NA_x000d__x000a_ 4 3 6 3" xfId="616" xr:uid="{00000000-0005-0000-0000-00007C020000}"/>
    <cellStyle name="0,0_x000d__x000a_NA_x000d__x000a_ 4 3 7" xfId="617" xr:uid="{00000000-0005-0000-0000-00007D020000}"/>
    <cellStyle name="0,0_x000d__x000a_NA_x000d__x000a_ 4 3 7 2" xfId="618" xr:uid="{00000000-0005-0000-0000-00007E020000}"/>
    <cellStyle name="0,0_x000d__x000a_NA_x000d__x000a_ 4 3 7 3" xfId="619" xr:uid="{00000000-0005-0000-0000-00007F020000}"/>
    <cellStyle name="0,0_x000d__x000a_NA_x000d__x000a_ 4 3 8" xfId="620" xr:uid="{00000000-0005-0000-0000-000080020000}"/>
    <cellStyle name="0,0_x000d__x000a_NA_x000d__x000a_ 4 3 8 2" xfId="621" xr:uid="{00000000-0005-0000-0000-000081020000}"/>
    <cellStyle name="0,0_x000d__x000a_NA_x000d__x000a_ 4 3 8 3" xfId="622" xr:uid="{00000000-0005-0000-0000-000082020000}"/>
    <cellStyle name="0,0_x000d__x000a_NA_x000d__x000a_ 4 3 9" xfId="623" xr:uid="{00000000-0005-0000-0000-000083020000}"/>
    <cellStyle name="0,0_x000d__x000a_NA_x000d__x000a_ 4 3 9 2" xfId="624" xr:uid="{00000000-0005-0000-0000-000084020000}"/>
    <cellStyle name="0,0_x000d__x000a_NA_x000d__x000a_ 4 3 9 3" xfId="625" xr:uid="{00000000-0005-0000-0000-000085020000}"/>
    <cellStyle name="0,0_x000d__x000a_NA_x000d__x000a_ 4 4" xfId="626" xr:uid="{00000000-0005-0000-0000-000086020000}"/>
    <cellStyle name="0,0_x000d__x000a_NA_x000d__x000a_ 4 4 2" xfId="627" xr:uid="{00000000-0005-0000-0000-000087020000}"/>
    <cellStyle name="0,0_x000d__x000a_NA_x000d__x000a_ 4 4 3" xfId="628" xr:uid="{00000000-0005-0000-0000-000088020000}"/>
    <cellStyle name="0,0_x000d__x000a_NA_x000d__x000a_ 4 4 4" xfId="13992" xr:uid="{00000000-0005-0000-0000-000089020000}"/>
    <cellStyle name="0,0_x000d__x000a_NA_x000d__x000a_ 4 4 5" xfId="13993" xr:uid="{00000000-0005-0000-0000-00008A020000}"/>
    <cellStyle name="0,0_x000d__x000a_NA_x000d__x000a_ 4 5" xfId="629" xr:uid="{00000000-0005-0000-0000-00008B020000}"/>
    <cellStyle name="0,0_x000d__x000a_NA_x000d__x000a_ 4 5 2" xfId="630" xr:uid="{00000000-0005-0000-0000-00008C020000}"/>
    <cellStyle name="0,0_x000d__x000a_NA_x000d__x000a_ 4 5 3" xfId="631" xr:uid="{00000000-0005-0000-0000-00008D020000}"/>
    <cellStyle name="0,0_x000d__x000a_NA_x000d__x000a_ 4 5 4" xfId="13994" xr:uid="{00000000-0005-0000-0000-00008E020000}"/>
    <cellStyle name="0,0_x000d__x000a_NA_x000d__x000a_ 4 5 5" xfId="13995" xr:uid="{00000000-0005-0000-0000-00008F020000}"/>
    <cellStyle name="0,0_x000d__x000a_NA_x000d__x000a_ 4 6" xfId="632" xr:uid="{00000000-0005-0000-0000-000090020000}"/>
    <cellStyle name="0,0_x000d__x000a_NA_x000d__x000a_ 4 6 2" xfId="633" xr:uid="{00000000-0005-0000-0000-000091020000}"/>
    <cellStyle name="0,0_x000d__x000a_NA_x000d__x000a_ 4 6 3" xfId="634" xr:uid="{00000000-0005-0000-0000-000092020000}"/>
    <cellStyle name="0,0_x000d__x000a_NA_x000d__x000a_ 4 7" xfId="635" xr:uid="{00000000-0005-0000-0000-000093020000}"/>
    <cellStyle name="0,0_x000d__x000a_NA_x000d__x000a_ 4 7 2" xfId="636" xr:uid="{00000000-0005-0000-0000-000094020000}"/>
    <cellStyle name="0,0_x000d__x000a_NA_x000d__x000a_ 4 7 3" xfId="637" xr:uid="{00000000-0005-0000-0000-000095020000}"/>
    <cellStyle name="0,0_x000d__x000a_NA_x000d__x000a_ 4 8" xfId="638" xr:uid="{00000000-0005-0000-0000-000096020000}"/>
    <cellStyle name="0,0_x000d__x000a_NA_x000d__x000a_ 4 8 2" xfId="639" xr:uid="{00000000-0005-0000-0000-000097020000}"/>
    <cellStyle name="0,0_x000d__x000a_NA_x000d__x000a_ 4 8 3" xfId="640" xr:uid="{00000000-0005-0000-0000-000098020000}"/>
    <cellStyle name="0,0_x000d__x000a_NA_x000d__x000a_ 4 9" xfId="641" xr:uid="{00000000-0005-0000-0000-000099020000}"/>
    <cellStyle name="0,0_x000d__x000a_NA_x000d__x000a_ 4 9 2" xfId="642" xr:uid="{00000000-0005-0000-0000-00009A020000}"/>
    <cellStyle name="0,0_x000d__x000a_NA_x000d__x000a_ 4 9 3" xfId="643" xr:uid="{00000000-0005-0000-0000-00009B020000}"/>
    <cellStyle name="0,0_x000d__x000a_NA_x000d__x000a_ 5" xfId="644" xr:uid="{00000000-0005-0000-0000-00009C020000}"/>
    <cellStyle name="0,0_x000d__x000a_NA_x000d__x000a_ 5 10" xfId="645" xr:uid="{00000000-0005-0000-0000-00009D020000}"/>
    <cellStyle name="0,0_x000d__x000a_NA_x000d__x000a_ 5 10 2" xfId="646" xr:uid="{00000000-0005-0000-0000-00009E020000}"/>
    <cellStyle name="0,0_x000d__x000a_NA_x000d__x000a_ 5 10 3" xfId="647" xr:uid="{00000000-0005-0000-0000-00009F020000}"/>
    <cellStyle name="0,0_x000d__x000a_NA_x000d__x000a_ 5 11" xfId="648" xr:uid="{00000000-0005-0000-0000-0000A0020000}"/>
    <cellStyle name="0,0_x000d__x000a_NA_x000d__x000a_ 5 11 2" xfId="649" xr:uid="{00000000-0005-0000-0000-0000A1020000}"/>
    <cellStyle name="0,0_x000d__x000a_NA_x000d__x000a_ 5 11 3" xfId="650" xr:uid="{00000000-0005-0000-0000-0000A2020000}"/>
    <cellStyle name="0,0_x000d__x000a_NA_x000d__x000a_ 5 12" xfId="651" xr:uid="{00000000-0005-0000-0000-0000A3020000}"/>
    <cellStyle name="0,0_x000d__x000a_NA_x000d__x000a_ 5 12 2" xfId="652" xr:uid="{00000000-0005-0000-0000-0000A4020000}"/>
    <cellStyle name="0,0_x000d__x000a_NA_x000d__x000a_ 5 12 3" xfId="653" xr:uid="{00000000-0005-0000-0000-0000A5020000}"/>
    <cellStyle name="0,0_x000d__x000a_NA_x000d__x000a_ 5 13" xfId="654" xr:uid="{00000000-0005-0000-0000-0000A6020000}"/>
    <cellStyle name="0,0_x000d__x000a_NA_x000d__x000a_ 5 13 2" xfId="655" xr:uid="{00000000-0005-0000-0000-0000A7020000}"/>
    <cellStyle name="0,0_x000d__x000a_NA_x000d__x000a_ 5 13 3" xfId="656" xr:uid="{00000000-0005-0000-0000-0000A8020000}"/>
    <cellStyle name="0,0_x000d__x000a_NA_x000d__x000a_ 5 14" xfId="657" xr:uid="{00000000-0005-0000-0000-0000A9020000}"/>
    <cellStyle name="0,0_x000d__x000a_NA_x000d__x000a_ 5 14 2" xfId="658" xr:uid="{00000000-0005-0000-0000-0000AA020000}"/>
    <cellStyle name="0,0_x000d__x000a_NA_x000d__x000a_ 5 14 3" xfId="659" xr:uid="{00000000-0005-0000-0000-0000AB020000}"/>
    <cellStyle name="0,0_x000d__x000a_NA_x000d__x000a_ 5 15" xfId="660" xr:uid="{00000000-0005-0000-0000-0000AC020000}"/>
    <cellStyle name="0,0_x000d__x000a_NA_x000d__x000a_ 5 15 2" xfId="661" xr:uid="{00000000-0005-0000-0000-0000AD020000}"/>
    <cellStyle name="0,0_x000d__x000a_NA_x000d__x000a_ 5 15 3" xfId="662" xr:uid="{00000000-0005-0000-0000-0000AE020000}"/>
    <cellStyle name="0,0_x000d__x000a_NA_x000d__x000a_ 5 16" xfId="663" xr:uid="{00000000-0005-0000-0000-0000AF020000}"/>
    <cellStyle name="0,0_x000d__x000a_NA_x000d__x000a_ 5 16 2" xfId="664" xr:uid="{00000000-0005-0000-0000-0000B0020000}"/>
    <cellStyle name="0,0_x000d__x000a_NA_x000d__x000a_ 5 16 3" xfId="665" xr:uid="{00000000-0005-0000-0000-0000B1020000}"/>
    <cellStyle name="0,0_x000d__x000a_NA_x000d__x000a_ 5 17" xfId="666" xr:uid="{00000000-0005-0000-0000-0000B2020000}"/>
    <cellStyle name="0,0_x000d__x000a_NA_x000d__x000a_ 5 17 2" xfId="667" xr:uid="{00000000-0005-0000-0000-0000B3020000}"/>
    <cellStyle name="0,0_x000d__x000a_NA_x000d__x000a_ 5 17 3" xfId="668" xr:uid="{00000000-0005-0000-0000-0000B4020000}"/>
    <cellStyle name="0,0_x000d__x000a_NA_x000d__x000a_ 5 18" xfId="669" xr:uid="{00000000-0005-0000-0000-0000B5020000}"/>
    <cellStyle name="0,0_x000d__x000a_NA_x000d__x000a_ 5 18 2" xfId="670" xr:uid="{00000000-0005-0000-0000-0000B6020000}"/>
    <cellStyle name="0,0_x000d__x000a_NA_x000d__x000a_ 5 18 3" xfId="671" xr:uid="{00000000-0005-0000-0000-0000B7020000}"/>
    <cellStyle name="0,0_x000d__x000a_NA_x000d__x000a_ 5 19" xfId="672" xr:uid="{00000000-0005-0000-0000-0000B8020000}"/>
    <cellStyle name="0,0_x000d__x000a_NA_x000d__x000a_ 5 19 2" xfId="673" xr:uid="{00000000-0005-0000-0000-0000B9020000}"/>
    <cellStyle name="0,0_x000d__x000a_NA_x000d__x000a_ 5 19 3" xfId="674" xr:uid="{00000000-0005-0000-0000-0000BA020000}"/>
    <cellStyle name="0,0_x000d__x000a_NA_x000d__x000a_ 5 2" xfId="675" xr:uid="{00000000-0005-0000-0000-0000BB020000}"/>
    <cellStyle name="0,0_x000d__x000a_NA_x000d__x000a_ 5 2 2" xfId="676" xr:uid="{00000000-0005-0000-0000-0000BC020000}"/>
    <cellStyle name="0,0_x000d__x000a_NA_x000d__x000a_ 5 2 3" xfId="677" xr:uid="{00000000-0005-0000-0000-0000BD020000}"/>
    <cellStyle name="0,0_x000d__x000a_NA_x000d__x000a_ 5 20" xfId="678" xr:uid="{00000000-0005-0000-0000-0000BE020000}"/>
    <cellStyle name="0,0_x000d__x000a_NA_x000d__x000a_ 5 20 2" xfId="679" xr:uid="{00000000-0005-0000-0000-0000BF020000}"/>
    <cellStyle name="0,0_x000d__x000a_NA_x000d__x000a_ 5 20 3" xfId="680" xr:uid="{00000000-0005-0000-0000-0000C0020000}"/>
    <cellStyle name="0,0_x000d__x000a_NA_x000d__x000a_ 5 21" xfId="681" xr:uid="{00000000-0005-0000-0000-0000C1020000}"/>
    <cellStyle name="0,0_x000d__x000a_NA_x000d__x000a_ 5 21 2" xfId="682" xr:uid="{00000000-0005-0000-0000-0000C2020000}"/>
    <cellStyle name="0,0_x000d__x000a_NA_x000d__x000a_ 5 21 3" xfId="683" xr:uid="{00000000-0005-0000-0000-0000C3020000}"/>
    <cellStyle name="0,0_x000d__x000a_NA_x000d__x000a_ 5 22" xfId="684" xr:uid="{00000000-0005-0000-0000-0000C4020000}"/>
    <cellStyle name="0,0_x000d__x000a_NA_x000d__x000a_ 5 23" xfId="685" xr:uid="{00000000-0005-0000-0000-0000C5020000}"/>
    <cellStyle name="0,0_x000d__x000a_NA_x000d__x000a_ 5 3" xfId="686" xr:uid="{00000000-0005-0000-0000-0000C6020000}"/>
    <cellStyle name="0,0_x000d__x000a_NA_x000d__x000a_ 5 3 2" xfId="687" xr:uid="{00000000-0005-0000-0000-0000C7020000}"/>
    <cellStyle name="0,0_x000d__x000a_NA_x000d__x000a_ 5 3 3" xfId="688" xr:uid="{00000000-0005-0000-0000-0000C8020000}"/>
    <cellStyle name="0,0_x000d__x000a_NA_x000d__x000a_ 5 4" xfId="689" xr:uid="{00000000-0005-0000-0000-0000C9020000}"/>
    <cellStyle name="0,0_x000d__x000a_NA_x000d__x000a_ 5 4 2" xfId="690" xr:uid="{00000000-0005-0000-0000-0000CA020000}"/>
    <cellStyle name="0,0_x000d__x000a_NA_x000d__x000a_ 5 4 3" xfId="691" xr:uid="{00000000-0005-0000-0000-0000CB020000}"/>
    <cellStyle name="0,0_x000d__x000a_NA_x000d__x000a_ 5 5" xfId="692" xr:uid="{00000000-0005-0000-0000-0000CC020000}"/>
    <cellStyle name="0,0_x000d__x000a_NA_x000d__x000a_ 5 5 2" xfId="693" xr:uid="{00000000-0005-0000-0000-0000CD020000}"/>
    <cellStyle name="0,0_x000d__x000a_NA_x000d__x000a_ 5 5 3" xfId="694" xr:uid="{00000000-0005-0000-0000-0000CE020000}"/>
    <cellStyle name="0,0_x000d__x000a_NA_x000d__x000a_ 5 6" xfId="695" xr:uid="{00000000-0005-0000-0000-0000CF020000}"/>
    <cellStyle name="0,0_x000d__x000a_NA_x000d__x000a_ 5 6 2" xfId="696" xr:uid="{00000000-0005-0000-0000-0000D0020000}"/>
    <cellStyle name="0,0_x000d__x000a_NA_x000d__x000a_ 5 6 3" xfId="697" xr:uid="{00000000-0005-0000-0000-0000D1020000}"/>
    <cellStyle name="0,0_x000d__x000a_NA_x000d__x000a_ 5 7" xfId="698" xr:uid="{00000000-0005-0000-0000-0000D2020000}"/>
    <cellStyle name="0,0_x000d__x000a_NA_x000d__x000a_ 5 7 2" xfId="699" xr:uid="{00000000-0005-0000-0000-0000D3020000}"/>
    <cellStyle name="0,0_x000d__x000a_NA_x000d__x000a_ 5 7 3" xfId="700" xr:uid="{00000000-0005-0000-0000-0000D4020000}"/>
    <cellStyle name="0,0_x000d__x000a_NA_x000d__x000a_ 5 8" xfId="701" xr:uid="{00000000-0005-0000-0000-0000D5020000}"/>
    <cellStyle name="0,0_x000d__x000a_NA_x000d__x000a_ 5 8 2" xfId="702" xr:uid="{00000000-0005-0000-0000-0000D6020000}"/>
    <cellStyle name="0,0_x000d__x000a_NA_x000d__x000a_ 5 8 3" xfId="703" xr:uid="{00000000-0005-0000-0000-0000D7020000}"/>
    <cellStyle name="0,0_x000d__x000a_NA_x000d__x000a_ 5 9" xfId="704" xr:uid="{00000000-0005-0000-0000-0000D8020000}"/>
    <cellStyle name="0,0_x000d__x000a_NA_x000d__x000a_ 5 9 2" xfId="705" xr:uid="{00000000-0005-0000-0000-0000D9020000}"/>
    <cellStyle name="0,0_x000d__x000a_NA_x000d__x000a_ 5 9 3" xfId="706" xr:uid="{00000000-0005-0000-0000-0000DA020000}"/>
    <cellStyle name="0,0_x000d__x000a_NA_x000d__x000a_ 6" xfId="707" xr:uid="{00000000-0005-0000-0000-0000DB020000}"/>
    <cellStyle name="0,0_x000d__x000a_NA_x000d__x000a_ 6 10" xfId="708" xr:uid="{00000000-0005-0000-0000-0000DC020000}"/>
    <cellStyle name="0,0_x000d__x000a_NA_x000d__x000a_ 6 10 2" xfId="709" xr:uid="{00000000-0005-0000-0000-0000DD020000}"/>
    <cellStyle name="0,0_x000d__x000a_NA_x000d__x000a_ 6 10 3" xfId="710" xr:uid="{00000000-0005-0000-0000-0000DE020000}"/>
    <cellStyle name="0,0_x000d__x000a_NA_x000d__x000a_ 6 11" xfId="711" xr:uid="{00000000-0005-0000-0000-0000DF020000}"/>
    <cellStyle name="0,0_x000d__x000a_NA_x000d__x000a_ 6 11 2" xfId="712" xr:uid="{00000000-0005-0000-0000-0000E0020000}"/>
    <cellStyle name="0,0_x000d__x000a_NA_x000d__x000a_ 6 11 3" xfId="713" xr:uid="{00000000-0005-0000-0000-0000E1020000}"/>
    <cellStyle name="0,0_x000d__x000a_NA_x000d__x000a_ 6 12" xfId="714" xr:uid="{00000000-0005-0000-0000-0000E2020000}"/>
    <cellStyle name="0,0_x000d__x000a_NA_x000d__x000a_ 6 12 2" xfId="715" xr:uid="{00000000-0005-0000-0000-0000E3020000}"/>
    <cellStyle name="0,0_x000d__x000a_NA_x000d__x000a_ 6 12 3" xfId="716" xr:uid="{00000000-0005-0000-0000-0000E4020000}"/>
    <cellStyle name="0,0_x000d__x000a_NA_x000d__x000a_ 6 13" xfId="717" xr:uid="{00000000-0005-0000-0000-0000E5020000}"/>
    <cellStyle name="0,0_x000d__x000a_NA_x000d__x000a_ 6 13 2" xfId="718" xr:uid="{00000000-0005-0000-0000-0000E6020000}"/>
    <cellStyle name="0,0_x000d__x000a_NA_x000d__x000a_ 6 13 3" xfId="719" xr:uid="{00000000-0005-0000-0000-0000E7020000}"/>
    <cellStyle name="0,0_x000d__x000a_NA_x000d__x000a_ 6 14" xfId="720" xr:uid="{00000000-0005-0000-0000-0000E8020000}"/>
    <cellStyle name="0,0_x000d__x000a_NA_x000d__x000a_ 6 14 2" xfId="721" xr:uid="{00000000-0005-0000-0000-0000E9020000}"/>
    <cellStyle name="0,0_x000d__x000a_NA_x000d__x000a_ 6 14 3" xfId="722" xr:uid="{00000000-0005-0000-0000-0000EA020000}"/>
    <cellStyle name="0,0_x000d__x000a_NA_x000d__x000a_ 6 15" xfId="723" xr:uid="{00000000-0005-0000-0000-0000EB020000}"/>
    <cellStyle name="0,0_x000d__x000a_NA_x000d__x000a_ 6 15 2" xfId="724" xr:uid="{00000000-0005-0000-0000-0000EC020000}"/>
    <cellStyle name="0,0_x000d__x000a_NA_x000d__x000a_ 6 15 3" xfId="725" xr:uid="{00000000-0005-0000-0000-0000ED020000}"/>
    <cellStyle name="0,0_x000d__x000a_NA_x000d__x000a_ 6 16" xfId="726" xr:uid="{00000000-0005-0000-0000-0000EE020000}"/>
    <cellStyle name="0,0_x000d__x000a_NA_x000d__x000a_ 6 16 2" xfId="727" xr:uid="{00000000-0005-0000-0000-0000EF020000}"/>
    <cellStyle name="0,0_x000d__x000a_NA_x000d__x000a_ 6 16 3" xfId="728" xr:uid="{00000000-0005-0000-0000-0000F0020000}"/>
    <cellStyle name="0,0_x000d__x000a_NA_x000d__x000a_ 6 17" xfId="729" xr:uid="{00000000-0005-0000-0000-0000F1020000}"/>
    <cellStyle name="0,0_x000d__x000a_NA_x000d__x000a_ 6 17 2" xfId="730" xr:uid="{00000000-0005-0000-0000-0000F2020000}"/>
    <cellStyle name="0,0_x000d__x000a_NA_x000d__x000a_ 6 17 3" xfId="731" xr:uid="{00000000-0005-0000-0000-0000F3020000}"/>
    <cellStyle name="0,0_x000d__x000a_NA_x000d__x000a_ 6 18" xfId="732" xr:uid="{00000000-0005-0000-0000-0000F4020000}"/>
    <cellStyle name="0,0_x000d__x000a_NA_x000d__x000a_ 6 18 2" xfId="733" xr:uid="{00000000-0005-0000-0000-0000F5020000}"/>
    <cellStyle name="0,0_x000d__x000a_NA_x000d__x000a_ 6 18 3" xfId="734" xr:uid="{00000000-0005-0000-0000-0000F6020000}"/>
    <cellStyle name="0,0_x000d__x000a_NA_x000d__x000a_ 6 19" xfId="735" xr:uid="{00000000-0005-0000-0000-0000F7020000}"/>
    <cellStyle name="0,0_x000d__x000a_NA_x000d__x000a_ 6 19 2" xfId="736" xr:uid="{00000000-0005-0000-0000-0000F8020000}"/>
    <cellStyle name="0,0_x000d__x000a_NA_x000d__x000a_ 6 19 3" xfId="737" xr:uid="{00000000-0005-0000-0000-0000F9020000}"/>
    <cellStyle name="0,0_x000d__x000a_NA_x000d__x000a_ 6 2" xfId="738" xr:uid="{00000000-0005-0000-0000-0000FA020000}"/>
    <cellStyle name="0,0_x000d__x000a_NA_x000d__x000a_ 6 2 2" xfId="739" xr:uid="{00000000-0005-0000-0000-0000FB020000}"/>
    <cellStyle name="0,0_x000d__x000a_NA_x000d__x000a_ 6 2 3" xfId="740" xr:uid="{00000000-0005-0000-0000-0000FC020000}"/>
    <cellStyle name="0,0_x000d__x000a_NA_x000d__x000a_ 6 20" xfId="741" xr:uid="{00000000-0005-0000-0000-0000FD020000}"/>
    <cellStyle name="0,0_x000d__x000a_NA_x000d__x000a_ 6 20 2" xfId="742" xr:uid="{00000000-0005-0000-0000-0000FE020000}"/>
    <cellStyle name="0,0_x000d__x000a_NA_x000d__x000a_ 6 20 3" xfId="743" xr:uid="{00000000-0005-0000-0000-0000FF020000}"/>
    <cellStyle name="0,0_x000d__x000a_NA_x000d__x000a_ 6 21" xfId="744" xr:uid="{00000000-0005-0000-0000-000000030000}"/>
    <cellStyle name="0,0_x000d__x000a_NA_x000d__x000a_ 6 21 2" xfId="745" xr:uid="{00000000-0005-0000-0000-000001030000}"/>
    <cellStyle name="0,0_x000d__x000a_NA_x000d__x000a_ 6 21 3" xfId="746" xr:uid="{00000000-0005-0000-0000-000002030000}"/>
    <cellStyle name="0,0_x000d__x000a_NA_x000d__x000a_ 6 22" xfId="747" xr:uid="{00000000-0005-0000-0000-000003030000}"/>
    <cellStyle name="0,0_x000d__x000a_NA_x000d__x000a_ 6 23" xfId="748" xr:uid="{00000000-0005-0000-0000-000004030000}"/>
    <cellStyle name="0,0_x000d__x000a_NA_x000d__x000a_ 6 3" xfId="749" xr:uid="{00000000-0005-0000-0000-000005030000}"/>
    <cellStyle name="0,0_x000d__x000a_NA_x000d__x000a_ 6 3 2" xfId="750" xr:uid="{00000000-0005-0000-0000-000006030000}"/>
    <cellStyle name="0,0_x000d__x000a_NA_x000d__x000a_ 6 3 3" xfId="751" xr:uid="{00000000-0005-0000-0000-000007030000}"/>
    <cellStyle name="0,0_x000d__x000a_NA_x000d__x000a_ 6 4" xfId="752" xr:uid="{00000000-0005-0000-0000-000008030000}"/>
    <cellStyle name="0,0_x000d__x000a_NA_x000d__x000a_ 6 4 2" xfId="753" xr:uid="{00000000-0005-0000-0000-000009030000}"/>
    <cellStyle name="0,0_x000d__x000a_NA_x000d__x000a_ 6 4 3" xfId="754" xr:uid="{00000000-0005-0000-0000-00000A030000}"/>
    <cellStyle name="0,0_x000d__x000a_NA_x000d__x000a_ 6 5" xfId="755" xr:uid="{00000000-0005-0000-0000-00000B030000}"/>
    <cellStyle name="0,0_x000d__x000a_NA_x000d__x000a_ 6 5 2" xfId="756" xr:uid="{00000000-0005-0000-0000-00000C030000}"/>
    <cellStyle name="0,0_x000d__x000a_NA_x000d__x000a_ 6 5 3" xfId="757" xr:uid="{00000000-0005-0000-0000-00000D030000}"/>
    <cellStyle name="0,0_x000d__x000a_NA_x000d__x000a_ 6 6" xfId="758" xr:uid="{00000000-0005-0000-0000-00000E030000}"/>
    <cellStyle name="0,0_x000d__x000a_NA_x000d__x000a_ 6 6 2" xfId="759" xr:uid="{00000000-0005-0000-0000-00000F030000}"/>
    <cellStyle name="0,0_x000d__x000a_NA_x000d__x000a_ 6 6 3" xfId="760" xr:uid="{00000000-0005-0000-0000-000010030000}"/>
    <cellStyle name="0,0_x000d__x000a_NA_x000d__x000a_ 6 7" xfId="761" xr:uid="{00000000-0005-0000-0000-000011030000}"/>
    <cellStyle name="0,0_x000d__x000a_NA_x000d__x000a_ 6 7 2" xfId="762" xr:uid="{00000000-0005-0000-0000-000012030000}"/>
    <cellStyle name="0,0_x000d__x000a_NA_x000d__x000a_ 6 7 3" xfId="763" xr:uid="{00000000-0005-0000-0000-000013030000}"/>
    <cellStyle name="0,0_x000d__x000a_NA_x000d__x000a_ 6 8" xfId="764" xr:uid="{00000000-0005-0000-0000-000014030000}"/>
    <cellStyle name="0,0_x000d__x000a_NA_x000d__x000a_ 6 8 2" xfId="765" xr:uid="{00000000-0005-0000-0000-000015030000}"/>
    <cellStyle name="0,0_x000d__x000a_NA_x000d__x000a_ 6 8 3" xfId="766" xr:uid="{00000000-0005-0000-0000-000016030000}"/>
    <cellStyle name="0,0_x000d__x000a_NA_x000d__x000a_ 6 9" xfId="767" xr:uid="{00000000-0005-0000-0000-000017030000}"/>
    <cellStyle name="0,0_x000d__x000a_NA_x000d__x000a_ 6 9 2" xfId="768" xr:uid="{00000000-0005-0000-0000-000018030000}"/>
    <cellStyle name="0,0_x000d__x000a_NA_x000d__x000a_ 6 9 3" xfId="769" xr:uid="{00000000-0005-0000-0000-000019030000}"/>
    <cellStyle name="0,0_x000d__x000a_NA_x000d__x000a_ 7" xfId="770" xr:uid="{00000000-0005-0000-0000-00001A030000}"/>
    <cellStyle name="0,0_x000d__x000a_NA_x000d__x000a_ 7 2" xfId="771" xr:uid="{00000000-0005-0000-0000-00001B030000}"/>
    <cellStyle name="0,0_x000d__x000a_NA_x000d__x000a_ 7 3" xfId="772" xr:uid="{00000000-0005-0000-0000-00001C030000}"/>
    <cellStyle name="0,0_x000d__x000a_NA_x000d__x000a_ 7 4" xfId="13996" xr:uid="{00000000-0005-0000-0000-00001D030000}"/>
    <cellStyle name="0,0_x000d__x000a_NA_x000d__x000a_ 7 5" xfId="13997" xr:uid="{00000000-0005-0000-0000-00001E030000}"/>
    <cellStyle name="0,0_x000d__x000a_NA_x000d__x000a_ 8" xfId="773" xr:uid="{00000000-0005-0000-0000-00001F030000}"/>
    <cellStyle name="0,0_x000d__x000a_NA_x000d__x000a_ 8 2" xfId="774" xr:uid="{00000000-0005-0000-0000-000020030000}"/>
    <cellStyle name="0,0_x000d__x000a_NA_x000d__x000a_ 8 3" xfId="775" xr:uid="{00000000-0005-0000-0000-000021030000}"/>
    <cellStyle name="0,0_x000d__x000a_NA_x000d__x000a_ 8 4" xfId="13998" xr:uid="{00000000-0005-0000-0000-000022030000}"/>
    <cellStyle name="0,0_x000d__x000a_NA_x000d__x000a_ 8 5" xfId="13999" xr:uid="{00000000-0005-0000-0000-000023030000}"/>
    <cellStyle name="0,0_x000d__x000a_NA_x000d__x000a_ 9" xfId="776" xr:uid="{00000000-0005-0000-0000-000024030000}"/>
    <cellStyle name="0,0_x000d__x000a_NA_x000d__x000a_ 9 2" xfId="777" xr:uid="{00000000-0005-0000-0000-000025030000}"/>
    <cellStyle name="0,0_x000d__x000a_NA_x000d__x000a_ 9 3" xfId="778" xr:uid="{00000000-0005-0000-0000-000026030000}"/>
    <cellStyle name="0.0" xfId="13906" xr:uid="{00000000-0005-0000-0000-000027030000}"/>
    <cellStyle name="0.00" xfId="13907" xr:uid="{00000000-0005-0000-0000-000028030000}"/>
    <cellStyle name="1,2,3,4,5,6,7,8,9,10" xfId="779" xr:uid="{00000000-0005-0000-0000-000029030000}"/>
    <cellStyle name="1,2,3,4,5,6,7,8,9,10 2" xfId="780" xr:uid="{00000000-0005-0000-0000-00002A030000}"/>
    <cellStyle name="1,2,3,4,5,6,7,8,9,10 2 2" xfId="9687" xr:uid="{00000000-0005-0000-0000-00002B030000}"/>
    <cellStyle name="1,2,3,4,5,6,7,8,9,10 3" xfId="781" xr:uid="{00000000-0005-0000-0000-00002C030000}"/>
    <cellStyle name="1,2,3,4,5,6,7,8,9,10 3 2" xfId="9688" xr:uid="{00000000-0005-0000-0000-00002D030000}"/>
    <cellStyle name="1,2,3,4,5,6,7,8,9,10 4" xfId="9686" xr:uid="{00000000-0005-0000-0000-00002E030000}"/>
    <cellStyle name="1,2,3,4,5,6,7,8,9,10 5" xfId="14000" xr:uid="{00000000-0005-0000-0000-00002F030000}"/>
    <cellStyle name="1,2,3,4,5,6,7,8,9,10 6" xfId="14001" xr:uid="{00000000-0005-0000-0000-000030030000}"/>
    <cellStyle name="20% - Accent1" xfId="17031" builtinId="30" customBuiltin="1"/>
    <cellStyle name="20% - Accent1 2" xfId="14002" xr:uid="{00000000-0005-0000-0000-000032030000}"/>
    <cellStyle name="20% - Accent1 3" xfId="14003" xr:uid="{00000000-0005-0000-0000-000033030000}"/>
    <cellStyle name="20% - Accent2" xfId="17035" builtinId="34" customBuiltin="1"/>
    <cellStyle name="20% - Accent2 2" xfId="14004" xr:uid="{00000000-0005-0000-0000-000035030000}"/>
    <cellStyle name="20% - Accent2 3" xfId="14005" xr:uid="{00000000-0005-0000-0000-000036030000}"/>
    <cellStyle name="20% - Accent3" xfId="17039" builtinId="38" customBuiltin="1"/>
    <cellStyle name="20% - Accent3 2" xfId="14006" xr:uid="{00000000-0005-0000-0000-000038030000}"/>
    <cellStyle name="20% - Accent3 3" xfId="14007" xr:uid="{00000000-0005-0000-0000-000039030000}"/>
    <cellStyle name="20% - Accent4" xfId="17043" builtinId="42" customBuiltin="1"/>
    <cellStyle name="20% - Accent4 2" xfId="14008" xr:uid="{00000000-0005-0000-0000-00003B030000}"/>
    <cellStyle name="20% - Accent4 3" xfId="14009" xr:uid="{00000000-0005-0000-0000-00003C030000}"/>
    <cellStyle name="20% - Accent5" xfId="17047" builtinId="46" customBuiltin="1"/>
    <cellStyle name="20% - Accent5 2" xfId="14010" xr:uid="{00000000-0005-0000-0000-00003E030000}"/>
    <cellStyle name="20% - Accent5 3" xfId="14011" xr:uid="{00000000-0005-0000-0000-00003F030000}"/>
    <cellStyle name="20% - Accent6" xfId="17051" builtinId="50" customBuiltin="1"/>
    <cellStyle name="20% - Accent6 2" xfId="14012" xr:uid="{00000000-0005-0000-0000-000041030000}"/>
    <cellStyle name="20% - Accent6 3" xfId="14013" xr:uid="{00000000-0005-0000-0000-000042030000}"/>
    <cellStyle name="2M_S18M " xfId="782" xr:uid="{00000000-0005-0000-0000-000043030000}"/>
    <cellStyle name="3)_Detail" xfId="783" xr:uid="{00000000-0005-0000-0000-000044030000}"/>
    <cellStyle name="40% - Accent1" xfId="17032" builtinId="31" customBuiltin="1"/>
    <cellStyle name="40% - Accent1 2" xfId="14014" xr:uid="{00000000-0005-0000-0000-000046030000}"/>
    <cellStyle name="40% - Accent1 3" xfId="14015" xr:uid="{00000000-0005-0000-0000-000047030000}"/>
    <cellStyle name="40% - Accent2" xfId="17036" builtinId="35" customBuiltin="1"/>
    <cellStyle name="40% - Accent2 2" xfId="14016" xr:uid="{00000000-0005-0000-0000-000049030000}"/>
    <cellStyle name="40% - Accent2 3" xfId="14017" xr:uid="{00000000-0005-0000-0000-00004A030000}"/>
    <cellStyle name="40% - Accent3" xfId="17040" builtinId="39" customBuiltin="1"/>
    <cellStyle name="40% - Accent3 2" xfId="14018" xr:uid="{00000000-0005-0000-0000-00004C030000}"/>
    <cellStyle name="40% - Accent3 3" xfId="14019" xr:uid="{00000000-0005-0000-0000-00004D030000}"/>
    <cellStyle name="40% - Accent4" xfId="17044" builtinId="43" customBuiltin="1"/>
    <cellStyle name="40% - Accent4 2" xfId="14020" xr:uid="{00000000-0005-0000-0000-00004F030000}"/>
    <cellStyle name="40% - Accent4 3" xfId="14021" xr:uid="{00000000-0005-0000-0000-000050030000}"/>
    <cellStyle name="40% - Accent5" xfId="17048" builtinId="47" customBuiltin="1"/>
    <cellStyle name="40% - Accent5 2" xfId="14022" xr:uid="{00000000-0005-0000-0000-000052030000}"/>
    <cellStyle name="40% - Accent5 3" xfId="14023" xr:uid="{00000000-0005-0000-0000-000053030000}"/>
    <cellStyle name="40% - Accent6" xfId="17052" builtinId="51" customBuiltin="1"/>
    <cellStyle name="40% - Accent6 2" xfId="14024" xr:uid="{00000000-0005-0000-0000-000055030000}"/>
    <cellStyle name="40% - Accent6 3" xfId="14025" xr:uid="{00000000-0005-0000-0000-000056030000}"/>
    <cellStyle name="60% - Accent1" xfId="17033" builtinId="32" customBuiltin="1"/>
    <cellStyle name="60% - Accent1 2" xfId="14026" xr:uid="{00000000-0005-0000-0000-000058030000}"/>
    <cellStyle name="60% - Accent1 3" xfId="14027" xr:uid="{00000000-0005-0000-0000-000059030000}"/>
    <cellStyle name="60% - Accent2" xfId="17037" builtinId="36" customBuiltin="1"/>
    <cellStyle name="60% - Accent2 2" xfId="14028" xr:uid="{00000000-0005-0000-0000-00005B030000}"/>
    <cellStyle name="60% - Accent2 3" xfId="14029" xr:uid="{00000000-0005-0000-0000-00005C030000}"/>
    <cellStyle name="60% - Accent3" xfId="17041" builtinId="40" customBuiltin="1"/>
    <cellStyle name="60% - Accent3 2" xfId="14030" xr:uid="{00000000-0005-0000-0000-00005E030000}"/>
    <cellStyle name="60% - Accent3 3" xfId="14031" xr:uid="{00000000-0005-0000-0000-00005F030000}"/>
    <cellStyle name="60% - Accent4" xfId="17045" builtinId="44" customBuiltin="1"/>
    <cellStyle name="60% - Accent4 2" xfId="14032" xr:uid="{00000000-0005-0000-0000-000061030000}"/>
    <cellStyle name="60% - Accent4 3" xfId="14033" xr:uid="{00000000-0005-0000-0000-000062030000}"/>
    <cellStyle name="60% - Accent5" xfId="17049" builtinId="48" customBuiltin="1"/>
    <cellStyle name="60% - Accent5 2" xfId="14034" xr:uid="{00000000-0005-0000-0000-000064030000}"/>
    <cellStyle name="60% - Accent5 3" xfId="14035" xr:uid="{00000000-0005-0000-0000-000065030000}"/>
    <cellStyle name="60% - Accent6" xfId="17053" builtinId="52" customBuiltin="1"/>
    <cellStyle name="60% - Accent6 2" xfId="14036" xr:uid="{00000000-0005-0000-0000-000067030000}"/>
    <cellStyle name="60% - Accent6 3" xfId="14037" xr:uid="{00000000-0005-0000-0000-000068030000}"/>
    <cellStyle name="8" xfId="784" xr:uid="{00000000-0005-0000-0000-000069030000}"/>
    <cellStyle name="8 2" xfId="785" xr:uid="{00000000-0005-0000-0000-00006A030000}"/>
    <cellStyle name="8 3" xfId="786" xr:uid="{00000000-0005-0000-0000-00006B030000}"/>
    <cellStyle name="8_13Detail Engineering27-30" xfId="787" xr:uid="{00000000-0005-0000-0000-00006C030000}"/>
    <cellStyle name="8_13Detail Engineering27-30---" xfId="788" xr:uid="{00000000-0005-0000-0000-00006D030000}"/>
    <cellStyle name="8_13Detail Engineering27-30 2" xfId="789" xr:uid="{00000000-0005-0000-0000-00006E030000}"/>
    <cellStyle name="8_13Detail Engineering27-30--- 2" xfId="790" xr:uid="{00000000-0005-0000-0000-00006F030000}"/>
    <cellStyle name="8_13Detail Engineering27-30 3" xfId="791" xr:uid="{00000000-0005-0000-0000-000070030000}"/>
    <cellStyle name="8_13Detail Engineering27-30--- 3" xfId="792" xr:uid="{00000000-0005-0000-0000-000071030000}"/>
    <cellStyle name="8_Copy of Copy of Copy of table1" xfId="793" xr:uid="{00000000-0005-0000-0000-000072030000}"/>
    <cellStyle name="8_Copy of Copy of Copy of table1 2" xfId="794" xr:uid="{00000000-0005-0000-0000-000073030000}"/>
    <cellStyle name="8_Copy of Copy of Copy of table1 3" xfId="795" xr:uid="{00000000-0005-0000-0000-000074030000}"/>
    <cellStyle name="8_Proc. Final Status" xfId="796" xr:uid="{00000000-0005-0000-0000-000075030000}"/>
    <cellStyle name="8_Proc. Final Status 2" xfId="797" xr:uid="{00000000-0005-0000-0000-000076030000}"/>
    <cellStyle name="8_Proc. Final Status 3" xfId="798" xr:uid="{00000000-0005-0000-0000-000077030000}"/>
    <cellStyle name="8_Proc. Final Status_OVR" xfId="799" xr:uid="{00000000-0005-0000-0000-000078030000}"/>
    <cellStyle name="8_Proc. Final Status_OVR 2" xfId="800" xr:uid="{00000000-0005-0000-0000-000079030000}"/>
    <cellStyle name="8_Proc. Final Status_OVR 3" xfId="801" xr:uid="{00000000-0005-0000-0000-00007A030000}"/>
    <cellStyle name="8_Proc. Status - (06-84)" xfId="802" xr:uid="{00000000-0005-0000-0000-00007B030000}"/>
    <cellStyle name="8_Proc. Status - (06-84) 2" xfId="803" xr:uid="{00000000-0005-0000-0000-00007C030000}"/>
    <cellStyle name="8_Proc. Status - (06-84) 3" xfId="804" xr:uid="{00000000-0005-0000-0000-00007D030000}"/>
    <cellStyle name="8_Proc. Status - (06-84)_OVR" xfId="805" xr:uid="{00000000-0005-0000-0000-00007E030000}"/>
    <cellStyle name="8_Proc. Status - (06-84)_OVR 2" xfId="806" xr:uid="{00000000-0005-0000-0000-00007F030000}"/>
    <cellStyle name="8_Proc. Status - (06-84)_OVR 3" xfId="807" xr:uid="{00000000-0005-0000-0000-000080030000}"/>
    <cellStyle name="8_Proc. Status (August 2005)" xfId="808" xr:uid="{00000000-0005-0000-0000-000081030000}"/>
    <cellStyle name="8_Proc. Status (August 2005) 2" xfId="809" xr:uid="{00000000-0005-0000-0000-000082030000}"/>
    <cellStyle name="8_Proc. Status (August 2005) 3" xfId="810" xr:uid="{00000000-0005-0000-0000-000083030000}"/>
    <cellStyle name="8_Proc. Status (August 2005)_OVR" xfId="811" xr:uid="{00000000-0005-0000-0000-000084030000}"/>
    <cellStyle name="8_Proc. Status (August 2005)_OVR 2" xfId="812" xr:uid="{00000000-0005-0000-0000-000085030000}"/>
    <cellStyle name="8_Proc. Status (August 2005)_OVR 3" xfId="813" xr:uid="{00000000-0005-0000-0000-000086030000}"/>
    <cellStyle name="ac" xfId="814" xr:uid="{00000000-0005-0000-0000-000087030000}"/>
    <cellStyle name="ac 2" xfId="815" xr:uid="{00000000-0005-0000-0000-000088030000}"/>
    <cellStyle name="ac 2 2" xfId="9690" xr:uid="{00000000-0005-0000-0000-000089030000}"/>
    <cellStyle name="ac 2 2 2" xfId="14038" xr:uid="{00000000-0005-0000-0000-00008A030000}"/>
    <cellStyle name="ac 2 2 2 2" xfId="14039" xr:uid="{00000000-0005-0000-0000-00008B030000}"/>
    <cellStyle name="ac 2 2 2 3" xfId="14040" xr:uid="{00000000-0005-0000-0000-00008C030000}"/>
    <cellStyle name="ac 2 2 2 4" xfId="14041" xr:uid="{00000000-0005-0000-0000-00008D030000}"/>
    <cellStyle name="ac 2 2 2 5" xfId="14042" xr:uid="{00000000-0005-0000-0000-00008E030000}"/>
    <cellStyle name="ac 2 2 2 6" xfId="14043" xr:uid="{00000000-0005-0000-0000-00008F030000}"/>
    <cellStyle name="ac 2 3" xfId="14044" xr:uid="{00000000-0005-0000-0000-000090030000}"/>
    <cellStyle name="ac 2 3 2" xfId="14045" xr:uid="{00000000-0005-0000-0000-000091030000}"/>
    <cellStyle name="ac 2 3 3" xfId="14046" xr:uid="{00000000-0005-0000-0000-000092030000}"/>
    <cellStyle name="ac 2 3 4" xfId="14047" xr:uid="{00000000-0005-0000-0000-000093030000}"/>
    <cellStyle name="ac 2 3 5" xfId="14048" xr:uid="{00000000-0005-0000-0000-000094030000}"/>
    <cellStyle name="ac 2 3 6" xfId="14049" xr:uid="{00000000-0005-0000-0000-000095030000}"/>
    <cellStyle name="ac 3" xfId="816" xr:uid="{00000000-0005-0000-0000-000096030000}"/>
    <cellStyle name="ac 3 2" xfId="9691" xr:uid="{00000000-0005-0000-0000-000097030000}"/>
    <cellStyle name="ac 3 2 2" xfId="14050" xr:uid="{00000000-0005-0000-0000-000098030000}"/>
    <cellStyle name="ac 3 2 2 2" xfId="14051" xr:uid="{00000000-0005-0000-0000-000099030000}"/>
    <cellStyle name="ac 3 2 2 3" xfId="14052" xr:uid="{00000000-0005-0000-0000-00009A030000}"/>
    <cellStyle name="ac 3 2 2 4" xfId="14053" xr:uid="{00000000-0005-0000-0000-00009B030000}"/>
    <cellStyle name="ac 3 2 2 5" xfId="14054" xr:uid="{00000000-0005-0000-0000-00009C030000}"/>
    <cellStyle name="ac 3 2 2 6" xfId="14055" xr:uid="{00000000-0005-0000-0000-00009D030000}"/>
    <cellStyle name="ac 3 3" xfId="14056" xr:uid="{00000000-0005-0000-0000-00009E030000}"/>
    <cellStyle name="ac 3 3 2" xfId="14057" xr:uid="{00000000-0005-0000-0000-00009F030000}"/>
    <cellStyle name="ac 3 3 3" xfId="14058" xr:uid="{00000000-0005-0000-0000-0000A0030000}"/>
    <cellStyle name="ac 3 3 4" xfId="14059" xr:uid="{00000000-0005-0000-0000-0000A1030000}"/>
    <cellStyle name="ac 3 3 5" xfId="14060" xr:uid="{00000000-0005-0000-0000-0000A2030000}"/>
    <cellStyle name="ac 3 3 6" xfId="14061" xr:uid="{00000000-0005-0000-0000-0000A3030000}"/>
    <cellStyle name="ac 4" xfId="9689" xr:uid="{00000000-0005-0000-0000-0000A4030000}"/>
    <cellStyle name="ac 4 2" xfId="14062" xr:uid="{00000000-0005-0000-0000-0000A5030000}"/>
    <cellStyle name="ac 4 2 2" xfId="14063" xr:uid="{00000000-0005-0000-0000-0000A6030000}"/>
    <cellStyle name="ac 4 2 2 2" xfId="14064" xr:uid="{00000000-0005-0000-0000-0000A7030000}"/>
    <cellStyle name="ac 4 2 2 3" xfId="14065" xr:uid="{00000000-0005-0000-0000-0000A8030000}"/>
    <cellStyle name="ac 4 2 2 4" xfId="14066" xr:uid="{00000000-0005-0000-0000-0000A9030000}"/>
    <cellStyle name="ac 4 2 2 5" xfId="14067" xr:uid="{00000000-0005-0000-0000-0000AA030000}"/>
    <cellStyle name="ac 4 2 2 6" xfId="14068" xr:uid="{00000000-0005-0000-0000-0000AB030000}"/>
    <cellStyle name="ac 4 3" xfId="14069" xr:uid="{00000000-0005-0000-0000-0000AC030000}"/>
    <cellStyle name="ac 4 3 2" xfId="14070" xr:uid="{00000000-0005-0000-0000-0000AD030000}"/>
    <cellStyle name="ac 4 3 3" xfId="14071" xr:uid="{00000000-0005-0000-0000-0000AE030000}"/>
    <cellStyle name="ac 4 3 4" xfId="14072" xr:uid="{00000000-0005-0000-0000-0000AF030000}"/>
    <cellStyle name="ac 4 3 5" xfId="14073" xr:uid="{00000000-0005-0000-0000-0000B0030000}"/>
    <cellStyle name="ac 4 3 6" xfId="14074" xr:uid="{00000000-0005-0000-0000-0000B1030000}"/>
    <cellStyle name="ac 5" xfId="14075" xr:uid="{00000000-0005-0000-0000-0000B2030000}"/>
    <cellStyle name="ac 5 2" xfId="14076" xr:uid="{00000000-0005-0000-0000-0000B3030000}"/>
    <cellStyle name="ac 5 2 2" xfId="14077" xr:uid="{00000000-0005-0000-0000-0000B4030000}"/>
    <cellStyle name="ac 5 2 2 2" xfId="14078" xr:uid="{00000000-0005-0000-0000-0000B5030000}"/>
    <cellStyle name="ac 5 2 2 3" xfId="14079" xr:uid="{00000000-0005-0000-0000-0000B6030000}"/>
    <cellStyle name="ac 5 2 2 4" xfId="14080" xr:uid="{00000000-0005-0000-0000-0000B7030000}"/>
    <cellStyle name="ac 5 2 2 5" xfId="14081" xr:uid="{00000000-0005-0000-0000-0000B8030000}"/>
    <cellStyle name="ac 5 2 2 6" xfId="14082" xr:uid="{00000000-0005-0000-0000-0000B9030000}"/>
    <cellStyle name="ac 5 3" xfId="14083" xr:uid="{00000000-0005-0000-0000-0000BA030000}"/>
    <cellStyle name="ac 5 3 2" xfId="14084" xr:uid="{00000000-0005-0000-0000-0000BB030000}"/>
    <cellStyle name="ac 5 3 3" xfId="14085" xr:uid="{00000000-0005-0000-0000-0000BC030000}"/>
    <cellStyle name="ac 5 3 4" xfId="14086" xr:uid="{00000000-0005-0000-0000-0000BD030000}"/>
    <cellStyle name="ac 5 3 5" xfId="14087" xr:uid="{00000000-0005-0000-0000-0000BE030000}"/>
    <cellStyle name="ac 5 3 6" xfId="14088" xr:uid="{00000000-0005-0000-0000-0000BF030000}"/>
    <cellStyle name="ac 6" xfId="14089" xr:uid="{00000000-0005-0000-0000-0000C0030000}"/>
    <cellStyle name="ac 6 2" xfId="14090" xr:uid="{00000000-0005-0000-0000-0000C1030000}"/>
    <cellStyle name="ac 6 2 2" xfId="14091" xr:uid="{00000000-0005-0000-0000-0000C2030000}"/>
    <cellStyle name="ac 6 2 3" xfId="14092" xr:uid="{00000000-0005-0000-0000-0000C3030000}"/>
    <cellStyle name="ac 6 2 4" xfId="14093" xr:uid="{00000000-0005-0000-0000-0000C4030000}"/>
    <cellStyle name="ac 6 2 5" xfId="14094" xr:uid="{00000000-0005-0000-0000-0000C5030000}"/>
    <cellStyle name="ac 6 2 6" xfId="14095" xr:uid="{00000000-0005-0000-0000-0000C6030000}"/>
    <cellStyle name="ac 7" xfId="14096" xr:uid="{00000000-0005-0000-0000-0000C7030000}"/>
    <cellStyle name="ac 7 2" xfId="14097" xr:uid="{00000000-0005-0000-0000-0000C8030000}"/>
    <cellStyle name="ac 7 3" xfId="14098" xr:uid="{00000000-0005-0000-0000-0000C9030000}"/>
    <cellStyle name="ac 7 4" xfId="14099" xr:uid="{00000000-0005-0000-0000-0000CA030000}"/>
    <cellStyle name="ac 7 5" xfId="14100" xr:uid="{00000000-0005-0000-0000-0000CB030000}"/>
    <cellStyle name="ac 7 6" xfId="14101" xr:uid="{00000000-0005-0000-0000-0000CC030000}"/>
    <cellStyle name="Accent1" xfId="17030" builtinId="29" customBuiltin="1"/>
    <cellStyle name="Accent1 2" xfId="817" xr:uid="{00000000-0005-0000-0000-0000CE030000}"/>
    <cellStyle name="Accent1 2 2" xfId="818" xr:uid="{00000000-0005-0000-0000-0000CF030000}"/>
    <cellStyle name="Accent1 2 2 2" xfId="9693" xr:uid="{00000000-0005-0000-0000-0000D0030000}"/>
    <cellStyle name="Accent1 2 3" xfId="819" xr:uid="{00000000-0005-0000-0000-0000D1030000}"/>
    <cellStyle name="Accent1 2 3 2" xfId="9694" xr:uid="{00000000-0005-0000-0000-0000D2030000}"/>
    <cellStyle name="Accent1 2 4" xfId="9692" xr:uid="{00000000-0005-0000-0000-0000D3030000}"/>
    <cellStyle name="Accent1 3" xfId="13943" xr:uid="{00000000-0005-0000-0000-0000D4030000}"/>
    <cellStyle name="Accent2" xfId="17034" builtinId="33" customBuiltin="1"/>
    <cellStyle name="Accent2 2" xfId="820" xr:uid="{00000000-0005-0000-0000-0000D6030000}"/>
    <cellStyle name="Accent2 2 2" xfId="821" xr:uid="{00000000-0005-0000-0000-0000D7030000}"/>
    <cellStyle name="Accent2 2 2 2" xfId="9696" xr:uid="{00000000-0005-0000-0000-0000D8030000}"/>
    <cellStyle name="Accent2 2 3" xfId="822" xr:uid="{00000000-0005-0000-0000-0000D9030000}"/>
    <cellStyle name="Accent2 2 3 2" xfId="9697" xr:uid="{00000000-0005-0000-0000-0000DA030000}"/>
    <cellStyle name="Accent2 2 4" xfId="9695" xr:uid="{00000000-0005-0000-0000-0000DB030000}"/>
    <cellStyle name="Accent2 3" xfId="14102" xr:uid="{00000000-0005-0000-0000-0000DC030000}"/>
    <cellStyle name="Accent3" xfId="17038" builtinId="37" customBuiltin="1"/>
    <cellStyle name="Accent3 2" xfId="823" xr:uid="{00000000-0005-0000-0000-0000DE030000}"/>
    <cellStyle name="Accent3 2 2" xfId="824" xr:uid="{00000000-0005-0000-0000-0000DF030000}"/>
    <cellStyle name="Accent3 2 2 2" xfId="9699" xr:uid="{00000000-0005-0000-0000-0000E0030000}"/>
    <cellStyle name="Accent3 2 3" xfId="825" xr:uid="{00000000-0005-0000-0000-0000E1030000}"/>
    <cellStyle name="Accent3 2 3 2" xfId="9700" xr:uid="{00000000-0005-0000-0000-0000E2030000}"/>
    <cellStyle name="Accent3 2 4" xfId="9698" xr:uid="{00000000-0005-0000-0000-0000E3030000}"/>
    <cellStyle name="Accent3 3" xfId="13944" xr:uid="{00000000-0005-0000-0000-0000E4030000}"/>
    <cellStyle name="Accent3 4" xfId="14103" xr:uid="{00000000-0005-0000-0000-0000E5030000}"/>
    <cellStyle name="Accent3 5" xfId="14104" xr:uid="{00000000-0005-0000-0000-0000E6030000}"/>
    <cellStyle name="Accent4" xfId="17042" builtinId="41" customBuiltin="1"/>
    <cellStyle name="Accent4 2" xfId="14105" xr:uid="{00000000-0005-0000-0000-0000E8030000}"/>
    <cellStyle name="Accent4 3" xfId="14106" xr:uid="{00000000-0005-0000-0000-0000E9030000}"/>
    <cellStyle name="Accent5" xfId="17046" builtinId="45" customBuiltin="1"/>
    <cellStyle name="Accent5 2" xfId="14107" xr:uid="{00000000-0005-0000-0000-0000EB030000}"/>
    <cellStyle name="Accent5 3" xfId="14108" xr:uid="{00000000-0005-0000-0000-0000EC030000}"/>
    <cellStyle name="Accent6" xfId="17050" builtinId="49" customBuiltin="1"/>
    <cellStyle name="Accent6 2" xfId="14109" xr:uid="{00000000-0005-0000-0000-0000EE030000}"/>
    <cellStyle name="Accent6 3" xfId="14110" xr:uid="{00000000-0005-0000-0000-0000EF030000}"/>
    <cellStyle name="AeE­ [0]_´a´cAO¿ø (B4) (2)" xfId="13908" xr:uid="{00000000-0005-0000-0000-0000F0030000}"/>
    <cellStyle name="AeE­_´a´cAO¿ø (B4) (2)" xfId="13909" xr:uid="{00000000-0005-0000-0000-0000F1030000}"/>
    <cellStyle name="ar6M (3)" xfId="826" xr:uid="{00000000-0005-0000-0000-0000F2030000}"/>
    <cellStyle name="ar6M (3) 2" xfId="827" xr:uid="{00000000-0005-0000-0000-0000F3030000}"/>
    <cellStyle name="ar6M (3) 2 2" xfId="9702" xr:uid="{00000000-0005-0000-0000-0000F4030000}"/>
    <cellStyle name="ar6M (3) 3" xfId="828" xr:uid="{00000000-0005-0000-0000-0000F5030000}"/>
    <cellStyle name="ar6M (3) 3 2" xfId="9703" xr:uid="{00000000-0005-0000-0000-0000F6030000}"/>
    <cellStyle name="ar6M (3) 4" xfId="9701" xr:uid="{00000000-0005-0000-0000-0000F7030000}"/>
    <cellStyle name="arial12" xfId="829" xr:uid="{00000000-0005-0000-0000-0000F8030000}"/>
    <cellStyle name="arial14" xfId="830" xr:uid="{00000000-0005-0000-0000-0000F9030000}"/>
    <cellStyle name="AÞ¸¶ [0]_´a´cAO¿ø (B4) (2)" xfId="13910" xr:uid="{00000000-0005-0000-0000-0000FA030000}"/>
    <cellStyle name="AÞ¸¶_´a´cAO¿ø (B4) (2)" xfId="13911" xr:uid="{00000000-0005-0000-0000-0000FB030000}"/>
    <cellStyle name="Bad" xfId="17020" builtinId="27" customBuiltin="1"/>
    <cellStyle name="Bad 2" xfId="14111" xr:uid="{00000000-0005-0000-0000-0000FD030000}"/>
    <cellStyle name="Bad 3" xfId="14112" xr:uid="{00000000-0005-0000-0000-0000FE030000}"/>
    <cellStyle name="bic_Bar6M (2)" xfId="831" xr:uid="{00000000-0005-0000-0000-0000FF030000}"/>
    <cellStyle name="Bold 11" xfId="832" xr:uid="{00000000-0005-0000-0000-000000040000}"/>
    <cellStyle name="C￥AØ_´e³≫°ø¹R (2)" xfId="13912" xr:uid="{00000000-0005-0000-0000-000001040000}"/>
    <cellStyle name="Calculation" xfId="17024" builtinId="22" customBuiltin="1"/>
    <cellStyle name="Calculation 2" xfId="14113" xr:uid="{00000000-0005-0000-0000-000003040000}"/>
    <cellStyle name="Calculation 2 2" xfId="14114" xr:uid="{00000000-0005-0000-0000-000004040000}"/>
    <cellStyle name="Calculation 2 2 2" xfId="14115" xr:uid="{00000000-0005-0000-0000-000005040000}"/>
    <cellStyle name="Calculation 2 2 2 2" xfId="16805" xr:uid="{00000000-0005-0000-0000-000006040000}"/>
    <cellStyle name="Calculation 2 2 3" xfId="16804" xr:uid="{00000000-0005-0000-0000-000007040000}"/>
    <cellStyle name="Calculation 2 3" xfId="14116" xr:uid="{00000000-0005-0000-0000-000008040000}"/>
    <cellStyle name="Calculation 2 3 2" xfId="16806" xr:uid="{00000000-0005-0000-0000-000009040000}"/>
    <cellStyle name="Calculation 2 4" xfId="16803" xr:uid="{00000000-0005-0000-0000-00000A040000}"/>
    <cellStyle name="Calculation 3" xfId="14117" xr:uid="{00000000-0005-0000-0000-00000B040000}"/>
    <cellStyle name="Calculation 3 2" xfId="14118" xr:uid="{00000000-0005-0000-0000-00000C040000}"/>
    <cellStyle name="Calculation 3 2 2" xfId="14119" xr:uid="{00000000-0005-0000-0000-00000D040000}"/>
    <cellStyle name="Calculation 3 2 2 2" xfId="16809" xr:uid="{00000000-0005-0000-0000-00000E040000}"/>
    <cellStyle name="Calculation 3 2 3" xfId="16808" xr:uid="{00000000-0005-0000-0000-00000F040000}"/>
    <cellStyle name="Calculation 3 3" xfId="14120" xr:uid="{00000000-0005-0000-0000-000010040000}"/>
    <cellStyle name="Calculation 3 3 2" xfId="16810" xr:uid="{00000000-0005-0000-0000-000011040000}"/>
    <cellStyle name="Calculation 3 4" xfId="16807" xr:uid="{00000000-0005-0000-0000-000012040000}"/>
    <cellStyle name="category" xfId="13945" xr:uid="{00000000-0005-0000-0000-000013040000}"/>
    <cellStyle name="Check Cell" xfId="17026" builtinId="23" customBuiltin="1"/>
    <cellStyle name="Check Cell 2" xfId="14121" xr:uid="{00000000-0005-0000-0000-000015040000}"/>
    <cellStyle name="Check Cell 2 2" xfId="14122" xr:uid="{00000000-0005-0000-0000-000016040000}"/>
    <cellStyle name="Check Cell 2 2 2" xfId="16812" xr:uid="{00000000-0005-0000-0000-000017040000}"/>
    <cellStyle name="Check Cell 2 3" xfId="16811" xr:uid="{00000000-0005-0000-0000-000018040000}"/>
    <cellStyle name="Check Cell 3" xfId="14123" xr:uid="{00000000-0005-0000-0000-000019040000}"/>
    <cellStyle name="Check Cell 3 2" xfId="14124" xr:uid="{00000000-0005-0000-0000-00001A040000}"/>
    <cellStyle name="Check Cell 3 2 2" xfId="16814" xr:uid="{00000000-0005-0000-0000-00001B040000}"/>
    <cellStyle name="Check Cell 3 3" xfId="16813" xr:uid="{00000000-0005-0000-0000-00001C040000}"/>
    <cellStyle name="Collegamento ipertestuale" xfId="14125" xr:uid="{00000000-0005-0000-0000-00001D040000}"/>
    <cellStyle name="Collegamento ipertestuale visitato" xfId="14126" xr:uid="{00000000-0005-0000-0000-00001E040000}"/>
    <cellStyle name="Collegamento ipertestuale_Break-Shipment-14-G" xfId="14127" xr:uid="{00000000-0005-0000-0000-00001F040000}"/>
    <cellStyle name="Comma" xfId="17059" builtinId="3"/>
    <cellStyle name="Comma [2]" xfId="14128" xr:uid="{00000000-0005-0000-0000-000021040000}"/>
    <cellStyle name="Comma [2] 2" xfId="14129" xr:uid="{00000000-0005-0000-0000-000022040000}"/>
    <cellStyle name="Comma [2] 2 2" xfId="14130" xr:uid="{00000000-0005-0000-0000-000023040000}"/>
    <cellStyle name="Comma [2] 2 2 2" xfId="14131" xr:uid="{00000000-0005-0000-0000-000024040000}"/>
    <cellStyle name="Comma [2] 2 2 2 2" xfId="14132" xr:uid="{00000000-0005-0000-0000-000025040000}"/>
    <cellStyle name="Comma [2] 2 2 2 2 2" xfId="16819" xr:uid="{00000000-0005-0000-0000-000026040000}"/>
    <cellStyle name="Comma [2] 2 2 2 3" xfId="16818" xr:uid="{00000000-0005-0000-0000-000027040000}"/>
    <cellStyle name="Comma [2] 2 2 3" xfId="14133" xr:uid="{00000000-0005-0000-0000-000028040000}"/>
    <cellStyle name="Comma [2] 2 2 3 2" xfId="16820" xr:uid="{00000000-0005-0000-0000-000029040000}"/>
    <cellStyle name="Comma [2] 2 2 4" xfId="16817" xr:uid="{00000000-0005-0000-0000-00002A040000}"/>
    <cellStyle name="Comma [2] 2 3" xfId="14134" xr:uid="{00000000-0005-0000-0000-00002B040000}"/>
    <cellStyle name="Comma [2] 2 3 2" xfId="14135" xr:uid="{00000000-0005-0000-0000-00002C040000}"/>
    <cellStyle name="Comma [2] 2 3 2 2" xfId="16822" xr:uid="{00000000-0005-0000-0000-00002D040000}"/>
    <cellStyle name="Comma [2] 2 3 3" xfId="16821" xr:uid="{00000000-0005-0000-0000-00002E040000}"/>
    <cellStyle name="Comma [2] 2 4" xfId="14136" xr:uid="{00000000-0005-0000-0000-00002F040000}"/>
    <cellStyle name="Comma [2] 2 4 2" xfId="16823" xr:uid="{00000000-0005-0000-0000-000030040000}"/>
    <cellStyle name="Comma [2] 2 5" xfId="16816" xr:uid="{00000000-0005-0000-0000-000031040000}"/>
    <cellStyle name="Comma [2] 3" xfId="14137" xr:uid="{00000000-0005-0000-0000-000032040000}"/>
    <cellStyle name="Comma [2] 3 2" xfId="14138" xr:uid="{00000000-0005-0000-0000-000033040000}"/>
    <cellStyle name="Comma [2] 3 2 2" xfId="14139" xr:uid="{00000000-0005-0000-0000-000034040000}"/>
    <cellStyle name="Comma [2] 3 2 2 2" xfId="14140" xr:uid="{00000000-0005-0000-0000-000035040000}"/>
    <cellStyle name="Comma [2] 3 2 2 2 2" xfId="16827" xr:uid="{00000000-0005-0000-0000-000036040000}"/>
    <cellStyle name="Comma [2] 3 2 2 3" xfId="16826" xr:uid="{00000000-0005-0000-0000-000037040000}"/>
    <cellStyle name="Comma [2] 3 2 3" xfId="14141" xr:uid="{00000000-0005-0000-0000-000038040000}"/>
    <cellStyle name="Comma [2] 3 2 3 2" xfId="16828" xr:uid="{00000000-0005-0000-0000-000039040000}"/>
    <cellStyle name="Comma [2] 3 2 4" xfId="16825" xr:uid="{00000000-0005-0000-0000-00003A040000}"/>
    <cellStyle name="Comma [2] 3 3" xfId="14142" xr:uid="{00000000-0005-0000-0000-00003B040000}"/>
    <cellStyle name="Comma [2] 3 3 2" xfId="14143" xr:uid="{00000000-0005-0000-0000-00003C040000}"/>
    <cellStyle name="Comma [2] 3 3 2 2" xfId="16830" xr:uid="{00000000-0005-0000-0000-00003D040000}"/>
    <cellStyle name="Comma [2] 3 3 3" xfId="16829" xr:uid="{00000000-0005-0000-0000-00003E040000}"/>
    <cellStyle name="Comma [2] 3 4" xfId="14144" xr:uid="{00000000-0005-0000-0000-00003F040000}"/>
    <cellStyle name="Comma [2] 3 4 2" xfId="16831" xr:uid="{00000000-0005-0000-0000-000040040000}"/>
    <cellStyle name="Comma [2] 3 5" xfId="16824" xr:uid="{00000000-0005-0000-0000-000041040000}"/>
    <cellStyle name="Comma [2] 4" xfId="14145" xr:uid="{00000000-0005-0000-0000-000042040000}"/>
    <cellStyle name="Comma [2] 4 2" xfId="14146" xr:uid="{00000000-0005-0000-0000-000043040000}"/>
    <cellStyle name="Comma [2] 4 2 2" xfId="14147" xr:uid="{00000000-0005-0000-0000-000044040000}"/>
    <cellStyle name="Comma [2] 4 2 2 2" xfId="14148" xr:uid="{00000000-0005-0000-0000-000045040000}"/>
    <cellStyle name="Comma [2] 4 2 2 2 2" xfId="16835" xr:uid="{00000000-0005-0000-0000-000046040000}"/>
    <cellStyle name="Comma [2] 4 2 2 3" xfId="16834" xr:uid="{00000000-0005-0000-0000-000047040000}"/>
    <cellStyle name="Comma [2] 4 2 3" xfId="14149" xr:uid="{00000000-0005-0000-0000-000048040000}"/>
    <cellStyle name="Comma [2] 4 2 3 2" xfId="16836" xr:uid="{00000000-0005-0000-0000-000049040000}"/>
    <cellStyle name="Comma [2] 4 2 4" xfId="16833" xr:uid="{00000000-0005-0000-0000-00004A040000}"/>
    <cellStyle name="Comma [2] 4 3" xfId="14150" xr:uid="{00000000-0005-0000-0000-00004B040000}"/>
    <cellStyle name="Comma [2] 4 3 2" xfId="14151" xr:uid="{00000000-0005-0000-0000-00004C040000}"/>
    <cellStyle name="Comma [2] 4 3 2 2" xfId="16838" xr:uid="{00000000-0005-0000-0000-00004D040000}"/>
    <cellStyle name="Comma [2] 4 3 3" xfId="16837" xr:uid="{00000000-0005-0000-0000-00004E040000}"/>
    <cellStyle name="Comma [2] 4 4" xfId="14152" xr:uid="{00000000-0005-0000-0000-00004F040000}"/>
    <cellStyle name="Comma [2] 4 4 2" xfId="16839" xr:uid="{00000000-0005-0000-0000-000050040000}"/>
    <cellStyle name="Comma [2] 4 5" xfId="16832" xr:uid="{00000000-0005-0000-0000-000051040000}"/>
    <cellStyle name="Comma [2] 5" xfId="14153" xr:uid="{00000000-0005-0000-0000-000052040000}"/>
    <cellStyle name="Comma [2] 5 2" xfId="14154" xr:uid="{00000000-0005-0000-0000-000053040000}"/>
    <cellStyle name="Comma [2] 5 2 2" xfId="14155" xr:uid="{00000000-0005-0000-0000-000054040000}"/>
    <cellStyle name="Comma [2] 5 2 2 2" xfId="14156" xr:uid="{00000000-0005-0000-0000-000055040000}"/>
    <cellStyle name="Comma [2] 5 2 2 2 2" xfId="16843" xr:uid="{00000000-0005-0000-0000-000056040000}"/>
    <cellStyle name="Comma [2] 5 2 2 3" xfId="16842" xr:uid="{00000000-0005-0000-0000-000057040000}"/>
    <cellStyle name="Comma [2] 5 2 3" xfId="14157" xr:uid="{00000000-0005-0000-0000-000058040000}"/>
    <cellStyle name="Comma [2] 5 2 3 2" xfId="16844" xr:uid="{00000000-0005-0000-0000-000059040000}"/>
    <cellStyle name="Comma [2] 5 2 4" xfId="16841" xr:uid="{00000000-0005-0000-0000-00005A040000}"/>
    <cellStyle name="Comma [2] 5 3" xfId="14158" xr:uid="{00000000-0005-0000-0000-00005B040000}"/>
    <cellStyle name="Comma [2] 5 3 2" xfId="14159" xr:uid="{00000000-0005-0000-0000-00005C040000}"/>
    <cellStyle name="Comma [2] 5 3 2 2" xfId="16846" xr:uid="{00000000-0005-0000-0000-00005D040000}"/>
    <cellStyle name="Comma [2] 5 3 3" xfId="16845" xr:uid="{00000000-0005-0000-0000-00005E040000}"/>
    <cellStyle name="Comma [2] 5 4" xfId="14160" xr:uid="{00000000-0005-0000-0000-00005F040000}"/>
    <cellStyle name="Comma [2] 5 4 2" xfId="16847" xr:uid="{00000000-0005-0000-0000-000060040000}"/>
    <cellStyle name="Comma [2] 5 5" xfId="16840" xr:uid="{00000000-0005-0000-0000-000061040000}"/>
    <cellStyle name="Comma [2] 6" xfId="14161" xr:uid="{00000000-0005-0000-0000-000062040000}"/>
    <cellStyle name="Comma [2] 6 2" xfId="14162" xr:uid="{00000000-0005-0000-0000-000063040000}"/>
    <cellStyle name="Comma [2] 6 2 2" xfId="14163" xr:uid="{00000000-0005-0000-0000-000064040000}"/>
    <cellStyle name="Comma [2] 6 2 2 2" xfId="16850" xr:uid="{00000000-0005-0000-0000-000065040000}"/>
    <cellStyle name="Comma [2] 6 2 3" xfId="16849" xr:uid="{00000000-0005-0000-0000-000066040000}"/>
    <cellStyle name="Comma [2] 6 3" xfId="14164" xr:uid="{00000000-0005-0000-0000-000067040000}"/>
    <cellStyle name="Comma [2] 6 3 2" xfId="16851" xr:uid="{00000000-0005-0000-0000-000068040000}"/>
    <cellStyle name="Comma [2] 6 4" xfId="16848" xr:uid="{00000000-0005-0000-0000-000069040000}"/>
    <cellStyle name="Comma [2] 7" xfId="14165" xr:uid="{00000000-0005-0000-0000-00006A040000}"/>
    <cellStyle name="Comma [2] 7 2" xfId="14166" xr:uid="{00000000-0005-0000-0000-00006B040000}"/>
    <cellStyle name="Comma [2] 7 2 2" xfId="16853" xr:uid="{00000000-0005-0000-0000-00006C040000}"/>
    <cellStyle name="Comma [2] 7 3" xfId="16852" xr:uid="{00000000-0005-0000-0000-00006D040000}"/>
    <cellStyle name="Comma [2] 8" xfId="14167" xr:uid="{00000000-0005-0000-0000-00006E040000}"/>
    <cellStyle name="Comma [2] 8 2" xfId="16854" xr:uid="{00000000-0005-0000-0000-00006F040000}"/>
    <cellStyle name="Comma [2] 9" xfId="16815" xr:uid="{00000000-0005-0000-0000-000070040000}"/>
    <cellStyle name="Comma 10" xfId="14168" xr:uid="{00000000-0005-0000-0000-000071040000}"/>
    <cellStyle name="Comma 10 2" xfId="14169" xr:uid="{00000000-0005-0000-0000-000072040000}"/>
    <cellStyle name="Comma 10 2 2" xfId="14170" xr:uid="{00000000-0005-0000-0000-000073040000}"/>
    <cellStyle name="Comma 10 2 2 2" xfId="14171" xr:uid="{00000000-0005-0000-0000-000074040000}"/>
    <cellStyle name="Comma 10 2 2 2 2" xfId="14172" xr:uid="{00000000-0005-0000-0000-000075040000}"/>
    <cellStyle name="Comma 10 2 2 3" xfId="14173" xr:uid="{00000000-0005-0000-0000-000076040000}"/>
    <cellStyle name="Comma 10 2 3" xfId="14174" xr:uid="{00000000-0005-0000-0000-000077040000}"/>
    <cellStyle name="Comma 10 2 3 2" xfId="14175" xr:uid="{00000000-0005-0000-0000-000078040000}"/>
    <cellStyle name="Comma 10 2 4" xfId="14176" xr:uid="{00000000-0005-0000-0000-000079040000}"/>
    <cellStyle name="Comma 10 3" xfId="14177" xr:uid="{00000000-0005-0000-0000-00007A040000}"/>
    <cellStyle name="Comma 10 3 2" xfId="14178" xr:uid="{00000000-0005-0000-0000-00007B040000}"/>
    <cellStyle name="Comma 10 3 2 2" xfId="14179" xr:uid="{00000000-0005-0000-0000-00007C040000}"/>
    <cellStyle name="Comma 10 3 3" xfId="14180" xr:uid="{00000000-0005-0000-0000-00007D040000}"/>
    <cellStyle name="Comma 10 4" xfId="14181" xr:uid="{00000000-0005-0000-0000-00007E040000}"/>
    <cellStyle name="Comma 10 4 2" xfId="14182" xr:uid="{00000000-0005-0000-0000-00007F040000}"/>
    <cellStyle name="Comma 10 5" xfId="14183" xr:uid="{00000000-0005-0000-0000-000080040000}"/>
    <cellStyle name="Comma 11" xfId="14184" xr:uid="{00000000-0005-0000-0000-000081040000}"/>
    <cellStyle name="Comma 12" xfId="14185" xr:uid="{00000000-0005-0000-0000-000082040000}"/>
    <cellStyle name="Comma 13" xfId="14186" xr:uid="{00000000-0005-0000-0000-000083040000}"/>
    <cellStyle name="Comma 14" xfId="14187" xr:uid="{00000000-0005-0000-0000-000084040000}"/>
    <cellStyle name="Comma 14 2" xfId="14188" xr:uid="{00000000-0005-0000-0000-000085040000}"/>
    <cellStyle name="Comma 14 2 2" xfId="14189" xr:uid="{00000000-0005-0000-0000-000086040000}"/>
    <cellStyle name="Comma 14 2 2 2" xfId="14190" xr:uid="{00000000-0005-0000-0000-000087040000}"/>
    <cellStyle name="Comma 14 2 3" xfId="14191" xr:uid="{00000000-0005-0000-0000-000088040000}"/>
    <cellStyle name="Comma 14 3" xfId="14192" xr:uid="{00000000-0005-0000-0000-000089040000}"/>
    <cellStyle name="Comma 14 3 2" xfId="14193" xr:uid="{00000000-0005-0000-0000-00008A040000}"/>
    <cellStyle name="Comma 14 4" xfId="14194" xr:uid="{00000000-0005-0000-0000-00008B040000}"/>
    <cellStyle name="Comma 15" xfId="14195" xr:uid="{00000000-0005-0000-0000-00008C040000}"/>
    <cellStyle name="Comma 15 2" xfId="14196" xr:uid="{00000000-0005-0000-0000-00008D040000}"/>
    <cellStyle name="Comma 15 2 2" xfId="14197" xr:uid="{00000000-0005-0000-0000-00008E040000}"/>
    <cellStyle name="Comma 15 3" xfId="14198" xr:uid="{00000000-0005-0000-0000-00008F040000}"/>
    <cellStyle name="Comma 16" xfId="17063" xr:uid="{00000000-0005-0000-0000-000090040000}"/>
    <cellStyle name="Comma 17" xfId="17065" xr:uid="{00000000-0005-0000-0000-000091040000}"/>
    <cellStyle name="Comma 18" xfId="17067" xr:uid="{00000000-0005-0000-0000-000092040000}"/>
    <cellStyle name="Comma 2" xfId="6" xr:uid="{00000000-0005-0000-0000-000093040000}"/>
    <cellStyle name="Comma 2 10" xfId="14199" xr:uid="{00000000-0005-0000-0000-000094040000}"/>
    <cellStyle name="Comma 2 11" xfId="14200" xr:uid="{00000000-0005-0000-0000-000095040000}"/>
    <cellStyle name="Comma 2 12" xfId="14201" xr:uid="{00000000-0005-0000-0000-000096040000}"/>
    <cellStyle name="Comma 2 13" xfId="14202" xr:uid="{00000000-0005-0000-0000-000097040000}"/>
    <cellStyle name="Comma 2 14" xfId="14203" xr:uid="{00000000-0005-0000-0000-000098040000}"/>
    <cellStyle name="Comma 2 15" xfId="14204" xr:uid="{00000000-0005-0000-0000-000099040000}"/>
    <cellStyle name="Comma 2 16" xfId="14205" xr:uid="{00000000-0005-0000-0000-00009A040000}"/>
    <cellStyle name="Comma 2 17" xfId="14206" xr:uid="{00000000-0005-0000-0000-00009B040000}"/>
    <cellStyle name="Comma 2 18" xfId="14207" xr:uid="{00000000-0005-0000-0000-00009C040000}"/>
    <cellStyle name="Comma 2 18 2" xfId="14208" xr:uid="{00000000-0005-0000-0000-00009D040000}"/>
    <cellStyle name="Comma 2 19" xfId="14209" xr:uid="{00000000-0005-0000-0000-00009E040000}"/>
    <cellStyle name="Comma 2 2" xfId="833" xr:uid="{00000000-0005-0000-0000-00009F040000}"/>
    <cellStyle name="Comma 2 2 10" xfId="14210" xr:uid="{00000000-0005-0000-0000-0000A0040000}"/>
    <cellStyle name="Comma 2 2 10 2" xfId="14211" xr:uid="{00000000-0005-0000-0000-0000A1040000}"/>
    <cellStyle name="Comma 2 2 10 2 2" xfId="14212" xr:uid="{00000000-0005-0000-0000-0000A2040000}"/>
    <cellStyle name="Comma 2 2 10 3" xfId="14213" xr:uid="{00000000-0005-0000-0000-0000A3040000}"/>
    <cellStyle name="Comma 2 2 11" xfId="14214" xr:uid="{00000000-0005-0000-0000-0000A4040000}"/>
    <cellStyle name="Comma 2 2 11 2" xfId="14215" xr:uid="{00000000-0005-0000-0000-0000A5040000}"/>
    <cellStyle name="Comma 2 2 12" xfId="14216" xr:uid="{00000000-0005-0000-0000-0000A6040000}"/>
    <cellStyle name="Comma 2 2 2" xfId="14217" xr:uid="{00000000-0005-0000-0000-0000A7040000}"/>
    <cellStyle name="Comma 2 2 2 2" xfId="14218" xr:uid="{00000000-0005-0000-0000-0000A8040000}"/>
    <cellStyle name="Comma 2 2 2 2 2" xfId="14219" xr:uid="{00000000-0005-0000-0000-0000A9040000}"/>
    <cellStyle name="Comma 2 2 2 2 2 2" xfId="14220" xr:uid="{00000000-0005-0000-0000-0000AA040000}"/>
    <cellStyle name="Comma 2 2 2 2 2 2 2" xfId="14221" xr:uid="{00000000-0005-0000-0000-0000AB040000}"/>
    <cellStyle name="Comma 2 2 2 2 2 2 2 2" xfId="14222" xr:uid="{00000000-0005-0000-0000-0000AC040000}"/>
    <cellStyle name="Comma 2 2 2 2 2 2 3" xfId="14223" xr:uid="{00000000-0005-0000-0000-0000AD040000}"/>
    <cellStyle name="Comma 2 2 2 2 2 3" xfId="14224" xr:uid="{00000000-0005-0000-0000-0000AE040000}"/>
    <cellStyle name="Comma 2 2 2 2 2 3 2" xfId="14225" xr:uid="{00000000-0005-0000-0000-0000AF040000}"/>
    <cellStyle name="Comma 2 2 2 2 2 3 2 2" xfId="14226" xr:uid="{00000000-0005-0000-0000-0000B0040000}"/>
    <cellStyle name="Comma 2 2 2 2 2 3 3" xfId="14227" xr:uid="{00000000-0005-0000-0000-0000B1040000}"/>
    <cellStyle name="Comma 2 2 2 2 2 4" xfId="14228" xr:uid="{00000000-0005-0000-0000-0000B2040000}"/>
    <cellStyle name="Comma 2 2 2 2 2 4 2" xfId="14229" xr:uid="{00000000-0005-0000-0000-0000B3040000}"/>
    <cellStyle name="Comma 2 2 2 2 2 4 2 2" xfId="14230" xr:uid="{00000000-0005-0000-0000-0000B4040000}"/>
    <cellStyle name="Comma 2 2 2 2 2 4 3" xfId="14231" xr:uid="{00000000-0005-0000-0000-0000B5040000}"/>
    <cellStyle name="Comma 2 2 2 2 2 5" xfId="14232" xr:uid="{00000000-0005-0000-0000-0000B6040000}"/>
    <cellStyle name="Comma 2 2 2 2 2 5 2" xfId="14233" xr:uid="{00000000-0005-0000-0000-0000B7040000}"/>
    <cellStyle name="Comma 2 2 2 2 2 5 2 2" xfId="14234" xr:uid="{00000000-0005-0000-0000-0000B8040000}"/>
    <cellStyle name="Comma 2 2 2 2 2 5 3" xfId="14235" xr:uid="{00000000-0005-0000-0000-0000B9040000}"/>
    <cellStyle name="Comma 2 2 2 2 2 6" xfId="14236" xr:uid="{00000000-0005-0000-0000-0000BA040000}"/>
    <cellStyle name="Comma 2 2 2 2 2 6 2" xfId="14237" xr:uid="{00000000-0005-0000-0000-0000BB040000}"/>
    <cellStyle name="Comma 2 2 2 2 2 6 2 2" xfId="14238" xr:uid="{00000000-0005-0000-0000-0000BC040000}"/>
    <cellStyle name="Comma 2 2 2 2 2 6 3" xfId="14239" xr:uid="{00000000-0005-0000-0000-0000BD040000}"/>
    <cellStyle name="Comma 2 2 2 2 3" xfId="14240" xr:uid="{00000000-0005-0000-0000-0000BE040000}"/>
    <cellStyle name="Comma 2 2 2 2 3 2" xfId="14241" xr:uid="{00000000-0005-0000-0000-0000BF040000}"/>
    <cellStyle name="Comma 2 2 2 2 3 2 2" xfId="14242" xr:uid="{00000000-0005-0000-0000-0000C0040000}"/>
    <cellStyle name="Comma 2 2 2 2 3 2 2 2" xfId="14243" xr:uid="{00000000-0005-0000-0000-0000C1040000}"/>
    <cellStyle name="Comma 2 2 2 2 3 2 3" xfId="14244" xr:uid="{00000000-0005-0000-0000-0000C2040000}"/>
    <cellStyle name="Comma 2 2 2 2 3 3" xfId="14245" xr:uid="{00000000-0005-0000-0000-0000C3040000}"/>
    <cellStyle name="Comma 2 2 2 2 3 3 2" xfId="14246" xr:uid="{00000000-0005-0000-0000-0000C4040000}"/>
    <cellStyle name="Comma 2 2 2 2 3 4" xfId="14247" xr:uid="{00000000-0005-0000-0000-0000C5040000}"/>
    <cellStyle name="Comma 2 2 2 2 4" xfId="14248" xr:uid="{00000000-0005-0000-0000-0000C6040000}"/>
    <cellStyle name="Comma 2 2 2 2 4 2" xfId="14249" xr:uid="{00000000-0005-0000-0000-0000C7040000}"/>
    <cellStyle name="Comma 2 2 2 2 5" xfId="14250" xr:uid="{00000000-0005-0000-0000-0000C8040000}"/>
    <cellStyle name="Comma 2 2 2 3" xfId="14251" xr:uid="{00000000-0005-0000-0000-0000C9040000}"/>
    <cellStyle name="Comma 2 2 2 3 2" xfId="14252" xr:uid="{00000000-0005-0000-0000-0000CA040000}"/>
    <cellStyle name="Comma 2 2 2 3 2 2" xfId="14253" xr:uid="{00000000-0005-0000-0000-0000CB040000}"/>
    <cellStyle name="Comma 2 2 2 3 2 2 2" xfId="14254" xr:uid="{00000000-0005-0000-0000-0000CC040000}"/>
    <cellStyle name="Comma 2 2 2 3 2 3" xfId="14255" xr:uid="{00000000-0005-0000-0000-0000CD040000}"/>
    <cellStyle name="Comma 2 2 2 3 3" xfId="14256" xr:uid="{00000000-0005-0000-0000-0000CE040000}"/>
    <cellStyle name="Comma 2 2 2 3 3 2" xfId="14257" xr:uid="{00000000-0005-0000-0000-0000CF040000}"/>
    <cellStyle name="Comma 2 2 2 3 4" xfId="14258" xr:uid="{00000000-0005-0000-0000-0000D0040000}"/>
    <cellStyle name="Comma 2 2 2 4" xfId="14259" xr:uid="{00000000-0005-0000-0000-0000D1040000}"/>
    <cellStyle name="Comma 2 2 2 4 2" xfId="14260" xr:uid="{00000000-0005-0000-0000-0000D2040000}"/>
    <cellStyle name="Comma 2 2 2 4 2 2" xfId="14261" xr:uid="{00000000-0005-0000-0000-0000D3040000}"/>
    <cellStyle name="Comma 2 2 2 4 3" xfId="14262" xr:uid="{00000000-0005-0000-0000-0000D4040000}"/>
    <cellStyle name="Comma 2 2 2 5" xfId="14263" xr:uid="{00000000-0005-0000-0000-0000D5040000}"/>
    <cellStyle name="Comma 2 2 2 5 2" xfId="14264" xr:uid="{00000000-0005-0000-0000-0000D6040000}"/>
    <cellStyle name="Comma 2 2 2 5 2 2" xfId="14265" xr:uid="{00000000-0005-0000-0000-0000D7040000}"/>
    <cellStyle name="Comma 2 2 2 5 3" xfId="14266" xr:uid="{00000000-0005-0000-0000-0000D8040000}"/>
    <cellStyle name="Comma 2 2 2 6" xfId="14267" xr:uid="{00000000-0005-0000-0000-0000D9040000}"/>
    <cellStyle name="Comma 2 2 2 6 2" xfId="14268" xr:uid="{00000000-0005-0000-0000-0000DA040000}"/>
    <cellStyle name="Comma 2 2 2 6 2 2" xfId="14269" xr:uid="{00000000-0005-0000-0000-0000DB040000}"/>
    <cellStyle name="Comma 2 2 2 6 3" xfId="14270" xr:uid="{00000000-0005-0000-0000-0000DC040000}"/>
    <cellStyle name="Comma 2 2 2 7" xfId="14271" xr:uid="{00000000-0005-0000-0000-0000DD040000}"/>
    <cellStyle name="Comma 2 2 2 7 2" xfId="14272" xr:uid="{00000000-0005-0000-0000-0000DE040000}"/>
    <cellStyle name="Comma 2 2 2 7 2 2" xfId="14273" xr:uid="{00000000-0005-0000-0000-0000DF040000}"/>
    <cellStyle name="Comma 2 2 2 7 3" xfId="14274" xr:uid="{00000000-0005-0000-0000-0000E0040000}"/>
    <cellStyle name="Comma 2 2 3" xfId="14275" xr:uid="{00000000-0005-0000-0000-0000E1040000}"/>
    <cellStyle name="Comma 2 2 3 2" xfId="14276" xr:uid="{00000000-0005-0000-0000-0000E2040000}"/>
    <cellStyle name="Comma 2 2 3 2 2" xfId="14277" xr:uid="{00000000-0005-0000-0000-0000E3040000}"/>
    <cellStyle name="Comma 2 2 3 2 2 2" xfId="14278" xr:uid="{00000000-0005-0000-0000-0000E4040000}"/>
    <cellStyle name="Comma 2 2 3 2 3" xfId="14279" xr:uid="{00000000-0005-0000-0000-0000E5040000}"/>
    <cellStyle name="Comma 2 2 3 3" xfId="14280" xr:uid="{00000000-0005-0000-0000-0000E6040000}"/>
    <cellStyle name="Comma 2 2 3 3 2" xfId="14281" xr:uid="{00000000-0005-0000-0000-0000E7040000}"/>
    <cellStyle name="Comma 2 2 3 3 2 2" xfId="14282" xr:uid="{00000000-0005-0000-0000-0000E8040000}"/>
    <cellStyle name="Comma 2 2 3 3 3" xfId="14283" xr:uid="{00000000-0005-0000-0000-0000E9040000}"/>
    <cellStyle name="Comma 2 2 3 4" xfId="14284" xr:uid="{00000000-0005-0000-0000-0000EA040000}"/>
    <cellStyle name="Comma 2 2 3 4 2" xfId="14285" xr:uid="{00000000-0005-0000-0000-0000EB040000}"/>
    <cellStyle name="Comma 2 2 3 5" xfId="14286" xr:uid="{00000000-0005-0000-0000-0000EC040000}"/>
    <cellStyle name="Comma 2 2 4" xfId="14287" xr:uid="{00000000-0005-0000-0000-0000ED040000}"/>
    <cellStyle name="Comma 2 2 5" xfId="14288" xr:uid="{00000000-0005-0000-0000-0000EE040000}"/>
    <cellStyle name="Comma 2 2 5 2" xfId="14289" xr:uid="{00000000-0005-0000-0000-0000EF040000}"/>
    <cellStyle name="Comma 2 2 5 2 2" xfId="14290" xr:uid="{00000000-0005-0000-0000-0000F0040000}"/>
    <cellStyle name="Comma 2 2 5 3" xfId="14291" xr:uid="{00000000-0005-0000-0000-0000F1040000}"/>
    <cellStyle name="Comma 2 2 6" xfId="14292" xr:uid="{00000000-0005-0000-0000-0000F2040000}"/>
    <cellStyle name="Comma 2 2 6 2" xfId="14293" xr:uid="{00000000-0005-0000-0000-0000F3040000}"/>
    <cellStyle name="Comma 2 2 6 2 2" xfId="14294" xr:uid="{00000000-0005-0000-0000-0000F4040000}"/>
    <cellStyle name="Comma 2 2 6 3" xfId="14295" xr:uid="{00000000-0005-0000-0000-0000F5040000}"/>
    <cellStyle name="Comma 2 2 7" xfId="14296" xr:uid="{00000000-0005-0000-0000-0000F6040000}"/>
    <cellStyle name="Comma 2 2 7 2" xfId="14297" xr:uid="{00000000-0005-0000-0000-0000F7040000}"/>
    <cellStyle name="Comma 2 2 7 2 2" xfId="14298" xr:uid="{00000000-0005-0000-0000-0000F8040000}"/>
    <cellStyle name="Comma 2 2 7 3" xfId="14299" xr:uid="{00000000-0005-0000-0000-0000F9040000}"/>
    <cellStyle name="Comma 2 2 8" xfId="14300" xr:uid="{00000000-0005-0000-0000-0000FA040000}"/>
    <cellStyle name="Comma 2 2 8 2" xfId="14301" xr:uid="{00000000-0005-0000-0000-0000FB040000}"/>
    <cellStyle name="Comma 2 2 8 2 2" xfId="14302" xr:uid="{00000000-0005-0000-0000-0000FC040000}"/>
    <cellStyle name="Comma 2 2 8 3" xfId="14303" xr:uid="{00000000-0005-0000-0000-0000FD040000}"/>
    <cellStyle name="Comma 2 2 9" xfId="14304" xr:uid="{00000000-0005-0000-0000-0000FE040000}"/>
    <cellStyle name="Comma 2 2 9 2" xfId="14305" xr:uid="{00000000-0005-0000-0000-0000FF040000}"/>
    <cellStyle name="Comma 2 2 9 2 2" xfId="14306" xr:uid="{00000000-0005-0000-0000-000000050000}"/>
    <cellStyle name="Comma 2 2 9 3" xfId="14307" xr:uid="{00000000-0005-0000-0000-000001050000}"/>
    <cellStyle name="Comma 2 2_MOBILIZATION" xfId="14308" xr:uid="{00000000-0005-0000-0000-000002050000}"/>
    <cellStyle name="Comma 2 3" xfId="834" xr:uid="{00000000-0005-0000-0000-000003050000}"/>
    <cellStyle name="Comma 2 3 2" xfId="14309" xr:uid="{00000000-0005-0000-0000-000004050000}"/>
    <cellStyle name="Comma 2 3 3" xfId="14310" xr:uid="{00000000-0005-0000-0000-000005050000}"/>
    <cellStyle name="Comma 2 3 3 2" xfId="14311" xr:uid="{00000000-0005-0000-0000-000006050000}"/>
    <cellStyle name="Comma 2 3 4" xfId="14312" xr:uid="{00000000-0005-0000-0000-000007050000}"/>
    <cellStyle name="Comma 2 4" xfId="835" xr:uid="{00000000-0005-0000-0000-000008050000}"/>
    <cellStyle name="Comma 2 4 2" xfId="14313" xr:uid="{00000000-0005-0000-0000-000009050000}"/>
    <cellStyle name="Comma 2 4 2 2" xfId="14314" xr:uid="{00000000-0005-0000-0000-00000A050000}"/>
    <cellStyle name="Comma 2 4 3" xfId="14315" xr:uid="{00000000-0005-0000-0000-00000B050000}"/>
    <cellStyle name="Comma 2 5" xfId="14316" xr:uid="{00000000-0005-0000-0000-00000C050000}"/>
    <cellStyle name="Comma 2 5 2" xfId="14317" xr:uid="{00000000-0005-0000-0000-00000D050000}"/>
    <cellStyle name="Comma 2 5 2 2" xfId="14318" xr:uid="{00000000-0005-0000-0000-00000E050000}"/>
    <cellStyle name="Comma 2 5 3" xfId="14319" xr:uid="{00000000-0005-0000-0000-00000F050000}"/>
    <cellStyle name="Comma 2 6" xfId="14320" xr:uid="{00000000-0005-0000-0000-000010050000}"/>
    <cellStyle name="Comma 2 6 2" xfId="14321" xr:uid="{00000000-0005-0000-0000-000011050000}"/>
    <cellStyle name="Comma 2 6 2 2" xfId="14322" xr:uid="{00000000-0005-0000-0000-000012050000}"/>
    <cellStyle name="Comma 2 6 2 2 2" xfId="14323" xr:uid="{00000000-0005-0000-0000-000013050000}"/>
    <cellStyle name="Comma 2 6 2 3" xfId="14324" xr:uid="{00000000-0005-0000-0000-000014050000}"/>
    <cellStyle name="Comma 2 7" xfId="14325" xr:uid="{00000000-0005-0000-0000-000015050000}"/>
    <cellStyle name="Comma 2 8" xfId="14326" xr:uid="{00000000-0005-0000-0000-000016050000}"/>
    <cellStyle name="Comma 2 9" xfId="14327" xr:uid="{00000000-0005-0000-0000-000017050000}"/>
    <cellStyle name="Comma 2_MOBILIZATION" xfId="14328" xr:uid="{00000000-0005-0000-0000-000018050000}"/>
    <cellStyle name="Comma 3" xfId="836" xr:uid="{00000000-0005-0000-0000-000019050000}"/>
    <cellStyle name="Comma 3 10" xfId="14329" xr:uid="{00000000-0005-0000-0000-00001A050000}"/>
    <cellStyle name="Comma 3 11" xfId="14330" xr:uid="{00000000-0005-0000-0000-00001B050000}"/>
    <cellStyle name="Comma 3 12" xfId="14331" xr:uid="{00000000-0005-0000-0000-00001C050000}"/>
    <cellStyle name="Comma 3 13" xfId="14332" xr:uid="{00000000-0005-0000-0000-00001D050000}"/>
    <cellStyle name="Comma 3 14" xfId="14333" xr:uid="{00000000-0005-0000-0000-00001E050000}"/>
    <cellStyle name="Comma 3 15" xfId="14334" xr:uid="{00000000-0005-0000-0000-00001F050000}"/>
    <cellStyle name="Comma 3 16" xfId="14335" xr:uid="{00000000-0005-0000-0000-000020050000}"/>
    <cellStyle name="Comma 3 17" xfId="14336" xr:uid="{00000000-0005-0000-0000-000021050000}"/>
    <cellStyle name="Comma 3 18" xfId="14337" xr:uid="{00000000-0005-0000-0000-000022050000}"/>
    <cellStyle name="Comma 3 18 2" xfId="14338" xr:uid="{00000000-0005-0000-0000-000023050000}"/>
    <cellStyle name="Comma 3 18 2 2" xfId="14339" xr:uid="{00000000-0005-0000-0000-000024050000}"/>
    <cellStyle name="Comma 3 18 3" xfId="14340" xr:uid="{00000000-0005-0000-0000-000025050000}"/>
    <cellStyle name="Comma 3 19" xfId="14341" xr:uid="{00000000-0005-0000-0000-000026050000}"/>
    <cellStyle name="Comma 3 19 2" xfId="14342" xr:uid="{00000000-0005-0000-0000-000027050000}"/>
    <cellStyle name="Comma 3 19 2 2" xfId="14343" xr:uid="{00000000-0005-0000-0000-000028050000}"/>
    <cellStyle name="Comma 3 19 3" xfId="14344" xr:uid="{00000000-0005-0000-0000-000029050000}"/>
    <cellStyle name="Comma 3 2" xfId="837" xr:uid="{00000000-0005-0000-0000-00002A050000}"/>
    <cellStyle name="Comma 3 2 2" xfId="14345" xr:uid="{00000000-0005-0000-0000-00002B050000}"/>
    <cellStyle name="Comma 3 2 2 2" xfId="14346" xr:uid="{00000000-0005-0000-0000-00002C050000}"/>
    <cellStyle name="Comma 3 2 2 2 2" xfId="14347" xr:uid="{00000000-0005-0000-0000-00002D050000}"/>
    <cellStyle name="Comma 3 2 2 3" xfId="14348" xr:uid="{00000000-0005-0000-0000-00002E050000}"/>
    <cellStyle name="Comma 3 2 3" xfId="14349" xr:uid="{00000000-0005-0000-0000-00002F050000}"/>
    <cellStyle name="Comma 3 2 3 2" xfId="14350" xr:uid="{00000000-0005-0000-0000-000030050000}"/>
    <cellStyle name="Comma 3 2 4" xfId="14351" xr:uid="{00000000-0005-0000-0000-000031050000}"/>
    <cellStyle name="Comma 3 20" xfId="14352" xr:uid="{00000000-0005-0000-0000-000032050000}"/>
    <cellStyle name="Comma 3 20 2" xfId="14353" xr:uid="{00000000-0005-0000-0000-000033050000}"/>
    <cellStyle name="Comma 3 20 2 2" xfId="14354" xr:uid="{00000000-0005-0000-0000-000034050000}"/>
    <cellStyle name="Comma 3 20 3" xfId="14355" xr:uid="{00000000-0005-0000-0000-000035050000}"/>
    <cellStyle name="Comma 3 21" xfId="14356" xr:uid="{00000000-0005-0000-0000-000036050000}"/>
    <cellStyle name="Comma 3 21 2" xfId="14357" xr:uid="{00000000-0005-0000-0000-000037050000}"/>
    <cellStyle name="Comma 3 21 2 2" xfId="14358" xr:uid="{00000000-0005-0000-0000-000038050000}"/>
    <cellStyle name="Comma 3 21 3" xfId="14359" xr:uid="{00000000-0005-0000-0000-000039050000}"/>
    <cellStyle name="Comma 3 22" xfId="14360" xr:uid="{00000000-0005-0000-0000-00003A050000}"/>
    <cellStyle name="Comma 3 22 2" xfId="14361" xr:uid="{00000000-0005-0000-0000-00003B050000}"/>
    <cellStyle name="Comma 3 23" xfId="14362" xr:uid="{00000000-0005-0000-0000-00003C050000}"/>
    <cellStyle name="Comma 3 3" xfId="838" xr:uid="{00000000-0005-0000-0000-00003D050000}"/>
    <cellStyle name="Comma 3 4" xfId="14363" xr:uid="{00000000-0005-0000-0000-00003E050000}"/>
    <cellStyle name="Comma 3 5" xfId="14364" xr:uid="{00000000-0005-0000-0000-00003F050000}"/>
    <cellStyle name="Comma 3 6" xfId="14365" xr:uid="{00000000-0005-0000-0000-000040050000}"/>
    <cellStyle name="Comma 3 7" xfId="14366" xr:uid="{00000000-0005-0000-0000-000041050000}"/>
    <cellStyle name="Comma 3 8" xfId="14367" xr:uid="{00000000-0005-0000-0000-000042050000}"/>
    <cellStyle name="Comma 3 9" xfId="14368" xr:uid="{00000000-0005-0000-0000-000043050000}"/>
    <cellStyle name="Comma 4" xfId="4" xr:uid="{00000000-0005-0000-0000-000044050000}"/>
    <cellStyle name="Comma 4 2" xfId="14369" xr:uid="{00000000-0005-0000-0000-000045050000}"/>
    <cellStyle name="Comma 4 3" xfId="14370" xr:uid="{00000000-0005-0000-0000-000046050000}"/>
    <cellStyle name="Comma 5" xfId="13965" xr:uid="{00000000-0005-0000-0000-000047050000}"/>
    <cellStyle name="Comma 5 2" xfId="14371" xr:uid="{00000000-0005-0000-0000-000048050000}"/>
    <cellStyle name="Comma 5 2 2" xfId="14372" xr:uid="{00000000-0005-0000-0000-000049050000}"/>
    <cellStyle name="Comma 5 2 2 2" xfId="14373" xr:uid="{00000000-0005-0000-0000-00004A050000}"/>
    <cellStyle name="Comma 5 2 2 3" xfId="14374" xr:uid="{00000000-0005-0000-0000-00004B050000}"/>
    <cellStyle name="Comma 5 2 2 4" xfId="14375" xr:uid="{00000000-0005-0000-0000-00004C050000}"/>
    <cellStyle name="Comma 5 2 2 5" xfId="14376" xr:uid="{00000000-0005-0000-0000-00004D050000}"/>
    <cellStyle name="Comma 5 2 2 6" xfId="14377" xr:uid="{00000000-0005-0000-0000-00004E050000}"/>
    <cellStyle name="Comma 5 2 2 7" xfId="14378" xr:uid="{00000000-0005-0000-0000-00004F050000}"/>
    <cellStyle name="Comma 5 2 3" xfId="14379" xr:uid="{00000000-0005-0000-0000-000050050000}"/>
    <cellStyle name="Comma 5 2 4" xfId="14380" xr:uid="{00000000-0005-0000-0000-000051050000}"/>
    <cellStyle name="Comma 5 2 5" xfId="14381" xr:uid="{00000000-0005-0000-0000-000052050000}"/>
    <cellStyle name="Comma 5 2 6" xfId="14382" xr:uid="{00000000-0005-0000-0000-000053050000}"/>
    <cellStyle name="Comma 5 2 7" xfId="14383" xr:uid="{00000000-0005-0000-0000-000054050000}"/>
    <cellStyle name="Comma 5 2 8" xfId="14384" xr:uid="{00000000-0005-0000-0000-000055050000}"/>
    <cellStyle name="Comma 5 3" xfId="14385" xr:uid="{00000000-0005-0000-0000-000056050000}"/>
    <cellStyle name="Comma 5 4" xfId="14386" xr:uid="{00000000-0005-0000-0000-000057050000}"/>
    <cellStyle name="Comma 5 5" xfId="14387" xr:uid="{00000000-0005-0000-0000-000058050000}"/>
    <cellStyle name="Comma 5 6" xfId="14388" xr:uid="{00000000-0005-0000-0000-000059050000}"/>
    <cellStyle name="Comma 5 7" xfId="14389" xr:uid="{00000000-0005-0000-0000-00005A050000}"/>
    <cellStyle name="Comma 5 8" xfId="14390" xr:uid="{00000000-0005-0000-0000-00005B050000}"/>
    <cellStyle name="Comma 6" xfId="14391" xr:uid="{00000000-0005-0000-0000-00005C050000}"/>
    <cellStyle name="Comma 6 10" xfId="14392" xr:uid="{00000000-0005-0000-0000-00005D050000}"/>
    <cellStyle name="Comma 6 10 2" xfId="14393" xr:uid="{00000000-0005-0000-0000-00005E050000}"/>
    <cellStyle name="Comma 6 11" xfId="14394" xr:uid="{00000000-0005-0000-0000-00005F050000}"/>
    <cellStyle name="Comma 6 2" xfId="14395" xr:uid="{00000000-0005-0000-0000-000060050000}"/>
    <cellStyle name="Comma 6 2 2" xfId="14396" xr:uid="{00000000-0005-0000-0000-000061050000}"/>
    <cellStyle name="Comma 6 2 2 2" xfId="14397" xr:uid="{00000000-0005-0000-0000-000062050000}"/>
    <cellStyle name="Comma 6 2 2 2 2" xfId="14398" xr:uid="{00000000-0005-0000-0000-000063050000}"/>
    <cellStyle name="Comma 6 2 2 3" xfId="14399" xr:uid="{00000000-0005-0000-0000-000064050000}"/>
    <cellStyle name="Comma 6 2 3" xfId="14400" xr:uid="{00000000-0005-0000-0000-000065050000}"/>
    <cellStyle name="Comma 6 2 3 2" xfId="14401" xr:uid="{00000000-0005-0000-0000-000066050000}"/>
    <cellStyle name="Comma 6 2 4" xfId="14402" xr:uid="{00000000-0005-0000-0000-000067050000}"/>
    <cellStyle name="Comma 6 3" xfId="14403" xr:uid="{00000000-0005-0000-0000-000068050000}"/>
    <cellStyle name="Comma 6 3 2" xfId="14404" xr:uid="{00000000-0005-0000-0000-000069050000}"/>
    <cellStyle name="Comma 6 3 2 2" xfId="14405" xr:uid="{00000000-0005-0000-0000-00006A050000}"/>
    <cellStyle name="Comma 6 3 2 2 2" xfId="14406" xr:uid="{00000000-0005-0000-0000-00006B050000}"/>
    <cellStyle name="Comma 6 3 2 3" xfId="14407" xr:uid="{00000000-0005-0000-0000-00006C050000}"/>
    <cellStyle name="Comma 6 3 3" xfId="14408" xr:uid="{00000000-0005-0000-0000-00006D050000}"/>
    <cellStyle name="Comma 6 3 3 2" xfId="14409" xr:uid="{00000000-0005-0000-0000-00006E050000}"/>
    <cellStyle name="Comma 6 3 4" xfId="14410" xr:uid="{00000000-0005-0000-0000-00006F050000}"/>
    <cellStyle name="Comma 6 4" xfId="14411" xr:uid="{00000000-0005-0000-0000-000070050000}"/>
    <cellStyle name="Comma 6 4 2" xfId="14412" xr:uid="{00000000-0005-0000-0000-000071050000}"/>
    <cellStyle name="Comma 6 4 2 2" xfId="14413" xr:uid="{00000000-0005-0000-0000-000072050000}"/>
    <cellStyle name="Comma 6 4 3" xfId="14414" xr:uid="{00000000-0005-0000-0000-000073050000}"/>
    <cellStyle name="Comma 6 5" xfId="14415" xr:uid="{00000000-0005-0000-0000-000074050000}"/>
    <cellStyle name="Comma 6 5 2" xfId="14416" xr:uid="{00000000-0005-0000-0000-000075050000}"/>
    <cellStyle name="Comma 6 5 2 2" xfId="14417" xr:uid="{00000000-0005-0000-0000-000076050000}"/>
    <cellStyle name="Comma 6 5 3" xfId="14418" xr:uid="{00000000-0005-0000-0000-000077050000}"/>
    <cellStyle name="Comma 6 6" xfId="14419" xr:uid="{00000000-0005-0000-0000-000078050000}"/>
    <cellStyle name="Comma 6 6 2" xfId="14420" xr:uid="{00000000-0005-0000-0000-000079050000}"/>
    <cellStyle name="Comma 6 6 2 2" xfId="14421" xr:uid="{00000000-0005-0000-0000-00007A050000}"/>
    <cellStyle name="Comma 6 6 3" xfId="14422" xr:uid="{00000000-0005-0000-0000-00007B050000}"/>
    <cellStyle name="Comma 6 7" xfId="14423" xr:uid="{00000000-0005-0000-0000-00007C050000}"/>
    <cellStyle name="Comma 6 7 2" xfId="14424" xr:uid="{00000000-0005-0000-0000-00007D050000}"/>
    <cellStyle name="Comma 6 7 2 2" xfId="14425" xr:uid="{00000000-0005-0000-0000-00007E050000}"/>
    <cellStyle name="Comma 6 7 3" xfId="14426" xr:uid="{00000000-0005-0000-0000-00007F050000}"/>
    <cellStyle name="Comma 6 8" xfId="14427" xr:uid="{00000000-0005-0000-0000-000080050000}"/>
    <cellStyle name="Comma 6 8 2" xfId="14428" xr:uid="{00000000-0005-0000-0000-000081050000}"/>
    <cellStyle name="Comma 6 8 2 2" xfId="14429" xr:uid="{00000000-0005-0000-0000-000082050000}"/>
    <cellStyle name="Comma 6 8 3" xfId="14430" xr:uid="{00000000-0005-0000-0000-000083050000}"/>
    <cellStyle name="Comma 6 9" xfId="14431" xr:uid="{00000000-0005-0000-0000-000084050000}"/>
    <cellStyle name="Comma 6 9 2" xfId="14432" xr:uid="{00000000-0005-0000-0000-000085050000}"/>
    <cellStyle name="Comma 6 9 2 2" xfId="14433" xr:uid="{00000000-0005-0000-0000-000086050000}"/>
    <cellStyle name="Comma 6 9 3" xfId="14434" xr:uid="{00000000-0005-0000-0000-000087050000}"/>
    <cellStyle name="Comma 7" xfId="14435" xr:uid="{00000000-0005-0000-0000-000088050000}"/>
    <cellStyle name="Comma 7 10" xfId="14436" xr:uid="{00000000-0005-0000-0000-000089050000}"/>
    <cellStyle name="Comma 7 10 2" xfId="14437" xr:uid="{00000000-0005-0000-0000-00008A050000}"/>
    <cellStyle name="Comma 7 10 2 2" xfId="14438" xr:uid="{00000000-0005-0000-0000-00008B050000}"/>
    <cellStyle name="Comma 7 10 3" xfId="14439" xr:uid="{00000000-0005-0000-0000-00008C050000}"/>
    <cellStyle name="Comma 7 11" xfId="14440" xr:uid="{00000000-0005-0000-0000-00008D050000}"/>
    <cellStyle name="Comma 7 11 2" xfId="14441" xr:uid="{00000000-0005-0000-0000-00008E050000}"/>
    <cellStyle name="Comma 7 11 2 2" xfId="14442" xr:uid="{00000000-0005-0000-0000-00008F050000}"/>
    <cellStyle name="Comma 7 11 3" xfId="14443" xr:uid="{00000000-0005-0000-0000-000090050000}"/>
    <cellStyle name="Comma 7 12" xfId="14444" xr:uid="{00000000-0005-0000-0000-000091050000}"/>
    <cellStyle name="Comma 7 12 2" xfId="14445" xr:uid="{00000000-0005-0000-0000-000092050000}"/>
    <cellStyle name="Comma 7 12 2 2" xfId="14446" xr:uid="{00000000-0005-0000-0000-000093050000}"/>
    <cellStyle name="Comma 7 12 3" xfId="14447" xr:uid="{00000000-0005-0000-0000-000094050000}"/>
    <cellStyle name="Comma 7 13" xfId="14448" xr:uid="{00000000-0005-0000-0000-000095050000}"/>
    <cellStyle name="Comma 7 13 2" xfId="14449" xr:uid="{00000000-0005-0000-0000-000096050000}"/>
    <cellStyle name="Comma 7 13 2 2" xfId="14450" xr:uid="{00000000-0005-0000-0000-000097050000}"/>
    <cellStyle name="Comma 7 13 3" xfId="14451" xr:uid="{00000000-0005-0000-0000-000098050000}"/>
    <cellStyle name="Comma 7 14" xfId="14452" xr:uid="{00000000-0005-0000-0000-000099050000}"/>
    <cellStyle name="Comma 7 14 2" xfId="14453" xr:uid="{00000000-0005-0000-0000-00009A050000}"/>
    <cellStyle name="Comma 7 14 2 2" xfId="14454" xr:uid="{00000000-0005-0000-0000-00009B050000}"/>
    <cellStyle name="Comma 7 14 3" xfId="14455" xr:uid="{00000000-0005-0000-0000-00009C050000}"/>
    <cellStyle name="Comma 7 15" xfId="14456" xr:uid="{00000000-0005-0000-0000-00009D050000}"/>
    <cellStyle name="Comma 7 15 2" xfId="14457" xr:uid="{00000000-0005-0000-0000-00009E050000}"/>
    <cellStyle name="Comma 7 16" xfId="14458" xr:uid="{00000000-0005-0000-0000-00009F050000}"/>
    <cellStyle name="Comma 7 2" xfId="14459" xr:uid="{00000000-0005-0000-0000-0000A0050000}"/>
    <cellStyle name="Comma 7 2 10" xfId="14460" xr:uid="{00000000-0005-0000-0000-0000A1050000}"/>
    <cellStyle name="Comma 7 2 10 2" xfId="14461" xr:uid="{00000000-0005-0000-0000-0000A2050000}"/>
    <cellStyle name="Comma 7 2 10 2 2" xfId="14462" xr:uid="{00000000-0005-0000-0000-0000A3050000}"/>
    <cellStyle name="Comma 7 2 10 3" xfId="14463" xr:uid="{00000000-0005-0000-0000-0000A4050000}"/>
    <cellStyle name="Comma 7 2 11" xfId="14464" xr:uid="{00000000-0005-0000-0000-0000A5050000}"/>
    <cellStyle name="Comma 7 2 11 2" xfId="14465" xr:uid="{00000000-0005-0000-0000-0000A6050000}"/>
    <cellStyle name="Comma 7 2 11 2 2" xfId="14466" xr:uid="{00000000-0005-0000-0000-0000A7050000}"/>
    <cellStyle name="Comma 7 2 11 3" xfId="14467" xr:uid="{00000000-0005-0000-0000-0000A8050000}"/>
    <cellStyle name="Comma 7 2 12" xfId="14468" xr:uid="{00000000-0005-0000-0000-0000A9050000}"/>
    <cellStyle name="Comma 7 2 12 2" xfId="14469" xr:uid="{00000000-0005-0000-0000-0000AA050000}"/>
    <cellStyle name="Comma 7 2 12 2 2" xfId="14470" xr:uid="{00000000-0005-0000-0000-0000AB050000}"/>
    <cellStyle name="Comma 7 2 12 3" xfId="14471" xr:uid="{00000000-0005-0000-0000-0000AC050000}"/>
    <cellStyle name="Comma 7 2 13" xfId="14472" xr:uid="{00000000-0005-0000-0000-0000AD050000}"/>
    <cellStyle name="Comma 7 2 13 2" xfId="14473" xr:uid="{00000000-0005-0000-0000-0000AE050000}"/>
    <cellStyle name="Comma 7 2 13 2 2" xfId="14474" xr:uid="{00000000-0005-0000-0000-0000AF050000}"/>
    <cellStyle name="Comma 7 2 13 3" xfId="14475" xr:uid="{00000000-0005-0000-0000-0000B0050000}"/>
    <cellStyle name="Comma 7 2 14" xfId="14476" xr:uid="{00000000-0005-0000-0000-0000B1050000}"/>
    <cellStyle name="Comma 7 2 14 2" xfId="14477" xr:uid="{00000000-0005-0000-0000-0000B2050000}"/>
    <cellStyle name="Comma 7 2 14 2 2" xfId="14478" xr:uid="{00000000-0005-0000-0000-0000B3050000}"/>
    <cellStyle name="Comma 7 2 14 3" xfId="14479" xr:uid="{00000000-0005-0000-0000-0000B4050000}"/>
    <cellStyle name="Comma 7 2 15" xfId="14480" xr:uid="{00000000-0005-0000-0000-0000B5050000}"/>
    <cellStyle name="Comma 7 2 15 2" xfId="14481" xr:uid="{00000000-0005-0000-0000-0000B6050000}"/>
    <cellStyle name="Comma 7 2 15 2 2" xfId="14482" xr:uid="{00000000-0005-0000-0000-0000B7050000}"/>
    <cellStyle name="Comma 7 2 15 3" xfId="14483" xr:uid="{00000000-0005-0000-0000-0000B8050000}"/>
    <cellStyle name="Comma 7 2 16" xfId="14484" xr:uid="{00000000-0005-0000-0000-0000B9050000}"/>
    <cellStyle name="Comma 7 2 16 2" xfId="14485" xr:uid="{00000000-0005-0000-0000-0000BA050000}"/>
    <cellStyle name="Comma 7 2 16 2 2" xfId="14486" xr:uid="{00000000-0005-0000-0000-0000BB050000}"/>
    <cellStyle name="Comma 7 2 16 3" xfId="14487" xr:uid="{00000000-0005-0000-0000-0000BC050000}"/>
    <cellStyle name="Comma 7 2 17" xfId="14488" xr:uid="{00000000-0005-0000-0000-0000BD050000}"/>
    <cellStyle name="Comma 7 2 17 2" xfId="14489" xr:uid="{00000000-0005-0000-0000-0000BE050000}"/>
    <cellStyle name="Comma 7 2 17 2 2" xfId="14490" xr:uid="{00000000-0005-0000-0000-0000BF050000}"/>
    <cellStyle name="Comma 7 2 17 3" xfId="14491" xr:uid="{00000000-0005-0000-0000-0000C0050000}"/>
    <cellStyle name="Comma 7 2 18" xfId="14492" xr:uid="{00000000-0005-0000-0000-0000C1050000}"/>
    <cellStyle name="Comma 7 2 18 2" xfId="14493" xr:uid="{00000000-0005-0000-0000-0000C2050000}"/>
    <cellStyle name="Comma 7 2 19" xfId="14494" xr:uid="{00000000-0005-0000-0000-0000C3050000}"/>
    <cellStyle name="Comma 7 2 2" xfId="14495" xr:uid="{00000000-0005-0000-0000-0000C4050000}"/>
    <cellStyle name="Comma 7 2 2 2" xfId="14496" xr:uid="{00000000-0005-0000-0000-0000C5050000}"/>
    <cellStyle name="Comma 7 2 2 2 2" xfId="14497" xr:uid="{00000000-0005-0000-0000-0000C6050000}"/>
    <cellStyle name="Comma 7 2 2 2 2 2" xfId="14498" xr:uid="{00000000-0005-0000-0000-0000C7050000}"/>
    <cellStyle name="Comma 7 2 2 2 3" xfId="14499" xr:uid="{00000000-0005-0000-0000-0000C8050000}"/>
    <cellStyle name="Comma 7 2 2 3" xfId="14500" xr:uid="{00000000-0005-0000-0000-0000C9050000}"/>
    <cellStyle name="Comma 7 2 2 3 2" xfId="14501" xr:uid="{00000000-0005-0000-0000-0000CA050000}"/>
    <cellStyle name="Comma 7 2 2 4" xfId="14502" xr:uid="{00000000-0005-0000-0000-0000CB050000}"/>
    <cellStyle name="Comma 7 2 3" xfId="14503" xr:uid="{00000000-0005-0000-0000-0000CC050000}"/>
    <cellStyle name="Comma 7 2 3 2" xfId="14504" xr:uid="{00000000-0005-0000-0000-0000CD050000}"/>
    <cellStyle name="Comma 7 2 3 2 2" xfId="14505" xr:uid="{00000000-0005-0000-0000-0000CE050000}"/>
    <cellStyle name="Comma 7 2 3 3" xfId="14506" xr:uid="{00000000-0005-0000-0000-0000CF050000}"/>
    <cellStyle name="Comma 7 2 4" xfId="14507" xr:uid="{00000000-0005-0000-0000-0000D0050000}"/>
    <cellStyle name="Comma 7 2 4 2" xfId="14508" xr:uid="{00000000-0005-0000-0000-0000D1050000}"/>
    <cellStyle name="Comma 7 2 4 2 2" xfId="14509" xr:uid="{00000000-0005-0000-0000-0000D2050000}"/>
    <cellStyle name="Comma 7 2 4 3" xfId="14510" xr:uid="{00000000-0005-0000-0000-0000D3050000}"/>
    <cellStyle name="Comma 7 2 5" xfId="14511" xr:uid="{00000000-0005-0000-0000-0000D4050000}"/>
    <cellStyle name="Comma 7 2 5 2" xfId="14512" xr:uid="{00000000-0005-0000-0000-0000D5050000}"/>
    <cellStyle name="Comma 7 2 5 2 2" xfId="14513" xr:uid="{00000000-0005-0000-0000-0000D6050000}"/>
    <cellStyle name="Comma 7 2 5 3" xfId="14514" xr:uid="{00000000-0005-0000-0000-0000D7050000}"/>
    <cellStyle name="Comma 7 2 6" xfId="14515" xr:uid="{00000000-0005-0000-0000-0000D8050000}"/>
    <cellStyle name="Comma 7 2 6 2" xfId="14516" xr:uid="{00000000-0005-0000-0000-0000D9050000}"/>
    <cellStyle name="Comma 7 2 6 2 2" xfId="14517" xr:uid="{00000000-0005-0000-0000-0000DA050000}"/>
    <cellStyle name="Comma 7 2 6 3" xfId="14518" xr:uid="{00000000-0005-0000-0000-0000DB050000}"/>
    <cellStyle name="Comma 7 2 7" xfId="14519" xr:uid="{00000000-0005-0000-0000-0000DC050000}"/>
    <cellStyle name="Comma 7 2 7 2" xfId="14520" xr:uid="{00000000-0005-0000-0000-0000DD050000}"/>
    <cellStyle name="Comma 7 2 7 2 2" xfId="14521" xr:uid="{00000000-0005-0000-0000-0000DE050000}"/>
    <cellStyle name="Comma 7 2 7 3" xfId="14522" xr:uid="{00000000-0005-0000-0000-0000DF050000}"/>
    <cellStyle name="Comma 7 2 8" xfId="14523" xr:uid="{00000000-0005-0000-0000-0000E0050000}"/>
    <cellStyle name="Comma 7 2 8 2" xfId="14524" xr:uid="{00000000-0005-0000-0000-0000E1050000}"/>
    <cellStyle name="Comma 7 2 8 2 2" xfId="14525" xr:uid="{00000000-0005-0000-0000-0000E2050000}"/>
    <cellStyle name="Comma 7 2 8 3" xfId="14526" xr:uid="{00000000-0005-0000-0000-0000E3050000}"/>
    <cellStyle name="Comma 7 2 9" xfId="14527" xr:uid="{00000000-0005-0000-0000-0000E4050000}"/>
    <cellStyle name="Comma 7 2 9 2" xfId="14528" xr:uid="{00000000-0005-0000-0000-0000E5050000}"/>
    <cellStyle name="Comma 7 2 9 2 2" xfId="14529" xr:uid="{00000000-0005-0000-0000-0000E6050000}"/>
    <cellStyle name="Comma 7 2 9 3" xfId="14530" xr:uid="{00000000-0005-0000-0000-0000E7050000}"/>
    <cellStyle name="Comma 7 3" xfId="14531" xr:uid="{00000000-0005-0000-0000-0000E8050000}"/>
    <cellStyle name="Comma 7 3 2" xfId="14532" xr:uid="{00000000-0005-0000-0000-0000E9050000}"/>
    <cellStyle name="Comma 7 3 2 2" xfId="14533" xr:uid="{00000000-0005-0000-0000-0000EA050000}"/>
    <cellStyle name="Comma 7 3 2 2 2" xfId="14534" xr:uid="{00000000-0005-0000-0000-0000EB050000}"/>
    <cellStyle name="Comma 7 3 2 3" xfId="14535" xr:uid="{00000000-0005-0000-0000-0000EC050000}"/>
    <cellStyle name="Comma 7 3 3" xfId="14536" xr:uid="{00000000-0005-0000-0000-0000ED050000}"/>
    <cellStyle name="Comma 7 3 3 2" xfId="14537" xr:uid="{00000000-0005-0000-0000-0000EE050000}"/>
    <cellStyle name="Comma 7 3 4" xfId="14538" xr:uid="{00000000-0005-0000-0000-0000EF050000}"/>
    <cellStyle name="Comma 7 4" xfId="14539" xr:uid="{00000000-0005-0000-0000-0000F0050000}"/>
    <cellStyle name="Comma 7 4 2" xfId="14540" xr:uid="{00000000-0005-0000-0000-0000F1050000}"/>
    <cellStyle name="Comma 7 4 2 2" xfId="14541" xr:uid="{00000000-0005-0000-0000-0000F2050000}"/>
    <cellStyle name="Comma 7 4 2 2 2" xfId="14542" xr:uid="{00000000-0005-0000-0000-0000F3050000}"/>
    <cellStyle name="Comma 7 4 2 3" xfId="14543" xr:uid="{00000000-0005-0000-0000-0000F4050000}"/>
    <cellStyle name="Comma 7 4 3" xfId="14544" xr:uid="{00000000-0005-0000-0000-0000F5050000}"/>
    <cellStyle name="Comma 7 4 3 2" xfId="14545" xr:uid="{00000000-0005-0000-0000-0000F6050000}"/>
    <cellStyle name="Comma 7 4 4" xfId="14546" xr:uid="{00000000-0005-0000-0000-0000F7050000}"/>
    <cellStyle name="Comma 7 5" xfId="14547" xr:uid="{00000000-0005-0000-0000-0000F8050000}"/>
    <cellStyle name="Comma 7 5 2" xfId="14548" xr:uid="{00000000-0005-0000-0000-0000F9050000}"/>
    <cellStyle name="Comma 7 5 2 2" xfId="14549" xr:uid="{00000000-0005-0000-0000-0000FA050000}"/>
    <cellStyle name="Comma 7 5 2 2 2" xfId="14550" xr:uid="{00000000-0005-0000-0000-0000FB050000}"/>
    <cellStyle name="Comma 7 5 2 3" xfId="14551" xr:uid="{00000000-0005-0000-0000-0000FC050000}"/>
    <cellStyle name="Comma 7 5 3" xfId="14552" xr:uid="{00000000-0005-0000-0000-0000FD050000}"/>
    <cellStyle name="Comma 7 5 3 2" xfId="14553" xr:uid="{00000000-0005-0000-0000-0000FE050000}"/>
    <cellStyle name="Comma 7 5 4" xfId="14554" xr:uid="{00000000-0005-0000-0000-0000FF050000}"/>
    <cellStyle name="Comma 7 6" xfId="14555" xr:uid="{00000000-0005-0000-0000-000000060000}"/>
    <cellStyle name="Comma 7 6 2" xfId="14556" xr:uid="{00000000-0005-0000-0000-000001060000}"/>
    <cellStyle name="Comma 7 6 2 2" xfId="14557" xr:uid="{00000000-0005-0000-0000-000002060000}"/>
    <cellStyle name="Comma 7 6 2 2 2" xfId="14558" xr:uid="{00000000-0005-0000-0000-000003060000}"/>
    <cellStyle name="Comma 7 6 2 2 2 2" xfId="14559" xr:uid="{00000000-0005-0000-0000-000004060000}"/>
    <cellStyle name="Comma 7 6 2 2 3" xfId="14560" xr:uid="{00000000-0005-0000-0000-000005060000}"/>
    <cellStyle name="Comma 7 6 2 3" xfId="14561" xr:uid="{00000000-0005-0000-0000-000006060000}"/>
    <cellStyle name="Comma 7 6 2 3 2" xfId="14562" xr:uid="{00000000-0005-0000-0000-000007060000}"/>
    <cellStyle name="Comma 7 6 2 4" xfId="14563" xr:uid="{00000000-0005-0000-0000-000008060000}"/>
    <cellStyle name="Comma 7 6 3" xfId="14564" xr:uid="{00000000-0005-0000-0000-000009060000}"/>
    <cellStyle name="Comma 7 6 3 2" xfId="14565" xr:uid="{00000000-0005-0000-0000-00000A060000}"/>
    <cellStyle name="Comma 7 6 3 2 2" xfId="14566" xr:uid="{00000000-0005-0000-0000-00000B060000}"/>
    <cellStyle name="Comma 7 6 3 3" xfId="14567" xr:uid="{00000000-0005-0000-0000-00000C060000}"/>
    <cellStyle name="Comma 7 6 4" xfId="14568" xr:uid="{00000000-0005-0000-0000-00000D060000}"/>
    <cellStyle name="Comma 7 6 4 2" xfId="14569" xr:uid="{00000000-0005-0000-0000-00000E060000}"/>
    <cellStyle name="Comma 7 6 5" xfId="14570" xr:uid="{00000000-0005-0000-0000-00000F060000}"/>
    <cellStyle name="Comma 7 7" xfId="14571" xr:uid="{00000000-0005-0000-0000-000010060000}"/>
    <cellStyle name="Comma 7 7 2" xfId="14572" xr:uid="{00000000-0005-0000-0000-000011060000}"/>
    <cellStyle name="Comma 7 7 2 2" xfId="14573" xr:uid="{00000000-0005-0000-0000-000012060000}"/>
    <cellStyle name="Comma 7 7 2 2 2" xfId="14574" xr:uid="{00000000-0005-0000-0000-000013060000}"/>
    <cellStyle name="Comma 7 7 2 3" xfId="14575" xr:uid="{00000000-0005-0000-0000-000014060000}"/>
    <cellStyle name="Comma 7 7 3" xfId="14576" xr:uid="{00000000-0005-0000-0000-000015060000}"/>
    <cellStyle name="Comma 7 7 3 2" xfId="14577" xr:uid="{00000000-0005-0000-0000-000016060000}"/>
    <cellStyle name="Comma 7 7 4" xfId="14578" xr:uid="{00000000-0005-0000-0000-000017060000}"/>
    <cellStyle name="Comma 7 8" xfId="14579" xr:uid="{00000000-0005-0000-0000-000018060000}"/>
    <cellStyle name="Comma 7 8 2" xfId="14580" xr:uid="{00000000-0005-0000-0000-000019060000}"/>
    <cellStyle name="Comma 7 8 2 2" xfId="14581" xr:uid="{00000000-0005-0000-0000-00001A060000}"/>
    <cellStyle name="Comma 7 8 2 2 2" xfId="14582" xr:uid="{00000000-0005-0000-0000-00001B060000}"/>
    <cellStyle name="Comma 7 8 2 3" xfId="14583" xr:uid="{00000000-0005-0000-0000-00001C060000}"/>
    <cellStyle name="Comma 7 8 3" xfId="14584" xr:uid="{00000000-0005-0000-0000-00001D060000}"/>
    <cellStyle name="Comma 7 8 3 2" xfId="14585" xr:uid="{00000000-0005-0000-0000-00001E060000}"/>
    <cellStyle name="Comma 7 8 4" xfId="14586" xr:uid="{00000000-0005-0000-0000-00001F060000}"/>
    <cellStyle name="Comma 7 9" xfId="14587" xr:uid="{00000000-0005-0000-0000-000020060000}"/>
    <cellStyle name="Comma 7 9 2" xfId="14588" xr:uid="{00000000-0005-0000-0000-000021060000}"/>
    <cellStyle name="Comma 7 9 2 2" xfId="14589" xr:uid="{00000000-0005-0000-0000-000022060000}"/>
    <cellStyle name="Comma 7 9 3" xfId="14590" xr:uid="{00000000-0005-0000-0000-000023060000}"/>
    <cellStyle name="Comma 8" xfId="14591" xr:uid="{00000000-0005-0000-0000-000024060000}"/>
    <cellStyle name="Comma 8 2" xfId="14592" xr:uid="{00000000-0005-0000-0000-000025060000}"/>
    <cellStyle name="Comma 8 3" xfId="14593" xr:uid="{00000000-0005-0000-0000-000026060000}"/>
    <cellStyle name="Comma 8 4" xfId="14594" xr:uid="{00000000-0005-0000-0000-000027060000}"/>
    <cellStyle name="Comma 8 5" xfId="14595" xr:uid="{00000000-0005-0000-0000-000028060000}"/>
    <cellStyle name="Comma 8 6" xfId="14596" xr:uid="{00000000-0005-0000-0000-000029060000}"/>
    <cellStyle name="Comma 8 7" xfId="14597" xr:uid="{00000000-0005-0000-0000-00002A060000}"/>
    <cellStyle name="Comma 9" xfId="14598" xr:uid="{00000000-0005-0000-0000-00002B060000}"/>
    <cellStyle name="Comma 9 2" xfId="14599" xr:uid="{00000000-0005-0000-0000-00002C060000}"/>
    <cellStyle name="Comma 9 2 2" xfId="14600" xr:uid="{00000000-0005-0000-0000-00002D060000}"/>
    <cellStyle name="Comma 9 2 2 2" xfId="14601" xr:uid="{00000000-0005-0000-0000-00002E060000}"/>
    <cellStyle name="Comma 9 2 3" xfId="14602" xr:uid="{00000000-0005-0000-0000-00002F060000}"/>
    <cellStyle name="Comma 9 3" xfId="14603" xr:uid="{00000000-0005-0000-0000-000030060000}"/>
    <cellStyle name="Comma 9 3 2" xfId="14604" xr:uid="{00000000-0005-0000-0000-000031060000}"/>
    <cellStyle name="Comma 9 3 2 2" xfId="14605" xr:uid="{00000000-0005-0000-0000-000032060000}"/>
    <cellStyle name="Comma 9 3 3" xfId="14606" xr:uid="{00000000-0005-0000-0000-000033060000}"/>
    <cellStyle name="Comma 9 4" xfId="14607" xr:uid="{00000000-0005-0000-0000-000034060000}"/>
    <cellStyle name="Comma 9 4 2" xfId="14608" xr:uid="{00000000-0005-0000-0000-000035060000}"/>
    <cellStyle name="Comma 9 4 2 2" xfId="14609" xr:uid="{00000000-0005-0000-0000-000036060000}"/>
    <cellStyle name="Comma 9 4 3" xfId="14610" xr:uid="{00000000-0005-0000-0000-000037060000}"/>
    <cellStyle name="Comma 9 5" xfId="14611" xr:uid="{00000000-0005-0000-0000-000038060000}"/>
    <cellStyle name="Comma 9 5 2" xfId="14612" xr:uid="{00000000-0005-0000-0000-000039060000}"/>
    <cellStyle name="Comma 9 6" xfId="14613" xr:uid="{00000000-0005-0000-0000-00003A060000}"/>
    <cellStyle name="Comma0" xfId="839" xr:uid="{00000000-0005-0000-0000-00003B060000}"/>
    <cellStyle name="Comma0 10" xfId="840" xr:uid="{00000000-0005-0000-0000-00003C060000}"/>
    <cellStyle name="Comma0 10 2" xfId="841" xr:uid="{00000000-0005-0000-0000-00003D060000}"/>
    <cellStyle name="Comma0 10 3" xfId="842" xr:uid="{00000000-0005-0000-0000-00003E060000}"/>
    <cellStyle name="Comma0 11" xfId="843" xr:uid="{00000000-0005-0000-0000-00003F060000}"/>
    <cellStyle name="Comma0 11 2" xfId="844" xr:uid="{00000000-0005-0000-0000-000040060000}"/>
    <cellStyle name="Comma0 11 3" xfId="845" xr:uid="{00000000-0005-0000-0000-000041060000}"/>
    <cellStyle name="Comma0 12" xfId="846" xr:uid="{00000000-0005-0000-0000-000042060000}"/>
    <cellStyle name="Comma0 12 2" xfId="847" xr:uid="{00000000-0005-0000-0000-000043060000}"/>
    <cellStyle name="Comma0 12 3" xfId="848" xr:uid="{00000000-0005-0000-0000-000044060000}"/>
    <cellStyle name="Comma0 13" xfId="849" xr:uid="{00000000-0005-0000-0000-000045060000}"/>
    <cellStyle name="Comma0 13 2" xfId="850" xr:uid="{00000000-0005-0000-0000-000046060000}"/>
    <cellStyle name="Comma0 13 3" xfId="851" xr:uid="{00000000-0005-0000-0000-000047060000}"/>
    <cellStyle name="Comma0 14" xfId="852" xr:uid="{00000000-0005-0000-0000-000048060000}"/>
    <cellStyle name="Comma0 14 2" xfId="853" xr:uid="{00000000-0005-0000-0000-000049060000}"/>
    <cellStyle name="Comma0 14 3" xfId="854" xr:uid="{00000000-0005-0000-0000-00004A060000}"/>
    <cellStyle name="Comma0 15" xfId="855" xr:uid="{00000000-0005-0000-0000-00004B060000}"/>
    <cellStyle name="Comma0 15 2" xfId="856" xr:uid="{00000000-0005-0000-0000-00004C060000}"/>
    <cellStyle name="Comma0 15 3" xfId="857" xr:uid="{00000000-0005-0000-0000-00004D060000}"/>
    <cellStyle name="Comma0 16" xfId="858" xr:uid="{00000000-0005-0000-0000-00004E060000}"/>
    <cellStyle name="Comma0 16 2" xfId="859" xr:uid="{00000000-0005-0000-0000-00004F060000}"/>
    <cellStyle name="Comma0 16 3" xfId="860" xr:uid="{00000000-0005-0000-0000-000050060000}"/>
    <cellStyle name="Comma0 17" xfId="861" xr:uid="{00000000-0005-0000-0000-000051060000}"/>
    <cellStyle name="Comma0 17 2" xfId="862" xr:uid="{00000000-0005-0000-0000-000052060000}"/>
    <cellStyle name="Comma0 17 3" xfId="863" xr:uid="{00000000-0005-0000-0000-000053060000}"/>
    <cellStyle name="Comma0 18" xfId="864" xr:uid="{00000000-0005-0000-0000-000054060000}"/>
    <cellStyle name="Comma0 18 2" xfId="865" xr:uid="{00000000-0005-0000-0000-000055060000}"/>
    <cellStyle name="Comma0 18 3" xfId="866" xr:uid="{00000000-0005-0000-0000-000056060000}"/>
    <cellStyle name="Comma0 19" xfId="867" xr:uid="{00000000-0005-0000-0000-000057060000}"/>
    <cellStyle name="Comma0 19 2" xfId="868" xr:uid="{00000000-0005-0000-0000-000058060000}"/>
    <cellStyle name="Comma0 19 3" xfId="869" xr:uid="{00000000-0005-0000-0000-000059060000}"/>
    <cellStyle name="Comma0 2" xfId="870" xr:uid="{00000000-0005-0000-0000-00005A060000}"/>
    <cellStyle name="Comma0 2 10" xfId="871" xr:uid="{00000000-0005-0000-0000-00005B060000}"/>
    <cellStyle name="Comma0 2 10 2" xfId="872" xr:uid="{00000000-0005-0000-0000-00005C060000}"/>
    <cellStyle name="Comma0 2 10 3" xfId="873" xr:uid="{00000000-0005-0000-0000-00005D060000}"/>
    <cellStyle name="Comma0 2 11" xfId="874" xr:uid="{00000000-0005-0000-0000-00005E060000}"/>
    <cellStyle name="Comma0 2 11 2" xfId="875" xr:uid="{00000000-0005-0000-0000-00005F060000}"/>
    <cellStyle name="Comma0 2 11 3" xfId="876" xr:uid="{00000000-0005-0000-0000-000060060000}"/>
    <cellStyle name="Comma0 2 12" xfId="877" xr:uid="{00000000-0005-0000-0000-000061060000}"/>
    <cellStyle name="Comma0 2 12 2" xfId="878" xr:uid="{00000000-0005-0000-0000-000062060000}"/>
    <cellStyle name="Comma0 2 12 3" xfId="879" xr:uid="{00000000-0005-0000-0000-000063060000}"/>
    <cellStyle name="Comma0 2 13" xfId="880" xr:uid="{00000000-0005-0000-0000-000064060000}"/>
    <cellStyle name="Comma0 2 13 2" xfId="881" xr:uid="{00000000-0005-0000-0000-000065060000}"/>
    <cellStyle name="Comma0 2 13 3" xfId="882" xr:uid="{00000000-0005-0000-0000-000066060000}"/>
    <cellStyle name="Comma0 2 14" xfId="883" xr:uid="{00000000-0005-0000-0000-000067060000}"/>
    <cellStyle name="Comma0 2 14 2" xfId="884" xr:uid="{00000000-0005-0000-0000-000068060000}"/>
    <cellStyle name="Comma0 2 14 3" xfId="885" xr:uid="{00000000-0005-0000-0000-000069060000}"/>
    <cellStyle name="Comma0 2 15" xfId="886" xr:uid="{00000000-0005-0000-0000-00006A060000}"/>
    <cellStyle name="Comma0 2 15 2" xfId="887" xr:uid="{00000000-0005-0000-0000-00006B060000}"/>
    <cellStyle name="Comma0 2 15 3" xfId="888" xr:uid="{00000000-0005-0000-0000-00006C060000}"/>
    <cellStyle name="Comma0 2 16" xfId="889" xr:uid="{00000000-0005-0000-0000-00006D060000}"/>
    <cellStyle name="Comma0 2 16 2" xfId="890" xr:uid="{00000000-0005-0000-0000-00006E060000}"/>
    <cellStyle name="Comma0 2 16 3" xfId="891" xr:uid="{00000000-0005-0000-0000-00006F060000}"/>
    <cellStyle name="Comma0 2 17" xfId="892" xr:uid="{00000000-0005-0000-0000-000070060000}"/>
    <cellStyle name="Comma0 2 17 2" xfId="893" xr:uid="{00000000-0005-0000-0000-000071060000}"/>
    <cellStyle name="Comma0 2 17 3" xfId="894" xr:uid="{00000000-0005-0000-0000-000072060000}"/>
    <cellStyle name="Comma0 2 18" xfId="895" xr:uid="{00000000-0005-0000-0000-000073060000}"/>
    <cellStyle name="Comma0 2 18 2" xfId="896" xr:uid="{00000000-0005-0000-0000-000074060000}"/>
    <cellStyle name="Comma0 2 18 3" xfId="897" xr:uid="{00000000-0005-0000-0000-000075060000}"/>
    <cellStyle name="Comma0 2 19" xfId="898" xr:uid="{00000000-0005-0000-0000-000076060000}"/>
    <cellStyle name="Comma0 2 19 2" xfId="899" xr:uid="{00000000-0005-0000-0000-000077060000}"/>
    <cellStyle name="Comma0 2 19 3" xfId="900" xr:uid="{00000000-0005-0000-0000-000078060000}"/>
    <cellStyle name="Comma0 2 2" xfId="901" xr:uid="{00000000-0005-0000-0000-000079060000}"/>
    <cellStyle name="Comma0 2 2 10" xfId="902" xr:uid="{00000000-0005-0000-0000-00007A060000}"/>
    <cellStyle name="Comma0 2 2 10 2" xfId="903" xr:uid="{00000000-0005-0000-0000-00007B060000}"/>
    <cellStyle name="Comma0 2 2 10 3" xfId="904" xr:uid="{00000000-0005-0000-0000-00007C060000}"/>
    <cellStyle name="Comma0 2 2 11" xfId="905" xr:uid="{00000000-0005-0000-0000-00007D060000}"/>
    <cellStyle name="Comma0 2 2 11 2" xfId="906" xr:uid="{00000000-0005-0000-0000-00007E060000}"/>
    <cellStyle name="Comma0 2 2 11 3" xfId="907" xr:uid="{00000000-0005-0000-0000-00007F060000}"/>
    <cellStyle name="Comma0 2 2 12" xfId="908" xr:uid="{00000000-0005-0000-0000-000080060000}"/>
    <cellStyle name="Comma0 2 2 12 2" xfId="909" xr:uid="{00000000-0005-0000-0000-000081060000}"/>
    <cellStyle name="Comma0 2 2 12 3" xfId="910" xr:uid="{00000000-0005-0000-0000-000082060000}"/>
    <cellStyle name="Comma0 2 2 13" xfId="911" xr:uid="{00000000-0005-0000-0000-000083060000}"/>
    <cellStyle name="Comma0 2 2 13 2" xfId="912" xr:uid="{00000000-0005-0000-0000-000084060000}"/>
    <cellStyle name="Comma0 2 2 13 3" xfId="913" xr:uid="{00000000-0005-0000-0000-000085060000}"/>
    <cellStyle name="Comma0 2 2 14" xfId="914" xr:uid="{00000000-0005-0000-0000-000086060000}"/>
    <cellStyle name="Comma0 2 2 14 2" xfId="915" xr:uid="{00000000-0005-0000-0000-000087060000}"/>
    <cellStyle name="Comma0 2 2 14 3" xfId="916" xr:uid="{00000000-0005-0000-0000-000088060000}"/>
    <cellStyle name="Comma0 2 2 15" xfId="917" xr:uid="{00000000-0005-0000-0000-000089060000}"/>
    <cellStyle name="Comma0 2 2 15 2" xfId="918" xr:uid="{00000000-0005-0000-0000-00008A060000}"/>
    <cellStyle name="Comma0 2 2 15 3" xfId="919" xr:uid="{00000000-0005-0000-0000-00008B060000}"/>
    <cellStyle name="Comma0 2 2 16" xfId="920" xr:uid="{00000000-0005-0000-0000-00008C060000}"/>
    <cellStyle name="Comma0 2 2 16 2" xfId="921" xr:uid="{00000000-0005-0000-0000-00008D060000}"/>
    <cellStyle name="Comma0 2 2 16 3" xfId="922" xr:uid="{00000000-0005-0000-0000-00008E060000}"/>
    <cellStyle name="Comma0 2 2 17" xfId="923" xr:uid="{00000000-0005-0000-0000-00008F060000}"/>
    <cellStyle name="Comma0 2 2 17 2" xfId="924" xr:uid="{00000000-0005-0000-0000-000090060000}"/>
    <cellStyle name="Comma0 2 2 17 3" xfId="925" xr:uid="{00000000-0005-0000-0000-000091060000}"/>
    <cellStyle name="Comma0 2 2 18" xfId="926" xr:uid="{00000000-0005-0000-0000-000092060000}"/>
    <cellStyle name="Comma0 2 2 18 2" xfId="927" xr:uid="{00000000-0005-0000-0000-000093060000}"/>
    <cellStyle name="Comma0 2 2 18 3" xfId="928" xr:uid="{00000000-0005-0000-0000-000094060000}"/>
    <cellStyle name="Comma0 2 2 19" xfId="929" xr:uid="{00000000-0005-0000-0000-000095060000}"/>
    <cellStyle name="Comma0 2 2 19 2" xfId="930" xr:uid="{00000000-0005-0000-0000-000096060000}"/>
    <cellStyle name="Comma0 2 2 19 3" xfId="931" xr:uid="{00000000-0005-0000-0000-000097060000}"/>
    <cellStyle name="Comma0 2 2 2" xfId="932" xr:uid="{00000000-0005-0000-0000-000098060000}"/>
    <cellStyle name="Comma0 2 2 2 2" xfId="933" xr:uid="{00000000-0005-0000-0000-000099060000}"/>
    <cellStyle name="Comma0 2 2 2 3" xfId="934" xr:uid="{00000000-0005-0000-0000-00009A060000}"/>
    <cellStyle name="Comma0 2 2 20" xfId="935" xr:uid="{00000000-0005-0000-0000-00009B060000}"/>
    <cellStyle name="Comma0 2 2 20 2" xfId="936" xr:uid="{00000000-0005-0000-0000-00009C060000}"/>
    <cellStyle name="Comma0 2 2 20 3" xfId="937" xr:uid="{00000000-0005-0000-0000-00009D060000}"/>
    <cellStyle name="Comma0 2 2 21" xfId="938" xr:uid="{00000000-0005-0000-0000-00009E060000}"/>
    <cellStyle name="Comma0 2 2 21 2" xfId="939" xr:uid="{00000000-0005-0000-0000-00009F060000}"/>
    <cellStyle name="Comma0 2 2 21 3" xfId="940" xr:uid="{00000000-0005-0000-0000-0000A0060000}"/>
    <cellStyle name="Comma0 2 2 22" xfId="941" xr:uid="{00000000-0005-0000-0000-0000A1060000}"/>
    <cellStyle name="Comma0 2 2 23" xfId="942" xr:uid="{00000000-0005-0000-0000-0000A2060000}"/>
    <cellStyle name="Comma0 2 2 3" xfId="943" xr:uid="{00000000-0005-0000-0000-0000A3060000}"/>
    <cellStyle name="Comma0 2 2 3 2" xfId="944" xr:uid="{00000000-0005-0000-0000-0000A4060000}"/>
    <cellStyle name="Comma0 2 2 3 3" xfId="945" xr:uid="{00000000-0005-0000-0000-0000A5060000}"/>
    <cellStyle name="Comma0 2 2 4" xfId="946" xr:uid="{00000000-0005-0000-0000-0000A6060000}"/>
    <cellStyle name="Comma0 2 2 4 2" xfId="947" xr:uid="{00000000-0005-0000-0000-0000A7060000}"/>
    <cellStyle name="Comma0 2 2 4 3" xfId="948" xr:uid="{00000000-0005-0000-0000-0000A8060000}"/>
    <cellStyle name="Comma0 2 2 5" xfId="949" xr:uid="{00000000-0005-0000-0000-0000A9060000}"/>
    <cellStyle name="Comma0 2 2 5 2" xfId="950" xr:uid="{00000000-0005-0000-0000-0000AA060000}"/>
    <cellStyle name="Comma0 2 2 5 3" xfId="951" xr:uid="{00000000-0005-0000-0000-0000AB060000}"/>
    <cellStyle name="Comma0 2 2 6" xfId="952" xr:uid="{00000000-0005-0000-0000-0000AC060000}"/>
    <cellStyle name="Comma0 2 2 6 2" xfId="953" xr:uid="{00000000-0005-0000-0000-0000AD060000}"/>
    <cellStyle name="Comma0 2 2 6 3" xfId="954" xr:uid="{00000000-0005-0000-0000-0000AE060000}"/>
    <cellStyle name="Comma0 2 2 7" xfId="955" xr:uid="{00000000-0005-0000-0000-0000AF060000}"/>
    <cellStyle name="Comma0 2 2 7 2" xfId="956" xr:uid="{00000000-0005-0000-0000-0000B0060000}"/>
    <cellStyle name="Comma0 2 2 7 3" xfId="957" xr:uid="{00000000-0005-0000-0000-0000B1060000}"/>
    <cellStyle name="Comma0 2 2 8" xfId="958" xr:uid="{00000000-0005-0000-0000-0000B2060000}"/>
    <cellStyle name="Comma0 2 2 8 2" xfId="959" xr:uid="{00000000-0005-0000-0000-0000B3060000}"/>
    <cellStyle name="Comma0 2 2 8 3" xfId="960" xr:uid="{00000000-0005-0000-0000-0000B4060000}"/>
    <cellStyle name="Comma0 2 2 9" xfId="961" xr:uid="{00000000-0005-0000-0000-0000B5060000}"/>
    <cellStyle name="Comma0 2 2 9 2" xfId="962" xr:uid="{00000000-0005-0000-0000-0000B6060000}"/>
    <cellStyle name="Comma0 2 2 9 3" xfId="963" xr:uid="{00000000-0005-0000-0000-0000B7060000}"/>
    <cellStyle name="Comma0 2 20" xfId="964" xr:uid="{00000000-0005-0000-0000-0000B8060000}"/>
    <cellStyle name="Comma0 2 20 2" xfId="965" xr:uid="{00000000-0005-0000-0000-0000B9060000}"/>
    <cellStyle name="Comma0 2 20 3" xfId="966" xr:uid="{00000000-0005-0000-0000-0000BA060000}"/>
    <cellStyle name="Comma0 2 21" xfId="967" xr:uid="{00000000-0005-0000-0000-0000BB060000}"/>
    <cellStyle name="Comma0 2 21 2" xfId="968" xr:uid="{00000000-0005-0000-0000-0000BC060000}"/>
    <cellStyle name="Comma0 2 21 3" xfId="969" xr:uid="{00000000-0005-0000-0000-0000BD060000}"/>
    <cellStyle name="Comma0 2 22" xfId="970" xr:uid="{00000000-0005-0000-0000-0000BE060000}"/>
    <cellStyle name="Comma0 2 22 2" xfId="971" xr:uid="{00000000-0005-0000-0000-0000BF060000}"/>
    <cellStyle name="Comma0 2 22 3" xfId="972" xr:uid="{00000000-0005-0000-0000-0000C0060000}"/>
    <cellStyle name="Comma0 2 23" xfId="973" xr:uid="{00000000-0005-0000-0000-0000C1060000}"/>
    <cellStyle name="Comma0 2 23 2" xfId="974" xr:uid="{00000000-0005-0000-0000-0000C2060000}"/>
    <cellStyle name="Comma0 2 23 3" xfId="975" xr:uid="{00000000-0005-0000-0000-0000C3060000}"/>
    <cellStyle name="Comma0 2 24" xfId="976" xr:uid="{00000000-0005-0000-0000-0000C4060000}"/>
    <cellStyle name="Comma0 2 25" xfId="977" xr:uid="{00000000-0005-0000-0000-0000C5060000}"/>
    <cellStyle name="Comma0 2 3" xfId="978" xr:uid="{00000000-0005-0000-0000-0000C6060000}"/>
    <cellStyle name="Comma0 2 3 10" xfId="979" xr:uid="{00000000-0005-0000-0000-0000C7060000}"/>
    <cellStyle name="Comma0 2 3 10 2" xfId="980" xr:uid="{00000000-0005-0000-0000-0000C8060000}"/>
    <cellStyle name="Comma0 2 3 10 3" xfId="981" xr:uid="{00000000-0005-0000-0000-0000C9060000}"/>
    <cellStyle name="Comma0 2 3 11" xfId="982" xr:uid="{00000000-0005-0000-0000-0000CA060000}"/>
    <cellStyle name="Comma0 2 3 11 2" xfId="983" xr:uid="{00000000-0005-0000-0000-0000CB060000}"/>
    <cellStyle name="Comma0 2 3 11 3" xfId="984" xr:uid="{00000000-0005-0000-0000-0000CC060000}"/>
    <cellStyle name="Comma0 2 3 12" xfId="985" xr:uid="{00000000-0005-0000-0000-0000CD060000}"/>
    <cellStyle name="Comma0 2 3 12 2" xfId="986" xr:uid="{00000000-0005-0000-0000-0000CE060000}"/>
    <cellStyle name="Comma0 2 3 12 3" xfId="987" xr:uid="{00000000-0005-0000-0000-0000CF060000}"/>
    <cellStyle name="Comma0 2 3 13" xfId="988" xr:uid="{00000000-0005-0000-0000-0000D0060000}"/>
    <cellStyle name="Comma0 2 3 13 2" xfId="989" xr:uid="{00000000-0005-0000-0000-0000D1060000}"/>
    <cellStyle name="Comma0 2 3 13 3" xfId="990" xr:uid="{00000000-0005-0000-0000-0000D2060000}"/>
    <cellStyle name="Comma0 2 3 14" xfId="991" xr:uid="{00000000-0005-0000-0000-0000D3060000}"/>
    <cellStyle name="Comma0 2 3 14 2" xfId="992" xr:uid="{00000000-0005-0000-0000-0000D4060000}"/>
    <cellStyle name="Comma0 2 3 14 3" xfId="993" xr:uid="{00000000-0005-0000-0000-0000D5060000}"/>
    <cellStyle name="Comma0 2 3 15" xfId="994" xr:uid="{00000000-0005-0000-0000-0000D6060000}"/>
    <cellStyle name="Comma0 2 3 15 2" xfId="995" xr:uid="{00000000-0005-0000-0000-0000D7060000}"/>
    <cellStyle name="Comma0 2 3 15 3" xfId="996" xr:uid="{00000000-0005-0000-0000-0000D8060000}"/>
    <cellStyle name="Comma0 2 3 16" xfId="997" xr:uid="{00000000-0005-0000-0000-0000D9060000}"/>
    <cellStyle name="Comma0 2 3 16 2" xfId="998" xr:uid="{00000000-0005-0000-0000-0000DA060000}"/>
    <cellStyle name="Comma0 2 3 16 3" xfId="999" xr:uid="{00000000-0005-0000-0000-0000DB060000}"/>
    <cellStyle name="Comma0 2 3 17" xfId="1000" xr:uid="{00000000-0005-0000-0000-0000DC060000}"/>
    <cellStyle name="Comma0 2 3 17 2" xfId="1001" xr:uid="{00000000-0005-0000-0000-0000DD060000}"/>
    <cellStyle name="Comma0 2 3 17 3" xfId="1002" xr:uid="{00000000-0005-0000-0000-0000DE060000}"/>
    <cellStyle name="Comma0 2 3 18" xfId="1003" xr:uid="{00000000-0005-0000-0000-0000DF060000}"/>
    <cellStyle name="Comma0 2 3 18 2" xfId="1004" xr:uid="{00000000-0005-0000-0000-0000E0060000}"/>
    <cellStyle name="Comma0 2 3 18 3" xfId="1005" xr:uid="{00000000-0005-0000-0000-0000E1060000}"/>
    <cellStyle name="Comma0 2 3 19" xfId="1006" xr:uid="{00000000-0005-0000-0000-0000E2060000}"/>
    <cellStyle name="Comma0 2 3 19 2" xfId="1007" xr:uid="{00000000-0005-0000-0000-0000E3060000}"/>
    <cellStyle name="Comma0 2 3 19 3" xfId="1008" xr:uid="{00000000-0005-0000-0000-0000E4060000}"/>
    <cellStyle name="Comma0 2 3 2" xfId="1009" xr:uid="{00000000-0005-0000-0000-0000E5060000}"/>
    <cellStyle name="Comma0 2 3 2 2" xfId="1010" xr:uid="{00000000-0005-0000-0000-0000E6060000}"/>
    <cellStyle name="Comma0 2 3 2 3" xfId="1011" xr:uid="{00000000-0005-0000-0000-0000E7060000}"/>
    <cellStyle name="Comma0 2 3 20" xfId="1012" xr:uid="{00000000-0005-0000-0000-0000E8060000}"/>
    <cellStyle name="Comma0 2 3 20 2" xfId="1013" xr:uid="{00000000-0005-0000-0000-0000E9060000}"/>
    <cellStyle name="Comma0 2 3 20 3" xfId="1014" xr:uid="{00000000-0005-0000-0000-0000EA060000}"/>
    <cellStyle name="Comma0 2 3 21" xfId="1015" xr:uid="{00000000-0005-0000-0000-0000EB060000}"/>
    <cellStyle name="Comma0 2 3 21 2" xfId="1016" xr:uid="{00000000-0005-0000-0000-0000EC060000}"/>
    <cellStyle name="Comma0 2 3 21 3" xfId="1017" xr:uid="{00000000-0005-0000-0000-0000ED060000}"/>
    <cellStyle name="Comma0 2 3 22" xfId="1018" xr:uid="{00000000-0005-0000-0000-0000EE060000}"/>
    <cellStyle name="Comma0 2 3 23" xfId="1019" xr:uid="{00000000-0005-0000-0000-0000EF060000}"/>
    <cellStyle name="Comma0 2 3 3" xfId="1020" xr:uid="{00000000-0005-0000-0000-0000F0060000}"/>
    <cellStyle name="Comma0 2 3 3 2" xfId="1021" xr:uid="{00000000-0005-0000-0000-0000F1060000}"/>
    <cellStyle name="Comma0 2 3 3 3" xfId="1022" xr:uid="{00000000-0005-0000-0000-0000F2060000}"/>
    <cellStyle name="Comma0 2 3 4" xfId="1023" xr:uid="{00000000-0005-0000-0000-0000F3060000}"/>
    <cellStyle name="Comma0 2 3 4 2" xfId="1024" xr:uid="{00000000-0005-0000-0000-0000F4060000}"/>
    <cellStyle name="Comma0 2 3 4 3" xfId="1025" xr:uid="{00000000-0005-0000-0000-0000F5060000}"/>
    <cellStyle name="Comma0 2 3 5" xfId="1026" xr:uid="{00000000-0005-0000-0000-0000F6060000}"/>
    <cellStyle name="Comma0 2 3 5 2" xfId="1027" xr:uid="{00000000-0005-0000-0000-0000F7060000}"/>
    <cellStyle name="Comma0 2 3 5 3" xfId="1028" xr:uid="{00000000-0005-0000-0000-0000F8060000}"/>
    <cellStyle name="Comma0 2 3 6" xfId="1029" xr:uid="{00000000-0005-0000-0000-0000F9060000}"/>
    <cellStyle name="Comma0 2 3 6 2" xfId="1030" xr:uid="{00000000-0005-0000-0000-0000FA060000}"/>
    <cellStyle name="Comma0 2 3 6 3" xfId="1031" xr:uid="{00000000-0005-0000-0000-0000FB060000}"/>
    <cellStyle name="Comma0 2 3 7" xfId="1032" xr:uid="{00000000-0005-0000-0000-0000FC060000}"/>
    <cellStyle name="Comma0 2 3 7 2" xfId="1033" xr:uid="{00000000-0005-0000-0000-0000FD060000}"/>
    <cellStyle name="Comma0 2 3 7 3" xfId="1034" xr:uid="{00000000-0005-0000-0000-0000FE060000}"/>
    <cellStyle name="Comma0 2 3 8" xfId="1035" xr:uid="{00000000-0005-0000-0000-0000FF060000}"/>
    <cellStyle name="Comma0 2 3 8 2" xfId="1036" xr:uid="{00000000-0005-0000-0000-000000070000}"/>
    <cellStyle name="Comma0 2 3 8 3" xfId="1037" xr:uid="{00000000-0005-0000-0000-000001070000}"/>
    <cellStyle name="Comma0 2 3 9" xfId="1038" xr:uid="{00000000-0005-0000-0000-000002070000}"/>
    <cellStyle name="Comma0 2 3 9 2" xfId="1039" xr:uid="{00000000-0005-0000-0000-000003070000}"/>
    <cellStyle name="Comma0 2 3 9 3" xfId="1040" xr:uid="{00000000-0005-0000-0000-000004070000}"/>
    <cellStyle name="Comma0 2 4" xfId="1041" xr:uid="{00000000-0005-0000-0000-000005070000}"/>
    <cellStyle name="Comma0 2 4 2" xfId="1042" xr:uid="{00000000-0005-0000-0000-000006070000}"/>
    <cellStyle name="Comma0 2 4 3" xfId="1043" xr:uid="{00000000-0005-0000-0000-000007070000}"/>
    <cellStyle name="Comma0 2 5" xfId="1044" xr:uid="{00000000-0005-0000-0000-000008070000}"/>
    <cellStyle name="Comma0 2 5 2" xfId="1045" xr:uid="{00000000-0005-0000-0000-000009070000}"/>
    <cellStyle name="Comma0 2 5 3" xfId="1046" xr:uid="{00000000-0005-0000-0000-00000A070000}"/>
    <cellStyle name="Comma0 2 6" xfId="1047" xr:uid="{00000000-0005-0000-0000-00000B070000}"/>
    <cellStyle name="Comma0 2 6 2" xfId="1048" xr:uid="{00000000-0005-0000-0000-00000C070000}"/>
    <cellStyle name="Comma0 2 6 3" xfId="1049" xr:uid="{00000000-0005-0000-0000-00000D070000}"/>
    <cellStyle name="Comma0 2 7" xfId="1050" xr:uid="{00000000-0005-0000-0000-00000E070000}"/>
    <cellStyle name="Comma0 2 7 2" xfId="1051" xr:uid="{00000000-0005-0000-0000-00000F070000}"/>
    <cellStyle name="Comma0 2 7 3" xfId="1052" xr:uid="{00000000-0005-0000-0000-000010070000}"/>
    <cellStyle name="Comma0 2 8" xfId="1053" xr:uid="{00000000-0005-0000-0000-000011070000}"/>
    <cellStyle name="Comma0 2 8 2" xfId="1054" xr:uid="{00000000-0005-0000-0000-000012070000}"/>
    <cellStyle name="Comma0 2 8 3" xfId="1055" xr:uid="{00000000-0005-0000-0000-000013070000}"/>
    <cellStyle name="Comma0 2 9" xfId="1056" xr:uid="{00000000-0005-0000-0000-000014070000}"/>
    <cellStyle name="Comma0 2 9 2" xfId="1057" xr:uid="{00000000-0005-0000-0000-000015070000}"/>
    <cellStyle name="Comma0 2 9 3" xfId="1058" xr:uid="{00000000-0005-0000-0000-000016070000}"/>
    <cellStyle name="Comma0 20" xfId="1059" xr:uid="{00000000-0005-0000-0000-000017070000}"/>
    <cellStyle name="Comma0 20 2" xfId="1060" xr:uid="{00000000-0005-0000-0000-000018070000}"/>
    <cellStyle name="Comma0 20 3" xfId="1061" xr:uid="{00000000-0005-0000-0000-000019070000}"/>
    <cellStyle name="Comma0 21" xfId="1062" xr:uid="{00000000-0005-0000-0000-00001A070000}"/>
    <cellStyle name="Comma0 21 2" xfId="1063" xr:uid="{00000000-0005-0000-0000-00001B070000}"/>
    <cellStyle name="Comma0 21 3" xfId="1064" xr:uid="{00000000-0005-0000-0000-00001C070000}"/>
    <cellStyle name="Comma0 22" xfId="1065" xr:uid="{00000000-0005-0000-0000-00001D070000}"/>
    <cellStyle name="Comma0 22 2" xfId="1066" xr:uid="{00000000-0005-0000-0000-00001E070000}"/>
    <cellStyle name="Comma0 22 3" xfId="1067" xr:uid="{00000000-0005-0000-0000-00001F070000}"/>
    <cellStyle name="Comma0 23" xfId="1068" xr:uid="{00000000-0005-0000-0000-000020070000}"/>
    <cellStyle name="Comma0 23 2" xfId="1069" xr:uid="{00000000-0005-0000-0000-000021070000}"/>
    <cellStyle name="Comma0 23 3" xfId="1070" xr:uid="{00000000-0005-0000-0000-000022070000}"/>
    <cellStyle name="Comma0 24" xfId="1071" xr:uid="{00000000-0005-0000-0000-000023070000}"/>
    <cellStyle name="Comma0 24 2" xfId="1072" xr:uid="{00000000-0005-0000-0000-000024070000}"/>
    <cellStyle name="Comma0 24 3" xfId="1073" xr:uid="{00000000-0005-0000-0000-000025070000}"/>
    <cellStyle name="Comma0 25" xfId="1074" xr:uid="{00000000-0005-0000-0000-000026070000}"/>
    <cellStyle name="Comma0 25 2" xfId="1075" xr:uid="{00000000-0005-0000-0000-000027070000}"/>
    <cellStyle name="Comma0 25 3" xfId="1076" xr:uid="{00000000-0005-0000-0000-000028070000}"/>
    <cellStyle name="Comma0 26" xfId="1077" xr:uid="{00000000-0005-0000-0000-000029070000}"/>
    <cellStyle name="Comma0 26 2" xfId="1078" xr:uid="{00000000-0005-0000-0000-00002A070000}"/>
    <cellStyle name="Comma0 26 3" xfId="1079" xr:uid="{00000000-0005-0000-0000-00002B070000}"/>
    <cellStyle name="Comma0 27" xfId="1080" xr:uid="{00000000-0005-0000-0000-00002C070000}"/>
    <cellStyle name="Comma0 28" xfId="1081" xr:uid="{00000000-0005-0000-0000-00002D070000}"/>
    <cellStyle name="Comma0 3" xfId="1082" xr:uid="{00000000-0005-0000-0000-00002E070000}"/>
    <cellStyle name="Comma0 3 10" xfId="1083" xr:uid="{00000000-0005-0000-0000-00002F070000}"/>
    <cellStyle name="Comma0 3 10 2" xfId="1084" xr:uid="{00000000-0005-0000-0000-000030070000}"/>
    <cellStyle name="Comma0 3 10 3" xfId="1085" xr:uid="{00000000-0005-0000-0000-000031070000}"/>
    <cellStyle name="Comma0 3 11" xfId="1086" xr:uid="{00000000-0005-0000-0000-000032070000}"/>
    <cellStyle name="Comma0 3 11 2" xfId="1087" xr:uid="{00000000-0005-0000-0000-000033070000}"/>
    <cellStyle name="Comma0 3 11 3" xfId="1088" xr:uid="{00000000-0005-0000-0000-000034070000}"/>
    <cellStyle name="Comma0 3 12" xfId="1089" xr:uid="{00000000-0005-0000-0000-000035070000}"/>
    <cellStyle name="Comma0 3 12 2" xfId="1090" xr:uid="{00000000-0005-0000-0000-000036070000}"/>
    <cellStyle name="Comma0 3 12 3" xfId="1091" xr:uid="{00000000-0005-0000-0000-000037070000}"/>
    <cellStyle name="Comma0 3 13" xfId="1092" xr:uid="{00000000-0005-0000-0000-000038070000}"/>
    <cellStyle name="Comma0 3 13 2" xfId="1093" xr:uid="{00000000-0005-0000-0000-000039070000}"/>
    <cellStyle name="Comma0 3 13 3" xfId="1094" xr:uid="{00000000-0005-0000-0000-00003A070000}"/>
    <cellStyle name="Comma0 3 14" xfId="1095" xr:uid="{00000000-0005-0000-0000-00003B070000}"/>
    <cellStyle name="Comma0 3 14 2" xfId="1096" xr:uid="{00000000-0005-0000-0000-00003C070000}"/>
    <cellStyle name="Comma0 3 14 3" xfId="1097" xr:uid="{00000000-0005-0000-0000-00003D070000}"/>
    <cellStyle name="Comma0 3 15" xfId="1098" xr:uid="{00000000-0005-0000-0000-00003E070000}"/>
    <cellStyle name="Comma0 3 15 2" xfId="1099" xr:uid="{00000000-0005-0000-0000-00003F070000}"/>
    <cellStyle name="Comma0 3 15 3" xfId="1100" xr:uid="{00000000-0005-0000-0000-000040070000}"/>
    <cellStyle name="Comma0 3 16" xfId="1101" xr:uid="{00000000-0005-0000-0000-000041070000}"/>
    <cellStyle name="Comma0 3 16 2" xfId="1102" xr:uid="{00000000-0005-0000-0000-000042070000}"/>
    <cellStyle name="Comma0 3 16 3" xfId="1103" xr:uid="{00000000-0005-0000-0000-000043070000}"/>
    <cellStyle name="Comma0 3 17" xfId="1104" xr:uid="{00000000-0005-0000-0000-000044070000}"/>
    <cellStyle name="Comma0 3 17 2" xfId="1105" xr:uid="{00000000-0005-0000-0000-000045070000}"/>
    <cellStyle name="Comma0 3 17 3" xfId="1106" xr:uid="{00000000-0005-0000-0000-000046070000}"/>
    <cellStyle name="Comma0 3 18" xfId="1107" xr:uid="{00000000-0005-0000-0000-000047070000}"/>
    <cellStyle name="Comma0 3 18 2" xfId="1108" xr:uid="{00000000-0005-0000-0000-000048070000}"/>
    <cellStyle name="Comma0 3 18 3" xfId="1109" xr:uid="{00000000-0005-0000-0000-000049070000}"/>
    <cellStyle name="Comma0 3 19" xfId="1110" xr:uid="{00000000-0005-0000-0000-00004A070000}"/>
    <cellStyle name="Comma0 3 19 2" xfId="1111" xr:uid="{00000000-0005-0000-0000-00004B070000}"/>
    <cellStyle name="Comma0 3 19 3" xfId="1112" xr:uid="{00000000-0005-0000-0000-00004C070000}"/>
    <cellStyle name="Comma0 3 2" xfId="1113" xr:uid="{00000000-0005-0000-0000-00004D070000}"/>
    <cellStyle name="Comma0 3 2 10" xfId="1114" xr:uid="{00000000-0005-0000-0000-00004E070000}"/>
    <cellStyle name="Comma0 3 2 10 2" xfId="1115" xr:uid="{00000000-0005-0000-0000-00004F070000}"/>
    <cellStyle name="Comma0 3 2 10 3" xfId="1116" xr:uid="{00000000-0005-0000-0000-000050070000}"/>
    <cellStyle name="Comma0 3 2 11" xfId="1117" xr:uid="{00000000-0005-0000-0000-000051070000}"/>
    <cellStyle name="Comma0 3 2 11 2" xfId="1118" xr:uid="{00000000-0005-0000-0000-000052070000}"/>
    <cellStyle name="Comma0 3 2 11 3" xfId="1119" xr:uid="{00000000-0005-0000-0000-000053070000}"/>
    <cellStyle name="Comma0 3 2 12" xfId="1120" xr:uid="{00000000-0005-0000-0000-000054070000}"/>
    <cellStyle name="Comma0 3 2 12 2" xfId="1121" xr:uid="{00000000-0005-0000-0000-000055070000}"/>
    <cellStyle name="Comma0 3 2 12 3" xfId="1122" xr:uid="{00000000-0005-0000-0000-000056070000}"/>
    <cellStyle name="Comma0 3 2 13" xfId="1123" xr:uid="{00000000-0005-0000-0000-000057070000}"/>
    <cellStyle name="Comma0 3 2 13 2" xfId="1124" xr:uid="{00000000-0005-0000-0000-000058070000}"/>
    <cellStyle name="Comma0 3 2 13 3" xfId="1125" xr:uid="{00000000-0005-0000-0000-000059070000}"/>
    <cellStyle name="Comma0 3 2 14" xfId="1126" xr:uid="{00000000-0005-0000-0000-00005A070000}"/>
    <cellStyle name="Comma0 3 2 14 2" xfId="1127" xr:uid="{00000000-0005-0000-0000-00005B070000}"/>
    <cellStyle name="Comma0 3 2 14 3" xfId="1128" xr:uid="{00000000-0005-0000-0000-00005C070000}"/>
    <cellStyle name="Comma0 3 2 15" xfId="1129" xr:uid="{00000000-0005-0000-0000-00005D070000}"/>
    <cellStyle name="Comma0 3 2 15 2" xfId="1130" xr:uid="{00000000-0005-0000-0000-00005E070000}"/>
    <cellStyle name="Comma0 3 2 15 3" xfId="1131" xr:uid="{00000000-0005-0000-0000-00005F070000}"/>
    <cellStyle name="Comma0 3 2 16" xfId="1132" xr:uid="{00000000-0005-0000-0000-000060070000}"/>
    <cellStyle name="Comma0 3 2 16 2" xfId="1133" xr:uid="{00000000-0005-0000-0000-000061070000}"/>
    <cellStyle name="Comma0 3 2 16 3" xfId="1134" xr:uid="{00000000-0005-0000-0000-000062070000}"/>
    <cellStyle name="Comma0 3 2 17" xfId="1135" xr:uid="{00000000-0005-0000-0000-000063070000}"/>
    <cellStyle name="Comma0 3 2 17 2" xfId="1136" xr:uid="{00000000-0005-0000-0000-000064070000}"/>
    <cellStyle name="Comma0 3 2 17 3" xfId="1137" xr:uid="{00000000-0005-0000-0000-000065070000}"/>
    <cellStyle name="Comma0 3 2 18" xfId="1138" xr:uid="{00000000-0005-0000-0000-000066070000}"/>
    <cellStyle name="Comma0 3 2 18 2" xfId="1139" xr:uid="{00000000-0005-0000-0000-000067070000}"/>
    <cellStyle name="Comma0 3 2 18 3" xfId="1140" xr:uid="{00000000-0005-0000-0000-000068070000}"/>
    <cellStyle name="Comma0 3 2 19" xfId="1141" xr:uid="{00000000-0005-0000-0000-000069070000}"/>
    <cellStyle name="Comma0 3 2 19 2" xfId="1142" xr:uid="{00000000-0005-0000-0000-00006A070000}"/>
    <cellStyle name="Comma0 3 2 19 3" xfId="1143" xr:uid="{00000000-0005-0000-0000-00006B070000}"/>
    <cellStyle name="Comma0 3 2 2" xfId="1144" xr:uid="{00000000-0005-0000-0000-00006C070000}"/>
    <cellStyle name="Comma0 3 2 2 2" xfId="1145" xr:uid="{00000000-0005-0000-0000-00006D070000}"/>
    <cellStyle name="Comma0 3 2 2 3" xfId="1146" xr:uid="{00000000-0005-0000-0000-00006E070000}"/>
    <cellStyle name="Comma0 3 2 20" xfId="1147" xr:uid="{00000000-0005-0000-0000-00006F070000}"/>
    <cellStyle name="Comma0 3 2 20 2" xfId="1148" xr:uid="{00000000-0005-0000-0000-000070070000}"/>
    <cellStyle name="Comma0 3 2 20 3" xfId="1149" xr:uid="{00000000-0005-0000-0000-000071070000}"/>
    <cellStyle name="Comma0 3 2 21" xfId="1150" xr:uid="{00000000-0005-0000-0000-000072070000}"/>
    <cellStyle name="Comma0 3 2 21 2" xfId="1151" xr:uid="{00000000-0005-0000-0000-000073070000}"/>
    <cellStyle name="Comma0 3 2 21 3" xfId="1152" xr:uid="{00000000-0005-0000-0000-000074070000}"/>
    <cellStyle name="Comma0 3 2 22" xfId="1153" xr:uid="{00000000-0005-0000-0000-000075070000}"/>
    <cellStyle name="Comma0 3 2 23" xfId="1154" xr:uid="{00000000-0005-0000-0000-000076070000}"/>
    <cellStyle name="Comma0 3 2 3" xfId="1155" xr:uid="{00000000-0005-0000-0000-000077070000}"/>
    <cellStyle name="Comma0 3 2 3 2" xfId="1156" xr:uid="{00000000-0005-0000-0000-000078070000}"/>
    <cellStyle name="Comma0 3 2 3 3" xfId="1157" xr:uid="{00000000-0005-0000-0000-000079070000}"/>
    <cellStyle name="Comma0 3 2 4" xfId="1158" xr:uid="{00000000-0005-0000-0000-00007A070000}"/>
    <cellStyle name="Comma0 3 2 4 2" xfId="1159" xr:uid="{00000000-0005-0000-0000-00007B070000}"/>
    <cellStyle name="Comma0 3 2 4 3" xfId="1160" xr:uid="{00000000-0005-0000-0000-00007C070000}"/>
    <cellStyle name="Comma0 3 2 5" xfId="1161" xr:uid="{00000000-0005-0000-0000-00007D070000}"/>
    <cellStyle name="Comma0 3 2 5 2" xfId="1162" xr:uid="{00000000-0005-0000-0000-00007E070000}"/>
    <cellStyle name="Comma0 3 2 5 3" xfId="1163" xr:uid="{00000000-0005-0000-0000-00007F070000}"/>
    <cellStyle name="Comma0 3 2 6" xfId="1164" xr:uid="{00000000-0005-0000-0000-000080070000}"/>
    <cellStyle name="Comma0 3 2 6 2" xfId="1165" xr:uid="{00000000-0005-0000-0000-000081070000}"/>
    <cellStyle name="Comma0 3 2 6 3" xfId="1166" xr:uid="{00000000-0005-0000-0000-000082070000}"/>
    <cellStyle name="Comma0 3 2 7" xfId="1167" xr:uid="{00000000-0005-0000-0000-000083070000}"/>
    <cellStyle name="Comma0 3 2 7 2" xfId="1168" xr:uid="{00000000-0005-0000-0000-000084070000}"/>
    <cellStyle name="Comma0 3 2 7 3" xfId="1169" xr:uid="{00000000-0005-0000-0000-000085070000}"/>
    <cellStyle name="Comma0 3 2 8" xfId="1170" xr:uid="{00000000-0005-0000-0000-000086070000}"/>
    <cellStyle name="Comma0 3 2 8 2" xfId="1171" xr:uid="{00000000-0005-0000-0000-000087070000}"/>
    <cellStyle name="Comma0 3 2 8 3" xfId="1172" xr:uid="{00000000-0005-0000-0000-000088070000}"/>
    <cellStyle name="Comma0 3 2 9" xfId="1173" xr:uid="{00000000-0005-0000-0000-000089070000}"/>
    <cellStyle name="Comma0 3 2 9 2" xfId="1174" xr:uid="{00000000-0005-0000-0000-00008A070000}"/>
    <cellStyle name="Comma0 3 2 9 3" xfId="1175" xr:uid="{00000000-0005-0000-0000-00008B070000}"/>
    <cellStyle name="Comma0 3 20" xfId="1176" xr:uid="{00000000-0005-0000-0000-00008C070000}"/>
    <cellStyle name="Comma0 3 20 2" xfId="1177" xr:uid="{00000000-0005-0000-0000-00008D070000}"/>
    <cellStyle name="Comma0 3 20 3" xfId="1178" xr:uid="{00000000-0005-0000-0000-00008E070000}"/>
    <cellStyle name="Comma0 3 21" xfId="1179" xr:uid="{00000000-0005-0000-0000-00008F070000}"/>
    <cellStyle name="Comma0 3 21 2" xfId="1180" xr:uid="{00000000-0005-0000-0000-000090070000}"/>
    <cellStyle name="Comma0 3 21 3" xfId="1181" xr:uid="{00000000-0005-0000-0000-000091070000}"/>
    <cellStyle name="Comma0 3 22" xfId="1182" xr:uid="{00000000-0005-0000-0000-000092070000}"/>
    <cellStyle name="Comma0 3 22 2" xfId="1183" xr:uid="{00000000-0005-0000-0000-000093070000}"/>
    <cellStyle name="Comma0 3 22 3" xfId="1184" xr:uid="{00000000-0005-0000-0000-000094070000}"/>
    <cellStyle name="Comma0 3 23" xfId="1185" xr:uid="{00000000-0005-0000-0000-000095070000}"/>
    <cellStyle name="Comma0 3 23 2" xfId="1186" xr:uid="{00000000-0005-0000-0000-000096070000}"/>
    <cellStyle name="Comma0 3 23 3" xfId="1187" xr:uid="{00000000-0005-0000-0000-000097070000}"/>
    <cellStyle name="Comma0 3 24" xfId="1188" xr:uid="{00000000-0005-0000-0000-000098070000}"/>
    <cellStyle name="Comma0 3 25" xfId="1189" xr:uid="{00000000-0005-0000-0000-000099070000}"/>
    <cellStyle name="Comma0 3 3" xfId="1190" xr:uid="{00000000-0005-0000-0000-00009A070000}"/>
    <cellStyle name="Comma0 3 3 10" xfId="1191" xr:uid="{00000000-0005-0000-0000-00009B070000}"/>
    <cellStyle name="Comma0 3 3 10 2" xfId="1192" xr:uid="{00000000-0005-0000-0000-00009C070000}"/>
    <cellStyle name="Comma0 3 3 10 3" xfId="1193" xr:uid="{00000000-0005-0000-0000-00009D070000}"/>
    <cellStyle name="Comma0 3 3 11" xfId="1194" xr:uid="{00000000-0005-0000-0000-00009E070000}"/>
    <cellStyle name="Comma0 3 3 11 2" xfId="1195" xr:uid="{00000000-0005-0000-0000-00009F070000}"/>
    <cellStyle name="Comma0 3 3 11 3" xfId="1196" xr:uid="{00000000-0005-0000-0000-0000A0070000}"/>
    <cellStyle name="Comma0 3 3 12" xfId="1197" xr:uid="{00000000-0005-0000-0000-0000A1070000}"/>
    <cellStyle name="Comma0 3 3 12 2" xfId="1198" xr:uid="{00000000-0005-0000-0000-0000A2070000}"/>
    <cellStyle name="Comma0 3 3 12 3" xfId="1199" xr:uid="{00000000-0005-0000-0000-0000A3070000}"/>
    <cellStyle name="Comma0 3 3 13" xfId="1200" xr:uid="{00000000-0005-0000-0000-0000A4070000}"/>
    <cellStyle name="Comma0 3 3 13 2" xfId="1201" xr:uid="{00000000-0005-0000-0000-0000A5070000}"/>
    <cellStyle name="Comma0 3 3 13 3" xfId="1202" xr:uid="{00000000-0005-0000-0000-0000A6070000}"/>
    <cellStyle name="Comma0 3 3 14" xfId="1203" xr:uid="{00000000-0005-0000-0000-0000A7070000}"/>
    <cellStyle name="Comma0 3 3 14 2" xfId="1204" xr:uid="{00000000-0005-0000-0000-0000A8070000}"/>
    <cellStyle name="Comma0 3 3 14 3" xfId="1205" xr:uid="{00000000-0005-0000-0000-0000A9070000}"/>
    <cellStyle name="Comma0 3 3 15" xfId="1206" xr:uid="{00000000-0005-0000-0000-0000AA070000}"/>
    <cellStyle name="Comma0 3 3 15 2" xfId="1207" xr:uid="{00000000-0005-0000-0000-0000AB070000}"/>
    <cellStyle name="Comma0 3 3 15 3" xfId="1208" xr:uid="{00000000-0005-0000-0000-0000AC070000}"/>
    <cellStyle name="Comma0 3 3 16" xfId="1209" xr:uid="{00000000-0005-0000-0000-0000AD070000}"/>
    <cellStyle name="Comma0 3 3 16 2" xfId="1210" xr:uid="{00000000-0005-0000-0000-0000AE070000}"/>
    <cellStyle name="Comma0 3 3 16 3" xfId="1211" xr:uid="{00000000-0005-0000-0000-0000AF070000}"/>
    <cellStyle name="Comma0 3 3 17" xfId="1212" xr:uid="{00000000-0005-0000-0000-0000B0070000}"/>
    <cellStyle name="Comma0 3 3 17 2" xfId="1213" xr:uid="{00000000-0005-0000-0000-0000B1070000}"/>
    <cellStyle name="Comma0 3 3 17 3" xfId="1214" xr:uid="{00000000-0005-0000-0000-0000B2070000}"/>
    <cellStyle name="Comma0 3 3 18" xfId="1215" xr:uid="{00000000-0005-0000-0000-0000B3070000}"/>
    <cellStyle name="Comma0 3 3 18 2" xfId="1216" xr:uid="{00000000-0005-0000-0000-0000B4070000}"/>
    <cellStyle name="Comma0 3 3 18 3" xfId="1217" xr:uid="{00000000-0005-0000-0000-0000B5070000}"/>
    <cellStyle name="Comma0 3 3 19" xfId="1218" xr:uid="{00000000-0005-0000-0000-0000B6070000}"/>
    <cellStyle name="Comma0 3 3 19 2" xfId="1219" xr:uid="{00000000-0005-0000-0000-0000B7070000}"/>
    <cellStyle name="Comma0 3 3 19 3" xfId="1220" xr:uid="{00000000-0005-0000-0000-0000B8070000}"/>
    <cellStyle name="Comma0 3 3 2" xfId="1221" xr:uid="{00000000-0005-0000-0000-0000B9070000}"/>
    <cellStyle name="Comma0 3 3 2 2" xfId="1222" xr:uid="{00000000-0005-0000-0000-0000BA070000}"/>
    <cellStyle name="Comma0 3 3 2 3" xfId="1223" xr:uid="{00000000-0005-0000-0000-0000BB070000}"/>
    <cellStyle name="Comma0 3 3 20" xfId="1224" xr:uid="{00000000-0005-0000-0000-0000BC070000}"/>
    <cellStyle name="Comma0 3 3 20 2" xfId="1225" xr:uid="{00000000-0005-0000-0000-0000BD070000}"/>
    <cellStyle name="Comma0 3 3 20 3" xfId="1226" xr:uid="{00000000-0005-0000-0000-0000BE070000}"/>
    <cellStyle name="Comma0 3 3 21" xfId="1227" xr:uid="{00000000-0005-0000-0000-0000BF070000}"/>
    <cellStyle name="Comma0 3 3 21 2" xfId="1228" xr:uid="{00000000-0005-0000-0000-0000C0070000}"/>
    <cellStyle name="Comma0 3 3 21 3" xfId="1229" xr:uid="{00000000-0005-0000-0000-0000C1070000}"/>
    <cellStyle name="Comma0 3 3 22" xfId="1230" xr:uid="{00000000-0005-0000-0000-0000C2070000}"/>
    <cellStyle name="Comma0 3 3 23" xfId="1231" xr:uid="{00000000-0005-0000-0000-0000C3070000}"/>
    <cellStyle name="Comma0 3 3 3" xfId="1232" xr:uid="{00000000-0005-0000-0000-0000C4070000}"/>
    <cellStyle name="Comma0 3 3 3 2" xfId="1233" xr:uid="{00000000-0005-0000-0000-0000C5070000}"/>
    <cellStyle name="Comma0 3 3 3 3" xfId="1234" xr:uid="{00000000-0005-0000-0000-0000C6070000}"/>
    <cellStyle name="Comma0 3 3 4" xfId="1235" xr:uid="{00000000-0005-0000-0000-0000C7070000}"/>
    <cellStyle name="Comma0 3 3 4 2" xfId="1236" xr:uid="{00000000-0005-0000-0000-0000C8070000}"/>
    <cellStyle name="Comma0 3 3 4 3" xfId="1237" xr:uid="{00000000-0005-0000-0000-0000C9070000}"/>
    <cellStyle name="Comma0 3 3 5" xfId="1238" xr:uid="{00000000-0005-0000-0000-0000CA070000}"/>
    <cellStyle name="Comma0 3 3 5 2" xfId="1239" xr:uid="{00000000-0005-0000-0000-0000CB070000}"/>
    <cellStyle name="Comma0 3 3 5 3" xfId="1240" xr:uid="{00000000-0005-0000-0000-0000CC070000}"/>
    <cellStyle name="Comma0 3 3 6" xfId="1241" xr:uid="{00000000-0005-0000-0000-0000CD070000}"/>
    <cellStyle name="Comma0 3 3 6 2" xfId="1242" xr:uid="{00000000-0005-0000-0000-0000CE070000}"/>
    <cellStyle name="Comma0 3 3 6 3" xfId="1243" xr:uid="{00000000-0005-0000-0000-0000CF070000}"/>
    <cellStyle name="Comma0 3 3 7" xfId="1244" xr:uid="{00000000-0005-0000-0000-0000D0070000}"/>
    <cellStyle name="Comma0 3 3 7 2" xfId="1245" xr:uid="{00000000-0005-0000-0000-0000D1070000}"/>
    <cellStyle name="Comma0 3 3 7 3" xfId="1246" xr:uid="{00000000-0005-0000-0000-0000D2070000}"/>
    <cellStyle name="Comma0 3 3 8" xfId="1247" xr:uid="{00000000-0005-0000-0000-0000D3070000}"/>
    <cellStyle name="Comma0 3 3 8 2" xfId="1248" xr:uid="{00000000-0005-0000-0000-0000D4070000}"/>
    <cellStyle name="Comma0 3 3 8 3" xfId="1249" xr:uid="{00000000-0005-0000-0000-0000D5070000}"/>
    <cellStyle name="Comma0 3 3 9" xfId="1250" xr:uid="{00000000-0005-0000-0000-0000D6070000}"/>
    <cellStyle name="Comma0 3 3 9 2" xfId="1251" xr:uid="{00000000-0005-0000-0000-0000D7070000}"/>
    <cellStyle name="Comma0 3 3 9 3" xfId="1252" xr:uid="{00000000-0005-0000-0000-0000D8070000}"/>
    <cellStyle name="Comma0 3 4" xfId="1253" xr:uid="{00000000-0005-0000-0000-0000D9070000}"/>
    <cellStyle name="Comma0 3 4 2" xfId="1254" xr:uid="{00000000-0005-0000-0000-0000DA070000}"/>
    <cellStyle name="Comma0 3 4 3" xfId="1255" xr:uid="{00000000-0005-0000-0000-0000DB070000}"/>
    <cellStyle name="Comma0 3 5" xfId="1256" xr:uid="{00000000-0005-0000-0000-0000DC070000}"/>
    <cellStyle name="Comma0 3 5 2" xfId="1257" xr:uid="{00000000-0005-0000-0000-0000DD070000}"/>
    <cellStyle name="Comma0 3 5 3" xfId="1258" xr:uid="{00000000-0005-0000-0000-0000DE070000}"/>
    <cellStyle name="Comma0 3 6" xfId="1259" xr:uid="{00000000-0005-0000-0000-0000DF070000}"/>
    <cellStyle name="Comma0 3 6 2" xfId="1260" xr:uid="{00000000-0005-0000-0000-0000E0070000}"/>
    <cellStyle name="Comma0 3 6 3" xfId="1261" xr:uid="{00000000-0005-0000-0000-0000E1070000}"/>
    <cellStyle name="Comma0 3 7" xfId="1262" xr:uid="{00000000-0005-0000-0000-0000E2070000}"/>
    <cellStyle name="Comma0 3 7 2" xfId="1263" xr:uid="{00000000-0005-0000-0000-0000E3070000}"/>
    <cellStyle name="Comma0 3 7 3" xfId="1264" xr:uid="{00000000-0005-0000-0000-0000E4070000}"/>
    <cellStyle name="Comma0 3 8" xfId="1265" xr:uid="{00000000-0005-0000-0000-0000E5070000}"/>
    <cellStyle name="Comma0 3 8 2" xfId="1266" xr:uid="{00000000-0005-0000-0000-0000E6070000}"/>
    <cellStyle name="Comma0 3 8 3" xfId="1267" xr:uid="{00000000-0005-0000-0000-0000E7070000}"/>
    <cellStyle name="Comma0 3 9" xfId="1268" xr:uid="{00000000-0005-0000-0000-0000E8070000}"/>
    <cellStyle name="Comma0 3 9 2" xfId="1269" xr:uid="{00000000-0005-0000-0000-0000E9070000}"/>
    <cellStyle name="Comma0 3 9 3" xfId="1270" xr:uid="{00000000-0005-0000-0000-0000EA070000}"/>
    <cellStyle name="Comma0 4" xfId="1271" xr:uid="{00000000-0005-0000-0000-0000EB070000}"/>
    <cellStyle name="Comma0 4 10" xfId="1272" xr:uid="{00000000-0005-0000-0000-0000EC070000}"/>
    <cellStyle name="Comma0 4 10 2" xfId="1273" xr:uid="{00000000-0005-0000-0000-0000ED070000}"/>
    <cellStyle name="Comma0 4 10 3" xfId="1274" xr:uid="{00000000-0005-0000-0000-0000EE070000}"/>
    <cellStyle name="Comma0 4 11" xfId="1275" xr:uid="{00000000-0005-0000-0000-0000EF070000}"/>
    <cellStyle name="Comma0 4 11 2" xfId="1276" xr:uid="{00000000-0005-0000-0000-0000F0070000}"/>
    <cellStyle name="Comma0 4 11 3" xfId="1277" xr:uid="{00000000-0005-0000-0000-0000F1070000}"/>
    <cellStyle name="Comma0 4 12" xfId="1278" xr:uid="{00000000-0005-0000-0000-0000F2070000}"/>
    <cellStyle name="Comma0 4 12 2" xfId="1279" xr:uid="{00000000-0005-0000-0000-0000F3070000}"/>
    <cellStyle name="Comma0 4 12 3" xfId="1280" xr:uid="{00000000-0005-0000-0000-0000F4070000}"/>
    <cellStyle name="Comma0 4 13" xfId="1281" xr:uid="{00000000-0005-0000-0000-0000F5070000}"/>
    <cellStyle name="Comma0 4 13 2" xfId="1282" xr:uid="{00000000-0005-0000-0000-0000F6070000}"/>
    <cellStyle name="Comma0 4 13 3" xfId="1283" xr:uid="{00000000-0005-0000-0000-0000F7070000}"/>
    <cellStyle name="Comma0 4 14" xfId="1284" xr:uid="{00000000-0005-0000-0000-0000F8070000}"/>
    <cellStyle name="Comma0 4 14 2" xfId="1285" xr:uid="{00000000-0005-0000-0000-0000F9070000}"/>
    <cellStyle name="Comma0 4 14 3" xfId="1286" xr:uid="{00000000-0005-0000-0000-0000FA070000}"/>
    <cellStyle name="Comma0 4 15" xfId="1287" xr:uid="{00000000-0005-0000-0000-0000FB070000}"/>
    <cellStyle name="Comma0 4 15 2" xfId="1288" xr:uid="{00000000-0005-0000-0000-0000FC070000}"/>
    <cellStyle name="Comma0 4 15 3" xfId="1289" xr:uid="{00000000-0005-0000-0000-0000FD070000}"/>
    <cellStyle name="Comma0 4 16" xfId="1290" xr:uid="{00000000-0005-0000-0000-0000FE070000}"/>
    <cellStyle name="Comma0 4 16 2" xfId="1291" xr:uid="{00000000-0005-0000-0000-0000FF070000}"/>
    <cellStyle name="Comma0 4 16 3" xfId="1292" xr:uid="{00000000-0005-0000-0000-000000080000}"/>
    <cellStyle name="Comma0 4 17" xfId="1293" xr:uid="{00000000-0005-0000-0000-000001080000}"/>
    <cellStyle name="Comma0 4 17 2" xfId="1294" xr:uid="{00000000-0005-0000-0000-000002080000}"/>
    <cellStyle name="Comma0 4 17 3" xfId="1295" xr:uid="{00000000-0005-0000-0000-000003080000}"/>
    <cellStyle name="Comma0 4 18" xfId="1296" xr:uid="{00000000-0005-0000-0000-000004080000}"/>
    <cellStyle name="Comma0 4 18 2" xfId="1297" xr:uid="{00000000-0005-0000-0000-000005080000}"/>
    <cellStyle name="Comma0 4 18 3" xfId="1298" xr:uid="{00000000-0005-0000-0000-000006080000}"/>
    <cellStyle name="Comma0 4 19" xfId="1299" xr:uid="{00000000-0005-0000-0000-000007080000}"/>
    <cellStyle name="Comma0 4 19 2" xfId="1300" xr:uid="{00000000-0005-0000-0000-000008080000}"/>
    <cellStyle name="Comma0 4 19 3" xfId="1301" xr:uid="{00000000-0005-0000-0000-000009080000}"/>
    <cellStyle name="Comma0 4 2" xfId="1302" xr:uid="{00000000-0005-0000-0000-00000A080000}"/>
    <cellStyle name="Comma0 4 2 10" xfId="1303" xr:uid="{00000000-0005-0000-0000-00000B080000}"/>
    <cellStyle name="Comma0 4 2 10 2" xfId="1304" xr:uid="{00000000-0005-0000-0000-00000C080000}"/>
    <cellStyle name="Comma0 4 2 10 3" xfId="1305" xr:uid="{00000000-0005-0000-0000-00000D080000}"/>
    <cellStyle name="Comma0 4 2 11" xfId="1306" xr:uid="{00000000-0005-0000-0000-00000E080000}"/>
    <cellStyle name="Comma0 4 2 11 2" xfId="1307" xr:uid="{00000000-0005-0000-0000-00000F080000}"/>
    <cellStyle name="Comma0 4 2 11 3" xfId="1308" xr:uid="{00000000-0005-0000-0000-000010080000}"/>
    <cellStyle name="Comma0 4 2 12" xfId="1309" xr:uid="{00000000-0005-0000-0000-000011080000}"/>
    <cellStyle name="Comma0 4 2 12 2" xfId="1310" xr:uid="{00000000-0005-0000-0000-000012080000}"/>
    <cellStyle name="Comma0 4 2 12 3" xfId="1311" xr:uid="{00000000-0005-0000-0000-000013080000}"/>
    <cellStyle name="Comma0 4 2 13" xfId="1312" xr:uid="{00000000-0005-0000-0000-000014080000}"/>
    <cellStyle name="Comma0 4 2 13 2" xfId="1313" xr:uid="{00000000-0005-0000-0000-000015080000}"/>
    <cellStyle name="Comma0 4 2 13 3" xfId="1314" xr:uid="{00000000-0005-0000-0000-000016080000}"/>
    <cellStyle name="Comma0 4 2 14" xfId="1315" xr:uid="{00000000-0005-0000-0000-000017080000}"/>
    <cellStyle name="Comma0 4 2 14 2" xfId="1316" xr:uid="{00000000-0005-0000-0000-000018080000}"/>
    <cellStyle name="Comma0 4 2 14 3" xfId="1317" xr:uid="{00000000-0005-0000-0000-000019080000}"/>
    <cellStyle name="Comma0 4 2 15" xfId="1318" xr:uid="{00000000-0005-0000-0000-00001A080000}"/>
    <cellStyle name="Comma0 4 2 15 2" xfId="1319" xr:uid="{00000000-0005-0000-0000-00001B080000}"/>
    <cellStyle name="Comma0 4 2 15 3" xfId="1320" xr:uid="{00000000-0005-0000-0000-00001C080000}"/>
    <cellStyle name="Comma0 4 2 16" xfId="1321" xr:uid="{00000000-0005-0000-0000-00001D080000}"/>
    <cellStyle name="Comma0 4 2 16 2" xfId="1322" xr:uid="{00000000-0005-0000-0000-00001E080000}"/>
    <cellStyle name="Comma0 4 2 16 3" xfId="1323" xr:uid="{00000000-0005-0000-0000-00001F080000}"/>
    <cellStyle name="Comma0 4 2 17" xfId="1324" xr:uid="{00000000-0005-0000-0000-000020080000}"/>
    <cellStyle name="Comma0 4 2 17 2" xfId="1325" xr:uid="{00000000-0005-0000-0000-000021080000}"/>
    <cellStyle name="Comma0 4 2 17 3" xfId="1326" xr:uid="{00000000-0005-0000-0000-000022080000}"/>
    <cellStyle name="Comma0 4 2 18" xfId="1327" xr:uid="{00000000-0005-0000-0000-000023080000}"/>
    <cellStyle name="Comma0 4 2 18 2" xfId="1328" xr:uid="{00000000-0005-0000-0000-000024080000}"/>
    <cellStyle name="Comma0 4 2 18 3" xfId="1329" xr:uid="{00000000-0005-0000-0000-000025080000}"/>
    <cellStyle name="Comma0 4 2 19" xfId="1330" xr:uid="{00000000-0005-0000-0000-000026080000}"/>
    <cellStyle name="Comma0 4 2 19 2" xfId="1331" xr:uid="{00000000-0005-0000-0000-000027080000}"/>
    <cellStyle name="Comma0 4 2 19 3" xfId="1332" xr:uid="{00000000-0005-0000-0000-000028080000}"/>
    <cellStyle name="Comma0 4 2 2" xfId="1333" xr:uid="{00000000-0005-0000-0000-000029080000}"/>
    <cellStyle name="Comma0 4 2 2 2" xfId="1334" xr:uid="{00000000-0005-0000-0000-00002A080000}"/>
    <cellStyle name="Comma0 4 2 2 3" xfId="1335" xr:uid="{00000000-0005-0000-0000-00002B080000}"/>
    <cellStyle name="Comma0 4 2 20" xfId="1336" xr:uid="{00000000-0005-0000-0000-00002C080000}"/>
    <cellStyle name="Comma0 4 2 20 2" xfId="1337" xr:uid="{00000000-0005-0000-0000-00002D080000}"/>
    <cellStyle name="Comma0 4 2 20 3" xfId="1338" xr:uid="{00000000-0005-0000-0000-00002E080000}"/>
    <cellStyle name="Comma0 4 2 21" xfId="1339" xr:uid="{00000000-0005-0000-0000-00002F080000}"/>
    <cellStyle name="Comma0 4 2 21 2" xfId="1340" xr:uid="{00000000-0005-0000-0000-000030080000}"/>
    <cellStyle name="Comma0 4 2 21 3" xfId="1341" xr:uid="{00000000-0005-0000-0000-000031080000}"/>
    <cellStyle name="Comma0 4 2 22" xfId="1342" xr:uid="{00000000-0005-0000-0000-000032080000}"/>
    <cellStyle name="Comma0 4 2 23" xfId="1343" xr:uid="{00000000-0005-0000-0000-000033080000}"/>
    <cellStyle name="Comma0 4 2 3" xfId="1344" xr:uid="{00000000-0005-0000-0000-000034080000}"/>
    <cellStyle name="Comma0 4 2 3 2" xfId="1345" xr:uid="{00000000-0005-0000-0000-000035080000}"/>
    <cellStyle name="Comma0 4 2 3 3" xfId="1346" xr:uid="{00000000-0005-0000-0000-000036080000}"/>
    <cellStyle name="Comma0 4 2 4" xfId="1347" xr:uid="{00000000-0005-0000-0000-000037080000}"/>
    <cellStyle name="Comma0 4 2 4 2" xfId="1348" xr:uid="{00000000-0005-0000-0000-000038080000}"/>
    <cellStyle name="Comma0 4 2 4 3" xfId="1349" xr:uid="{00000000-0005-0000-0000-000039080000}"/>
    <cellStyle name="Comma0 4 2 5" xfId="1350" xr:uid="{00000000-0005-0000-0000-00003A080000}"/>
    <cellStyle name="Comma0 4 2 5 2" xfId="1351" xr:uid="{00000000-0005-0000-0000-00003B080000}"/>
    <cellStyle name="Comma0 4 2 5 3" xfId="1352" xr:uid="{00000000-0005-0000-0000-00003C080000}"/>
    <cellStyle name="Comma0 4 2 6" xfId="1353" xr:uid="{00000000-0005-0000-0000-00003D080000}"/>
    <cellStyle name="Comma0 4 2 6 2" xfId="1354" xr:uid="{00000000-0005-0000-0000-00003E080000}"/>
    <cellStyle name="Comma0 4 2 6 3" xfId="1355" xr:uid="{00000000-0005-0000-0000-00003F080000}"/>
    <cellStyle name="Comma0 4 2 7" xfId="1356" xr:uid="{00000000-0005-0000-0000-000040080000}"/>
    <cellStyle name="Comma0 4 2 7 2" xfId="1357" xr:uid="{00000000-0005-0000-0000-000041080000}"/>
    <cellStyle name="Comma0 4 2 7 3" xfId="1358" xr:uid="{00000000-0005-0000-0000-000042080000}"/>
    <cellStyle name="Comma0 4 2 8" xfId="1359" xr:uid="{00000000-0005-0000-0000-000043080000}"/>
    <cellStyle name="Comma0 4 2 8 2" xfId="1360" xr:uid="{00000000-0005-0000-0000-000044080000}"/>
    <cellStyle name="Comma0 4 2 8 3" xfId="1361" xr:uid="{00000000-0005-0000-0000-000045080000}"/>
    <cellStyle name="Comma0 4 2 9" xfId="1362" xr:uid="{00000000-0005-0000-0000-000046080000}"/>
    <cellStyle name="Comma0 4 2 9 2" xfId="1363" xr:uid="{00000000-0005-0000-0000-000047080000}"/>
    <cellStyle name="Comma0 4 2 9 3" xfId="1364" xr:uid="{00000000-0005-0000-0000-000048080000}"/>
    <cellStyle name="Comma0 4 20" xfId="1365" xr:uid="{00000000-0005-0000-0000-000049080000}"/>
    <cellStyle name="Comma0 4 20 2" xfId="1366" xr:uid="{00000000-0005-0000-0000-00004A080000}"/>
    <cellStyle name="Comma0 4 20 3" xfId="1367" xr:uid="{00000000-0005-0000-0000-00004B080000}"/>
    <cellStyle name="Comma0 4 21" xfId="1368" xr:uid="{00000000-0005-0000-0000-00004C080000}"/>
    <cellStyle name="Comma0 4 21 2" xfId="1369" xr:uid="{00000000-0005-0000-0000-00004D080000}"/>
    <cellStyle name="Comma0 4 21 3" xfId="1370" xr:uid="{00000000-0005-0000-0000-00004E080000}"/>
    <cellStyle name="Comma0 4 22" xfId="1371" xr:uid="{00000000-0005-0000-0000-00004F080000}"/>
    <cellStyle name="Comma0 4 22 2" xfId="1372" xr:uid="{00000000-0005-0000-0000-000050080000}"/>
    <cellStyle name="Comma0 4 22 3" xfId="1373" xr:uid="{00000000-0005-0000-0000-000051080000}"/>
    <cellStyle name="Comma0 4 23" xfId="1374" xr:uid="{00000000-0005-0000-0000-000052080000}"/>
    <cellStyle name="Comma0 4 23 2" xfId="1375" xr:uid="{00000000-0005-0000-0000-000053080000}"/>
    <cellStyle name="Comma0 4 23 3" xfId="1376" xr:uid="{00000000-0005-0000-0000-000054080000}"/>
    <cellStyle name="Comma0 4 24" xfId="1377" xr:uid="{00000000-0005-0000-0000-000055080000}"/>
    <cellStyle name="Comma0 4 25" xfId="1378" xr:uid="{00000000-0005-0000-0000-000056080000}"/>
    <cellStyle name="Comma0 4 3" xfId="1379" xr:uid="{00000000-0005-0000-0000-000057080000}"/>
    <cellStyle name="Comma0 4 3 10" xfId="1380" xr:uid="{00000000-0005-0000-0000-000058080000}"/>
    <cellStyle name="Comma0 4 3 10 2" xfId="1381" xr:uid="{00000000-0005-0000-0000-000059080000}"/>
    <cellStyle name="Comma0 4 3 10 3" xfId="1382" xr:uid="{00000000-0005-0000-0000-00005A080000}"/>
    <cellStyle name="Comma0 4 3 11" xfId="1383" xr:uid="{00000000-0005-0000-0000-00005B080000}"/>
    <cellStyle name="Comma0 4 3 11 2" xfId="1384" xr:uid="{00000000-0005-0000-0000-00005C080000}"/>
    <cellStyle name="Comma0 4 3 11 3" xfId="1385" xr:uid="{00000000-0005-0000-0000-00005D080000}"/>
    <cellStyle name="Comma0 4 3 12" xfId="1386" xr:uid="{00000000-0005-0000-0000-00005E080000}"/>
    <cellStyle name="Comma0 4 3 12 2" xfId="1387" xr:uid="{00000000-0005-0000-0000-00005F080000}"/>
    <cellStyle name="Comma0 4 3 12 3" xfId="1388" xr:uid="{00000000-0005-0000-0000-000060080000}"/>
    <cellStyle name="Comma0 4 3 13" xfId="1389" xr:uid="{00000000-0005-0000-0000-000061080000}"/>
    <cellStyle name="Comma0 4 3 13 2" xfId="1390" xr:uid="{00000000-0005-0000-0000-000062080000}"/>
    <cellStyle name="Comma0 4 3 13 3" xfId="1391" xr:uid="{00000000-0005-0000-0000-000063080000}"/>
    <cellStyle name="Comma0 4 3 14" xfId="1392" xr:uid="{00000000-0005-0000-0000-000064080000}"/>
    <cellStyle name="Comma0 4 3 14 2" xfId="1393" xr:uid="{00000000-0005-0000-0000-000065080000}"/>
    <cellStyle name="Comma0 4 3 14 3" xfId="1394" xr:uid="{00000000-0005-0000-0000-000066080000}"/>
    <cellStyle name="Comma0 4 3 15" xfId="1395" xr:uid="{00000000-0005-0000-0000-000067080000}"/>
    <cellStyle name="Comma0 4 3 15 2" xfId="1396" xr:uid="{00000000-0005-0000-0000-000068080000}"/>
    <cellStyle name="Comma0 4 3 15 3" xfId="1397" xr:uid="{00000000-0005-0000-0000-000069080000}"/>
    <cellStyle name="Comma0 4 3 16" xfId="1398" xr:uid="{00000000-0005-0000-0000-00006A080000}"/>
    <cellStyle name="Comma0 4 3 16 2" xfId="1399" xr:uid="{00000000-0005-0000-0000-00006B080000}"/>
    <cellStyle name="Comma0 4 3 16 3" xfId="1400" xr:uid="{00000000-0005-0000-0000-00006C080000}"/>
    <cellStyle name="Comma0 4 3 17" xfId="1401" xr:uid="{00000000-0005-0000-0000-00006D080000}"/>
    <cellStyle name="Comma0 4 3 17 2" xfId="1402" xr:uid="{00000000-0005-0000-0000-00006E080000}"/>
    <cellStyle name="Comma0 4 3 17 3" xfId="1403" xr:uid="{00000000-0005-0000-0000-00006F080000}"/>
    <cellStyle name="Comma0 4 3 18" xfId="1404" xr:uid="{00000000-0005-0000-0000-000070080000}"/>
    <cellStyle name="Comma0 4 3 18 2" xfId="1405" xr:uid="{00000000-0005-0000-0000-000071080000}"/>
    <cellStyle name="Comma0 4 3 18 3" xfId="1406" xr:uid="{00000000-0005-0000-0000-000072080000}"/>
    <cellStyle name="Comma0 4 3 19" xfId="1407" xr:uid="{00000000-0005-0000-0000-000073080000}"/>
    <cellStyle name="Comma0 4 3 19 2" xfId="1408" xr:uid="{00000000-0005-0000-0000-000074080000}"/>
    <cellStyle name="Comma0 4 3 19 3" xfId="1409" xr:uid="{00000000-0005-0000-0000-000075080000}"/>
    <cellStyle name="Comma0 4 3 2" xfId="1410" xr:uid="{00000000-0005-0000-0000-000076080000}"/>
    <cellStyle name="Comma0 4 3 2 2" xfId="1411" xr:uid="{00000000-0005-0000-0000-000077080000}"/>
    <cellStyle name="Comma0 4 3 2 3" xfId="1412" xr:uid="{00000000-0005-0000-0000-000078080000}"/>
    <cellStyle name="Comma0 4 3 20" xfId="1413" xr:uid="{00000000-0005-0000-0000-000079080000}"/>
    <cellStyle name="Comma0 4 3 20 2" xfId="1414" xr:uid="{00000000-0005-0000-0000-00007A080000}"/>
    <cellStyle name="Comma0 4 3 20 3" xfId="1415" xr:uid="{00000000-0005-0000-0000-00007B080000}"/>
    <cellStyle name="Comma0 4 3 21" xfId="1416" xr:uid="{00000000-0005-0000-0000-00007C080000}"/>
    <cellStyle name="Comma0 4 3 21 2" xfId="1417" xr:uid="{00000000-0005-0000-0000-00007D080000}"/>
    <cellStyle name="Comma0 4 3 21 3" xfId="1418" xr:uid="{00000000-0005-0000-0000-00007E080000}"/>
    <cellStyle name="Comma0 4 3 22" xfId="1419" xr:uid="{00000000-0005-0000-0000-00007F080000}"/>
    <cellStyle name="Comma0 4 3 23" xfId="1420" xr:uid="{00000000-0005-0000-0000-000080080000}"/>
    <cellStyle name="Comma0 4 3 3" xfId="1421" xr:uid="{00000000-0005-0000-0000-000081080000}"/>
    <cellStyle name="Comma0 4 3 3 2" xfId="1422" xr:uid="{00000000-0005-0000-0000-000082080000}"/>
    <cellStyle name="Comma0 4 3 3 3" xfId="1423" xr:uid="{00000000-0005-0000-0000-000083080000}"/>
    <cellStyle name="Comma0 4 3 4" xfId="1424" xr:uid="{00000000-0005-0000-0000-000084080000}"/>
    <cellStyle name="Comma0 4 3 4 2" xfId="1425" xr:uid="{00000000-0005-0000-0000-000085080000}"/>
    <cellStyle name="Comma0 4 3 4 3" xfId="1426" xr:uid="{00000000-0005-0000-0000-000086080000}"/>
    <cellStyle name="Comma0 4 3 5" xfId="1427" xr:uid="{00000000-0005-0000-0000-000087080000}"/>
    <cellStyle name="Comma0 4 3 5 2" xfId="1428" xr:uid="{00000000-0005-0000-0000-000088080000}"/>
    <cellStyle name="Comma0 4 3 5 3" xfId="1429" xr:uid="{00000000-0005-0000-0000-000089080000}"/>
    <cellStyle name="Comma0 4 3 6" xfId="1430" xr:uid="{00000000-0005-0000-0000-00008A080000}"/>
    <cellStyle name="Comma0 4 3 6 2" xfId="1431" xr:uid="{00000000-0005-0000-0000-00008B080000}"/>
    <cellStyle name="Comma0 4 3 6 3" xfId="1432" xr:uid="{00000000-0005-0000-0000-00008C080000}"/>
    <cellStyle name="Comma0 4 3 7" xfId="1433" xr:uid="{00000000-0005-0000-0000-00008D080000}"/>
    <cellStyle name="Comma0 4 3 7 2" xfId="1434" xr:uid="{00000000-0005-0000-0000-00008E080000}"/>
    <cellStyle name="Comma0 4 3 7 3" xfId="1435" xr:uid="{00000000-0005-0000-0000-00008F080000}"/>
    <cellStyle name="Comma0 4 3 8" xfId="1436" xr:uid="{00000000-0005-0000-0000-000090080000}"/>
    <cellStyle name="Comma0 4 3 8 2" xfId="1437" xr:uid="{00000000-0005-0000-0000-000091080000}"/>
    <cellStyle name="Comma0 4 3 8 3" xfId="1438" xr:uid="{00000000-0005-0000-0000-000092080000}"/>
    <cellStyle name="Comma0 4 3 9" xfId="1439" xr:uid="{00000000-0005-0000-0000-000093080000}"/>
    <cellStyle name="Comma0 4 3 9 2" xfId="1440" xr:uid="{00000000-0005-0000-0000-000094080000}"/>
    <cellStyle name="Comma0 4 3 9 3" xfId="1441" xr:uid="{00000000-0005-0000-0000-000095080000}"/>
    <cellStyle name="Comma0 4 4" xfId="1442" xr:uid="{00000000-0005-0000-0000-000096080000}"/>
    <cellStyle name="Comma0 4 4 2" xfId="1443" xr:uid="{00000000-0005-0000-0000-000097080000}"/>
    <cellStyle name="Comma0 4 4 3" xfId="1444" xr:uid="{00000000-0005-0000-0000-000098080000}"/>
    <cellStyle name="Comma0 4 5" xfId="1445" xr:uid="{00000000-0005-0000-0000-000099080000}"/>
    <cellStyle name="Comma0 4 5 2" xfId="1446" xr:uid="{00000000-0005-0000-0000-00009A080000}"/>
    <cellStyle name="Comma0 4 5 3" xfId="1447" xr:uid="{00000000-0005-0000-0000-00009B080000}"/>
    <cellStyle name="Comma0 4 6" xfId="1448" xr:uid="{00000000-0005-0000-0000-00009C080000}"/>
    <cellStyle name="Comma0 4 6 2" xfId="1449" xr:uid="{00000000-0005-0000-0000-00009D080000}"/>
    <cellStyle name="Comma0 4 6 3" xfId="1450" xr:uid="{00000000-0005-0000-0000-00009E080000}"/>
    <cellStyle name="Comma0 4 7" xfId="1451" xr:uid="{00000000-0005-0000-0000-00009F080000}"/>
    <cellStyle name="Comma0 4 7 2" xfId="1452" xr:uid="{00000000-0005-0000-0000-0000A0080000}"/>
    <cellStyle name="Comma0 4 7 3" xfId="1453" xr:uid="{00000000-0005-0000-0000-0000A1080000}"/>
    <cellStyle name="Comma0 4 8" xfId="1454" xr:uid="{00000000-0005-0000-0000-0000A2080000}"/>
    <cellStyle name="Comma0 4 8 2" xfId="1455" xr:uid="{00000000-0005-0000-0000-0000A3080000}"/>
    <cellStyle name="Comma0 4 8 3" xfId="1456" xr:uid="{00000000-0005-0000-0000-0000A4080000}"/>
    <cellStyle name="Comma0 4 9" xfId="1457" xr:uid="{00000000-0005-0000-0000-0000A5080000}"/>
    <cellStyle name="Comma0 4 9 2" xfId="1458" xr:uid="{00000000-0005-0000-0000-0000A6080000}"/>
    <cellStyle name="Comma0 4 9 3" xfId="1459" xr:uid="{00000000-0005-0000-0000-0000A7080000}"/>
    <cellStyle name="Comma0 5" xfId="1460" xr:uid="{00000000-0005-0000-0000-0000A8080000}"/>
    <cellStyle name="Comma0 5 10" xfId="1461" xr:uid="{00000000-0005-0000-0000-0000A9080000}"/>
    <cellStyle name="Comma0 5 10 2" xfId="1462" xr:uid="{00000000-0005-0000-0000-0000AA080000}"/>
    <cellStyle name="Comma0 5 10 3" xfId="1463" xr:uid="{00000000-0005-0000-0000-0000AB080000}"/>
    <cellStyle name="Comma0 5 11" xfId="1464" xr:uid="{00000000-0005-0000-0000-0000AC080000}"/>
    <cellStyle name="Comma0 5 11 2" xfId="1465" xr:uid="{00000000-0005-0000-0000-0000AD080000}"/>
    <cellStyle name="Comma0 5 11 3" xfId="1466" xr:uid="{00000000-0005-0000-0000-0000AE080000}"/>
    <cellStyle name="Comma0 5 12" xfId="1467" xr:uid="{00000000-0005-0000-0000-0000AF080000}"/>
    <cellStyle name="Comma0 5 12 2" xfId="1468" xr:uid="{00000000-0005-0000-0000-0000B0080000}"/>
    <cellStyle name="Comma0 5 12 3" xfId="1469" xr:uid="{00000000-0005-0000-0000-0000B1080000}"/>
    <cellStyle name="Comma0 5 13" xfId="1470" xr:uid="{00000000-0005-0000-0000-0000B2080000}"/>
    <cellStyle name="Comma0 5 13 2" xfId="1471" xr:uid="{00000000-0005-0000-0000-0000B3080000}"/>
    <cellStyle name="Comma0 5 13 3" xfId="1472" xr:uid="{00000000-0005-0000-0000-0000B4080000}"/>
    <cellStyle name="Comma0 5 14" xfId="1473" xr:uid="{00000000-0005-0000-0000-0000B5080000}"/>
    <cellStyle name="Comma0 5 14 2" xfId="1474" xr:uid="{00000000-0005-0000-0000-0000B6080000}"/>
    <cellStyle name="Comma0 5 14 3" xfId="1475" xr:uid="{00000000-0005-0000-0000-0000B7080000}"/>
    <cellStyle name="Comma0 5 15" xfId="1476" xr:uid="{00000000-0005-0000-0000-0000B8080000}"/>
    <cellStyle name="Comma0 5 15 2" xfId="1477" xr:uid="{00000000-0005-0000-0000-0000B9080000}"/>
    <cellStyle name="Comma0 5 15 3" xfId="1478" xr:uid="{00000000-0005-0000-0000-0000BA080000}"/>
    <cellStyle name="Comma0 5 16" xfId="1479" xr:uid="{00000000-0005-0000-0000-0000BB080000}"/>
    <cellStyle name="Comma0 5 16 2" xfId="1480" xr:uid="{00000000-0005-0000-0000-0000BC080000}"/>
    <cellStyle name="Comma0 5 16 3" xfId="1481" xr:uid="{00000000-0005-0000-0000-0000BD080000}"/>
    <cellStyle name="Comma0 5 17" xfId="1482" xr:uid="{00000000-0005-0000-0000-0000BE080000}"/>
    <cellStyle name="Comma0 5 17 2" xfId="1483" xr:uid="{00000000-0005-0000-0000-0000BF080000}"/>
    <cellStyle name="Comma0 5 17 3" xfId="1484" xr:uid="{00000000-0005-0000-0000-0000C0080000}"/>
    <cellStyle name="Comma0 5 18" xfId="1485" xr:uid="{00000000-0005-0000-0000-0000C1080000}"/>
    <cellStyle name="Comma0 5 18 2" xfId="1486" xr:uid="{00000000-0005-0000-0000-0000C2080000}"/>
    <cellStyle name="Comma0 5 18 3" xfId="1487" xr:uid="{00000000-0005-0000-0000-0000C3080000}"/>
    <cellStyle name="Comma0 5 19" xfId="1488" xr:uid="{00000000-0005-0000-0000-0000C4080000}"/>
    <cellStyle name="Comma0 5 19 2" xfId="1489" xr:uid="{00000000-0005-0000-0000-0000C5080000}"/>
    <cellStyle name="Comma0 5 19 3" xfId="1490" xr:uid="{00000000-0005-0000-0000-0000C6080000}"/>
    <cellStyle name="Comma0 5 2" xfId="1491" xr:uid="{00000000-0005-0000-0000-0000C7080000}"/>
    <cellStyle name="Comma0 5 2 2" xfId="1492" xr:uid="{00000000-0005-0000-0000-0000C8080000}"/>
    <cellStyle name="Comma0 5 2 3" xfId="1493" xr:uid="{00000000-0005-0000-0000-0000C9080000}"/>
    <cellStyle name="Comma0 5 20" xfId="1494" xr:uid="{00000000-0005-0000-0000-0000CA080000}"/>
    <cellStyle name="Comma0 5 20 2" xfId="1495" xr:uid="{00000000-0005-0000-0000-0000CB080000}"/>
    <cellStyle name="Comma0 5 20 3" xfId="1496" xr:uid="{00000000-0005-0000-0000-0000CC080000}"/>
    <cellStyle name="Comma0 5 21" xfId="1497" xr:uid="{00000000-0005-0000-0000-0000CD080000}"/>
    <cellStyle name="Comma0 5 21 2" xfId="1498" xr:uid="{00000000-0005-0000-0000-0000CE080000}"/>
    <cellStyle name="Comma0 5 21 3" xfId="1499" xr:uid="{00000000-0005-0000-0000-0000CF080000}"/>
    <cellStyle name="Comma0 5 22" xfId="1500" xr:uid="{00000000-0005-0000-0000-0000D0080000}"/>
    <cellStyle name="Comma0 5 23" xfId="1501" xr:uid="{00000000-0005-0000-0000-0000D1080000}"/>
    <cellStyle name="Comma0 5 3" xfId="1502" xr:uid="{00000000-0005-0000-0000-0000D2080000}"/>
    <cellStyle name="Comma0 5 3 2" xfId="1503" xr:uid="{00000000-0005-0000-0000-0000D3080000}"/>
    <cellStyle name="Comma0 5 3 3" xfId="1504" xr:uid="{00000000-0005-0000-0000-0000D4080000}"/>
    <cellStyle name="Comma0 5 4" xfId="1505" xr:uid="{00000000-0005-0000-0000-0000D5080000}"/>
    <cellStyle name="Comma0 5 4 2" xfId="1506" xr:uid="{00000000-0005-0000-0000-0000D6080000}"/>
    <cellStyle name="Comma0 5 4 3" xfId="1507" xr:uid="{00000000-0005-0000-0000-0000D7080000}"/>
    <cellStyle name="Comma0 5 5" xfId="1508" xr:uid="{00000000-0005-0000-0000-0000D8080000}"/>
    <cellStyle name="Comma0 5 5 2" xfId="1509" xr:uid="{00000000-0005-0000-0000-0000D9080000}"/>
    <cellStyle name="Comma0 5 5 3" xfId="1510" xr:uid="{00000000-0005-0000-0000-0000DA080000}"/>
    <cellStyle name="Comma0 5 6" xfId="1511" xr:uid="{00000000-0005-0000-0000-0000DB080000}"/>
    <cellStyle name="Comma0 5 6 2" xfId="1512" xr:uid="{00000000-0005-0000-0000-0000DC080000}"/>
    <cellStyle name="Comma0 5 6 3" xfId="1513" xr:uid="{00000000-0005-0000-0000-0000DD080000}"/>
    <cellStyle name="Comma0 5 7" xfId="1514" xr:uid="{00000000-0005-0000-0000-0000DE080000}"/>
    <cellStyle name="Comma0 5 7 2" xfId="1515" xr:uid="{00000000-0005-0000-0000-0000DF080000}"/>
    <cellStyle name="Comma0 5 7 3" xfId="1516" xr:uid="{00000000-0005-0000-0000-0000E0080000}"/>
    <cellStyle name="Comma0 5 8" xfId="1517" xr:uid="{00000000-0005-0000-0000-0000E1080000}"/>
    <cellStyle name="Comma0 5 8 2" xfId="1518" xr:uid="{00000000-0005-0000-0000-0000E2080000}"/>
    <cellStyle name="Comma0 5 8 3" xfId="1519" xr:uid="{00000000-0005-0000-0000-0000E3080000}"/>
    <cellStyle name="Comma0 5 9" xfId="1520" xr:uid="{00000000-0005-0000-0000-0000E4080000}"/>
    <cellStyle name="Comma0 5 9 2" xfId="1521" xr:uid="{00000000-0005-0000-0000-0000E5080000}"/>
    <cellStyle name="Comma0 5 9 3" xfId="1522" xr:uid="{00000000-0005-0000-0000-0000E6080000}"/>
    <cellStyle name="Comma0 6" xfId="1523" xr:uid="{00000000-0005-0000-0000-0000E7080000}"/>
    <cellStyle name="Comma0 6 10" xfId="1524" xr:uid="{00000000-0005-0000-0000-0000E8080000}"/>
    <cellStyle name="Comma0 6 10 2" xfId="1525" xr:uid="{00000000-0005-0000-0000-0000E9080000}"/>
    <cellStyle name="Comma0 6 10 3" xfId="1526" xr:uid="{00000000-0005-0000-0000-0000EA080000}"/>
    <cellStyle name="Comma0 6 11" xfId="1527" xr:uid="{00000000-0005-0000-0000-0000EB080000}"/>
    <cellStyle name="Comma0 6 11 2" xfId="1528" xr:uid="{00000000-0005-0000-0000-0000EC080000}"/>
    <cellStyle name="Comma0 6 11 3" xfId="1529" xr:uid="{00000000-0005-0000-0000-0000ED080000}"/>
    <cellStyle name="Comma0 6 12" xfId="1530" xr:uid="{00000000-0005-0000-0000-0000EE080000}"/>
    <cellStyle name="Comma0 6 12 2" xfId="1531" xr:uid="{00000000-0005-0000-0000-0000EF080000}"/>
    <cellStyle name="Comma0 6 12 3" xfId="1532" xr:uid="{00000000-0005-0000-0000-0000F0080000}"/>
    <cellStyle name="Comma0 6 13" xfId="1533" xr:uid="{00000000-0005-0000-0000-0000F1080000}"/>
    <cellStyle name="Comma0 6 13 2" xfId="1534" xr:uid="{00000000-0005-0000-0000-0000F2080000}"/>
    <cellStyle name="Comma0 6 13 3" xfId="1535" xr:uid="{00000000-0005-0000-0000-0000F3080000}"/>
    <cellStyle name="Comma0 6 14" xfId="1536" xr:uid="{00000000-0005-0000-0000-0000F4080000}"/>
    <cellStyle name="Comma0 6 14 2" xfId="1537" xr:uid="{00000000-0005-0000-0000-0000F5080000}"/>
    <cellStyle name="Comma0 6 14 3" xfId="1538" xr:uid="{00000000-0005-0000-0000-0000F6080000}"/>
    <cellStyle name="Comma0 6 15" xfId="1539" xr:uid="{00000000-0005-0000-0000-0000F7080000}"/>
    <cellStyle name="Comma0 6 15 2" xfId="1540" xr:uid="{00000000-0005-0000-0000-0000F8080000}"/>
    <cellStyle name="Comma0 6 15 3" xfId="1541" xr:uid="{00000000-0005-0000-0000-0000F9080000}"/>
    <cellStyle name="Comma0 6 16" xfId="1542" xr:uid="{00000000-0005-0000-0000-0000FA080000}"/>
    <cellStyle name="Comma0 6 16 2" xfId="1543" xr:uid="{00000000-0005-0000-0000-0000FB080000}"/>
    <cellStyle name="Comma0 6 16 3" xfId="1544" xr:uid="{00000000-0005-0000-0000-0000FC080000}"/>
    <cellStyle name="Comma0 6 17" xfId="1545" xr:uid="{00000000-0005-0000-0000-0000FD080000}"/>
    <cellStyle name="Comma0 6 17 2" xfId="1546" xr:uid="{00000000-0005-0000-0000-0000FE080000}"/>
    <cellStyle name="Comma0 6 17 3" xfId="1547" xr:uid="{00000000-0005-0000-0000-0000FF080000}"/>
    <cellStyle name="Comma0 6 18" xfId="1548" xr:uid="{00000000-0005-0000-0000-000000090000}"/>
    <cellStyle name="Comma0 6 18 2" xfId="1549" xr:uid="{00000000-0005-0000-0000-000001090000}"/>
    <cellStyle name="Comma0 6 18 3" xfId="1550" xr:uid="{00000000-0005-0000-0000-000002090000}"/>
    <cellStyle name="Comma0 6 19" xfId="1551" xr:uid="{00000000-0005-0000-0000-000003090000}"/>
    <cellStyle name="Comma0 6 19 2" xfId="1552" xr:uid="{00000000-0005-0000-0000-000004090000}"/>
    <cellStyle name="Comma0 6 19 3" xfId="1553" xr:uid="{00000000-0005-0000-0000-000005090000}"/>
    <cellStyle name="Comma0 6 2" xfId="1554" xr:uid="{00000000-0005-0000-0000-000006090000}"/>
    <cellStyle name="Comma0 6 2 2" xfId="1555" xr:uid="{00000000-0005-0000-0000-000007090000}"/>
    <cellStyle name="Comma0 6 2 3" xfId="1556" xr:uid="{00000000-0005-0000-0000-000008090000}"/>
    <cellStyle name="Comma0 6 20" xfId="1557" xr:uid="{00000000-0005-0000-0000-000009090000}"/>
    <cellStyle name="Comma0 6 20 2" xfId="1558" xr:uid="{00000000-0005-0000-0000-00000A090000}"/>
    <cellStyle name="Comma0 6 20 3" xfId="1559" xr:uid="{00000000-0005-0000-0000-00000B090000}"/>
    <cellStyle name="Comma0 6 21" xfId="1560" xr:uid="{00000000-0005-0000-0000-00000C090000}"/>
    <cellStyle name="Comma0 6 21 2" xfId="1561" xr:uid="{00000000-0005-0000-0000-00000D090000}"/>
    <cellStyle name="Comma0 6 21 3" xfId="1562" xr:uid="{00000000-0005-0000-0000-00000E090000}"/>
    <cellStyle name="Comma0 6 22" xfId="1563" xr:uid="{00000000-0005-0000-0000-00000F090000}"/>
    <cellStyle name="Comma0 6 23" xfId="1564" xr:uid="{00000000-0005-0000-0000-000010090000}"/>
    <cellStyle name="Comma0 6 3" xfId="1565" xr:uid="{00000000-0005-0000-0000-000011090000}"/>
    <cellStyle name="Comma0 6 3 2" xfId="1566" xr:uid="{00000000-0005-0000-0000-000012090000}"/>
    <cellStyle name="Comma0 6 3 3" xfId="1567" xr:uid="{00000000-0005-0000-0000-000013090000}"/>
    <cellStyle name="Comma0 6 4" xfId="1568" xr:uid="{00000000-0005-0000-0000-000014090000}"/>
    <cellStyle name="Comma0 6 4 2" xfId="1569" xr:uid="{00000000-0005-0000-0000-000015090000}"/>
    <cellStyle name="Comma0 6 4 3" xfId="1570" xr:uid="{00000000-0005-0000-0000-000016090000}"/>
    <cellStyle name="Comma0 6 5" xfId="1571" xr:uid="{00000000-0005-0000-0000-000017090000}"/>
    <cellStyle name="Comma0 6 5 2" xfId="1572" xr:uid="{00000000-0005-0000-0000-000018090000}"/>
    <cellStyle name="Comma0 6 5 3" xfId="1573" xr:uid="{00000000-0005-0000-0000-000019090000}"/>
    <cellStyle name="Comma0 6 6" xfId="1574" xr:uid="{00000000-0005-0000-0000-00001A090000}"/>
    <cellStyle name="Comma0 6 6 2" xfId="1575" xr:uid="{00000000-0005-0000-0000-00001B090000}"/>
    <cellStyle name="Comma0 6 6 3" xfId="1576" xr:uid="{00000000-0005-0000-0000-00001C090000}"/>
    <cellStyle name="Comma0 6 7" xfId="1577" xr:uid="{00000000-0005-0000-0000-00001D090000}"/>
    <cellStyle name="Comma0 6 7 2" xfId="1578" xr:uid="{00000000-0005-0000-0000-00001E090000}"/>
    <cellStyle name="Comma0 6 7 3" xfId="1579" xr:uid="{00000000-0005-0000-0000-00001F090000}"/>
    <cellStyle name="Comma0 6 8" xfId="1580" xr:uid="{00000000-0005-0000-0000-000020090000}"/>
    <cellStyle name="Comma0 6 8 2" xfId="1581" xr:uid="{00000000-0005-0000-0000-000021090000}"/>
    <cellStyle name="Comma0 6 8 3" xfId="1582" xr:uid="{00000000-0005-0000-0000-000022090000}"/>
    <cellStyle name="Comma0 6 9" xfId="1583" xr:uid="{00000000-0005-0000-0000-000023090000}"/>
    <cellStyle name="Comma0 6 9 2" xfId="1584" xr:uid="{00000000-0005-0000-0000-000024090000}"/>
    <cellStyle name="Comma0 6 9 3" xfId="1585" xr:uid="{00000000-0005-0000-0000-000025090000}"/>
    <cellStyle name="Comma0 7" xfId="1586" xr:uid="{00000000-0005-0000-0000-000026090000}"/>
    <cellStyle name="Comma0 7 2" xfId="1587" xr:uid="{00000000-0005-0000-0000-000027090000}"/>
    <cellStyle name="Comma0 7 3" xfId="1588" xr:uid="{00000000-0005-0000-0000-000028090000}"/>
    <cellStyle name="Comma0 8" xfId="1589" xr:uid="{00000000-0005-0000-0000-000029090000}"/>
    <cellStyle name="Comma0 8 2" xfId="1590" xr:uid="{00000000-0005-0000-0000-00002A090000}"/>
    <cellStyle name="Comma0 8 3" xfId="1591" xr:uid="{00000000-0005-0000-0000-00002B090000}"/>
    <cellStyle name="Comma0 9" xfId="1592" xr:uid="{00000000-0005-0000-0000-00002C090000}"/>
    <cellStyle name="Comma0 9 2" xfId="1593" xr:uid="{00000000-0005-0000-0000-00002D090000}"/>
    <cellStyle name="Comma0 9 3" xfId="1594" xr:uid="{00000000-0005-0000-0000-00002E090000}"/>
    <cellStyle name="cover_Bar12M_1" xfId="1595" xr:uid="{00000000-0005-0000-0000-00002F090000}"/>
    <cellStyle name="Currdncy_DAYREP_1_DAYREP.w_Book1" xfId="14614" xr:uid="{00000000-0005-0000-0000-000030090000}"/>
    <cellStyle name="Currency (0)" xfId="1596" xr:uid="{00000000-0005-0000-0000-000031090000}"/>
    <cellStyle name="Currency (0) 2" xfId="1597" xr:uid="{00000000-0005-0000-0000-000032090000}"/>
    <cellStyle name="Currency (0) 3" xfId="1598" xr:uid="{00000000-0005-0000-0000-000033090000}"/>
    <cellStyle name="Currency (2)" xfId="1599" xr:uid="{00000000-0005-0000-0000-000034090000}"/>
    <cellStyle name="Currency (2) 2" xfId="1600" xr:uid="{00000000-0005-0000-0000-000035090000}"/>
    <cellStyle name="Currency (2) 3" xfId="1601" xr:uid="{00000000-0005-0000-0000-000036090000}"/>
    <cellStyle name="Currency [0]WSteel-Struc DAILY" xfId="14615" xr:uid="{00000000-0005-0000-0000-000037090000}"/>
    <cellStyle name="Currency 2" xfId="14616" xr:uid="{00000000-0005-0000-0000-000038090000}"/>
    <cellStyle name="Currency?OTD thru NOR " xfId="1602" xr:uid="{00000000-0005-0000-0000-000039090000}"/>
    <cellStyle name="Currency?OTD thru NOR  2" xfId="9704" xr:uid="{00000000-0005-0000-0000-00003A090000}"/>
    <cellStyle name="Currency0" xfId="1603" xr:uid="{00000000-0005-0000-0000-00003B090000}"/>
    <cellStyle name="Currency0 10" xfId="1604" xr:uid="{00000000-0005-0000-0000-00003C090000}"/>
    <cellStyle name="Currency0 10 2" xfId="1605" xr:uid="{00000000-0005-0000-0000-00003D090000}"/>
    <cellStyle name="Currency0 10 3" xfId="1606" xr:uid="{00000000-0005-0000-0000-00003E090000}"/>
    <cellStyle name="Currency0 10 4" xfId="14617" xr:uid="{00000000-0005-0000-0000-00003F090000}"/>
    <cellStyle name="Currency0 10 5" xfId="14618" xr:uid="{00000000-0005-0000-0000-000040090000}"/>
    <cellStyle name="Currency0 11" xfId="1607" xr:uid="{00000000-0005-0000-0000-000041090000}"/>
    <cellStyle name="Currency0 11 2" xfId="1608" xr:uid="{00000000-0005-0000-0000-000042090000}"/>
    <cellStyle name="Currency0 11 3" xfId="1609" xr:uid="{00000000-0005-0000-0000-000043090000}"/>
    <cellStyle name="Currency0 12" xfId="1610" xr:uid="{00000000-0005-0000-0000-000044090000}"/>
    <cellStyle name="Currency0 12 2" xfId="1611" xr:uid="{00000000-0005-0000-0000-000045090000}"/>
    <cellStyle name="Currency0 12 3" xfId="1612" xr:uid="{00000000-0005-0000-0000-000046090000}"/>
    <cellStyle name="Currency0 13" xfId="1613" xr:uid="{00000000-0005-0000-0000-000047090000}"/>
    <cellStyle name="Currency0 13 2" xfId="1614" xr:uid="{00000000-0005-0000-0000-000048090000}"/>
    <cellStyle name="Currency0 13 3" xfId="1615" xr:uid="{00000000-0005-0000-0000-000049090000}"/>
    <cellStyle name="Currency0 14" xfId="1616" xr:uid="{00000000-0005-0000-0000-00004A090000}"/>
    <cellStyle name="Currency0 14 2" xfId="1617" xr:uid="{00000000-0005-0000-0000-00004B090000}"/>
    <cellStyle name="Currency0 14 3" xfId="1618" xr:uid="{00000000-0005-0000-0000-00004C090000}"/>
    <cellStyle name="Currency0 15" xfId="1619" xr:uid="{00000000-0005-0000-0000-00004D090000}"/>
    <cellStyle name="Currency0 15 2" xfId="1620" xr:uid="{00000000-0005-0000-0000-00004E090000}"/>
    <cellStyle name="Currency0 15 3" xfId="1621" xr:uid="{00000000-0005-0000-0000-00004F090000}"/>
    <cellStyle name="Currency0 16" xfId="1622" xr:uid="{00000000-0005-0000-0000-000050090000}"/>
    <cellStyle name="Currency0 16 2" xfId="1623" xr:uid="{00000000-0005-0000-0000-000051090000}"/>
    <cellStyle name="Currency0 16 3" xfId="1624" xr:uid="{00000000-0005-0000-0000-000052090000}"/>
    <cellStyle name="Currency0 17" xfId="1625" xr:uid="{00000000-0005-0000-0000-000053090000}"/>
    <cellStyle name="Currency0 17 2" xfId="1626" xr:uid="{00000000-0005-0000-0000-000054090000}"/>
    <cellStyle name="Currency0 17 3" xfId="1627" xr:uid="{00000000-0005-0000-0000-000055090000}"/>
    <cellStyle name="Currency0 18" xfId="1628" xr:uid="{00000000-0005-0000-0000-000056090000}"/>
    <cellStyle name="Currency0 18 2" xfId="1629" xr:uid="{00000000-0005-0000-0000-000057090000}"/>
    <cellStyle name="Currency0 18 3" xfId="1630" xr:uid="{00000000-0005-0000-0000-000058090000}"/>
    <cellStyle name="Currency0 19" xfId="1631" xr:uid="{00000000-0005-0000-0000-000059090000}"/>
    <cellStyle name="Currency0 19 2" xfId="1632" xr:uid="{00000000-0005-0000-0000-00005A090000}"/>
    <cellStyle name="Currency0 19 3" xfId="1633" xr:uid="{00000000-0005-0000-0000-00005B090000}"/>
    <cellStyle name="Currency0 2" xfId="1634" xr:uid="{00000000-0005-0000-0000-00005C090000}"/>
    <cellStyle name="Currency0 2 10" xfId="1635" xr:uid="{00000000-0005-0000-0000-00005D090000}"/>
    <cellStyle name="Currency0 2 10 2" xfId="1636" xr:uid="{00000000-0005-0000-0000-00005E090000}"/>
    <cellStyle name="Currency0 2 10 3" xfId="1637" xr:uid="{00000000-0005-0000-0000-00005F090000}"/>
    <cellStyle name="Currency0 2 11" xfId="1638" xr:uid="{00000000-0005-0000-0000-000060090000}"/>
    <cellStyle name="Currency0 2 11 2" xfId="1639" xr:uid="{00000000-0005-0000-0000-000061090000}"/>
    <cellStyle name="Currency0 2 11 3" xfId="1640" xr:uid="{00000000-0005-0000-0000-000062090000}"/>
    <cellStyle name="Currency0 2 12" xfId="1641" xr:uid="{00000000-0005-0000-0000-000063090000}"/>
    <cellStyle name="Currency0 2 12 2" xfId="1642" xr:uid="{00000000-0005-0000-0000-000064090000}"/>
    <cellStyle name="Currency0 2 12 3" xfId="1643" xr:uid="{00000000-0005-0000-0000-000065090000}"/>
    <cellStyle name="Currency0 2 13" xfId="1644" xr:uid="{00000000-0005-0000-0000-000066090000}"/>
    <cellStyle name="Currency0 2 13 2" xfId="1645" xr:uid="{00000000-0005-0000-0000-000067090000}"/>
    <cellStyle name="Currency0 2 13 3" xfId="1646" xr:uid="{00000000-0005-0000-0000-000068090000}"/>
    <cellStyle name="Currency0 2 14" xfId="1647" xr:uid="{00000000-0005-0000-0000-000069090000}"/>
    <cellStyle name="Currency0 2 14 2" xfId="1648" xr:uid="{00000000-0005-0000-0000-00006A090000}"/>
    <cellStyle name="Currency0 2 14 3" xfId="1649" xr:uid="{00000000-0005-0000-0000-00006B090000}"/>
    <cellStyle name="Currency0 2 15" xfId="1650" xr:uid="{00000000-0005-0000-0000-00006C090000}"/>
    <cellStyle name="Currency0 2 15 2" xfId="1651" xr:uid="{00000000-0005-0000-0000-00006D090000}"/>
    <cellStyle name="Currency0 2 15 3" xfId="1652" xr:uid="{00000000-0005-0000-0000-00006E090000}"/>
    <cellStyle name="Currency0 2 16" xfId="1653" xr:uid="{00000000-0005-0000-0000-00006F090000}"/>
    <cellStyle name="Currency0 2 16 2" xfId="1654" xr:uid="{00000000-0005-0000-0000-000070090000}"/>
    <cellStyle name="Currency0 2 16 3" xfId="1655" xr:uid="{00000000-0005-0000-0000-000071090000}"/>
    <cellStyle name="Currency0 2 17" xfId="1656" xr:uid="{00000000-0005-0000-0000-000072090000}"/>
    <cellStyle name="Currency0 2 17 2" xfId="1657" xr:uid="{00000000-0005-0000-0000-000073090000}"/>
    <cellStyle name="Currency0 2 17 3" xfId="1658" xr:uid="{00000000-0005-0000-0000-000074090000}"/>
    <cellStyle name="Currency0 2 18" xfId="1659" xr:uid="{00000000-0005-0000-0000-000075090000}"/>
    <cellStyle name="Currency0 2 18 2" xfId="1660" xr:uid="{00000000-0005-0000-0000-000076090000}"/>
    <cellStyle name="Currency0 2 18 3" xfId="1661" xr:uid="{00000000-0005-0000-0000-000077090000}"/>
    <cellStyle name="Currency0 2 19" xfId="1662" xr:uid="{00000000-0005-0000-0000-000078090000}"/>
    <cellStyle name="Currency0 2 19 2" xfId="1663" xr:uid="{00000000-0005-0000-0000-000079090000}"/>
    <cellStyle name="Currency0 2 19 3" xfId="1664" xr:uid="{00000000-0005-0000-0000-00007A090000}"/>
    <cellStyle name="Currency0 2 2" xfId="1665" xr:uid="{00000000-0005-0000-0000-00007B090000}"/>
    <cellStyle name="Currency0 2 2 10" xfId="1666" xr:uid="{00000000-0005-0000-0000-00007C090000}"/>
    <cellStyle name="Currency0 2 2 10 2" xfId="1667" xr:uid="{00000000-0005-0000-0000-00007D090000}"/>
    <cellStyle name="Currency0 2 2 10 3" xfId="1668" xr:uid="{00000000-0005-0000-0000-00007E090000}"/>
    <cellStyle name="Currency0 2 2 11" xfId="1669" xr:uid="{00000000-0005-0000-0000-00007F090000}"/>
    <cellStyle name="Currency0 2 2 11 2" xfId="1670" xr:uid="{00000000-0005-0000-0000-000080090000}"/>
    <cellStyle name="Currency0 2 2 11 3" xfId="1671" xr:uid="{00000000-0005-0000-0000-000081090000}"/>
    <cellStyle name="Currency0 2 2 12" xfId="1672" xr:uid="{00000000-0005-0000-0000-000082090000}"/>
    <cellStyle name="Currency0 2 2 12 2" xfId="1673" xr:uid="{00000000-0005-0000-0000-000083090000}"/>
    <cellStyle name="Currency0 2 2 12 3" xfId="1674" xr:uid="{00000000-0005-0000-0000-000084090000}"/>
    <cellStyle name="Currency0 2 2 13" xfId="1675" xr:uid="{00000000-0005-0000-0000-000085090000}"/>
    <cellStyle name="Currency0 2 2 13 2" xfId="1676" xr:uid="{00000000-0005-0000-0000-000086090000}"/>
    <cellStyle name="Currency0 2 2 13 3" xfId="1677" xr:uid="{00000000-0005-0000-0000-000087090000}"/>
    <cellStyle name="Currency0 2 2 14" xfId="1678" xr:uid="{00000000-0005-0000-0000-000088090000}"/>
    <cellStyle name="Currency0 2 2 14 2" xfId="1679" xr:uid="{00000000-0005-0000-0000-000089090000}"/>
    <cellStyle name="Currency0 2 2 14 3" xfId="1680" xr:uid="{00000000-0005-0000-0000-00008A090000}"/>
    <cellStyle name="Currency0 2 2 15" xfId="1681" xr:uid="{00000000-0005-0000-0000-00008B090000}"/>
    <cellStyle name="Currency0 2 2 15 2" xfId="1682" xr:uid="{00000000-0005-0000-0000-00008C090000}"/>
    <cellStyle name="Currency0 2 2 15 3" xfId="1683" xr:uid="{00000000-0005-0000-0000-00008D090000}"/>
    <cellStyle name="Currency0 2 2 16" xfId="1684" xr:uid="{00000000-0005-0000-0000-00008E090000}"/>
    <cellStyle name="Currency0 2 2 16 2" xfId="1685" xr:uid="{00000000-0005-0000-0000-00008F090000}"/>
    <cellStyle name="Currency0 2 2 16 3" xfId="1686" xr:uid="{00000000-0005-0000-0000-000090090000}"/>
    <cellStyle name="Currency0 2 2 17" xfId="1687" xr:uid="{00000000-0005-0000-0000-000091090000}"/>
    <cellStyle name="Currency0 2 2 17 2" xfId="1688" xr:uid="{00000000-0005-0000-0000-000092090000}"/>
    <cellStyle name="Currency0 2 2 17 3" xfId="1689" xr:uid="{00000000-0005-0000-0000-000093090000}"/>
    <cellStyle name="Currency0 2 2 18" xfId="1690" xr:uid="{00000000-0005-0000-0000-000094090000}"/>
    <cellStyle name="Currency0 2 2 18 2" xfId="1691" xr:uid="{00000000-0005-0000-0000-000095090000}"/>
    <cellStyle name="Currency0 2 2 18 3" xfId="1692" xr:uid="{00000000-0005-0000-0000-000096090000}"/>
    <cellStyle name="Currency0 2 2 19" xfId="1693" xr:uid="{00000000-0005-0000-0000-000097090000}"/>
    <cellStyle name="Currency0 2 2 19 2" xfId="1694" xr:uid="{00000000-0005-0000-0000-000098090000}"/>
    <cellStyle name="Currency0 2 2 19 3" xfId="1695" xr:uid="{00000000-0005-0000-0000-000099090000}"/>
    <cellStyle name="Currency0 2 2 2" xfId="1696" xr:uid="{00000000-0005-0000-0000-00009A090000}"/>
    <cellStyle name="Currency0 2 2 2 2" xfId="1697" xr:uid="{00000000-0005-0000-0000-00009B090000}"/>
    <cellStyle name="Currency0 2 2 2 3" xfId="1698" xr:uid="{00000000-0005-0000-0000-00009C090000}"/>
    <cellStyle name="Currency0 2 2 20" xfId="1699" xr:uid="{00000000-0005-0000-0000-00009D090000}"/>
    <cellStyle name="Currency0 2 2 20 2" xfId="1700" xr:uid="{00000000-0005-0000-0000-00009E090000}"/>
    <cellStyle name="Currency0 2 2 20 3" xfId="1701" xr:uid="{00000000-0005-0000-0000-00009F090000}"/>
    <cellStyle name="Currency0 2 2 21" xfId="1702" xr:uid="{00000000-0005-0000-0000-0000A0090000}"/>
    <cellStyle name="Currency0 2 2 21 2" xfId="1703" xr:uid="{00000000-0005-0000-0000-0000A1090000}"/>
    <cellStyle name="Currency0 2 2 21 3" xfId="1704" xr:uid="{00000000-0005-0000-0000-0000A2090000}"/>
    <cellStyle name="Currency0 2 2 22" xfId="1705" xr:uid="{00000000-0005-0000-0000-0000A3090000}"/>
    <cellStyle name="Currency0 2 2 23" xfId="1706" xr:uid="{00000000-0005-0000-0000-0000A4090000}"/>
    <cellStyle name="Currency0 2 2 3" xfId="1707" xr:uid="{00000000-0005-0000-0000-0000A5090000}"/>
    <cellStyle name="Currency0 2 2 3 2" xfId="1708" xr:uid="{00000000-0005-0000-0000-0000A6090000}"/>
    <cellStyle name="Currency0 2 2 3 3" xfId="1709" xr:uid="{00000000-0005-0000-0000-0000A7090000}"/>
    <cellStyle name="Currency0 2 2 4" xfId="1710" xr:uid="{00000000-0005-0000-0000-0000A8090000}"/>
    <cellStyle name="Currency0 2 2 4 2" xfId="1711" xr:uid="{00000000-0005-0000-0000-0000A9090000}"/>
    <cellStyle name="Currency0 2 2 4 3" xfId="1712" xr:uid="{00000000-0005-0000-0000-0000AA090000}"/>
    <cellStyle name="Currency0 2 2 5" xfId="1713" xr:uid="{00000000-0005-0000-0000-0000AB090000}"/>
    <cellStyle name="Currency0 2 2 5 2" xfId="1714" xr:uid="{00000000-0005-0000-0000-0000AC090000}"/>
    <cellStyle name="Currency0 2 2 5 3" xfId="1715" xr:uid="{00000000-0005-0000-0000-0000AD090000}"/>
    <cellStyle name="Currency0 2 2 6" xfId="1716" xr:uid="{00000000-0005-0000-0000-0000AE090000}"/>
    <cellStyle name="Currency0 2 2 6 2" xfId="1717" xr:uid="{00000000-0005-0000-0000-0000AF090000}"/>
    <cellStyle name="Currency0 2 2 6 3" xfId="1718" xr:uid="{00000000-0005-0000-0000-0000B0090000}"/>
    <cellStyle name="Currency0 2 2 7" xfId="1719" xr:uid="{00000000-0005-0000-0000-0000B1090000}"/>
    <cellStyle name="Currency0 2 2 7 2" xfId="1720" xr:uid="{00000000-0005-0000-0000-0000B2090000}"/>
    <cellStyle name="Currency0 2 2 7 3" xfId="1721" xr:uid="{00000000-0005-0000-0000-0000B3090000}"/>
    <cellStyle name="Currency0 2 2 8" xfId="1722" xr:uid="{00000000-0005-0000-0000-0000B4090000}"/>
    <cellStyle name="Currency0 2 2 8 2" xfId="1723" xr:uid="{00000000-0005-0000-0000-0000B5090000}"/>
    <cellStyle name="Currency0 2 2 8 3" xfId="1724" xr:uid="{00000000-0005-0000-0000-0000B6090000}"/>
    <cellStyle name="Currency0 2 2 9" xfId="1725" xr:uid="{00000000-0005-0000-0000-0000B7090000}"/>
    <cellStyle name="Currency0 2 2 9 2" xfId="1726" xr:uid="{00000000-0005-0000-0000-0000B8090000}"/>
    <cellStyle name="Currency0 2 2 9 3" xfId="1727" xr:uid="{00000000-0005-0000-0000-0000B9090000}"/>
    <cellStyle name="Currency0 2 20" xfId="1728" xr:uid="{00000000-0005-0000-0000-0000BA090000}"/>
    <cellStyle name="Currency0 2 20 2" xfId="1729" xr:uid="{00000000-0005-0000-0000-0000BB090000}"/>
    <cellStyle name="Currency0 2 20 3" xfId="1730" xr:uid="{00000000-0005-0000-0000-0000BC090000}"/>
    <cellStyle name="Currency0 2 21" xfId="1731" xr:uid="{00000000-0005-0000-0000-0000BD090000}"/>
    <cellStyle name="Currency0 2 21 2" xfId="1732" xr:uid="{00000000-0005-0000-0000-0000BE090000}"/>
    <cellStyle name="Currency0 2 21 3" xfId="1733" xr:uid="{00000000-0005-0000-0000-0000BF090000}"/>
    <cellStyle name="Currency0 2 22" xfId="1734" xr:uid="{00000000-0005-0000-0000-0000C0090000}"/>
    <cellStyle name="Currency0 2 22 2" xfId="1735" xr:uid="{00000000-0005-0000-0000-0000C1090000}"/>
    <cellStyle name="Currency0 2 22 3" xfId="1736" xr:uid="{00000000-0005-0000-0000-0000C2090000}"/>
    <cellStyle name="Currency0 2 23" xfId="1737" xr:uid="{00000000-0005-0000-0000-0000C3090000}"/>
    <cellStyle name="Currency0 2 23 2" xfId="1738" xr:uid="{00000000-0005-0000-0000-0000C4090000}"/>
    <cellStyle name="Currency0 2 23 3" xfId="1739" xr:uid="{00000000-0005-0000-0000-0000C5090000}"/>
    <cellStyle name="Currency0 2 24" xfId="1740" xr:uid="{00000000-0005-0000-0000-0000C6090000}"/>
    <cellStyle name="Currency0 2 25" xfId="1741" xr:uid="{00000000-0005-0000-0000-0000C7090000}"/>
    <cellStyle name="Currency0 2 3" xfId="1742" xr:uid="{00000000-0005-0000-0000-0000C8090000}"/>
    <cellStyle name="Currency0 2 3 10" xfId="1743" xr:uid="{00000000-0005-0000-0000-0000C9090000}"/>
    <cellStyle name="Currency0 2 3 10 2" xfId="1744" xr:uid="{00000000-0005-0000-0000-0000CA090000}"/>
    <cellStyle name="Currency0 2 3 10 3" xfId="1745" xr:uid="{00000000-0005-0000-0000-0000CB090000}"/>
    <cellStyle name="Currency0 2 3 11" xfId="1746" xr:uid="{00000000-0005-0000-0000-0000CC090000}"/>
    <cellStyle name="Currency0 2 3 11 2" xfId="1747" xr:uid="{00000000-0005-0000-0000-0000CD090000}"/>
    <cellStyle name="Currency0 2 3 11 3" xfId="1748" xr:uid="{00000000-0005-0000-0000-0000CE090000}"/>
    <cellStyle name="Currency0 2 3 12" xfId="1749" xr:uid="{00000000-0005-0000-0000-0000CF090000}"/>
    <cellStyle name="Currency0 2 3 12 2" xfId="1750" xr:uid="{00000000-0005-0000-0000-0000D0090000}"/>
    <cellStyle name="Currency0 2 3 12 3" xfId="1751" xr:uid="{00000000-0005-0000-0000-0000D1090000}"/>
    <cellStyle name="Currency0 2 3 13" xfId="1752" xr:uid="{00000000-0005-0000-0000-0000D2090000}"/>
    <cellStyle name="Currency0 2 3 13 2" xfId="1753" xr:uid="{00000000-0005-0000-0000-0000D3090000}"/>
    <cellStyle name="Currency0 2 3 13 3" xfId="1754" xr:uid="{00000000-0005-0000-0000-0000D4090000}"/>
    <cellStyle name="Currency0 2 3 14" xfId="1755" xr:uid="{00000000-0005-0000-0000-0000D5090000}"/>
    <cellStyle name="Currency0 2 3 14 2" xfId="1756" xr:uid="{00000000-0005-0000-0000-0000D6090000}"/>
    <cellStyle name="Currency0 2 3 14 3" xfId="1757" xr:uid="{00000000-0005-0000-0000-0000D7090000}"/>
    <cellStyle name="Currency0 2 3 15" xfId="1758" xr:uid="{00000000-0005-0000-0000-0000D8090000}"/>
    <cellStyle name="Currency0 2 3 15 2" xfId="1759" xr:uid="{00000000-0005-0000-0000-0000D9090000}"/>
    <cellStyle name="Currency0 2 3 15 3" xfId="1760" xr:uid="{00000000-0005-0000-0000-0000DA090000}"/>
    <cellStyle name="Currency0 2 3 16" xfId="1761" xr:uid="{00000000-0005-0000-0000-0000DB090000}"/>
    <cellStyle name="Currency0 2 3 16 2" xfId="1762" xr:uid="{00000000-0005-0000-0000-0000DC090000}"/>
    <cellStyle name="Currency0 2 3 16 3" xfId="1763" xr:uid="{00000000-0005-0000-0000-0000DD090000}"/>
    <cellStyle name="Currency0 2 3 17" xfId="1764" xr:uid="{00000000-0005-0000-0000-0000DE090000}"/>
    <cellStyle name="Currency0 2 3 17 2" xfId="1765" xr:uid="{00000000-0005-0000-0000-0000DF090000}"/>
    <cellStyle name="Currency0 2 3 17 3" xfId="1766" xr:uid="{00000000-0005-0000-0000-0000E0090000}"/>
    <cellStyle name="Currency0 2 3 18" xfId="1767" xr:uid="{00000000-0005-0000-0000-0000E1090000}"/>
    <cellStyle name="Currency0 2 3 18 2" xfId="1768" xr:uid="{00000000-0005-0000-0000-0000E2090000}"/>
    <cellStyle name="Currency0 2 3 18 3" xfId="1769" xr:uid="{00000000-0005-0000-0000-0000E3090000}"/>
    <cellStyle name="Currency0 2 3 19" xfId="1770" xr:uid="{00000000-0005-0000-0000-0000E4090000}"/>
    <cellStyle name="Currency0 2 3 19 2" xfId="1771" xr:uid="{00000000-0005-0000-0000-0000E5090000}"/>
    <cellStyle name="Currency0 2 3 19 3" xfId="1772" xr:uid="{00000000-0005-0000-0000-0000E6090000}"/>
    <cellStyle name="Currency0 2 3 2" xfId="1773" xr:uid="{00000000-0005-0000-0000-0000E7090000}"/>
    <cellStyle name="Currency0 2 3 2 2" xfId="1774" xr:uid="{00000000-0005-0000-0000-0000E8090000}"/>
    <cellStyle name="Currency0 2 3 2 3" xfId="1775" xr:uid="{00000000-0005-0000-0000-0000E9090000}"/>
    <cellStyle name="Currency0 2 3 20" xfId="1776" xr:uid="{00000000-0005-0000-0000-0000EA090000}"/>
    <cellStyle name="Currency0 2 3 20 2" xfId="1777" xr:uid="{00000000-0005-0000-0000-0000EB090000}"/>
    <cellStyle name="Currency0 2 3 20 3" xfId="1778" xr:uid="{00000000-0005-0000-0000-0000EC090000}"/>
    <cellStyle name="Currency0 2 3 21" xfId="1779" xr:uid="{00000000-0005-0000-0000-0000ED090000}"/>
    <cellStyle name="Currency0 2 3 21 2" xfId="1780" xr:uid="{00000000-0005-0000-0000-0000EE090000}"/>
    <cellStyle name="Currency0 2 3 21 3" xfId="1781" xr:uid="{00000000-0005-0000-0000-0000EF090000}"/>
    <cellStyle name="Currency0 2 3 22" xfId="1782" xr:uid="{00000000-0005-0000-0000-0000F0090000}"/>
    <cellStyle name="Currency0 2 3 23" xfId="1783" xr:uid="{00000000-0005-0000-0000-0000F1090000}"/>
    <cellStyle name="Currency0 2 3 3" xfId="1784" xr:uid="{00000000-0005-0000-0000-0000F2090000}"/>
    <cellStyle name="Currency0 2 3 3 2" xfId="1785" xr:uid="{00000000-0005-0000-0000-0000F3090000}"/>
    <cellStyle name="Currency0 2 3 3 3" xfId="1786" xr:uid="{00000000-0005-0000-0000-0000F4090000}"/>
    <cellStyle name="Currency0 2 3 4" xfId="1787" xr:uid="{00000000-0005-0000-0000-0000F5090000}"/>
    <cellStyle name="Currency0 2 3 4 2" xfId="1788" xr:uid="{00000000-0005-0000-0000-0000F6090000}"/>
    <cellStyle name="Currency0 2 3 4 3" xfId="1789" xr:uid="{00000000-0005-0000-0000-0000F7090000}"/>
    <cellStyle name="Currency0 2 3 5" xfId="1790" xr:uid="{00000000-0005-0000-0000-0000F8090000}"/>
    <cellStyle name="Currency0 2 3 5 2" xfId="1791" xr:uid="{00000000-0005-0000-0000-0000F9090000}"/>
    <cellStyle name="Currency0 2 3 5 3" xfId="1792" xr:uid="{00000000-0005-0000-0000-0000FA090000}"/>
    <cellStyle name="Currency0 2 3 6" xfId="1793" xr:uid="{00000000-0005-0000-0000-0000FB090000}"/>
    <cellStyle name="Currency0 2 3 6 2" xfId="1794" xr:uid="{00000000-0005-0000-0000-0000FC090000}"/>
    <cellStyle name="Currency0 2 3 6 3" xfId="1795" xr:uid="{00000000-0005-0000-0000-0000FD090000}"/>
    <cellStyle name="Currency0 2 3 7" xfId="1796" xr:uid="{00000000-0005-0000-0000-0000FE090000}"/>
    <cellStyle name="Currency0 2 3 7 2" xfId="1797" xr:uid="{00000000-0005-0000-0000-0000FF090000}"/>
    <cellStyle name="Currency0 2 3 7 3" xfId="1798" xr:uid="{00000000-0005-0000-0000-0000000A0000}"/>
    <cellStyle name="Currency0 2 3 8" xfId="1799" xr:uid="{00000000-0005-0000-0000-0000010A0000}"/>
    <cellStyle name="Currency0 2 3 8 2" xfId="1800" xr:uid="{00000000-0005-0000-0000-0000020A0000}"/>
    <cellStyle name="Currency0 2 3 8 3" xfId="1801" xr:uid="{00000000-0005-0000-0000-0000030A0000}"/>
    <cellStyle name="Currency0 2 3 9" xfId="1802" xr:uid="{00000000-0005-0000-0000-0000040A0000}"/>
    <cellStyle name="Currency0 2 3 9 2" xfId="1803" xr:uid="{00000000-0005-0000-0000-0000050A0000}"/>
    <cellStyle name="Currency0 2 3 9 3" xfId="1804" xr:uid="{00000000-0005-0000-0000-0000060A0000}"/>
    <cellStyle name="Currency0 2 4" xfId="1805" xr:uid="{00000000-0005-0000-0000-0000070A0000}"/>
    <cellStyle name="Currency0 2 4 2" xfId="1806" xr:uid="{00000000-0005-0000-0000-0000080A0000}"/>
    <cellStyle name="Currency0 2 4 3" xfId="1807" xr:uid="{00000000-0005-0000-0000-0000090A0000}"/>
    <cellStyle name="Currency0 2 4 4" xfId="14619" xr:uid="{00000000-0005-0000-0000-00000A0A0000}"/>
    <cellStyle name="Currency0 2 4 5" xfId="14620" xr:uid="{00000000-0005-0000-0000-00000B0A0000}"/>
    <cellStyle name="Currency0 2 5" xfId="1808" xr:uid="{00000000-0005-0000-0000-00000C0A0000}"/>
    <cellStyle name="Currency0 2 5 2" xfId="1809" xr:uid="{00000000-0005-0000-0000-00000D0A0000}"/>
    <cellStyle name="Currency0 2 5 3" xfId="1810" xr:uid="{00000000-0005-0000-0000-00000E0A0000}"/>
    <cellStyle name="Currency0 2 5 4" xfId="14621" xr:uid="{00000000-0005-0000-0000-00000F0A0000}"/>
    <cellStyle name="Currency0 2 5 5" xfId="14622" xr:uid="{00000000-0005-0000-0000-0000100A0000}"/>
    <cellStyle name="Currency0 2 6" xfId="1811" xr:uid="{00000000-0005-0000-0000-0000110A0000}"/>
    <cellStyle name="Currency0 2 6 2" xfId="1812" xr:uid="{00000000-0005-0000-0000-0000120A0000}"/>
    <cellStyle name="Currency0 2 6 3" xfId="1813" xr:uid="{00000000-0005-0000-0000-0000130A0000}"/>
    <cellStyle name="Currency0 2 7" xfId="1814" xr:uid="{00000000-0005-0000-0000-0000140A0000}"/>
    <cellStyle name="Currency0 2 7 2" xfId="1815" xr:uid="{00000000-0005-0000-0000-0000150A0000}"/>
    <cellStyle name="Currency0 2 7 3" xfId="1816" xr:uid="{00000000-0005-0000-0000-0000160A0000}"/>
    <cellStyle name="Currency0 2 8" xfId="1817" xr:uid="{00000000-0005-0000-0000-0000170A0000}"/>
    <cellStyle name="Currency0 2 8 2" xfId="1818" xr:uid="{00000000-0005-0000-0000-0000180A0000}"/>
    <cellStyle name="Currency0 2 8 3" xfId="1819" xr:uid="{00000000-0005-0000-0000-0000190A0000}"/>
    <cellStyle name="Currency0 2 9" xfId="1820" xr:uid="{00000000-0005-0000-0000-00001A0A0000}"/>
    <cellStyle name="Currency0 2 9 2" xfId="1821" xr:uid="{00000000-0005-0000-0000-00001B0A0000}"/>
    <cellStyle name="Currency0 2 9 3" xfId="1822" xr:uid="{00000000-0005-0000-0000-00001C0A0000}"/>
    <cellStyle name="Currency0 20" xfId="1823" xr:uid="{00000000-0005-0000-0000-00001D0A0000}"/>
    <cellStyle name="Currency0 20 2" xfId="1824" xr:uid="{00000000-0005-0000-0000-00001E0A0000}"/>
    <cellStyle name="Currency0 20 3" xfId="1825" xr:uid="{00000000-0005-0000-0000-00001F0A0000}"/>
    <cellStyle name="Currency0 21" xfId="1826" xr:uid="{00000000-0005-0000-0000-0000200A0000}"/>
    <cellStyle name="Currency0 21 2" xfId="1827" xr:uid="{00000000-0005-0000-0000-0000210A0000}"/>
    <cellStyle name="Currency0 21 3" xfId="1828" xr:uid="{00000000-0005-0000-0000-0000220A0000}"/>
    <cellStyle name="Currency0 22" xfId="1829" xr:uid="{00000000-0005-0000-0000-0000230A0000}"/>
    <cellStyle name="Currency0 22 2" xfId="1830" xr:uid="{00000000-0005-0000-0000-0000240A0000}"/>
    <cellStyle name="Currency0 22 3" xfId="1831" xr:uid="{00000000-0005-0000-0000-0000250A0000}"/>
    <cellStyle name="Currency0 23" xfId="1832" xr:uid="{00000000-0005-0000-0000-0000260A0000}"/>
    <cellStyle name="Currency0 23 2" xfId="1833" xr:uid="{00000000-0005-0000-0000-0000270A0000}"/>
    <cellStyle name="Currency0 23 3" xfId="1834" xr:uid="{00000000-0005-0000-0000-0000280A0000}"/>
    <cellStyle name="Currency0 24" xfId="1835" xr:uid="{00000000-0005-0000-0000-0000290A0000}"/>
    <cellStyle name="Currency0 24 2" xfId="1836" xr:uid="{00000000-0005-0000-0000-00002A0A0000}"/>
    <cellStyle name="Currency0 24 3" xfId="1837" xr:uid="{00000000-0005-0000-0000-00002B0A0000}"/>
    <cellStyle name="Currency0 25" xfId="1838" xr:uid="{00000000-0005-0000-0000-00002C0A0000}"/>
    <cellStyle name="Currency0 25 2" xfId="1839" xr:uid="{00000000-0005-0000-0000-00002D0A0000}"/>
    <cellStyle name="Currency0 25 3" xfId="1840" xr:uid="{00000000-0005-0000-0000-00002E0A0000}"/>
    <cellStyle name="Currency0 26" xfId="1841" xr:uid="{00000000-0005-0000-0000-00002F0A0000}"/>
    <cellStyle name="Currency0 26 2" xfId="1842" xr:uid="{00000000-0005-0000-0000-0000300A0000}"/>
    <cellStyle name="Currency0 26 3" xfId="1843" xr:uid="{00000000-0005-0000-0000-0000310A0000}"/>
    <cellStyle name="Currency0 27" xfId="1844" xr:uid="{00000000-0005-0000-0000-0000320A0000}"/>
    <cellStyle name="Currency0 28" xfId="1845" xr:uid="{00000000-0005-0000-0000-0000330A0000}"/>
    <cellStyle name="Currency0 3" xfId="1846" xr:uid="{00000000-0005-0000-0000-0000340A0000}"/>
    <cellStyle name="Currency0 3 10" xfId="1847" xr:uid="{00000000-0005-0000-0000-0000350A0000}"/>
    <cellStyle name="Currency0 3 10 2" xfId="1848" xr:uid="{00000000-0005-0000-0000-0000360A0000}"/>
    <cellStyle name="Currency0 3 10 3" xfId="1849" xr:uid="{00000000-0005-0000-0000-0000370A0000}"/>
    <cellStyle name="Currency0 3 11" xfId="1850" xr:uid="{00000000-0005-0000-0000-0000380A0000}"/>
    <cellStyle name="Currency0 3 11 2" xfId="1851" xr:uid="{00000000-0005-0000-0000-0000390A0000}"/>
    <cellStyle name="Currency0 3 11 3" xfId="1852" xr:uid="{00000000-0005-0000-0000-00003A0A0000}"/>
    <cellStyle name="Currency0 3 12" xfId="1853" xr:uid="{00000000-0005-0000-0000-00003B0A0000}"/>
    <cellStyle name="Currency0 3 12 2" xfId="1854" xr:uid="{00000000-0005-0000-0000-00003C0A0000}"/>
    <cellStyle name="Currency0 3 12 3" xfId="1855" xr:uid="{00000000-0005-0000-0000-00003D0A0000}"/>
    <cellStyle name="Currency0 3 13" xfId="1856" xr:uid="{00000000-0005-0000-0000-00003E0A0000}"/>
    <cellStyle name="Currency0 3 13 2" xfId="1857" xr:uid="{00000000-0005-0000-0000-00003F0A0000}"/>
    <cellStyle name="Currency0 3 13 3" xfId="1858" xr:uid="{00000000-0005-0000-0000-0000400A0000}"/>
    <cellStyle name="Currency0 3 14" xfId="1859" xr:uid="{00000000-0005-0000-0000-0000410A0000}"/>
    <cellStyle name="Currency0 3 14 2" xfId="1860" xr:uid="{00000000-0005-0000-0000-0000420A0000}"/>
    <cellStyle name="Currency0 3 14 3" xfId="1861" xr:uid="{00000000-0005-0000-0000-0000430A0000}"/>
    <cellStyle name="Currency0 3 15" xfId="1862" xr:uid="{00000000-0005-0000-0000-0000440A0000}"/>
    <cellStyle name="Currency0 3 15 2" xfId="1863" xr:uid="{00000000-0005-0000-0000-0000450A0000}"/>
    <cellStyle name="Currency0 3 15 3" xfId="1864" xr:uid="{00000000-0005-0000-0000-0000460A0000}"/>
    <cellStyle name="Currency0 3 16" xfId="1865" xr:uid="{00000000-0005-0000-0000-0000470A0000}"/>
    <cellStyle name="Currency0 3 16 2" xfId="1866" xr:uid="{00000000-0005-0000-0000-0000480A0000}"/>
    <cellStyle name="Currency0 3 16 3" xfId="1867" xr:uid="{00000000-0005-0000-0000-0000490A0000}"/>
    <cellStyle name="Currency0 3 17" xfId="1868" xr:uid="{00000000-0005-0000-0000-00004A0A0000}"/>
    <cellStyle name="Currency0 3 17 2" xfId="1869" xr:uid="{00000000-0005-0000-0000-00004B0A0000}"/>
    <cellStyle name="Currency0 3 17 3" xfId="1870" xr:uid="{00000000-0005-0000-0000-00004C0A0000}"/>
    <cellStyle name="Currency0 3 18" xfId="1871" xr:uid="{00000000-0005-0000-0000-00004D0A0000}"/>
    <cellStyle name="Currency0 3 18 2" xfId="1872" xr:uid="{00000000-0005-0000-0000-00004E0A0000}"/>
    <cellStyle name="Currency0 3 18 3" xfId="1873" xr:uid="{00000000-0005-0000-0000-00004F0A0000}"/>
    <cellStyle name="Currency0 3 19" xfId="1874" xr:uid="{00000000-0005-0000-0000-0000500A0000}"/>
    <cellStyle name="Currency0 3 19 2" xfId="1875" xr:uid="{00000000-0005-0000-0000-0000510A0000}"/>
    <cellStyle name="Currency0 3 19 3" xfId="1876" xr:uid="{00000000-0005-0000-0000-0000520A0000}"/>
    <cellStyle name="Currency0 3 2" xfId="1877" xr:uid="{00000000-0005-0000-0000-0000530A0000}"/>
    <cellStyle name="Currency0 3 2 10" xfId="1878" xr:uid="{00000000-0005-0000-0000-0000540A0000}"/>
    <cellStyle name="Currency0 3 2 10 2" xfId="1879" xr:uid="{00000000-0005-0000-0000-0000550A0000}"/>
    <cellStyle name="Currency0 3 2 10 3" xfId="1880" xr:uid="{00000000-0005-0000-0000-0000560A0000}"/>
    <cellStyle name="Currency0 3 2 11" xfId="1881" xr:uid="{00000000-0005-0000-0000-0000570A0000}"/>
    <cellStyle name="Currency0 3 2 11 2" xfId="1882" xr:uid="{00000000-0005-0000-0000-0000580A0000}"/>
    <cellStyle name="Currency0 3 2 11 3" xfId="1883" xr:uid="{00000000-0005-0000-0000-0000590A0000}"/>
    <cellStyle name="Currency0 3 2 12" xfId="1884" xr:uid="{00000000-0005-0000-0000-00005A0A0000}"/>
    <cellStyle name="Currency0 3 2 12 2" xfId="1885" xr:uid="{00000000-0005-0000-0000-00005B0A0000}"/>
    <cellStyle name="Currency0 3 2 12 3" xfId="1886" xr:uid="{00000000-0005-0000-0000-00005C0A0000}"/>
    <cellStyle name="Currency0 3 2 13" xfId="1887" xr:uid="{00000000-0005-0000-0000-00005D0A0000}"/>
    <cellStyle name="Currency0 3 2 13 2" xfId="1888" xr:uid="{00000000-0005-0000-0000-00005E0A0000}"/>
    <cellStyle name="Currency0 3 2 13 3" xfId="1889" xr:uid="{00000000-0005-0000-0000-00005F0A0000}"/>
    <cellStyle name="Currency0 3 2 14" xfId="1890" xr:uid="{00000000-0005-0000-0000-0000600A0000}"/>
    <cellStyle name="Currency0 3 2 14 2" xfId="1891" xr:uid="{00000000-0005-0000-0000-0000610A0000}"/>
    <cellStyle name="Currency0 3 2 14 3" xfId="1892" xr:uid="{00000000-0005-0000-0000-0000620A0000}"/>
    <cellStyle name="Currency0 3 2 15" xfId="1893" xr:uid="{00000000-0005-0000-0000-0000630A0000}"/>
    <cellStyle name="Currency0 3 2 15 2" xfId="1894" xr:uid="{00000000-0005-0000-0000-0000640A0000}"/>
    <cellStyle name="Currency0 3 2 15 3" xfId="1895" xr:uid="{00000000-0005-0000-0000-0000650A0000}"/>
    <cellStyle name="Currency0 3 2 16" xfId="1896" xr:uid="{00000000-0005-0000-0000-0000660A0000}"/>
    <cellStyle name="Currency0 3 2 16 2" xfId="1897" xr:uid="{00000000-0005-0000-0000-0000670A0000}"/>
    <cellStyle name="Currency0 3 2 16 3" xfId="1898" xr:uid="{00000000-0005-0000-0000-0000680A0000}"/>
    <cellStyle name="Currency0 3 2 17" xfId="1899" xr:uid="{00000000-0005-0000-0000-0000690A0000}"/>
    <cellStyle name="Currency0 3 2 17 2" xfId="1900" xr:uid="{00000000-0005-0000-0000-00006A0A0000}"/>
    <cellStyle name="Currency0 3 2 17 3" xfId="1901" xr:uid="{00000000-0005-0000-0000-00006B0A0000}"/>
    <cellStyle name="Currency0 3 2 18" xfId="1902" xr:uid="{00000000-0005-0000-0000-00006C0A0000}"/>
    <cellStyle name="Currency0 3 2 18 2" xfId="1903" xr:uid="{00000000-0005-0000-0000-00006D0A0000}"/>
    <cellStyle name="Currency0 3 2 18 3" xfId="1904" xr:uid="{00000000-0005-0000-0000-00006E0A0000}"/>
    <cellStyle name="Currency0 3 2 19" xfId="1905" xr:uid="{00000000-0005-0000-0000-00006F0A0000}"/>
    <cellStyle name="Currency0 3 2 19 2" xfId="1906" xr:uid="{00000000-0005-0000-0000-0000700A0000}"/>
    <cellStyle name="Currency0 3 2 19 3" xfId="1907" xr:uid="{00000000-0005-0000-0000-0000710A0000}"/>
    <cellStyle name="Currency0 3 2 2" xfId="1908" xr:uid="{00000000-0005-0000-0000-0000720A0000}"/>
    <cellStyle name="Currency0 3 2 2 2" xfId="1909" xr:uid="{00000000-0005-0000-0000-0000730A0000}"/>
    <cellStyle name="Currency0 3 2 2 3" xfId="1910" xr:uid="{00000000-0005-0000-0000-0000740A0000}"/>
    <cellStyle name="Currency0 3 2 20" xfId="1911" xr:uid="{00000000-0005-0000-0000-0000750A0000}"/>
    <cellStyle name="Currency0 3 2 20 2" xfId="1912" xr:uid="{00000000-0005-0000-0000-0000760A0000}"/>
    <cellStyle name="Currency0 3 2 20 3" xfId="1913" xr:uid="{00000000-0005-0000-0000-0000770A0000}"/>
    <cellStyle name="Currency0 3 2 21" xfId="1914" xr:uid="{00000000-0005-0000-0000-0000780A0000}"/>
    <cellStyle name="Currency0 3 2 21 2" xfId="1915" xr:uid="{00000000-0005-0000-0000-0000790A0000}"/>
    <cellStyle name="Currency0 3 2 21 3" xfId="1916" xr:uid="{00000000-0005-0000-0000-00007A0A0000}"/>
    <cellStyle name="Currency0 3 2 22" xfId="1917" xr:uid="{00000000-0005-0000-0000-00007B0A0000}"/>
    <cellStyle name="Currency0 3 2 23" xfId="1918" xr:uid="{00000000-0005-0000-0000-00007C0A0000}"/>
    <cellStyle name="Currency0 3 2 3" xfId="1919" xr:uid="{00000000-0005-0000-0000-00007D0A0000}"/>
    <cellStyle name="Currency0 3 2 3 2" xfId="1920" xr:uid="{00000000-0005-0000-0000-00007E0A0000}"/>
    <cellStyle name="Currency0 3 2 3 3" xfId="1921" xr:uid="{00000000-0005-0000-0000-00007F0A0000}"/>
    <cellStyle name="Currency0 3 2 4" xfId="1922" xr:uid="{00000000-0005-0000-0000-0000800A0000}"/>
    <cellStyle name="Currency0 3 2 4 2" xfId="1923" xr:uid="{00000000-0005-0000-0000-0000810A0000}"/>
    <cellStyle name="Currency0 3 2 4 3" xfId="1924" xr:uid="{00000000-0005-0000-0000-0000820A0000}"/>
    <cellStyle name="Currency0 3 2 5" xfId="1925" xr:uid="{00000000-0005-0000-0000-0000830A0000}"/>
    <cellStyle name="Currency0 3 2 5 2" xfId="1926" xr:uid="{00000000-0005-0000-0000-0000840A0000}"/>
    <cellStyle name="Currency0 3 2 5 3" xfId="1927" xr:uid="{00000000-0005-0000-0000-0000850A0000}"/>
    <cellStyle name="Currency0 3 2 6" xfId="1928" xr:uid="{00000000-0005-0000-0000-0000860A0000}"/>
    <cellStyle name="Currency0 3 2 6 2" xfId="1929" xr:uid="{00000000-0005-0000-0000-0000870A0000}"/>
    <cellStyle name="Currency0 3 2 6 3" xfId="1930" xr:uid="{00000000-0005-0000-0000-0000880A0000}"/>
    <cellStyle name="Currency0 3 2 7" xfId="1931" xr:uid="{00000000-0005-0000-0000-0000890A0000}"/>
    <cellStyle name="Currency0 3 2 7 2" xfId="1932" xr:uid="{00000000-0005-0000-0000-00008A0A0000}"/>
    <cellStyle name="Currency0 3 2 7 3" xfId="1933" xr:uid="{00000000-0005-0000-0000-00008B0A0000}"/>
    <cellStyle name="Currency0 3 2 8" xfId="1934" xr:uid="{00000000-0005-0000-0000-00008C0A0000}"/>
    <cellStyle name="Currency0 3 2 8 2" xfId="1935" xr:uid="{00000000-0005-0000-0000-00008D0A0000}"/>
    <cellStyle name="Currency0 3 2 8 3" xfId="1936" xr:uid="{00000000-0005-0000-0000-00008E0A0000}"/>
    <cellStyle name="Currency0 3 2 9" xfId="1937" xr:uid="{00000000-0005-0000-0000-00008F0A0000}"/>
    <cellStyle name="Currency0 3 2 9 2" xfId="1938" xr:uid="{00000000-0005-0000-0000-0000900A0000}"/>
    <cellStyle name="Currency0 3 2 9 3" xfId="1939" xr:uid="{00000000-0005-0000-0000-0000910A0000}"/>
    <cellStyle name="Currency0 3 20" xfId="1940" xr:uid="{00000000-0005-0000-0000-0000920A0000}"/>
    <cellStyle name="Currency0 3 20 2" xfId="1941" xr:uid="{00000000-0005-0000-0000-0000930A0000}"/>
    <cellStyle name="Currency0 3 20 3" xfId="1942" xr:uid="{00000000-0005-0000-0000-0000940A0000}"/>
    <cellStyle name="Currency0 3 21" xfId="1943" xr:uid="{00000000-0005-0000-0000-0000950A0000}"/>
    <cellStyle name="Currency0 3 21 2" xfId="1944" xr:uid="{00000000-0005-0000-0000-0000960A0000}"/>
    <cellStyle name="Currency0 3 21 3" xfId="1945" xr:uid="{00000000-0005-0000-0000-0000970A0000}"/>
    <cellStyle name="Currency0 3 22" xfId="1946" xr:uid="{00000000-0005-0000-0000-0000980A0000}"/>
    <cellStyle name="Currency0 3 22 2" xfId="1947" xr:uid="{00000000-0005-0000-0000-0000990A0000}"/>
    <cellStyle name="Currency0 3 22 3" xfId="1948" xr:uid="{00000000-0005-0000-0000-00009A0A0000}"/>
    <cellStyle name="Currency0 3 23" xfId="1949" xr:uid="{00000000-0005-0000-0000-00009B0A0000}"/>
    <cellStyle name="Currency0 3 23 2" xfId="1950" xr:uid="{00000000-0005-0000-0000-00009C0A0000}"/>
    <cellStyle name="Currency0 3 23 3" xfId="1951" xr:uid="{00000000-0005-0000-0000-00009D0A0000}"/>
    <cellStyle name="Currency0 3 24" xfId="1952" xr:uid="{00000000-0005-0000-0000-00009E0A0000}"/>
    <cellStyle name="Currency0 3 25" xfId="1953" xr:uid="{00000000-0005-0000-0000-00009F0A0000}"/>
    <cellStyle name="Currency0 3 3" xfId="1954" xr:uid="{00000000-0005-0000-0000-0000A00A0000}"/>
    <cellStyle name="Currency0 3 3 10" xfId="1955" xr:uid="{00000000-0005-0000-0000-0000A10A0000}"/>
    <cellStyle name="Currency0 3 3 10 2" xfId="1956" xr:uid="{00000000-0005-0000-0000-0000A20A0000}"/>
    <cellStyle name="Currency0 3 3 10 3" xfId="1957" xr:uid="{00000000-0005-0000-0000-0000A30A0000}"/>
    <cellStyle name="Currency0 3 3 11" xfId="1958" xr:uid="{00000000-0005-0000-0000-0000A40A0000}"/>
    <cellStyle name="Currency0 3 3 11 2" xfId="1959" xr:uid="{00000000-0005-0000-0000-0000A50A0000}"/>
    <cellStyle name="Currency0 3 3 11 3" xfId="1960" xr:uid="{00000000-0005-0000-0000-0000A60A0000}"/>
    <cellStyle name="Currency0 3 3 12" xfId="1961" xr:uid="{00000000-0005-0000-0000-0000A70A0000}"/>
    <cellStyle name="Currency0 3 3 12 2" xfId="1962" xr:uid="{00000000-0005-0000-0000-0000A80A0000}"/>
    <cellStyle name="Currency0 3 3 12 3" xfId="1963" xr:uid="{00000000-0005-0000-0000-0000A90A0000}"/>
    <cellStyle name="Currency0 3 3 13" xfId="1964" xr:uid="{00000000-0005-0000-0000-0000AA0A0000}"/>
    <cellStyle name="Currency0 3 3 13 2" xfId="1965" xr:uid="{00000000-0005-0000-0000-0000AB0A0000}"/>
    <cellStyle name="Currency0 3 3 13 3" xfId="1966" xr:uid="{00000000-0005-0000-0000-0000AC0A0000}"/>
    <cellStyle name="Currency0 3 3 14" xfId="1967" xr:uid="{00000000-0005-0000-0000-0000AD0A0000}"/>
    <cellStyle name="Currency0 3 3 14 2" xfId="1968" xr:uid="{00000000-0005-0000-0000-0000AE0A0000}"/>
    <cellStyle name="Currency0 3 3 14 3" xfId="1969" xr:uid="{00000000-0005-0000-0000-0000AF0A0000}"/>
    <cellStyle name="Currency0 3 3 15" xfId="1970" xr:uid="{00000000-0005-0000-0000-0000B00A0000}"/>
    <cellStyle name="Currency0 3 3 15 2" xfId="1971" xr:uid="{00000000-0005-0000-0000-0000B10A0000}"/>
    <cellStyle name="Currency0 3 3 15 3" xfId="1972" xr:uid="{00000000-0005-0000-0000-0000B20A0000}"/>
    <cellStyle name="Currency0 3 3 16" xfId="1973" xr:uid="{00000000-0005-0000-0000-0000B30A0000}"/>
    <cellStyle name="Currency0 3 3 16 2" xfId="1974" xr:uid="{00000000-0005-0000-0000-0000B40A0000}"/>
    <cellStyle name="Currency0 3 3 16 3" xfId="1975" xr:uid="{00000000-0005-0000-0000-0000B50A0000}"/>
    <cellStyle name="Currency0 3 3 17" xfId="1976" xr:uid="{00000000-0005-0000-0000-0000B60A0000}"/>
    <cellStyle name="Currency0 3 3 17 2" xfId="1977" xr:uid="{00000000-0005-0000-0000-0000B70A0000}"/>
    <cellStyle name="Currency0 3 3 17 3" xfId="1978" xr:uid="{00000000-0005-0000-0000-0000B80A0000}"/>
    <cellStyle name="Currency0 3 3 18" xfId="1979" xr:uid="{00000000-0005-0000-0000-0000B90A0000}"/>
    <cellStyle name="Currency0 3 3 18 2" xfId="1980" xr:uid="{00000000-0005-0000-0000-0000BA0A0000}"/>
    <cellStyle name="Currency0 3 3 18 3" xfId="1981" xr:uid="{00000000-0005-0000-0000-0000BB0A0000}"/>
    <cellStyle name="Currency0 3 3 19" xfId="1982" xr:uid="{00000000-0005-0000-0000-0000BC0A0000}"/>
    <cellStyle name="Currency0 3 3 19 2" xfId="1983" xr:uid="{00000000-0005-0000-0000-0000BD0A0000}"/>
    <cellStyle name="Currency0 3 3 19 3" xfId="1984" xr:uid="{00000000-0005-0000-0000-0000BE0A0000}"/>
    <cellStyle name="Currency0 3 3 2" xfId="1985" xr:uid="{00000000-0005-0000-0000-0000BF0A0000}"/>
    <cellStyle name="Currency0 3 3 2 2" xfId="1986" xr:uid="{00000000-0005-0000-0000-0000C00A0000}"/>
    <cellStyle name="Currency0 3 3 2 3" xfId="1987" xr:uid="{00000000-0005-0000-0000-0000C10A0000}"/>
    <cellStyle name="Currency0 3 3 20" xfId="1988" xr:uid="{00000000-0005-0000-0000-0000C20A0000}"/>
    <cellStyle name="Currency0 3 3 20 2" xfId="1989" xr:uid="{00000000-0005-0000-0000-0000C30A0000}"/>
    <cellStyle name="Currency0 3 3 20 3" xfId="1990" xr:uid="{00000000-0005-0000-0000-0000C40A0000}"/>
    <cellStyle name="Currency0 3 3 21" xfId="1991" xr:uid="{00000000-0005-0000-0000-0000C50A0000}"/>
    <cellStyle name="Currency0 3 3 21 2" xfId="1992" xr:uid="{00000000-0005-0000-0000-0000C60A0000}"/>
    <cellStyle name="Currency0 3 3 21 3" xfId="1993" xr:uid="{00000000-0005-0000-0000-0000C70A0000}"/>
    <cellStyle name="Currency0 3 3 22" xfId="1994" xr:uid="{00000000-0005-0000-0000-0000C80A0000}"/>
    <cellStyle name="Currency0 3 3 23" xfId="1995" xr:uid="{00000000-0005-0000-0000-0000C90A0000}"/>
    <cellStyle name="Currency0 3 3 3" xfId="1996" xr:uid="{00000000-0005-0000-0000-0000CA0A0000}"/>
    <cellStyle name="Currency0 3 3 3 2" xfId="1997" xr:uid="{00000000-0005-0000-0000-0000CB0A0000}"/>
    <cellStyle name="Currency0 3 3 3 3" xfId="1998" xr:uid="{00000000-0005-0000-0000-0000CC0A0000}"/>
    <cellStyle name="Currency0 3 3 4" xfId="1999" xr:uid="{00000000-0005-0000-0000-0000CD0A0000}"/>
    <cellStyle name="Currency0 3 3 4 2" xfId="2000" xr:uid="{00000000-0005-0000-0000-0000CE0A0000}"/>
    <cellStyle name="Currency0 3 3 4 3" xfId="2001" xr:uid="{00000000-0005-0000-0000-0000CF0A0000}"/>
    <cellStyle name="Currency0 3 3 5" xfId="2002" xr:uid="{00000000-0005-0000-0000-0000D00A0000}"/>
    <cellStyle name="Currency0 3 3 5 2" xfId="2003" xr:uid="{00000000-0005-0000-0000-0000D10A0000}"/>
    <cellStyle name="Currency0 3 3 5 3" xfId="2004" xr:uid="{00000000-0005-0000-0000-0000D20A0000}"/>
    <cellStyle name="Currency0 3 3 6" xfId="2005" xr:uid="{00000000-0005-0000-0000-0000D30A0000}"/>
    <cellStyle name="Currency0 3 3 6 2" xfId="2006" xr:uid="{00000000-0005-0000-0000-0000D40A0000}"/>
    <cellStyle name="Currency0 3 3 6 3" xfId="2007" xr:uid="{00000000-0005-0000-0000-0000D50A0000}"/>
    <cellStyle name="Currency0 3 3 7" xfId="2008" xr:uid="{00000000-0005-0000-0000-0000D60A0000}"/>
    <cellStyle name="Currency0 3 3 7 2" xfId="2009" xr:uid="{00000000-0005-0000-0000-0000D70A0000}"/>
    <cellStyle name="Currency0 3 3 7 3" xfId="2010" xr:uid="{00000000-0005-0000-0000-0000D80A0000}"/>
    <cellStyle name="Currency0 3 3 8" xfId="2011" xr:uid="{00000000-0005-0000-0000-0000D90A0000}"/>
    <cellStyle name="Currency0 3 3 8 2" xfId="2012" xr:uid="{00000000-0005-0000-0000-0000DA0A0000}"/>
    <cellStyle name="Currency0 3 3 8 3" xfId="2013" xr:uid="{00000000-0005-0000-0000-0000DB0A0000}"/>
    <cellStyle name="Currency0 3 3 9" xfId="2014" xr:uid="{00000000-0005-0000-0000-0000DC0A0000}"/>
    <cellStyle name="Currency0 3 3 9 2" xfId="2015" xr:uid="{00000000-0005-0000-0000-0000DD0A0000}"/>
    <cellStyle name="Currency0 3 3 9 3" xfId="2016" xr:uid="{00000000-0005-0000-0000-0000DE0A0000}"/>
    <cellStyle name="Currency0 3 4" xfId="2017" xr:uid="{00000000-0005-0000-0000-0000DF0A0000}"/>
    <cellStyle name="Currency0 3 4 2" xfId="2018" xr:uid="{00000000-0005-0000-0000-0000E00A0000}"/>
    <cellStyle name="Currency0 3 4 3" xfId="2019" xr:uid="{00000000-0005-0000-0000-0000E10A0000}"/>
    <cellStyle name="Currency0 3 4 4" xfId="14623" xr:uid="{00000000-0005-0000-0000-0000E20A0000}"/>
    <cellStyle name="Currency0 3 4 5" xfId="14624" xr:uid="{00000000-0005-0000-0000-0000E30A0000}"/>
    <cellStyle name="Currency0 3 5" xfId="2020" xr:uid="{00000000-0005-0000-0000-0000E40A0000}"/>
    <cellStyle name="Currency0 3 5 2" xfId="2021" xr:uid="{00000000-0005-0000-0000-0000E50A0000}"/>
    <cellStyle name="Currency0 3 5 3" xfId="2022" xr:uid="{00000000-0005-0000-0000-0000E60A0000}"/>
    <cellStyle name="Currency0 3 5 4" xfId="14625" xr:uid="{00000000-0005-0000-0000-0000E70A0000}"/>
    <cellStyle name="Currency0 3 5 5" xfId="14626" xr:uid="{00000000-0005-0000-0000-0000E80A0000}"/>
    <cellStyle name="Currency0 3 6" xfId="2023" xr:uid="{00000000-0005-0000-0000-0000E90A0000}"/>
    <cellStyle name="Currency0 3 6 2" xfId="2024" xr:uid="{00000000-0005-0000-0000-0000EA0A0000}"/>
    <cellStyle name="Currency0 3 6 3" xfId="2025" xr:uid="{00000000-0005-0000-0000-0000EB0A0000}"/>
    <cellStyle name="Currency0 3 7" xfId="2026" xr:uid="{00000000-0005-0000-0000-0000EC0A0000}"/>
    <cellStyle name="Currency0 3 7 2" xfId="2027" xr:uid="{00000000-0005-0000-0000-0000ED0A0000}"/>
    <cellStyle name="Currency0 3 7 3" xfId="2028" xr:uid="{00000000-0005-0000-0000-0000EE0A0000}"/>
    <cellStyle name="Currency0 3 8" xfId="2029" xr:uid="{00000000-0005-0000-0000-0000EF0A0000}"/>
    <cellStyle name="Currency0 3 8 2" xfId="2030" xr:uid="{00000000-0005-0000-0000-0000F00A0000}"/>
    <cellStyle name="Currency0 3 8 3" xfId="2031" xr:uid="{00000000-0005-0000-0000-0000F10A0000}"/>
    <cellStyle name="Currency0 3 9" xfId="2032" xr:uid="{00000000-0005-0000-0000-0000F20A0000}"/>
    <cellStyle name="Currency0 3 9 2" xfId="2033" xr:uid="{00000000-0005-0000-0000-0000F30A0000}"/>
    <cellStyle name="Currency0 3 9 3" xfId="2034" xr:uid="{00000000-0005-0000-0000-0000F40A0000}"/>
    <cellStyle name="Currency0 4" xfId="2035" xr:uid="{00000000-0005-0000-0000-0000F50A0000}"/>
    <cellStyle name="Currency0 4 10" xfId="2036" xr:uid="{00000000-0005-0000-0000-0000F60A0000}"/>
    <cellStyle name="Currency0 4 10 2" xfId="2037" xr:uid="{00000000-0005-0000-0000-0000F70A0000}"/>
    <cellStyle name="Currency0 4 10 3" xfId="2038" xr:uid="{00000000-0005-0000-0000-0000F80A0000}"/>
    <cellStyle name="Currency0 4 11" xfId="2039" xr:uid="{00000000-0005-0000-0000-0000F90A0000}"/>
    <cellStyle name="Currency0 4 11 2" xfId="2040" xr:uid="{00000000-0005-0000-0000-0000FA0A0000}"/>
    <cellStyle name="Currency0 4 11 3" xfId="2041" xr:uid="{00000000-0005-0000-0000-0000FB0A0000}"/>
    <cellStyle name="Currency0 4 12" xfId="2042" xr:uid="{00000000-0005-0000-0000-0000FC0A0000}"/>
    <cellStyle name="Currency0 4 12 2" xfId="2043" xr:uid="{00000000-0005-0000-0000-0000FD0A0000}"/>
    <cellStyle name="Currency0 4 12 3" xfId="2044" xr:uid="{00000000-0005-0000-0000-0000FE0A0000}"/>
    <cellStyle name="Currency0 4 13" xfId="2045" xr:uid="{00000000-0005-0000-0000-0000FF0A0000}"/>
    <cellStyle name="Currency0 4 13 2" xfId="2046" xr:uid="{00000000-0005-0000-0000-0000000B0000}"/>
    <cellStyle name="Currency0 4 13 3" xfId="2047" xr:uid="{00000000-0005-0000-0000-0000010B0000}"/>
    <cellStyle name="Currency0 4 14" xfId="2048" xr:uid="{00000000-0005-0000-0000-0000020B0000}"/>
    <cellStyle name="Currency0 4 14 2" xfId="2049" xr:uid="{00000000-0005-0000-0000-0000030B0000}"/>
    <cellStyle name="Currency0 4 14 3" xfId="2050" xr:uid="{00000000-0005-0000-0000-0000040B0000}"/>
    <cellStyle name="Currency0 4 15" xfId="2051" xr:uid="{00000000-0005-0000-0000-0000050B0000}"/>
    <cellStyle name="Currency0 4 15 2" xfId="2052" xr:uid="{00000000-0005-0000-0000-0000060B0000}"/>
    <cellStyle name="Currency0 4 15 3" xfId="2053" xr:uid="{00000000-0005-0000-0000-0000070B0000}"/>
    <cellStyle name="Currency0 4 16" xfId="2054" xr:uid="{00000000-0005-0000-0000-0000080B0000}"/>
    <cellStyle name="Currency0 4 16 2" xfId="2055" xr:uid="{00000000-0005-0000-0000-0000090B0000}"/>
    <cellStyle name="Currency0 4 16 3" xfId="2056" xr:uid="{00000000-0005-0000-0000-00000A0B0000}"/>
    <cellStyle name="Currency0 4 17" xfId="2057" xr:uid="{00000000-0005-0000-0000-00000B0B0000}"/>
    <cellStyle name="Currency0 4 17 2" xfId="2058" xr:uid="{00000000-0005-0000-0000-00000C0B0000}"/>
    <cellStyle name="Currency0 4 17 3" xfId="2059" xr:uid="{00000000-0005-0000-0000-00000D0B0000}"/>
    <cellStyle name="Currency0 4 18" xfId="2060" xr:uid="{00000000-0005-0000-0000-00000E0B0000}"/>
    <cellStyle name="Currency0 4 18 2" xfId="2061" xr:uid="{00000000-0005-0000-0000-00000F0B0000}"/>
    <cellStyle name="Currency0 4 18 3" xfId="2062" xr:uid="{00000000-0005-0000-0000-0000100B0000}"/>
    <cellStyle name="Currency0 4 19" xfId="2063" xr:uid="{00000000-0005-0000-0000-0000110B0000}"/>
    <cellStyle name="Currency0 4 19 2" xfId="2064" xr:uid="{00000000-0005-0000-0000-0000120B0000}"/>
    <cellStyle name="Currency0 4 19 3" xfId="2065" xr:uid="{00000000-0005-0000-0000-0000130B0000}"/>
    <cellStyle name="Currency0 4 2" xfId="2066" xr:uid="{00000000-0005-0000-0000-0000140B0000}"/>
    <cellStyle name="Currency0 4 2 10" xfId="2067" xr:uid="{00000000-0005-0000-0000-0000150B0000}"/>
    <cellStyle name="Currency0 4 2 10 2" xfId="2068" xr:uid="{00000000-0005-0000-0000-0000160B0000}"/>
    <cellStyle name="Currency0 4 2 10 3" xfId="2069" xr:uid="{00000000-0005-0000-0000-0000170B0000}"/>
    <cellStyle name="Currency0 4 2 11" xfId="2070" xr:uid="{00000000-0005-0000-0000-0000180B0000}"/>
    <cellStyle name="Currency0 4 2 11 2" xfId="2071" xr:uid="{00000000-0005-0000-0000-0000190B0000}"/>
    <cellStyle name="Currency0 4 2 11 3" xfId="2072" xr:uid="{00000000-0005-0000-0000-00001A0B0000}"/>
    <cellStyle name="Currency0 4 2 12" xfId="2073" xr:uid="{00000000-0005-0000-0000-00001B0B0000}"/>
    <cellStyle name="Currency0 4 2 12 2" xfId="2074" xr:uid="{00000000-0005-0000-0000-00001C0B0000}"/>
    <cellStyle name="Currency0 4 2 12 3" xfId="2075" xr:uid="{00000000-0005-0000-0000-00001D0B0000}"/>
    <cellStyle name="Currency0 4 2 13" xfId="2076" xr:uid="{00000000-0005-0000-0000-00001E0B0000}"/>
    <cellStyle name="Currency0 4 2 13 2" xfId="2077" xr:uid="{00000000-0005-0000-0000-00001F0B0000}"/>
    <cellStyle name="Currency0 4 2 13 3" xfId="2078" xr:uid="{00000000-0005-0000-0000-0000200B0000}"/>
    <cellStyle name="Currency0 4 2 14" xfId="2079" xr:uid="{00000000-0005-0000-0000-0000210B0000}"/>
    <cellStyle name="Currency0 4 2 14 2" xfId="2080" xr:uid="{00000000-0005-0000-0000-0000220B0000}"/>
    <cellStyle name="Currency0 4 2 14 3" xfId="2081" xr:uid="{00000000-0005-0000-0000-0000230B0000}"/>
    <cellStyle name="Currency0 4 2 15" xfId="2082" xr:uid="{00000000-0005-0000-0000-0000240B0000}"/>
    <cellStyle name="Currency0 4 2 15 2" xfId="2083" xr:uid="{00000000-0005-0000-0000-0000250B0000}"/>
    <cellStyle name="Currency0 4 2 15 3" xfId="2084" xr:uid="{00000000-0005-0000-0000-0000260B0000}"/>
    <cellStyle name="Currency0 4 2 16" xfId="2085" xr:uid="{00000000-0005-0000-0000-0000270B0000}"/>
    <cellStyle name="Currency0 4 2 16 2" xfId="2086" xr:uid="{00000000-0005-0000-0000-0000280B0000}"/>
    <cellStyle name="Currency0 4 2 16 3" xfId="2087" xr:uid="{00000000-0005-0000-0000-0000290B0000}"/>
    <cellStyle name="Currency0 4 2 17" xfId="2088" xr:uid="{00000000-0005-0000-0000-00002A0B0000}"/>
    <cellStyle name="Currency0 4 2 17 2" xfId="2089" xr:uid="{00000000-0005-0000-0000-00002B0B0000}"/>
    <cellStyle name="Currency0 4 2 17 3" xfId="2090" xr:uid="{00000000-0005-0000-0000-00002C0B0000}"/>
    <cellStyle name="Currency0 4 2 18" xfId="2091" xr:uid="{00000000-0005-0000-0000-00002D0B0000}"/>
    <cellStyle name="Currency0 4 2 18 2" xfId="2092" xr:uid="{00000000-0005-0000-0000-00002E0B0000}"/>
    <cellStyle name="Currency0 4 2 18 3" xfId="2093" xr:uid="{00000000-0005-0000-0000-00002F0B0000}"/>
    <cellStyle name="Currency0 4 2 19" xfId="2094" xr:uid="{00000000-0005-0000-0000-0000300B0000}"/>
    <cellStyle name="Currency0 4 2 19 2" xfId="2095" xr:uid="{00000000-0005-0000-0000-0000310B0000}"/>
    <cellStyle name="Currency0 4 2 19 3" xfId="2096" xr:uid="{00000000-0005-0000-0000-0000320B0000}"/>
    <cellStyle name="Currency0 4 2 2" xfId="2097" xr:uid="{00000000-0005-0000-0000-0000330B0000}"/>
    <cellStyle name="Currency0 4 2 2 2" xfId="2098" xr:uid="{00000000-0005-0000-0000-0000340B0000}"/>
    <cellStyle name="Currency0 4 2 2 3" xfId="2099" xr:uid="{00000000-0005-0000-0000-0000350B0000}"/>
    <cellStyle name="Currency0 4 2 20" xfId="2100" xr:uid="{00000000-0005-0000-0000-0000360B0000}"/>
    <cellStyle name="Currency0 4 2 20 2" xfId="2101" xr:uid="{00000000-0005-0000-0000-0000370B0000}"/>
    <cellStyle name="Currency0 4 2 20 3" xfId="2102" xr:uid="{00000000-0005-0000-0000-0000380B0000}"/>
    <cellStyle name="Currency0 4 2 21" xfId="2103" xr:uid="{00000000-0005-0000-0000-0000390B0000}"/>
    <cellStyle name="Currency0 4 2 21 2" xfId="2104" xr:uid="{00000000-0005-0000-0000-00003A0B0000}"/>
    <cellStyle name="Currency0 4 2 21 3" xfId="2105" xr:uid="{00000000-0005-0000-0000-00003B0B0000}"/>
    <cellStyle name="Currency0 4 2 22" xfId="2106" xr:uid="{00000000-0005-0000-0000-00003C0B0000}"/>
    <cellStyle name="Currency0 4 2 23" xfId="2107" xr:uid="{00000000-0005-0000-0000-00003D0B0000}"/>
    <cellStyle name="Currency0 4 2 3" xfId="2108" xr:uid="{00000000-0005-0000-0000-00003E0B0000}"/>
    <cellStyle name="Currency0 4 2 3 2" xfId="2109" xr:uid="{00000000-0005-0000-0000-00003F0B0000}"/>
    <cellStyle name="Currency0 4 2 3 3" xfId="2110" xr:uid="{00000000-0005-0000-0000-0000400B0000}"/>
    <cellStyle name="Currency0 4 2 4" xfId="2111" xr:uid="{00000000-0005-0000-0000-0000410B0000}"/>
    <cellStyle name="Currency0 4 2 4 2" xfId="2112" xr:uid="{00000000-0005-0000-0000-0000420B0000}"/>
    <cellStyle name="Currency0 4 2 4 3" xfId="2113" xr:uid="{00000000-0005-0000-0000-0000430B0000}"/>
    <cellStyle name="Currency0 4 2 5" xfId="2114" xr:uid="{00000000-0005-0000-0000-0000440B0000}"/>
    <cellStyle name="Currency0 4 2 5 2" xfId="2115" xr:uid="{00000000-0005-0000-0000-0000450B0000}"/>
    <cellStyle name="Currency0 4 2 5 3" xfId="2116" xr:uid="{00000000-0005-0000-0000-0000460B0000}"/>
    <cellStyle name="Currency0 4 2 6" xfId="2117" xr:uid="{00000000-0005-0000-0000-0000470B0000}"/>
    <cellStyle name="Currency0 4 2 6 2" xfId="2118" xr:uid="{00000000-0005-0000-0000-0000480B0000}"/>
    <cellStyle name="Currency0 4 2 6 3" xfId="2119" xr:uid="{00000000-0005-0000-0000-0000490B0000}"/>
    <cellStyle name="Currency0 4 2 7" xfId="2120" xr:uid="{00000000-0005-0000-0000-00004A0B0000}"/>
    <cellStyle name="Currency0 4 2 7 2" xfId="2121" xr:uid="{00000000-0005-0000-0000-00004B0B0000}"/>
    <cellStyle name="Currency0 4 2 7 3" xfId="2122" xr:uid="{00000000-0005-0000-0000-00004C0B0000}"/>
    <cellStyle name="Currency0 4 2 8" xfId="2123" xr:uid="{00000000-0005-0000-0000-00004D0B0000}"/>
    <cellStyle name="Currency0 4 2 8 2" xfId="2124" xr:uid="{00000000-0005-0000-0000-00004E0B0000}"/>
    <cellStyle name="Currency0 4 2 8 3" xfId="2125" xr:uid="{00000000-0005-0000-0000-00004F0B0000}"/>
    <cellStyle name="Currency0 4 2 9" xfId="2126" xr:uid="{00000000-0005-0000-0000-0000500B0000}"/>
    <cellStyle name="Currency0 4 2 9 2" xfId="2127" xr:uid="{00000000-0005-0000-0000-0000510B0000}"/>
    <cellStyle name="Currency0 4 2 9 3" xfId="2128" xr:uid="{00000000-0005-0000-0000-0000520B0000}"/>
    <cellStyle name="Currency0 4 20" xfId="2129" xr:uid="{00000000-0005-0000-0000-0000530B0000}"/>
    <cellStyle name="Currency0 4 20 2" xfId="2130" xr:uid="{00000000-0005-0000-0000-0000540B0000}"/>
    <cellStyle name="Currency0 4 20 3" xfId="2131" xr:uid="{00000000-0005-0000-0000-0000550B0000}"/>
    <cellStyle name="Currency0 4 21" xfId="2132" xr:uid="{00000000-0005-0000-0000-0000560B0000}"/>
    <cellStyle name="Currency0 4 21 2" xfId="2133" xr:uid="{00000000-0005-0000-0000-0000570B0000}"/>
    <cellStyle name="Currency0 4 21 3" xfId="2134" xr:uid="{00000000-0005-0000-0000-0000580B0000}"/>
    <cellStyle name="Currency0 4 22" xfId="2135" xr:uid="{00000000-0005-0000-0000-0000590B0000}"/>
    <cellStyle name="Currency0 4 22 2" xfId="2136" xr:uid="{00000000-0005-0000-0000-00005A0B0000}"/>
    <cellStyle name="Currency0 4 22 3" xfId="2137" xr:uid="{00000000-0005-0000-0000-00005B0B0000}"/>
    <cellStyle name="Currency0 4 23" xfId="2138" xr:uid="{00000000-0005-0000-0000-00005C0B0000}"/>
    <cellStyle name="Currency0 4 23 2" xfId="2139" xr:uid="{00000000-0005-0000-0000-00005D0B0000}"/>
    <cellStyle name="Currency0 4 23 3" xfId="2140" xr:uid="{00000000-0005-0000-0000-00005E0B0000}"/>
    <cellStyle name="Currency0 4 24" xfId="2141" xr:uid="{00000000-0005-0000-0000-00005F0B0000}"/>
    <cellStyle name="Currency0 4 25" xfId="2142" xr:uid="{00000000-0005-0000-0000-0000600B0000}"/>
    <cellStyle name="Currency0 4 3" xfId="2143" xr:uid="{00000000-0005-0000-0000-0000610B0000}"/>
    <cellStyle name="Currency0 4 3 10" xfId="2144" xr:uid="{00000000-0005-0000-0000-0000620B0000}"/>
    <cellStyle name="Currency0 4 3 10 2" xfId="2145" xr:uid="{00000000-0005-0000-0000-0000630B0000}"/>
    <cellStyle name="Currency0 4 3 10 3" xfId="2146" xr:uid="{00000000-0005-0000-0000-0000640B0000}"/>
    <cellStyle name="Currency0 4 3 11" xfId="2147" xr:uid="{00000000-0005-0000-0000-0000650B0000}"/>
    <cellStyle name="Currency0 4 3 11 2" xfId="2148" xr:uid="{00000000-0005-0000-0000-0000660B0000}"/>
    <cellStyle name="Currency0 4 3 11 3" xfId="2149" xr:uid="{00000000-0005-0000-0000-0000670B0000}"/>
    <cellStyle name="Currency0 4 3 12" xfId="2150" xr:uid="{00000000-0005-0000-0000-0000680B0000}"/>
    <cellStyle name="Currency0 4 3 12 2" xfId="2151" xr:uid="{00000000-0005-0000-0000-0000690B0000}"/>
    <cellStyle name="Currency0 4 3 12 3" xfId="2152" xr:uid="{00000000-0005-0000-0000-00006A0B0000}"/>
    <cellStyle name="Currency0 4 3 13" xfId="2153" xr:uid="{00000000-0005-0000-0000-00006B0B0000}"/>
    <cellStyle name="Currency0 4 3 13 2" xfId="2154" xr:uid="{00000000-0005-0000-0000-00006C0B0000}"/>
    <cellStyle name="Currency0 4 3 13 3" xfId="2155" xr:uid="{00000000-0005-0000-0000-00006D0B0000}"/>
    <cellStyle name="Currency0 4 3 14" xfId="2156" xr:uid="{00000000-0005-0000-0000-00006E0B0000}"/>
    <cellStyle name="Currency0 4 3 14 2" xfId="2157" xr:uid="{00000000-0005-0000-0000-00006F0B0000}"/>
    <cellStyle name="Currency0 4 3 14 3" xfId="2158" xr:uid="{00000000-0005-0000-0000-0000700B0000}"/>
    <cellStyle name="Currency0 4 3 15" xfId="2159" xr:uid="{00000000-0005-0000-0000-0000710B0000}"/>
    <cellStyle name="Currency0 4 3 15 2" xfId="2160" xr:uid="{00000000-0005-0000-0000-0000720B0000}"/>
    <cellStyle name="Currency0 4 3 15 3" xfId="2161" xr:uid="{00000000-0005-0000-0000-0000730B0000}"/>
    <cellStyle name="Currency0 4 3 16" xfId="2162" xr:uid="{00000000-0005-0000-0000-0000740B0000}"/>
    <cellStyle name="Currency0 4 3 16 2" xfId="2163" xr:uid="{00000000-0005-0000-0000-0000750B0000}"/>
    <cellStyle name="Currency0 4 3 16 3" xfId="2164" xr:uid="{00000000-0005-0000-0000-0000760B0000}"/>
    <cellStyle name="Currency0 4 3 17" xfId="2165" xr:uid="{00000000-0005-0000-0000-0000770B0000}"/>
    <cellStyle name="Currency0 4 3 17 2" xfId="2166" xr:uid="{00000000-0005-0000-0000-0000780B0000}"/>
    <cellStyle name="Currency0 4 3 17 3" xfId="2167" xr:uid="{00000000-0005-0000-0000-0000790B0000}"/>
    <cellStyle name="Currency0 4 3 18" xfId="2168" xr:uid="{00000000-0005-0000-0000-00007A0B0000}"/>
    <cellStyle name="Currency0 4 3 18 2" xfId="2169" xr:uid="{00000000-0005-0000-0000-00007B0B0000}"/>
    <cellStyle name="Currency0 4 3 18 3" xfId="2170" xr:uid="{00000000-0005-0000-0000-00007C0B0000}"/>
    <cellStyle name="Currency0 4 3 19" xfId="2171" xr:uid="{00000000-0005-0000-0000-00007D0B0000}"/>
    <cellStyle name="Currency0 4 3 19 2" xfId="2172" xr:uid="{00000000-0005-0000-0000-00007E0B0000}"/>
    <cellStyle name="Currency0 4 3 19 3" xfId="2173" xr:uid="{00000000-0005-0000-0000-00007F0B0000}"/>
    <cellStyle name="Currency0 4 3 2" xfId="2174" xr:uid="{00000000-0005-0000-0000-0000800B0000}"/>
    <cellStyle name="Currency0 4 3 2 2" xfId="2175" xr:uid="{00000000-0005-0000-0000-0000810B0000}"/>
    <cellStyle name="Currency0 4 3 2 3" xfId="2176" xr:uid="{00000000-0005-0000-0000-0000820B0000}"/>
    <cellStyle name="Currency0 4 3 20" xfId="2177" xr:uid="{00000000-0005-0000-0000-0000830B0000}"/>
    <cellStyle name="Currency0 4 3 20 2" xfId="2178" xr:uid="{00000000-0005-0000-0000-0000840B0000}"/>
    <cellStyle name="Currency0 4 3 20 3" xfId="2179" xr:uid="{00000000-0005-0000-0000-0000850B0000}"/>
    <cellStyle name="Currency0 4 3 21" xfId="2180" xr:uid="{00000000-0005-0000-0000-0000860B0000}"/>
    <cellStyle name="Currency0 4 3 21 2" xfId="2181" xr:uid="{00000000-0005-0000-0000-0000870B0000}"/>
    <cellStyle name="Currency0 4 3 21 3" xfId="2182" xr:uid="{00000000-0005-0000-0000-0000880B0000}"/>
    <cellStyle name="Currency0 4 3 22" xfId="2183" xr:uid="{00000000-0005-0000-0000-0000890B0000}"/>
    <cellStyle name="Currency0 4 3 23" xfId="2184" xr:uid="{00000000-0005-0000-0000-00008A0B0000}"/>
    <cellStyle name="Currency0 4 3 3" xfId="2185" xr:uid="{00000000-0005-0000-0000-00008B0B0000}"/>
    <cellStyle name="Currency0 4 3 3 2" xfId="2186" xr:uid="{00000000-0005-0000-0000-00008C0B0000}"/>
    <cellStyle name="Currency0 4 3 3 3" xfId="2187" xr:uid="{00000000-0005-0000-0000-00008D0B0000}"/>
    <cellStyle name="Currency0 4 3 4" xfId="2188" xr:uid="{00000000-0005-0000-0000-00008E0B0000}"/>
    <cellStyle name="Currency0 4 3 4 2" xfId="2189" xr:uid="{00000000-0005-0000-0000-00008F0B0000}"/>
    <cellStyle name="Currency0 4 3 4 3" xfId="2190" xr:uid="{00000000-0005-0000-0000-0000900B0000}"/>
    <cellStyle name="Currency0 4 3 5" xfId="2191" xr:uid="{00000000-0005-0000-0000-0000910B0000}"/>
    <cellStyle name="Currency0 4 3 5 2" xfId="2192" xr:uid="{00000000-0005-0000-0000-0000920B0000}"/>
    <cellStyle name="Currency0 4 3 5 3" xfId="2193" xr:uid="{00000000-0005-0000-0000-0000930B0000}"/>
    <cellStyle name="Currency0 4 3 6" xfId="2194" xr:uid="{00000000-0005-0000-0000-0000940B0000}"/>
    <cellStyle name="Currency0 4 3 6 2" xfId="2195" xr:uid="{00000000-0005-0000-0000-0000950B0000}"/>
    <cellStyle name="Currency0 4 3 6 3" xfId="2196" xr:uid="{00000000-0005-0000-0000-0000960B0000}"/>
    <cellStyle name="Currency0 4 3 7" xfId="2197" xr:uid="{00000000-0005-0000-0000-0000970B0000}"/>
    <cellStyle name="Currency0 4 3 7 2" xfId="2198" xr:uid="{00000000-0005-0000-0000-0000980B0000}"/>
    <cellStyle name="Currency0 4 3 7 3" xfId="2199" xr:uid="{00000000-0005-0000-0000-0000990B0000}"/>
    <cellStyle name="Currency0 4 3 8" xfId="2200" xr:uid="{00000000-0005-0000-0000-00009A0B0000}"/>
    <cellStyle name="Currency0 4 3 8 2" xfId="2201" xr:uid="{00000000-0005-0000-0000-00009B0B0000}"/>
    <cellStyle name="Currency0 4 3 8 3" xfId="2202" xr:uid="{00000000-0005-0000-0000-00009C0B0000}"/>
    <cellStyle name="Currency0 4 3 9" xfId="2203" xr:uid="{00000000-0005-0000-0000-00009D0B0000}"/>
    <cellStyle name="Currency0 4 3 9 2" xfId="2204" xr:uid="{00000000-0005-0000-0000-00009E0B0000}"/>
    <cellStyle name="Currency0 4 3 9 3" xfId="2205" xr:uid="{00000000-0005-0000-0000-00009F0B0000}"/>
    <cellStyle name="Currency0 4 4" xfId="2206" xr:uid="{00000000-0005-0000-0000-0000A00B0000}"/>
    <cellStyle name="Currency0 4 4 2" xfId="2207" xr:uid="{00000000-0005-0000-0000-0000A10B0000}"/>
    <cellStyle name="Currency0 4 4 3" xfId="2208" xr:uid="{00000000-0005-0000-0000-0000A20B0000}"/>
    <cellStyle name="Currency0 4 4 4" xfId="14627" xr:uid="{00000000-0005-0000-0000-0000A30B0000}"/>
    <cellStyle name="Currency0 4 4 5" xfId="14628" xr:uid="{00000000-0005-0000-0000-0000A40B0000}"/>
    <cellStyle name="Currency0 4 5" xfId="2209" xr:uid="{00000000-0005-0000-0000-0000A50B0000}"/>
    <cellStyle name="Currency0 4 5 2" xfId="2210" xr:uid="{00000000-0005-0000-0000-0000A60B0000}"/>
    <cellStyle name="Currency0 4 5 3" xfId="2211" xr:uid="{00000000-0005-0000-0000-0000A70B0000}"/>
    <cellStyle name="Currency0 4 5 4" xfId="14629" xr:uid="{00000000-0005-0000-0000-0000A80B0000}"/>
    <cellStyle name="Currency0 4 5 5" xfId="14630" xr:uid="{00000000-0005-0000-0000-0000A90B0000}"/>
    <cellStyle name="Currency0 4 6" xfId="2212" xr:uid="{00000000-0005-0000-0000-0000AA0B0000}"/>
    <cellStyle name="Currency0 4 6 2" xfId="2213" xr:uid="{00000000-0005-0000-0000-0000AB0B0000}"/>
    <cellStyle name="Currency0 4 6 3" xfId="2214" xr:uid="{00000000-0005-0000-0000-0000AC0B0000}"/>
    <cellStyle name="Currency0 4 7" xfId="2215" xr:uid="{00000000-0005-0000-0000-0000AD0B0000}"/>
    <cellStyle name="Currency0 4 7 2" xfId="2216" xr:uid="{00000000-0005-0000-0000-0000AE0B0000}"/>
    <cellStyle name="Currency0 4 7 3" xfId="2217" xr:uid="{00000000-0005-0000-0000-0000AF0B0000}"/>
    <cellStyle name="Currency0 4 8" xfId="2218" xr:uid="{00000000-0005-0000-0000-0000B00B0000}"/>
    <cellStyle name="Currency0 4 8 2" xfId="2219" xr:uid="{00000000-0005-0000-0000-0000B10B0000}"/>
    <cellStyle name="Currency0 4 8 3" xfId="2220" xr:uid="{00000000-0005-0000-0000-0000B20B0000}"/>
    <cellStyle name="Currency0 4 9" xfId="2221" xr:uid="{00000000-0005-0000-0000-0000B30B0000}"/>
    <cellStyle name="Currency0 4 9 2" xfId="2222" xr:uid="{00000000-0005-0000-0000-0000B40B0000}"/>
    <cellStyle name="Currency0 4 9 3" xfId="2223" xr:uid="{00000000-0005-0000-0000-0000B50B0000}"/>
    <cellStyle name="Currency0 5" xfId="2224" xr:uid="{00000000-0005-0000-0000-0000B60B0000}"/>
    <cellStyle name="Currency0 5 10" xfId="2225" xr:uid="{00000000-0005-0000-0000-0000B70B0000}"/>
    <cellStyle name="Currency0 5 10 2" xfId="2226" xr:uid="{00000000-0005-0000-0000-0000B80B0000}"/>
    <cellStyle name="Currency0 5 10 3" xfId="2227" xr:uid="{00000000-0005-0000-0000-0000B90B0000}"/>
    <cellStyle name="Currency0 5 11" xfId="2228" xr:uid="{00000000-0005-0000-0000-0000BA0B0000}"/>
    <cellStyle name="Currency0 5 11 2" xfId="2229" xr:uid="{00000000-0005-0000-0000-0000BB0B0000}"/>
    <cellStyle name="Currency0 5 11 3" xfId="2230" xr:uid="{00000000-0005-0000-0000-0000BC0B0000}"/>
    <cellStyle name="Currency0 5 12" xfId="2231" xr:uid="{00000000-0005-0000-0000-0000BD0B0000}"/>
    <cellStyle name="Currency0 5 12 2" xfId="2232" xr:uid="{00000000-0005-0000-0000-0000BE0B0000}"/>
    <cellStyle name="Currency0 5 12 3" xfId="2233" xr:uid="{00000000-0005-0000-0000-0000BF0B0000}"/>
    <cellStyle name="Currency0 5 13" xfId="2234" xr:uid="{00000000-0005-0000-0000-0000C00B0000}"/>
    <cellStyle name="Currency0 5 13 2" xfId="2235" xr:uid="{00000000-0005-0000-0000-0000C10B0000}"/>
    <cellStyle name="Currency0 5 13 3" xfId="2236" xr:uid="{00000000-0005-0000-0000-0000C20B0000}"/>
    <cellStyle name="Currency0 5 14" xfId="2237" xr:uid="{00000000-0005-0000-0000-0000C30B0000}"/>
    <cellStyle name="Currency0 5 14 2" xfId="2238" xr:uid="{00000000-0005-0000-0000-0000C40B0000}"/>
    <cellStyle name="Currency0 5 14 3" xfId="2239" xr:uid="{00000000-0005-0000-0000-0000C50B0000}"/>
    <cellStyle name="Currency0 5 15" xfId="2240" xr:uid="{00000000-0005-0000-0000-0000C60B0000}"/>
    <cellStyle name="Currency0 5 15 2" xfId="2241" xr:uid="{00000000-0005-0000-0000-0000C70B0000}"/>
    <cellStyle name="Currency0 5 15 3" xfId="2242" xr:uid="{00000000-0005-0000-0000-0000C80B0000}"/>
    <cellStyle name="Currency0 5 16" xfId="2243" xr:uid="{00000000-0005-0000-0000-0000C90B0000}"/>
    <cellStyle name="Currency0 5 16 2" xfId="2244" xr:uid="{00000000-0005-0000-0000-0000CA0B0000}"/>
    <cellStyle name="Currency0 5 16 3" xfId="2245" xr:uid="{00000000-0005-0000-0000-0000CB0B0000}"/>
    <cellStyle name="Currency0 5 17" xfId="2246" xr:uid="{00000000-0005-0000-0000-0000CC0B0000}"/>
    <cellStyle name="Currency0 5 17 2" xfId="2247" xr:uid="{00000000-0005-0000-0000-0000CD0B0000}"/>
    <cellStyle name="Currency0 5 17 3" xfId="2248" xr:uid="{00000000-0005-0000-0000-0000CE0B0000}"/>
    <cellStyle name="Currency0 5 18" xfId="2249" xr:uid="{00000000-0005-0000-0000-0000CF0B0000}"/>
    <cellStyle name="Currency0 5 18 2" xfId="2250" xr:uid="{00000000-0005-0000-0000-0000D00B0000}"/>
    <cellStyle name="Currency0 5 18 3" xfId="2251" xr:uid="{00000000-0005-0000-0000-0000D10B0000}"/>
    <cellStyle name="Currency0 5 19" xfId="2252" xr:uid="{00000000-0005-0000-0000-0000D20B0000}"/>
    <cellStyle name="Currency0 5 19 2" xfId="2253" xr:uid="{00000000-0005-0000-0000-0000D30B0000}"/>
    <cellStyle name="Currency0 5 19 3" xfId="2254" xr:uid="{00000000-0005-0000-0000-0000D40B0000}"/>
    <cellStyle name="Currency0 5 2" xfId="2255" xr:uid="{00000000-0005-0000-0000-0000D50B0000}"/>
    <cellStyle name="Currency0 5 2 2" xfId="2256" xr:uid="{00000000-0005-0000-0000-0000D60B0000}"/>
    <cellStyle name="Currency0 5 2 3" xfId="2257" xr:uid="{00000000-0005-0000-0000-0000D70B0000}"/>
    <cellStyle name="Currency0 5 20" xfId="2258" xr:uid="{00000000-0005-0000-0000-0000D80B0000}"/>
    <cellStyle name="Currency0 5 20 2" xfId="2259" xr:uid="{00000000-0005-0000-0000-0000D90B0000}"/>
    <cellStyle name="Currency0 5 20 3" xfId="2260" xr:uid="{00000000-0005-0000-0000-0000DA0B0000}"/>
    <cellStyle name="Currency0 5 21" xfId="2261" xr:uid="{00000000-0005-0000-0000-0000DB0B0000}"/>
    <cellStyle name="Currency0 5 21 2" xfId="2262" xr:uid="{00000000-0005-0000-0000-0000DC0B0000}"/>
    <cellStyle name="Currency0 5 21 3" xfId="2263" xr:uid="{00000000-0005-0000-0000-0000DD0B0000}"/>
    <cellStyle name="Currency0 5 22" xfId="2264" xr:uid="{00000000-0005-0000-0000-0000DE0B0000}"/>
    <cellStyle name="Currency0 5 23" xfId="2265" xr:uid="{00000000-0005-0000-0000-0000DF0B0000}"/>
    <cellStyle name="Currency0 5 3" xfId="2266" xr:uid="{00000000-0005-0000-0000-0000E00B0000}"/>
    <cellStyle name="Currency0 5 3 2" xfId="2267" xr:uid="{00000000-0005-0000-0000-0000E10B0000}"/>
    <cellStyle name="Currency0 5 3 3" xfId="2268" xr:uid="{00000000-0005-0000-0000-0000E20B0000}"/>
    <cellStyle name="Currency0 5 4" xfId="2269" xr:uid="{00000000-0005-0000-0000-0000E30B0000}"/>
    <cellStyle name="Currency0 5 4 2" xfId="2270" xr:uid="{00000000-0005-0000-0000-0000E40B0000}"/>
    <cellStyle name="Currency0 5 4 3" xfId="2271" xr:uid="{00000000-0005-0000-0000-0000E50B0000}"/>
    <cellStyle name="Currency0 5 5" xfId="2272" xr:uid="{00000000-0005-0000-0000-0000E60B0000}"/>
    <cellStyle name="Currency0 5 5 2" xfId="2273" xr:uid="{00000000-0005-0000-0000-0000E70B0000}"/>
    <cellStyle name="Currency0 5 5 3" xfId="2274" xr:uid="{00000000-0005-0000-0000-0000E80B0000}"/>
    <cellStyle name="Currency0 5 6" xfId="2275" xr:uid="{00000000-0005-0000-0000-0000E90B0000}"/>
    <cellStyle name="Currency0 5 6 2" xfId="2276" xr:uid="{00000000-0005-0000-0000-0000EA0B0000}"/>
    <cellStyle name="Currency0 5 6 3" xfId="2277" xr:uid="{00000000-0005-0000-0000-0000EB0B0000}"/>
    <cellStyle name="Currency0 5 7" xfId="2278" xr:uid="{00000000-0005-0000-0000-0000EC0B0000}"/>
    <cellStyle name="Currency0 5 7 2" xfId="2279" xr:uid="{00000000-0005-0000-0000-0000ED0B0000}"/>
    <cellStyle name="Currency0 5 7 3" xfId="2280" xr:uid="{00000000-0005-0000-0000-0000EE0B0000}"/>
    <cellStyle name="Currency0 5 8" xfId="2281" xr:uid="{00000000-0005-0000-0000-0000EF0B0000}"/>
    <cellStyle name="Currency0 5 8 2" xfId="2282" xr:uid="{00000000-0005-0000-0000-0000F00B0000}"/>
    <cellStyle name="Currency0 5 8 3" xfId="2283" xr:uid="{00000000-0005-0000-0000-0000F10B0000}"/>
    <cellStyle name="Currency0 5 9" xfId="2284" xr:uid="{00000000-0005-0000-0000-0000F20B0000}"/>
    <cellStyle name="Currency0 5 9 2" xfId="2285" xr:uid="{00000000-0005-0000-0000-0000F30B0000}"/>
    <cellStyle name="Currency0 5 9 3" xfId="2286" xr:uid="{00000000-0005-0000-0000-0000F40B0000}"/>
    <cellStyle name="Currency0 6" xfId="2287" xr:uid="{00000000-0005-0000-0000-0000F50B0000}"/>
    <cellStyle name="Currency0 6 10" xfId="2288" xr:uid="{00000000-0005-0000-0000-0000F60B0000}"/>
    <cellStyle name="Currency0 6 10 2" xfId="2289" xr:uid="{00000000-0005-0000-0000-0000F70B0000}"/>
    <cellStyle name="Currency0 6 10 3" xfId="2290" xr:uid="{00000000-0005-0000-0000-0000F80B0000}"/>
    <cellStyle name="Currency0 6 11" xfId="2291" xr:uid="{00000000-0005-0000-0000-0000F90B0000}"/>
    <cellStyle name="Currency0 6 11 2" xfId="2292" xr:uid="{00000000-0005-0000-0000-0000FA0B0000}"/>
    <cellStyle name="Currency0 6 11 3" xfId="2293" xr:uid="{00000000-0005-0000-0000-0000FB0B0000}"/>
    <cellStyle name="Currency0 6 12" xfId="2294" xr:uid="{00000000-0005-0000-0000-0000FC0B0000}"/>
    <cellStyle name="Currency0 6 12 2" xfId="2295" xr:uid="{00000000-0005-0000-0000-0000FD0B0000}"/>
    <cellStyle name="Currency0 6 12 3" xfId="2296" xr:uid="{00000000-0005-0000-0000-0000FE0B0000}"/>
    <cellStyle name="Currency0 6 13" xfId="2297" xr:uid="{00000000-0005-0000-0000-0000FF0B0000}"/>
    <cellStyle name="Currency0 6 13 2" xfId="2298" xr:uid="{00000000-0005-0000-0000-0000000C0000}"/>
    <cellStyle name="Currency0 6 13 3" xfId="2299" xr:uid="{00000000-0005-0000-0000-0000010C0000}"/>
    <cellStyle name="Currency0 6 14" xfId="2300" xr:uid="{00000000-0005-0000-0000-0000020C0000}"/>
    <cellStyle name="Currency0 6 14 2" xfId="2301" xr:uid="{00000000-0005-0000-0000-0000030C0000}"/>
    <cellStyle name="Currency0 6 14 3" xfId="2302" xr:uid="{00000000-0005-0000-0000-0000040C0000}"/>
    <cellStyle name="Currency0 6 15" xfId="2303" xr:uid="{00000000-0005-0000-0000-0000050C0000}"/>
    <cellStyle name="Currency0 6 15 2" xfId="2304" xr:uid="{00000000-0005-0000-0000-0000060C0000}"/>
    <cellStyle name="Currency0 6 15 3" xfId="2305" xr:uid="{00000000-0005-0000-0000-0000070C0000}"/>
    <cellStyle name="Currency0 6 16" xfId="2306" xr:uid="{00000000-0005-0000-0000-0000080C0000}"/>
    <cellStyle name="Currency0 6 16 2" xfId="2307" xr:uid="{00000000-0005-0000-0000-0000090C0000}"/>
    <cellStyle name="Currency0 6 16 3" xfId="2308" xr:uid="{00000000-0005-0000-0000-00000A0C0000}"/>
    <cellStyle name="Currency0 6 17" xfId="2309" xr:uid="{00000000-0005-0000-0000-00000B0C0000}"/>
    <cellStyle name="Currency0 6 17 2" xfId="2310" xr:uid="{00000000-0005-0000-0000-00000C0C0000}"/>
    <cellStyle name="Currency0 6 17 3" xfId="2311" xr:uid="{00000000-0005-0000-0000-00000D0C0000}"/>
    <cellStyle name="Currency0 6 18" xfId="2312" xr:uid="{00000000-0005-0000-0000-00000E0C0000}"/>
    <cellStyle name="Currency0 6 18 2" xfId="2313" xr:uid="{00000000-0005-0000-0000-00000F0C0000}"/>
    <cellStyle name="Currency0 6 18 3" xfId="2314" xr:uid="{00000000-0005-0000-0000-0000100C0000}"/>
    <cellStyle name="Currency0 6 19" xfId="2315" xr:uid="{00000000-0005-0000-0000-0000110C0000}"/>
    <cellStyle name="Currency0 6 19 2" xfId="2316" xr:uid="{00000000-0005-0000-0000-0000120C0000}"/>
    <cellStyle name="Currency0 6 19 3" xfId="2317" xr:uid="{00000000-0005-0000-0000-0000130C0000}"/>
    <cellStyle name="Currency0 6 2" xfId="2318" xr:uid="{00000000-0005-0000-0000-0000140C0000}"/>
    <cellStyle name="Currency0 6 2 2" xfId="2319" xr:uid="{00000000-0005-0000-0000-0000150C0000}"/>
    <cellStyle name="Currency0 6 2 3" xfId="2320" xr:uid="{00000000-0005-0000-0000-0000160C0000}"/>
    <cellStyle name="Currency0 6 20" xfId="2321" xr:uid="{00000000-0005-0000-0000-0000170C0000}"/>
    <cellStyle name="Currency0 6 20 2" xfId="2322" xr:uid="{00000000-0005-0000-0000-0000180C0000}"/>
    <cellStyle name="Currency0 6 20 3" xfId="2323" xr:uid="{00000000-0005-0000-0000-0000190C0000}"/>
    <cellStyle name="Currency0 6 21" xfId="2324" xr:uid="{00000000-0005-0000-0000-00001A0C0000}"/>
    <cellStyle name="Currency0 6 21 2" xfId="2325" xr:uid="{00000000-0005-0000-0000-00001B0C0000}"/>
    <cellStyle name="Currency0 6 21 3" xfId="2326" xr:uid="{00000000-0005-0000-0000-00001C0C0000}"/>
    <cellStyle name="Currency0 6 22" xfId="2327" xr:uid="{00000000-0005-0000-0000-00001D0C0000}"/>
    <cellStyle name="Currency0 6 23" xfId="2328" xr:uid="{00000000-0005-0000-0000-00001E0C0000}"/>
    <cellStyle name="Currency0 6 3" xfId="2329" xr:uid="{00000000-0005-0000-0000-00001F0C0000}"/>
    <cellStyle name="Currency0 6 3 2" xfId="2330" xr:uid="{00000000-0005-0000-0000-0000200C0000}"/>
    <cellStyle name="Currency0 6 3 3" xfId="2331" xr:uid="{00000000-0005-0000-0000-0000210C0000}"/>
    <cellStyle name="Currency0 6 4" xfId="2332" xr:uid="{00000000-0005-0000-0000-0000220C0000}"/>
    <cellStyle name="Currency0 6 4 2" xfId="2333" xr:uid="{00000000-0005-0000-0000-0000230C0000}"/>
    <cellStyle name="Currency0 6 4 3" xfId="2334" xr:uid="{00000000-0005-0000-0000-0000240C0000}"/>
    <cellStyle name="Currency0 6 5" xfId="2335" xr:uid="{00000000-0005-0000-0000-0000250C0000}"/>
    <cellStyle name="Currency0 6 5 2" xfId="2336" xr:uid="{00000000-0005-0000-0000-0000260C0000}"/>
    <cellStyle name="Currency0 6 5 3" xfId="2337" xr:uid="{00000000-0005-0000-0000-0000270C0000}"/>
    <cellStyle name="Currency0 6 6" xfId="2338" xr:uid="{00000000-0005-0000-0000-0000280C0000}"/>
    <cellStyle name="Currency0 6 6 2" xfId="2339" xr:uid="{00000000-0005-0000-0000-0000290C0000}"/>
    <cellStyle name="Currency0 6 6 3" xfId="2340" xr:uid="{00000000-0005-0000-0000-00002A0C0000}"/>
    <cellStyle name="Currency0 6 7" xfId="2341" xr:uid="{00000000-0005-0000-0000-00002B0C0000}"/>
    <cellStyle name="Currency0 6 7 2" xfId="2342" xr:uid="{00000000-0005-0000-0000-00002C0C0000}"/>
    <cellStyle name="Currency0 6 7 3" xfId="2343" xr:uid="{00000000-0005-0000-0000-00002D0C0000}"/>
    <cellStyle name="Currency0 6 8" xfId="2344" xr:uid="{00000000-0005-0000-0000-00002E0C0000}"/>
    <cellStyle name="Currency0 6 8 2" xfId="2345" xr:uid="{00000000-0005-0000-0000-00002F0C0000}"/>
    <cellStyle name="Currency0 6 8 3" xfId="2346" xr:uid="{00000000-0005-0000-0000-0000300C0000}"/>
    <cellStyle name="Currency0 6 9" xfId="2347" xr:uid="{00000000-0005-0000-0000-0000310C0000}"/>
    <cellStyle name="Currency0 6 9 2" xfId="2348" xr:uid="{00000000-0005-0000-0000-0000320C0000}"/>
    <cellStyle name="Currency0 6 9 3" xfId="2349" xr:uid="{00000000-0005-0000-0000-0000330C0000}"/>
    <cellStyle name="Currency0 7" xfId="2350" xr:uid="{00000000-0005-0000-0000-0000340C0000}"/>
    <cellStyle name="Currency0 7 2" xfId="2351" xr:uid="{00000000-0005-0000-0000-0000350C0000}"/>
    <cellStyle name="Currency0 7 3" xfId="2352" xr:uid="{00000000-0005-0000-0000-0000360C0000}"/>
    <cellStyle name="Currency0 7 4" xfId="14631" xr:uid="{00000000-0005-0000-0000-0000370C0000}"/>
    <cellStyle name="Currency0 7 5" xfId="14632" xr:uid="{00000000-0005-0000-0000-0000380C0000}"/>
    <cellStyle name="Currency0 8" xfId="2353" xr:uid="{00000000-0005-0000-0000-0000390C0000}"/>
    <cellStyle name="Currency0 8 2" xfId="2354" xr:uid="{00000000-0005-0000-0000-00003A0C0000}"/>
    <cellStyle name="Currency0 8 3" xfId="2355" xr:uid="{00000000-0005-0000-0000-00003B0C0000}"/>
    <cellStyle name="Currency0 8 4" xfId="14633" xr:uid="{00000000-0005-0000-0000-00003C0C0000}"/>
    <cellStyle name="Currency0 8 5" xfId="14634" xr:uid="{00000000-0005-0000-0000-00003D0C0000}"/>
    <cellStyle name="Currency0 9" xfId="2356" xr:uid="{00000000-0005-0000-0000-00003E0C0000}"/>
    <cellStyle name="Currency0 9 2" xfId="2357" xr:uid="{00000000-0005-0000-0000-00003F0C0000}"/>
    <cellStyle name="Currency0 9 3" xfId="2358" xr:uid="{00000000-0005-0000-0000-0000400C0000}"/>
    <cellStyle name="Currency0 9 4" xfId="14635" xr:uid="{00000000-0005-0000-0000-0000410C0000}"/>
    <cellStyle name="Currency0 9 5" xfId="14636" xr:uid="{00000000-0005-0000-0000-0000420C0000}"/>
    <cellStyle name="Currency0_0-PROCESS-DR 87.02.15" xfId="2359" xr:uid="{00000000-0005-0000-0000-0000430C0000}"/>
    <cellStyle name="Currency㺘OTD thru NOR " xfId="2360" xr:uid="{00000000-0005-0000-0000-0000440C0000}"/>
    <cellStyle name="Currency㺘OTD thru NOR  10" xfId="14637" xr:uid="{00000000-0005-0000-0000-0000450C0000}"/>
    <cellStyle name="Currency㺘OTD thru NOR  2" xfId="13946" xr:uid="{00000000-0005-0000-0000-0000460C0000}"/>
    <cellStyle name="Currency㺘OTD thru NOR  3" xfId="13947" xr:uid="{00000000-0005-0000-0000-0000470C0000}"/>
    <cellStyle name="Currency㺘OTD thru NOR  4" xfId="9705" xr:uid="{00000000-0005-0000-0000-0000480C0000}"/>
    <cellStyle name="Currency㺘OTD thru NOR  5" xfId="14638" xr:uid="{00000000-0005-0000-0000-0000490C0000}"/>
    <cellStyle name="Currency㺘OTD thru NOR  6" xfId="14639" xr:uid="{00000000-0005-0000-0000-00004A0C0000}"/>
    <cellStyle name="Currency㺘OTD thru NOR  7" xfId="14640" xr:uid="{00000000-0005-0000-0000-00004B0C0000}"/>
    <cellStyle name="Currency㺘OTD thru NOR  8" xfId="14641" xr:uid="{00000000-0005-0000-0000-00004C0C0000}"/>
    <cellStyle name="Currency㺘OTD thru NOR  9" xfId="14642" xr:uid="{00000000-0005-0000-0000-00004D0C0000}"/>
    <cellStyle name="Date" xfId="2361" xr:uid="{00000000-0005-0000-0000-00004E0C0000}"/>
    <cellStyle name="Date 10" xfId="2362" xr:uid="{00000000-0005-0000-0000-00004F0C0000}"/>
    <cellStyle name="Date 10 2" xfId="2363" xr:uid="{00000000-0005-0000-0000-0000500C0000}"/>
    <cellStyle name="Date 10 2 2" xfId="9708" xr:uid="{00000000-0005-0000-0000-0000510C0000}"/>
    <cellStyle name="Date 10 3" xfId="2364" xr:uid="{00000000-0005-0000-0000-0000520C0000}"/>
    <cellStyle name="Date 10 3 2" xfId="9709" xr:uid="{00000000-0005-0000-0000-0000530C0000}"/>
    <cellStyle name="Date 10 4" xfId="9707" xr:uid="{00000000-0005-0000-0000-0000540C0000}"/>
    <cellStyle name="Date 11" xfId="2365" xr:uid="{00000000-0005-0000-0000-0000550C0000}"/>
    <cellStyle name="Date 11 2" xfId="2366" xr:uid="{00000000-0005-0000-0000-0000560C0000}"/>
    <cellStyle name="Date 11 2 2" xfId="9711" xr:uid="{00000000-0005-0000-0000-0000570C0000}"/>
    <cellStyle name="Date 11 3" xfId="2367" xr:uid="{00000000-0005-0000-0000-0000580C0000}"/>
    <cellStyle name="Date 11 3 2" xfId="9712" xr:uid="{00000000-0005-0000-0000-0000590C0000}"/>
    <cellStyle name="Date 11 4" xfId="9710" xr:uid="{00000000-0005-0000-0000-00005A0C0000}"/>
    <cellStyle name="Date 12" xfId="2368" xr:uid="{00000000-0005-0000-0000-00005B0C0000}"/>
    <cellStyle name="Date 12 2" xfId="2369" xr:uid="{00000000-0005-0000-0000-00005C0C0000}"/>
    <cellStyle name="Date 12 2 2" xfId="9714" xr:uid="{00000000-0005-0000-0000-00005D0C0000}"/>
    <cellStyle name="Date 12 3" xfId="2370" xr:uid="{00000000-0005-0000-0000-00005E0C0000}"/>
    <cellStyle name="Date 12 3 2" xfId="9715" xr:uid="{00000000-0005-0000-0000-00005F0C0000}"/>
    <cellStyle name="Date 12 4" xfId="9713" xr:uid="{00000000-0005-0000-0000-0000600C0000}"/>
    <cellStyle name="Date 13" xfId="2371" xr:uid="{00000000-0005-0000-0000-0000610C0000}"/>
    <cellStyle name="Date 13 2" xfId="2372" xr:uid="{00000000-0005-0000-0000-0000620C0000}"/>
    <cellStyle name="Date 13 2 2" xfId="9717" xr:uid="{00000000-0005-0000-0000-0000630C0000}"/>
    <cellStyle name="Date 13 3" xfId="2373" xr:uid="{00000000-0005-0000-0000-0000640C0000}"/>
    <cellStyle name="Date 13 3 2" xfId="9718" xr:uid="{00000000-0005-0000-0000-0000650C0000}"/>
    <cellStyle name="Date 13 4" xfId="9716" xr:uid="{00000000-0005-0000-0000-0000660C0000}"/>
    <cellStyle name="Date 14" xfId="2374" xr:uid="{00000000-0005-0000-0000-0000670C0000}"/>
    <cellStyle name="Date 14 2" xfId="2375" xr:uid="{00000000-0005-0000-0000-0000680C0000}"/>
    <cellStyle name="Date 14 2 2" xfId="9720" xr:uid="{00000000-0005-0000-0000-0000690C0000}"/>
    <cellStyle name="Date 14 3" xfId="2376" xr:uid="{00000000-0005-0000-0000-00006A0C0000}"/>
    <cellStyle name="Date 14 3 2" xfId="9721" xr:uid="{00000000-0005-0000-0000-00006B0C0000}"/>
    <cellStyle name="Date 14 4" xfId="9719" xr:uid="{00000000-0005-0000-0000-00006C0C0000}"/>
    <cellStyle name="Date 15" xfId="2377" xr:uid="{00000000-0005-0000-0000-00006D0C0000}"/>
    <cellStyle name="Date 15 2" xfId="2378" xr:uid="{00000000-0005-0000-0000-00006E0C0000}"/>
    <cellStyle name="Date 15 2 2" xfId="9723" xr:uid="{00000000-0005-0000-0000-00006F0C0000}"/>
    <cellStyle name="Date 15 3" xfId="2379" xr:uid="{00000000-0005-0000-0000-0000700C0000}"/>
    <cellStyle name="Date 15 3 2" xfId="9724" xr:uid="{00000000-0005-0000-0000-0000710C0000}"/>
    <cellStyle name="Date 15 4" xfId="9722" xr:uid="{00000000-0005-0000-0000-0000720C0000}"/>
    <cellStyle name="Date 16" xfId="2380" xr:uid="{00000000-0005-0000-0000-0000730C0000}"/>
    <cellStyle name="Date 16 2" xfId="2381" xr:uid="{00000000-0005-0000-0000-0000740C0000}"/>
    <cellStyle name="Date 16 2 2" xfId="9726" xr:uid="{00000000-0005-0000-0000-0000750C0000}"/>
    <cellStyle name="Date 16 3" xfId="2382" xr:uid="{00000000-0005-0000-0000-0000760C0000}"/>
    <cellStyle name="Date 16 3 2" xfId="9727" xr:uid="{00000000-0005-0000-0000-0000770C0000}"/>
    <cellStyle name="Date 16 4" xfId="9725" xr:uid="{00000000-0005-0000-0000-0000780C0000}"/>
    <cellStyle name="Date 17" xfId="2383" xr:uid="{00000000-0005-0000-0000-0000790C0000}"/>
    <cellStyle name="Date 17 2" xfId="2384" xr:uid="{00000000-0005-0000-0000-00007A0C0000}"/>
    <cellStyle name="Date 17 2 2" xfId="9729" xr:uid="{00000000-0005-0000-0000-00007B0C0000}"/>
    <cellStyle name="Date 17 3" xfId="2385" xr:uid="{00000000-0005-0000-0000-00007C0C0000}"/>
    <cellStyle name="Date 17 3 2" xfId="9730" xr:uid="{00000000-0005-0000-0000-00007D0C0000}"/>
    <cellStyle name="Date 17 4" xfId="9728" xr:uid="{00000000-0005-0000-0000-00007E0C0000}"/>
    <cellStyle name="Date 18" xfId="2386" xr:uid="{00000000-0005-0000-0000-00007F0C0000}"/>
    <cellStyle name="Date 18 2" xfId="2387" xr:uid="{00000000-0005-0000-0000-0000800C0000}"/>
    <cellStyle name="Date 18 2 2" xfId="9732" xr:uid="{00000000-0005-0000-0000-0000810C0000}"/>
    <cellStyle name="Date 18 3" xfId="2388" xr:uid="{00000000-0005-0000-0000-0000820C0000}"/>
    <cellStyle name="Date 18 3 2" xfId="9733" xr:uid="{00000000-0005-0000-0000-0000830C0000}"/>
    <cellStyle name="Date 18 4" xfId="9731" xr:uid="{00000000-0005-0000-0000-0000840C0000}"/>
    <cellStyle name="Date 19" xfId="2389" xr:uid="{00000000-0005-0000-0000-0000850C0000}"/>
    <cellStyle name="Date 19 2" xfId="2390" xr:uid="{00000000-0005-0000-0000-0000860C0000}"/>
    <cellStyle name="Date 19 2 2" xfId="9735" xr:uid="{00000000-0005-0000-0000-0000870C0000}"/>
    <cellStyle name="Date 19 3" xfId="2391" xr:uid="{00000000-0005-0000-0000-0000880C0000}"/>
    <cellStyle name="Date 19 3 2" xfId="9736" xr:uid="{00000000-0005-0000-0000-0000890C0000}"/>
    <cellStyle name="Date 19 4" xfId="9734" xr:uid="{00000000-0005-0000-0000-00008A0C0000}"/>
    <cellStyle name="Date 2" xfId="2392" xr:uid="{00000000-0005-0000-0000-00008B0C0000}"/>
    <cellStyle name="Date 2 10" xfId="2393" xr:uid="{00000000-0005-0000-0000-00008C0C0000}"/>
    <cellStyle name="Date 2 10 2" xfId="2394" xr:uid="{00000000-0005-0000-0000-00008D0C0000}"/>
    <cellStyle name="Date 2 10 2 2" xfId="9739" xr:uid="{00000000-0005-0000-0000-00008E0C0000}"/>
    <cellStyle name="Date 2 10 3" xfId="2395" xr:uid="{00000000-0005-0000-0000-00008F0C0000}"/>
    <cellStyle name="Date 2 10 3 2" xfId="9740" xr:uid="{00000000-0005-0000-0000-0000900C0000}"/>
    <cellStyle name="Date 2 10 4" xfId="9738" xr:uid="{00000000-0005-0000-0000-0000910C0000}"/>
    <cellStyle name="Date 2 11" xfId="2396" xr:uid="{00000000-0005-0000-0000-0000920C0000}"/>
    <cellStyle name="Date 2 11 2" xfId="2397" xr:uid="{00000000-0005-0000-0000-0000930C0000}"/>
    <cellStyle name="Date 2 11 2 2" xfId="9742" xr:uid="{00000000-0005-0000-0000-0000940C0000}"/>
    <cellStyle name="Date 2 11 3" xfId="2398" xr:uid="{00000000-0005-0000-0000-0000950C0000}"/>
    <cellStyle name="Date 2 11 3 2" xfId="9743" xr:uid="{00000000-0005-0000-0000-0000960C0000}"/>
    <cellStyle name="Date 2 11 4" xfId="9741" xr:uid="{00000000-0005-0000-0000-0000970C0000}"/>
    <cellStyle name="Date 2 12" xfId="2399" xr:uid="{00000000-0005-0000-0000-0000980C0000}"/>
    <cellStyle name="Date 2 12 2" xfId="2400" xr:uid="{00000000-0005-0000-0000-0000990C0000}"/>
    <cellStyle name="Date 2 12 2 2" xfId="9745" xr:uid="{00000000-0005-0000-0000-00009A0C0000}"/>
    <cellStyle name="Date 2 12 3" xfId="2401" xr:uid="{00000000-0005-0000-0000-00009B0C0000}"/>
    <cellStyle name="Date 2 12 3 2" xfId="9746" xr:uid="{00000000-0005-0000-0000-00009C0C0000}"/>
    <cellStyle name="Date 2 12 4" xfId="9744" xr:uid="{00000000-0005-0000-0000-00009D0C0000}"/>
    <cellStyle name="Date 2 13" xfId="2402" xr:uid="{00000000-0005-0000-0000-00009E0C0000}"/>
    <cellStyle name="Date 2 13 2" xfId="2403" xr:uid="{00000000-0005-0000-0000-00009F0C0000}"/>
    <cellStyle name="Date 2 13 2 2" xfId="9748" xr:uid="{00000000-0005-0000-0000-0000A00C0000}"/>
    <cellStyle name="Date 2 13 3" xfId="2404" xr:uid="{00000000-0005-0000-0000-0000A10C0000}"/>
    <cellStyle name="Date 2 13 3 2" xfId="9749" xr:uid="{00000000-0005-0000-0000-0000A20C0000}"/>
    <cellStyle name="Date 2 13 4" xfId="9747" xr:uid="{00000000-0005-0000-0000-0000A30C0000}"/>
    <cellStyle name="Date 2 14" xfId="2405" xr:uid="{00000000-0005-0000-0000-0000A40C0000}"/>
    <cellStyle name="Date 2 14 2" xfId="2406" xr:uid="{00000000-0005-0000-0000-0000A50C0000}"/>
    <cellStyle name="Date 2 14 2 2" xfId="9751" xr:uid="{00000000-0005-0000-0000-0000A60C0000}"/>
    <cellStyle name="Date 2 14 3" xfId="2407" xr:uid="{00000000-0005-0000-0000-0000A70C0000}"/>
    <cellStyle name="Date 2 14 3 2" xfId="9752" xr:uid="{00000000-0005-0000-0000-0000A80C0000}"/>
    <cellStyle name="Date 2 14 4" xfId="9750" xr:uid="{00000000-0005-0000-0000-0000A90C0000}"/>
    <cellStyle name="Date 2 15" xfId="2408" xr:uid="{00000000-0005-0000-0000-0000AA0C0000}"/>
    <cellStyle name="Date 2 15 2" xfId="2409" xr:uid="{00000000-0005-0000-0000-0000AB0C0000}"/>
    <cellStyle name="Date 2 15 2 2" xfId="9754" xr:uid="{00000000-0005-0000-0000-0000AC0C0000}"/>
    <cellStyle name="Date 2 15 3" xfId="2410" xr:uid="{00000000-0005-0000-0000-0000AD0C0000}"/>
    <cellStyle name="Date 2 15 3 2" xfId="9755" xr:uid="{00000000-0005-0000-0000-0000AE0C0000}"/>
    <cellStyle name="Date 2 15 4" xfId="9753" xr:uid="{00000000-0005-0000-0000-0000AF0C0000}"/>
    <cellStyle name="Date 2 16" xfId="2411" xr:uid="{00000000-0005-0000-0000-0000B00C0000}"/>
    <cellStyle name="Date 2 16 2" xfId="2412" xr:uid="{00000000-0005-0000-0000-0000B10C0000}"/>
    <cellStyle name="Date 2 16 2 2" xfId="9757" xr:uid="{00000000-0005-0000-0000-0000B20C0000}"/>
    <cellStyle name="Date 2 16 3" xfId="2413" xr:uid="{00000000-0005-0000-0000-0000B30C0000}"/>
    <cellStyle name="Date 2 16 3 2" xfId="9758" xr:uid="{00000000-0005-0000-0000-0000B40C0000}"/>
    <cellStyle name="Date 2 16 4" xfId="9756" xr:uid="{00000000-0005-0000-0000-0000B50C0000}"/>
    <cellStyle name="Date 2 17" xfId="2414" xr:uid="{00000000-0005-0000-0000-0000B60C0000}"/>
    <cellStyle name="Date 2 17 2" xfId="2415" xr:uid="{00000000-0005-0000-0000-0000B70C0000}"/>
    <cellStyle name="Date 2 17 2 2" xfId="9760" xr:uid="{00000000-0005-0000-0000-0000B80C0000}"/>
    <cellStyle name="Date 2 17 3" xfId="2416" xr:uid="{00000000-0005-0000-0000-0000B90C0000}"/>
    <cellStyle name="Date 2 17 3 2" xfId="9761" xr:uid="{00000000-0005-0000-0000-0000BA0C0000}"/>
    <cellStyle name="Date 2 17 4" xfId="9759" xr:uid="{00000000-0005-0000-0000-0000BB0C0000}"/>
    <cellStyle name="Date 2 18" xfId="2417" xr:uid="{00000000-0005-0000-0000-0000BC0C0000}"/>
    <cellStyle name="Date 2 18 2" xfId="2418" xr:uid="{00000000-0005-0000-0000-0000BD0C0000}"/>
    <cellStyle name="Date 2 18 2 2" xfId="9763" xr:uid="{00000000-0005-0000-0000-0000BE0C0000}"/>
    <cellStyle name="Date 2 18 3" xfId="2419" xr:uid="{00000000-0005-0000-0000-0000BF0C0000}"/>
    <cellStyle name="Date 2 18 3 2" xfId="9764" xr:uid="{00000000-0005-0000-0000-0000C00C0000}"/>
    <cellStyle name="Date 2 18 4" xfId="9762" xr:uid="{00000000-0005-0000-0000-0000C10C0000}"/>
    <cellStyle name="Date 2 19" xfId="2420" xr:uid="{00000000-0005-0000-0000-0000C20C0000}"/>
    <cellStyle name="Date 2 19 2" xfId="2421" xr:uid="{00000000-0005-0000-0000-0000C30C0000}"/>
    <cellStyle name="Date 2 19 2 2" xfId="9766" xr:uid="{00000000-0005-0000-0000-0000C40C0000}"/>
    <cellStyle name="Date 2 19 3" xfId="2422" xr:uid="{00000000-0005-0000-0000-0000C50C0000}"/>
    <cellStyle name="Date 2 19 3 2" xfId="9767" xr:uid="{00000000-0005-0000-0000-0000C60C0000}"/>
    <cellStyle name="Date 2 19 4" xfId="9765" xr:uid="{00000000-0005-0000-0000-0000C70C0000}"/>
    <cellStyle name="Date 2 2" xfId="2423" xr:uid="{00000000-0005-0000-0000-0000C80C0000}"/>
    <cellStyle name="Date 2 2 10" xfId="2424" xr:uid="{00000000-0005-0000-0000-0000C90C0000}"/>
    <cellStyle name="Date 2 2 10 2" xfId="2425" xr:uid="{00000000-0005-0000-0000-0000CA0C0000}"/>
    <cellStyle name="Date 2 2 10 2 2" xfId="9770" xr:uid="{00000000-0005-0000-0000-0000CB0C0000}"/>
    <cellStyle name="Date 2 2 10 3" xfId="2426" xr:uid="{00000000-0005-0000-0000-0000CC0C0000}"/>
    <cellStyle name="Date 2 2 10 3 2" xfId="9771" xr:uid="{00000000-0005-0000-0000-0000CD0C0000}"/>
    <cellStyle name="Date 2 2 10 4" xfId="9769" xr:uid="{00000000-0005-0000-0000-0000CE0C0000}"/>
    <cellStyle name="Date 2 2 11" xfId="2427" xr:uid="{00000000-0005-0000-0000-0000CF0C0000}"/>
    <cellStyle name="Date 2 2 11 2" xfId="2428" xr:uid="{00000000-0005-0000-0000-0000D00C0000}"/>
    <cellStyle name="Date 2 2 11 2 2" xfId="9773" xr:uid="{00000000-0005-0000-0000-0000D10C0000}"/>
    <cellStyle name="Date 2 2 11 3" xfId="2429" xr:uid="{00000000-0005-0000-0000-0000D20C0000}"/>
    <cellStyle name="Date 2 2 11 3 2" xfId="9774" xr:uid="{00000000-0005-0000-0000-0000D30C0000}"/>
    <cellStyle name="Date 2 2 11 4" xfId="9772" xr:uid="{00000000-0005-0000-0000-0000D40C0000}"/>
    <cellStyle name="Date 2 2 12" xfId="2430" xr:uid="{00000000-0005-0000-0000-0000D50C0000}"/>
    <cellStyle name="Date 2 2 12 2" xfId="2431" xr:uid="{00000000-0005-0000-0000-0000D60C0000}"/>
    <cellStyle name="Date 2 2 12 2 2" xfId="9776" xr:uid="{00000000-0005-0000-0000-0000D70C0000}"/>
    <cellStyle name="Date 2 2 12 3" xfId="2432" xr:uid="{00000000-0005-0000-0000-0000D80C0000}"/>
    <cellStyle name="Date 2 2 12 3 2" xfId="9777" xr:uid="{00000000-0005-0000-0000-0000D90C0000}"/>
    <cellStyle name="Date 2 2 12 4" xfId="9775" xr:uid="{00000000-0005-0000-0000-0000DA0C0000}"/>
    <cellStyle name="Date 2 2 13" xfId="2433" xr:uid="{00000000-0005-0000-0000-0000DB0C0000}"/>
    <cellStyle name="Date 2 2 13 2" xfId="2434" xr:uid="{00000000-0005-0000-0000-0000DC0C0000}"/>
    <cellStyle name="Date 2 2 13 2 2" xfId="9779" xr:uid="{00000000-0005-0000-0000-0000DD0C0000}"/>
    <cellStyle name="Date 2 2 13 3" xfId="2435" xr:uid="{00000000-0005-0000-0000-0000DE0C0000}"/>
    <cellStyle name="Date 2 2 13 3 2" xfId="9780" xr:uid="{00000000-0005-0000-0000-0000DF0C0000}"/>
    <cellStyle name="Date 2 2 13 4" xfId="9778" xr:uid="{00000000-0005-0000-0000-0000E00C0000}"/>
    <cellStyle name="Date 2 2 14" xfId="2436" xr:uid="{00000000-0005-0000-0000-0000E10C0000}"/>
    <cellStyle name="Date 2 2 14 2" xfId="2437" xr:uid="{00000000-0005-0000-0000-0000E20C0000}"/>
    <cellStyle name="Date 2 2 14 2 2" xfId="9782" xr:uid="{00000000-0005-0000-0000-0000E30C0000}"/>
    <cellStyle name="Date 2 2 14 3" xfId="2438" xr:uid="{00000000-0005-0000-0000-0000E40C0000}"/>
    <cellStyle name="Date 2 2 14 3 2" xfId="9783" xr:uid="{00000000-0005-0000-0000-0000E50C0000}"/>
    <cellStyle name="Date 2 2 14 4" xfId="9781" xr:uid="{00000000-0005-0000-0000-0000E60C0000}"/>
    <cellStyle name="Date 2 2 15" xfId="2439" xr:uid="{00000000-0005-0000-0000-0000E70C0000}"/>
    <cellStyle name="Date 2 2 15 2" xfId="2440" xr:uid="{00000000-0005-0000-0000-0000E80C0000}"/>
    <cellStyle name="Date 2 2 15 2 2" xfId="9785" xr:uid="{00000000-0005-0000-0000-0000E90C0000}"/>
    <cellStyle name="Date 2 2 15 3" xfId="2441" xr:uid="{00000000-0005-0000-0000-0000EA0C0000}"/>
    <cellStyle name="Date 2 2 15 3 2" xfId="9786" xr:uid="{00000000-0005-0000-0000-0000EB0C0000}"/>
    <cellStyle name="Date 2 2 15 4" xfId="9784" xr:uid="{00000000-0005-0000-0000-0000EC0C0000}"/>
    <cellStyle name="Date 2 2 16" xfId="2442" xr:uid="{00000000-0005-0000-0000-0000ED0C0000}"/>
    <cellStyle name="Date 2 2 16 2" xfId="2443" xr:uid="{00000000-0005-0000-0000-0000EE0C0000}"/>
    <cellStyle name="Date 2 2 16 2 2" xfId="9788" xr:uid="{00000000-0005-0000-0000-0000EF0C0000}"/>
    <cellStyle name="Date 2 2 16 3" xfId="2444" xr:uid="{00000000-0005-0000-0000-0000F00C0000}"/>
    <cellStyle name="Date 2 2 16 3 2" xfId="9789" xr:uid="{00000000-0005-0000-0000-0000F10C0000}"/>
    <cellStyle name="Date 2 2 16 4" xfId="9787" xr:uid="{00000000-0005-0000-0000-0000F20C0000}"/>
    <cellStyle name="Date 2 2 17" xfId="2445" xr:uid="{00000000-0005-0000-0000-0000F30C0000}"/>
    <cellStyle name="Date 2 2 17 2" xfId="2446" xr:uid="{00000000-0005-0000-0000-0000F40C0000}"/>
    <cellStyle name="Date 2 2 17 2 2" xfId="9791" xr:uid="{00000000-0005-0000-0000-0000F50C0000}"/>
    <cellStyle name="Date 2 2 17 3" xfId="2447" xr:uid="{00000000-0005-0000-0000-0000F60C0000}"/>
    <cellStyle name="Date 2 2 17 3 2" xfId="9792" xr:uid="{00000000-0005-0000-0000-0000F70C0000}"/>
    <cellStyle name="Date 2 2 17 4" xfId="9790" xr:uid="{00000000-0005-0000-0000-0000F80C0000}"/>
    <cellStyle name="Date 2 2 18" xfId="2448" xr:uid="{00000000-0005-0000-0000-0000F90C0000}"/>
    <cellStyle name="Date 2 2 18 2" xfId="2449" xr:uid="{00000000-0005-0000-0000-0000FA0C0000}"/>
    <cellStyle name="Date 2 2 18 2 2" xfId="9794" xr:uid="{00000000-0005-0000-0000-0000FB0C0000}"/>
    <cellStyle name="Date 2 2 18 3" xfId="2450" xr:uid="{00000000-0005-0000-0000-0000FC0C0000}"/>
    <cellStyle name="Date 2 2 18 3 2" xfId="9795" xr:uid="{00000000-0005-0000-0000-0000FD0C0000}"/>
    <cellStyle name="Date 2 2 18 4" xfId="9793" xr:uid="{00000000-0005-0000-0000-0000FE0C0000}"/>
    <cellStyle name="Date 2 2 19" xfId="2451" xr:uid="{00000000-0005-0000-0000-0000FF0C0000}"/>
    <cellStyle name="Date 2 2 19 2" xfId="2452" xr:uid="{00000000-0005-0000-0000-0000000D0000}"/>
    <cellStyle name="Date 2 2 19 2 2" xfId="9797" xr:uid="{00000000-0005-0000-0000-0000010D0000}"/>
    <cellStyle name="Date 2 2 19 3" xfId="2453" xr:uid="{00000000-0005-0000-0000-0000020D0000}"/>
    <cellStyle name="Date 2 2 19 3 2" xfId="9798" xr:uid="{00000000-0005-0000-0000-0000030D0000}"/>
    <cellStyle name="Date 2 2 19 4" xfId="9796" xr:uid="{00000000-0005-0000-0000-0000040D0000}"/>
    <cellStyle name="Date 2 2 2" xfId="2454" xr:uid="{00000000-0005-0000-0000-0000050D0000}"/>
    <cellStyle name="Date 2 2 2 2" xfId="2455" xr:uid="{00000000-0005-0000-0000-0000060D0000}"/>
    <cellStyle name="Date 2 2 2 2 2" xfId="9800" xr:uid="{00000000-0005-0000-0000-0000070D0000}"/>
    <cellStyle name="Date 2 2 2 3" xfId="2456" xr:uid="{00000000-0005-0000-0000-0000080D0000}"/>
    <cellStyle name="Date 2 2 2 3 2" xfId="9801" xr:uid="{00000000-0005-0000-0000-0000090D0000}"/>
    <cellStyle name="Date 2 2 2 4" xfId="9799" xr:uid="{00000000-0005-0000-0000-00000A0D0000}"/>
    <cellStyle name="Date 2 2 20" xfId="2457" xr:uid="{00000000-0005-0000-0000-00000B0D0000}"/>
    <cellStyle name="Date 2 2 20 2" xfId="2458" xr:uid="{00000000-0005-0000-0000-00000C0D0000}"/>
    <cellStyle name="Date 2 2 20 2 2" xfId="9803" xr:uid="{00000000-0005-0000-0000-00000D0D0000}"/>
    <cellStyle name="Date 2 2 20 3" xfId="2459" xr:uid="{00000000-0005-0000-0000-00000E0D0000}"/>
    <cellStyle name="Date 2 2 20 3 2" xfId="9804" xr:uid="{00000000-0005-0000-0000-00000F0D0000}"/>
    <cellStyle name="Date 2 2 20 4" xfId="9802" xr:uid="{00000000-0005-0000-0000-0000100D0000}"/>
    <cellStyle name="Date 2 2 21" xfId="2460" xr:uid="{00000000-0005-0000-0000-0000110D0000}"/>
    <cellStyle name="Date 2 2 21 2" xfId="2461" xr:uid="{00000000-0005-0000-0000-0000120D0000}"/>
    <cellStyle name="Date 2 2 21 2 2" xfId="9806" xr:uid="{00000000-0005-0000-0000-0000130D0000}"/>
    <cellStyle name="Date 2 2 21 3" xfId="2462" xr:uid="{00000000-0005-0000-0000-0000140D0000}"/>
    <cellStyle name="Date 2 2 21 3 2" xfId="9807" xr:uid="{00000000-0005-0000-0000-0000150D0000}"/>
    <cellStyle name="Date 2 2 21 4" xfId="9805" xr:uid="{00000000-0005-0000-0000-0000160D0000}"/>
    <cellStyle name="Date 2 2 22" xfId="2463" xr:uid="{00000000-0005-0000-0000-0000170D0000}"/>
    <cellStyle name="Date 2 2 22 2" xfId="9808" xr:uid="{00000000-0005-0000-0000-0000180D0000}"/>
    <cellStyle name="Date 2 2 23" xfId="2464" xr:uid="{00000000-0005-0000-0000-0000190D0000}"/>
    <cellStyle name="Date 2 2 23 2" xfId="9809" xr:uid="{00000000-0005-0000-0000-00001A0D0000}"/>
    <cellStyle name="Date 2 2 24" xfId="9768" xr:uid="{00000000-0005-0000-0000-00001B0D0000}"/>
    <cellStyle name="Date 2 2 3" xfId="2465" xr:uid="{00000000-0005-0000-0000-00001C0D0000}"/>
    <cellStyle name="Date 2 2 3 2" xfId="2466" xr:uid="{00000000-0005-0000-0000-00001D0D0000}"/>
    <cellStyle name="Date 2 2 3 2 2" xfId="9811" xr:uid="{00000000-0005-0000-0000-00001E0D0000}"/>
    <cellStyle name="Date 2 2 3 3" xfId="2467" xr:uid="{00000000-0005-0000-0000-00001F0D0000}"/>
    <cellStyle name="Date 2 2 3 3 2" xfId="9812" xr:uid="{00000000-0005-0000-0000-0000200D0000}"/>
    <cellStyle name="Date 2 2 3 4" xfId="9810" xr:uid="{00000000-0005-0000-0000-0000210D0000}"/>
    <cellStyle name="Date 2 2 4" xfId="2468" xr:uid="{00000000-0005-0000-0000-0000220D0000}"/>
    <cellStyle name="Date 2 2 4 2" xfId="2469" xr:uid="{00000000-0005-0000-0000-0000230D0000}"/>
    <cellStyle name="Date 2 2 4 2 2" xfId="9814" xr:uid="{00000000-0005-0000-0000-0000240D0000}"/>
    <cellStyle name="Date 2 2 4 3" xfId="2470" xr:uid="{00000000-0005-0000-0000-0000250D0000}"/>
    <cellStyle name="Date 2 2 4 3 2" xfId="9815" xr:uid="{00000000-0005-0000-0000-0000260D0000}"/>
    <cellStyle name="Date 2 2 4 4" xfId="9813" xr:uid="{00000000-0005-0000-0000-0000270D0000}"/>
    <cellStyle name="Date 2 2 5" xfId="2471" xr:uid="{00000000-0005-0000-0000-0000280D0000}"/>
    <cellStyle name="Date 2 2 5 2" xfId="2472" xr:uid="{00000000-0005-0000-0000-0000290D0000}"/>
    <cellStyle name="Date 2 2 5 2 2" xfId="9817" xr:uid="{00000000-0005-0000-0000-00002A0D0000}"/>
    <cellStyle name="Date 2 2 5 3" xfId="2473" xr:uid="{00000000-0005-0000-0000-00002B0D0000}"/>
    <cellStyle name="Date 2 2 5 3 2" xfId="9818" xr:uid="{00000000-0005-0000-0000-00002C0D0000}"/>
    <cellStyle name="Date 2 2 5 4" xfId="9816" xr:uid="{00000000-0005-0000-0000-00002D0D0000}"/>
    <cellStyle name="Date 2 2 6" xfId="2474" xr:uid="{00000000-0005-0000-0000-00002E0D0000}"/>
    <cellStyle name="Date 2 2 6 2" xfId="2475" xr:uid="{00000000-0005-0000-0000-00002F0D0000}"/>
    <cellStyle name="Date 2 2 6 2 2" xfId="9820" xr:uid="{00000000-0005-0000-0000-0000300D0000}"/>
    <cellStyle name="Date 2 2 6 3" xfId="2476" xr:uid="{00000000-0005-0000-0000-0000310D0000}"/>
    <cellStyle name="Date 2 2 6 3 2" xfId="9821" xr:uid="{00000000-0005-0000-0000-0000320D0000}"/>
    <cellStyle name="Date 2 2 6 4" xfId="9819" xr:uid="{00000000-0005-0000-0000-0000330D0000}"/>
    <cellStyle name="Date 2 2 7" xfId="2477" xr:uid="{00000000-0005-0000-0000-0000340D0000}"/>
    <cellStyle name="Date 2 2 7 2" xfId="2478" xr:uid="{00000000-0005-0000-0000-0000350D0000}"/>
    <cellStyle name="Date 2 2 7 2 2" xfId="9823" xr:uid="{00000000-0005-0000-0000-0000360D0000}"/>
    <cellStyle name="Date 2 2 7 3" xfId="2479" xr:uid="{00000000-0005-0000-0000-0000370D0000}"/>
    <cellStyle name="Date 2 2 7 3 2" xfId="9824" xr:uid="{00000000-0005-0000-0000-0000380D0000}"/>
    <cellStyle name="Date 2 2 7 4" xfId="9822" xr:uid="{00000000-0005-0000-0000-0000390D0000}"/>
    <cellStyle name="Date 2 2 8" xfId="2480" xr:uid="{00000000-0005-0000-0000-00003A0D0000}"/>
    <cellStyle name="Date 2 2 8 2" xfId="2481" xr:uid="{00000000-0005-0000-0000-00003B0D0000}"/>
    <cellStyle name="Date 2 2 8 2 2" xfId="9826" xr:uid="{00000000-0005-0000-0000-00003C0D0000}"/>
    <cellStyle name="Date 2 2 8 3" xfId="2482" xr:uid="{00000000-0005-0000-0000-00003D0D0000}"/>
    <cellStyle name="Date 2 2 8 3 2" xfId="9827" xr:uid="{00000000-0005-0000-0000-00003E0D0000}"/>
    <cellStyle name="Date 2 2 8 4" xfId="9825" xr:uid="{00000000-0005-0000-0000-00003F0D0000}"/>
    <cellStyle name="Date 2 2 9" xfId="2483" xr:uid="{00000000-0005-0000-0000-0000400D0000}"/>
    <cellStyle name="Date 2 2 9 2" xfId="2484" xr:uid="{00000000-0005-0000-0000-0000410D0000}"/>
    <cellStyle name="Date 2 2 9 2 2" xfId="9829" xr:uid="{00000000-0005-0000-0000-0000420D0000}"/>
    <cellStyle name="Date 2 2 9 3" xfId="2485" xr:uid="{00000000-0005-0000-0000-0000430D0000}"/>
    <cellStyle name="Date 2 2 9 3 2" xfId="9830" xr:uid="{00000000-0005-0000-0000-0000440D0000}"/>
    <cellStyle name="Date 2 2 9 4" xfId="9828" xr:uid="{00000000-0005-0000-0000-0000450D0000}"/>
    <cellStyle name="Date 2 20" xfId="2486" xr:uid="{00000000-0005-0000-0000-0000460D0000}"/>
    <cellStyle name="Date 2 20 2" xfId="2487" xr:uid="{00000000-0005-0000-0000-0000470D0000}"/>
    <cellStyle name="Date 2 20 2 2" xfId="9832" xr:uid="{00000000-0005-0000-0000-0000480D0000}"/>
    <cellStyle name="Date 2 20 3" xfId="2488" xr:uid="{00000000-0005-0000-0000-0000490D0000}"/>
    <cellStyle name="Date 2 20 3 2" xfId="9833" xr:uid="{00000000-0005-0000-0000-00004A0D0000}"/>
    <cellStyle name="Date 2 20 4" xfId="9831" xr:uid="{00000000-0005-0000-0000-00004B0D0000}"/>
    <cellStyle name="Date 2 21" xfId="2489" xr:uid="{00000000-0005-0000-0000-00004C0D0000}"/>
    <cellStyle name="Date 2 21 2" xfId="2490" xr:uid="{00000000-0005-0000-0000-00004D0D0000}"/>
    <cellStyle name="Date 2 21 2 2" xfId="9835" xr:uid="{00000000-0005-0000-0000-00004E0D0000}"/>
    <cellStyle name="Date 2 21 3" xfId="2491" xr:uid="{00000000-0005-0000-0000-00004F0D0000}"/>
    <cellStyle name="Date 2 21 3 2" xfId="9836" xr:uid="{00000000-0005-0000-0000-0000500D0000}"/>
    <cellStyle name="Date 2 21 4" xfId="9834" xr:uid="{00000000-0005-0000-0000-0000510D0000}"/>
    <cellStyle name="Date 2 22" xfId="2492" xr:uid="{00000000-0005-0000-0000-0000520D0000}"/>
    <cellStyle name="Date 2 22 2" xfId="2493" xr:uid="{00000000-0005-0000-0000-0000530D0000}"/>
    <cellStyle name="Date 2 22 2 2" xfId="9838" xr:uid="{00000000-0005-0000-0000-0000540D0000}"/>
    <cellStyle name="Date 2 22 3" xfId="2494" xr:uid="{00000000-0005-0000-0000-0000550D0000}"/>
    <cellStyle name="Date 2 22 3 2" xfId="9839" xr:uid="{00000000-0005-0000-0000-0000560D0000}"/>
    <cellStyle name="Date 2 22 4" xfId="9837" xr:uid="{00000000-0005-0000-0000-0000570D0000}"/>
    <cellStyle name="Date 2 23" xfId="2495" xr:uid="{00000000-0005-0000-0000-0000580D0000}"/>
    <cellStyle name="Date 2 23 2" xfId="2496" xr:uid="{00000000-0005-0000-0000-0000590D0000}"/>
    <cellStyle name="Date 2 23 2 2" xfId="9841" xr:uid="{00000000-0005-0000-0000-00005A0D0000}"/>
    <cellStyle name="Date 2 23 3" xfId="2497" xr:uid="{00000000-0005-0000-0000-00005B0D0000}"/>
    <cellStyle name="Date 2 23 3 2" xfId="9842" xr:uid="{00000000-0005-0000-0000-00005C0D0000}"/>
    <cellStyle name="Date 2 23 4" xfId="9840" xr:uid="{00000000-0005-0000-0000-00005D0D0000}"/>
    <cellStyle name="Date 2 24" xfId="2498" xr:uid="{00000000-0005-0000-0000-00005E0D0000}"/>
    <cellStyle name="Date 2 24 2" xfId="9843" xr:uid="{00000000-0005-0000-0000-00005F0D0000}"/>
    <cellStyle name="Date 2 25" xfId="2499" xr:uid="{00000000-0005-0000-0000-0000600D0000}"/>
    <cellStyle name="Date 2 25 2" xfId="9844" xr:uid="{00000000-0005-0000-0000-0000610D0000}"/>
    <cellStyle name="Date 2 26" xfId="9737" xr:uid="{00000000-0005-0000-0000-0000620D0000}"/>
    <cellStyle name="Date 2 3" xfId="2500" xr:uid="{00000000-0005-0000-0000-0000630D0000}"/>
    <cellStyle name="Date 2 3 10" xfId="2501" xr:uid="{00000000-0005-0000-0000-0000640D0000}"/>
    <cellStyle name="Date 2 3 10 2" xfId="2502" xr:uid="{00000000-0005-0000-0000-0000650D0000}"/>
    <cellStyle name="Date 2 3 10 2 2" xfId="9847" xr:uid="{00000000-0005-0000-0000-0000660D0000}"/>
    <cellStyle name="Date 2 3 10 3" xfId="2503" xr:uid="{00000000-0005-0000-0000-0000670D0000}"/>
    <cellStyle name="Date 2 3 10 3 2" xfId="9848" xr:uid="{00000000-0005-0000-0000-0000680D0000}"/>
    <cellStyle name="Date 2 3 10 4" xfId="9846" xr:uid="{00000000-0005-0000-0000-0000690D0000}"/>
    <cellStyle name="Date 2 3 11" xfId="2504" xr:uid="{00000000-0005-0000-0000-00006A0D0000}"/>
    <cellStyle name="Date 2 3 11 2" xfId="2505" xr:uid="{00000000-0005-0000-0000-00006B0D0000}"/>
    <cellStyle name="Date 2 3 11 2 2" xfId="9850" xr:uid="{00000000-0005-0000-0000-00006C0D0000}"/>
    <cellStyle name="Date 2 3 11 3" xfId="2506" xr:uid="{00000000-0005-0000-0000-00006D0D0000}"/>
    <cellStyle name="Date 2 3 11 3 2" xfId="9851" xr:uid="{00000000-0005-0000-0000-00006E0D0000}"/>
    <cellStyle name="Date 2 3 11 4" xfId="9849" xr:uid="{00000000-0005-0000-0000-00006F0D0000}"/>
    <cellStyle name="Date 2 3 12" xfId="2507" xr:uid="{00000000-0005-0000-0000-0000700D0000}"/>
    <cellStyle name="Date 2 3 12 2" xfId="2508" xr:uid="{00000000-0005-0000-0000-0000710D0000}"/>
    <cellStyle name="Date 2 3 12 2 2" xfId="9853" xr:uid="{00000000-0005-0000-0000-0000720D0000}"/>
    <cellStyle name="Date 2 3 12 3" xfId="2509" xr:uid="{00000000-0005-0000-0000-0000730D0000}"/>
    <cellStyle name="Date 2 3 12 3 2" xfId="9854" xr:uid="{00000000-0005-0000-0000-0000740D0000}"/>
    <cellStyle name="Date 2 3 12 4" xfId="9852" xr:uid="{00000000-0005-0000-0000-0000750D0000}"/>
    <cellStyle name="Date 2 3 13" xfId="2510" xr:uid="{00000000-0005-0000-0000-0000760D0000}"/>
    <cellStyle name="Date 2 3 13 2" xfId="2511" xr:uid="{00000000-0005-0000-0000-0000770D0000}"/>
    <cellStyle name="Date 2 3 13 2 2" xfId="9856" xr:uid="{00000000-0005-0000-0000-0000780D0000}"/>
    <cellStyle name="Date 2 3 13 3" xfId="2512" xr:uid="{00000000-0005-0000-0000-0000790D0000}"/>
    <cellStyle name="Date 2 3 13 3 2" xfId="9857" xr:uid="{00000000-0005-0000-0000-00007A0D0000}"/>
    <cellStyle name="Date 2 3 13 4" xfId="9855" xr:uid="{00000000-0005-0000-0000-00007B0D0000}"/>
    <cellStyle name="Date 2 3 14" xfId="2513" xr:uid="{00000000-0005-0000-0000-00007C0D0000}"/>
    <cellStyle name="Date 2 3 14 2" xfId="2514" xr:uid="{00000000-0005-0000-0000-00007D0D0000}"/>
    <cellStyle name="Date 2 3 14 2 2" xfId="9859" xr:uid="{00000000-0005-0000-0000-00007E0D0000}"/>
    <cellStyle name="Date 2 3 14 3" xfId="2515" xr:uid="{00000000-0005-0000-0000-00007F0D0000}"/>
    <cellStyle name="Date 2 3 14 3 2" xfId="9860" xr:uid="{00000000-0005-0000-0000-0000800D0000}"/>
    <cellStyle name="Date 2 3 14 4" xfId="9858" xr:uid="{00000000-0005-0000-0000-0000810D0000}"/>
    <cellStyle name="Date 2 3 15" xfId="2516" xr:uid="{00000000-0005-0000-0000-0000820D0000}"/>
    <cellStyle name="Date 2 3 15 2" xfId="2517" xr:uid="{00000000-0005-0000-0000-0000830D0000}"/>
    <cellStyle name="Date 2 3 15 2 2" xfId="9862" xr:uid="{00000000-0005-0000-0000-0000840D0000}"/>
    <cellStyle name="Date 2 3 15 3" xfId="2518" xr:uid="{00000000-0005-0000-0000-0000850D0000}"/>
    <cellStyle name="Date 2 3 15 3 2" xfId="9863" xr:uid="{00000000-0005-0000-0000-0000860D0000}"/>
    <cellStyle name="Date 2 3 15 4" xfId="9861" xr:uid="{00000000-0005-0000-0000-0000870D0000}"/>
    <cellStyle name="Date 2 3 16" xfId="2519" xr:uid="{00000000-0005-0000-0000-0000880D0000}"/>
    <cellStyle name="Date 2 3 16 2" xfId="2520" xr:uid="{00000000-0005-0000-0000-0000890D0000}"/>
    <cellStyle name="Date 2 3 16 2 2" xfId="9865" xr:uid="{00000000-0005-0000-0000-00008A0D0000}"/>
    <cellStyle name="Date 2 3 16 3" xfId="2521" xr:uid="{00000000-0005-0000-0000-00008B0D0000}"/>
    <cellStyle name="Date 2 3 16 3 2" xfId="9866" xr:uid="{00000000-0005-0000-0000-00008C0D0000}"/>
    <cellStyle name="Date 2 3 16 4" xfId="9864" xr:uid="{00000000-0005-0000-0000-00008D0D0000}"/>
    <cellStyle name="Date 2 3 17" xfId="2522" xr:uid="{00000000-0005-0000-0000-00008E0D0000}"/>
    <cellStyle name="Date 2 3 17 2" xfId="2523" xr:uid="{00000000-0005-0000-0000-00008F0D0000}"/>
    <cellStyle name="Date 2 3 17 2 2" xfId="9868" xr:uid="{00000000-0005-0000-0000-0000900D0000}"/>
    <cellStyle name="Date 2 3 17 3" xfId="2524" xr:uid="{00000000-0005-0000-0000-0000910D0000}"/>
    <cellStyle name="Date 2 3 17 3 2" xfId="9869" xr:uid="{00000000-0005-0000-0000-0000920D0000}"/>
    <cellStyle name="Date 2 3 17 4" xfId="9867" xr:uid="{00000000-0005-0000-0000-0000930D0000}"/>
    <cellStyle name="Date 2 3 18" xfId="2525" xr:uid="{00000000-0005-0000-0000-0000940D0000}"/>
    <cellStyle name="Date 2 3 18 2" xfId="2526" xr:uid="{00000000-0005-0000-0000-0000950D0000}"/>
    <cellStyle name="Date 2 3 18 2 2" xfId="9871" xr:uid="{00000000-0005-0000-0000-0000960D0000}"/>
    <cellStyle name="Date 2 3 18 3" xfId="2527" xr:uid="{00000000-0005-0000-0000-0000970D0000}"/>
    <cellStyle name="Date 2 3 18 3 2" xfId="9872" xr:uid="{00000000-0005-0000-0000-0000980D0000}"/>
    <cellStyle name="Date 2 3 18 4" xfId="9870" xr:uid="{00000000-0005-0000-0000-0000990D0000}"/>
    <cellStyle name="Date 2 3 19" xfId="2528" xr:uid="{00000000-0005-0000-0000-00009A0D0000}"/>
    <cellStyle name="Date 2 3 19 2" xfId="2529" xr:uid="{00000000-0005-0000-0000-00009B0D0000}"/>
    <cellStyle name="Date 2 3 19 2 2" xfId="9874" xr:uid="{00000000-0005-0000-0000-00009C0D0000}"/>
    <cellStyle name="Date 2 3 19 3" xfId="2530" xr:uid="{00000000-0005-0000-0000-00009D0D0000}"/>
    <cellStyle name="Date 2 3 19 3 2" xfId="9875" xr:uid="{00000000-0005-0000-0000-00009E0D0000}"/>
    <cellStyle name="Date 2 3 19 4" xfId="9873" xr:uid="{00000000-0005-0000-0000-00009F0D0000}"/>
    <cellStyle name="Date 2 3 2" xfId="2531" xr:uid="{00000000-0005-0000-0000-0000A00D0000}"/>
    <cellStyle name="Date 2 3 2 2" xfId="2532" xr:uid="{00000000-0005-0000-0000-0000A10D0000}"/>
    <cellStyle name="Date 2 3 2 2 2" xfId="9877" xr:uid="{00000000-0005-0000-0000-0000A20D0000}"/>
    <cellStyle name="Date 2 3 2 3" xfId="2533" xr:uid="{00000000-0005-0000-0000-0000A30D0000}"/>
    <cellStyle name="Date 2 3 2 3 2" xfId="9878" xr:uid="{00000000-0005-0000-0000-0000A40D0000}"/>
    <cellStyle name="Date 2 3 2 4" xfId="9876" xr:uid="{00000000-0005-0000-0000-0000A50D0000}"/>
    <cellStyle name="Date 2 3 20" xfId="2534" xr:uid="{00000000-0005-0000-0000-0000A60D0000}"/>
    <cellStyle name="Date 2 3 20 2" xfId="2535" xr:uid="{00000000-0005-0000-0000-0000A70D0000}"/>
    <cellStyle name="Date 2 3 20 2 2" xfId="9880" xr:uid="{00000000-0005-0000-0000-0000A80D0000}"/>
    <cellStyle name="Date 2 3 20 3" xfId="2536" xr:uid="{00000000-0005-0000-0000-0000A90D0000}"/>
    <cellStyle name="Date 2 3 20 3 2" xfId="9881" xr:uid="{00000000-0005-0000-0000-0000AA0D0000}"/>
    <cellStyle name="Date 2 3 20 4" xfId="9879" xr:uid="{00000000-0005-0000-0000-0000AB0D0000}"/>
    <cellStyle name="Date 2 3 21" xfId="2537" xr:uid="{00000000-0005-0000-0000-0000AC0D0000}"/>
    <cellStyle name="Date 2 3 21 2" xfId="2538" xr:uid="{00000000-0005-0000-0000-0000AD0D0000}"/>
    <cellStyle name="Date 2 3 21 2 2" xfId="9883" xr:uid="{00000000-0005-0000-0000-0000AE0D0000}"/>
    <cellStyle name="Date 2 3 21 3" xfId="2539" xr:uid="{00000000-0005-0000-0000-0000AF0D0000}"/>
    <cellStyle name="Date 2 3 21 3 2" xfId="9884" xr:uid="{00000000-0005-0000-0000-0000B00D0000}"/>
    <cellStyle name="Date 2 3 21 4" xfId="9882" xr:uid="{00000000-0005-0000-0000-0000B10D0000}"/>
    <cellStyle name="Date 2 3 22" xfId="2540" xr:uid="{00000000-0005-0000-0000-0000B20D0000}"/>
    <cellStyle name="Date 2 3 22 2" xfId="9885" xr:uid="{00000000-0005-0000-0000-0000B30D0000}"/>
    <cellStyle name="Date 2 3 23" xfId="2541" xr:uid="{00000000-0005-0000-0000-0000B40D0000}"/>
    <cellStyle name="Date 2 3 23 2" xfId="9886" xr:uid="{00000000-0005-0000-0000-0000B50D0000}"/>
    <cellStyle name="Date 2 3 24" xfId="9845" xr:uid="{00000000-0005-0000-0000-0000B60D0000}"/>
    <cellStyle name="Date 2 3 3" xfId="2542" xr:uid="{00000000-0005-0000-0000-0000B70D0000}"/>
    <cellStyle name="Date 2 3 3 2" xfId="2543" xr:uid="{00000000-0005-0000-0000-0000B80D0000}"/>
    <cellStyle name="Date 2 3 3 2 2" xfId="9888" xr:uid="{00000000-0005-0000-0000-0000B90D0000}"/>
    <cellStyle name="Date 2 3 3 3" xfId="2544" xr:uid="{00000000-0005-0000-0000-0000BA0D0000}"/>
    <cellStyle name="Date 2 3 3 3 2" xfId="9889" xr:uid="{00000000-0005-0000-0000-0000BB0D0000}"/>
    <cellStyle name="Date 2 3 3 4" xfId="9887" xr:uid="{00000000-0005-0000-0000-0000BC0D0000}"/>
    <cellStyle name="Date 2 3 4" xfId="2545" xr:uid="{00000000-0005-0000-0000-0000BD0D0000}"/>
    <cellStyle name="Date 2 3 4 2" xfId="2546" xr:uid="{00000000-0005-0000-0000-0000BE0D0000}"/>
    <cellStyle name="Date 2 3 4 2 2" xfId="9891" xr:uid="{00000000-0005-0000-0000-0000BF0D0000}"/>
    <cellStyle name="Date 2 3 4 3" xfId="2547" xr:uid="{00000000-0005-0000-0000-0000C00D0000}"/>
    <cellStyle name="Date 2 3 4 3 2" xfId="9892" xr:uid="{00000000-0005-0000-0000-0000C10D0000}"/>
    <cellStyle name="Date 2 3 4 4" xfId="9890" xr:uid="{00000000-0005-0000-0000-0000C20D0000}"/>
    <cellStyle name="Date 2 3 5" xfId="2548" xr:uid="{00000000-0005-0000-0000-0000C30D0000}"/>
    <cellStyle name="Date 2 3 5 2" xfId="2549" xr:uid="{00000000-0005-0000-0000-0000C40D0000}"/>
    <cellStyle name="Date 2 3 5 2 2" xfId="9894" xr:uid="{00000000-0005-0000-0000-0000C50D0000}"/>
    <cellStyle name="Date 2 3 5 3" xfId="2550" xr:uid="{00000000-0005-0000-0000-0000C60D0000}"/>
    <cellStyle name="Date 2 3 5 3 2" xfId="9895" xr:uid="{00000000-0005-0000-0000-0000C70D0000}"/>
    <cellStyle name="Date 2 3 5 4" xfId="9893" xr:uid="{00000000-0005-0000-0000-0000C80D0000}"/>
    <cellStyle name="Date 2 3 6" xfId="2551" xr:uid="{00000000-0005-0000-0000-0000C90D0000}"/>
    <cellStyle name="Date 2 3 6 2" xfId="2552" xr:uid="{00000000-0005-0000-0000-0000CA0D0000}"/>
    <cellStyle name="Date 2 3 6 2 2" xfId="9897" xr:uid="{00000000-0005-0000-0000-0000CB0D0000}"/>
    <cellStyle name="Date 2 3 6 3" xfId="2553" xr:uid="{00000000-0005-0000-0000-0000CC0D0000}"/>
    <cellStyle name="Date 2 3 6 3 2" xfId="9898" xr:uid="{00000000-0005-0000-0000-0000CD0D0000}"/>
    <cellStyle name="Date 2 3 6 4" xfId="9896" xr:uid="{00000000-0005-0000-0000-0000CE0D0000}"/>
    <cellStyle name="Date 2 3 7" xfId="2554" xr:uid="{00000000-0005-0000-0000-0000CF0D0000}"/>
    <cellStyle name="Date 2 3 7 2" xfId="2555" xr:uid="{00000000-0005-0000-0000-0000D00D0000}"/>
    <cellStyle name="Date 2 3 7 2 2" xfId="9900" xr:uid="{00000000-0005-0000-0000-0000D10D0000}"/>
    <cellStyle name="Date 2 3 7 3" xfId="2556" xr:uid="{00000000-0005-0000-0000-0000D20D0000}"/>
    <cellStyle name="Date 2 3 7 3 2" xfId="9901" xr:uid="{00000000-0005-0000-0000-0000D30D0000}"/>
    <cellStyle name="Date 2 3 7 4" xfId="9899" xr:uid="{00000000-0005-0000-0000-0000D40D0000}"/>
    <cellStyle name="Date 2 3 8" xfId="2557" xr:uid="{00000000-0005-0000-0000-0000D50D0000}"/>
    <cellStyle name="Date 2 3 8 2" xfId="2558" xr:uid="{00000000-0005-0000-0000-0000D60D0000}"/>
    <cellStyle name="Date 2 3 8 2 2" xfId="9903" xr:uid="{00000000-0005-0000-0000-0000D70D0000}"/>
    <cellStyle name="Date 2 3 8 3" xfId="2559" xr:uid="{00000000-0005-0000-0000-0000D80D0000}"/>
    <cellStyle name="Date 2 3 8 3 2" xfId="9904" xr:uid="{00000000-0005-0000-0000-0000D90D0000}"/>
    <cellStyle name="Date 2 3 8 4" xfId="9902" xr:uid="{00000000-0005-0000-0000-0000DA0D0000}"/>
    <cellStyle name="Date 2 3 9" xfId="2560" xr:uid="{00000000-0005-0000-0000-0000DB0D0000}"/>
    <cellStyle name="Date 2 3 9 2" xfId="2561" xr:uid="{00000000-0005-0000-0000-0000DC0D0000}"/>
    <cellStyle name="Date 2 3 9 2 2" xfId="9906" xr:uid="{00000000-0005-0000-0000-0000DD0D0000}"/>
    <cellStyle name="Date 2 3 9 3" xfId="2562" xr:uid="{00000000-0005-0000-0000-0000DE0D0000}"/>
    <cellStyle name="Date 2 3 9 3 2" xfId="9907" xr:uid="{00000000-0005-0000-0000-0000DF0D0000}"/>
    <cellStyle name="Date 2 3 9 4" xfId="9905" xr:uid="{00000000-0005-0000-0000-0000E00D0000}"/>
    <cellStyle name="Date 2 4" xfId="2563" xr:uid="{00000000-0005-0000-0000-0000E10D0000}"/>
    <cellStyle name="Date 2 4 2" xfId="2564" xr:uid="{00000000-0005-0000-0000-0000E20D0000}"/>
    <cellStyle name="Date 2 4 2 2" xfId="9909" xr:uid="{00000000-0005-0000-0000-0000E30D0000}"/>
    <cellStyle name="Date 2 4 3" xfId="2565" xr:uid="{00000000-0005-0000-0000-0000E40D0000}"/>
    <cellStyle name="Date 2 4 3 2" xfId="9910" xr:uid="{00000000-0005-0000-0000-0000E50D0000}"/>
    <cellStyle name="Date 2 4 4" xfId="9908" xr:uid="{00000000-0005-0000-0000-0000E60D0000}"/>
    <cellStyle name="Date 2 5" xfId="2566" xr:uid="{00000000-0005-0000-0000-0000E70D0000}"/>
    <cellStyle name="Date 2 5 2" xfId="2567" xr:uid="{00000000-0005-0000-0000-0000E80D0000}"/>
    <cellStyle name="Date 2 5 2 2" xfId="9912" xr:uid="{00000000-0005-0000-0000-0000E90D0000}"/>
    <cellStyle name="Date 2 5 3" xfId="2568" xr:uid="{00000000-0005-0000-0000-0000EA0D0000}"/>
    <cellStyle name="Date 2 5 3 2" xfId="9913" xr:uid="{00000000-0005-0000-0000-0000EB0D0000}"/>
    <cellStyle name="Date 2 5 4" xfId="9911" xr:uid="{00000000-0005-0000-0000-0000EC0D0000}"/>
    <cellStyle name="Date 2 6" xfId="2569" xr:uid="{00000000-0005-0000-0000-0000ED0D0000}"/>
    <cellStyle name="Date 2 6 2" xfId="2570" xr:uid="{00000000-0005-0000-0000-0000EE0D0000}"/>
    <cellStyle name="Date 2 6 2 2" xfId="9915" xr:uid="{00000000-0005-0000-0000-0000EF0D0000}"/>
    <cellStyle name="Date 2 6 3" xfId="2571" xr:uid="{00000000-0005-0000-0000-0000F00D0000}"/>
    <cellStyle name="Date 2 6 3 2" xfId="9916" xr:uid="{00000000-0005-0000-0000-0000F10D0000}"/>
    <cellStyle name="Date 2 6 4" xfId="9914" xr:uid="{00000000-0005-0000-0000-0000F20D0000}"/>
    <cellStyle name="Date 2 7" xfId="2572" xr:uid="{00000000-0005-0000-0000-0000F30D0000}"/>
    <cellStyle name="Date 2 7 2" xfId="2573" xr:uid="{00000000-0005-0000-0000-0000F40D0000}"/>
    <cellStyle name="Date 2 7 2 2" xfId="9918" xr:uid="{00000000-0005-0000-0000-0000F50D0000}"/>
    <cellStyle name="Date 2 7 3" xfId="2574" xr:uid="{00000000-0005-0000-0000-0000F60D0000}"/>
    <cellStyle name="Date 2 7 3 2" xfId="9919" xr:uid="{00000000-0005-0000-0000-0000F70D0000}"/>
    <cellStyle name="Date 2 7 4" xfId="9917" xr:uid="{00000000-0005-0000-0000-0000F80D0000}"/>
    <cellStyle name="Date 2 8" xfId="2575" xr:uid="{00000000-0005-0000-0000-0000F90D0000}"/>
    <cellStyle name="Date 2 8 2" xfId="2576" xr:uid="{00000000-0005-0000-0000-0000FA0D0000}"/>
    <cellStyle name="Date 2 8 2 2" xfId="9921" xr:uid="{00000000-0005-0000-0000-0000FB0D0000}"/>
    <cellStyle name="Date 2 8 3" xfId="2577" xr:uid="{00000000-0005-0000-0000-0000FC0D0000}"/>
    <cellStyle name="Date 2 8 3 2" xfId="9922" xr:uid="{00000000-0005-0000-0000-0000FD0D0000}"/>
    <cellStyle name="Date 2 8 4" xfId="9920" xr:uid="{00000000-0005-0000-0000-0000FE0D0000}"/>
    <cellStyle name="Date 2 9" xfId="2578" xr:uid="{00000000-0005-0000-0000-0000FF0D0000}"/>
    <cellStyle name="Date 2 9 2" xfId="2579" xr:uid="{00000000-0005-0000-0000-0000000E0000}"/>
    <cellStyle name="Date 2 9 2 2" xfId="9924" xr:uid="{00000000-0005-0000-0000-0000010E0000}"/>
    <cellStyle name="Date 2 9 3" xfId="2580" xr:uid="{00000000-0005-0000-0000-0000020E0000}"/>
    <cellStyle name="Date 2 9 3 2" xfId="9925" xr:uid="{00000000-0005-0000-0000-0000030E0000}"/>
    <cellStyle name="Date 2 9 4" xfId="9923" xr:uid="{00000000-0005-0000-0000-0000040E0000}"/>
    <cellStyle name="Date 20" xfId="2581" xr:uid="{00000000-0005-0000-0000-0000050E0000}"/>
    <cellStyle name="Date 20 2" xfId="2582" xr:uid="{00000000-0005-0000-0000-0000060E0000}"/>
    <cellStyle name="Date 20 2 2" xfId="9927" xr:uid="{00000000-0005-0000-0000-0000070E0000}"/>
    <cellStyle name="Date 20 3" xfId="2583" xr:uid="{00000000-0005-0000-0000-0000080E0000}"/>
    <cellStyle name="Date 20 3 2" xfId="9928" xr:uid="{00000000-0005-0000-0000-0000090E0000}"/>
    <cellStyle name="Date 20 4" xfId="9926" xr:uid="{00000000-0005-0000-0000-00000A0E0000}"/>
    <cellStyle name="Date 21" xfId="2584" xr:uid="{00000000-0005-0000-0000-00000B0E0000}"/>
    <cellStyle name="Date 21 2" xfId="2585" xr:uid="{00000000-0005-0000-0000-00000C0E0000}"/>
    <cellStyle name="Date 21 2 2" xfId="9930" xr:uid="{00000000-0005-0000-0000-00000D0E0000}"/>
    <cellStyle name="Date 21 3" xfId="2586" xr:uid="{00000000-0005-0000-0000-00000E0E0000}"/>
    <cellStyle name="Date 21 3 2" xfId="9931" xr:uid="{00000000-0005-0000-0000-00000F0E0000}"/>
    <cellStyle name="Date 21 4" xfId="9929" xr:uid="{00000000-0005-0000-0000-0000100E0000}"/>
    <cellStyle name="Date 22" xfId="2587" xr:uid="{00000000-0005-0000-0000-0000110E0000}"/>
    <cellStyle name="Date 22 2" xfId="2588" xr:uid="{00000000-0005-0000-0000-0000120E0000}"/>
    <cellStyle name="Date 22 2 2" xfId="9933" xr:uid="{00000000-0005-0000-0000-0000130E0000}"/>
    <cellStyle name="Date 22 3" xfId="2589" xr:uid="{00000000-0005-0000-0000-0000140E0000}"/>
    <cellStyle name="Date 22 3 2" xfId="9934" xr:uid="{00000000-0005-0000-0000-0000150E0000}"/>
    <cellStyle name="Date 22 4" xfId="9932" xr:uid="{00000000-0005-0000-0000-0000160E0000}"/>
    <cellStyle name="Date 23" xfId="2590" xr:uid="{00000000-0005-0000-0000-0000170E0000}"/>
    <cellStyle name="Date 23 2" xfId="2591" xr:uid="{00000000-0005-0000-0000-0000180E0000}"/>
    <cellStyle name="Date 23 2 2" xfId="9936" xr:uid="{00000000-0005-0000-0000-0000190E0000}"/>
    <cellStyle name="Date 23 3" xfId="2592" xr:uid="{00000000-0005-0000-0000-00001A0E0000}"/>
    <cellStyle name="Date 23 3 2" xfId="9937" xr:uid="{00000000-0005-0000-0000-00001B0E0000}"/>
    <cellStyle name="Date 23 4" xfId="9935" xr:uid="{00000000-0005-0000-0000-00001C0E0000}"/>
    <cellStyle name="Date 24" xfId="2593" xr:uid="{00000000-0005-0000-0000-00001D0E0000}"/>
    <cellStyle name="Date 24 2" xfId="2594" xr:uid="{00000000-0005-0000-0000-00001E0E0000}"/>
    <cellStyle name="Date 24 2 2" xfId="9939" xr:uid="{00000000-0005-0000-0000-00001F0E0000}"/>
    <cellStyle name="Date 24 3" xfId="2595" xr:uid="{00000000-0005-0000-0000-0000200E0000}"/>
    <cellStyle name="Date 24 3 2" xfId="9940" xr:uid="{00000000-0005-0000-0000-0000210E0000}"/>
    <cellStyle name="Date 24 4" xfId="9938" xr:uid="{00000000-0005-0000-0000-0000220E0000}"/>
    <cellStyle name="Date 25" xfId="2596" xr:uid="{00000000-0005-0000-0000-0000230E0000}"/>
    <cellStyle name="Date 25 2" xfId="2597" xr:uid="{00000000-0005-0000-0000-0000240E0000}"/>
    <cellStyle name="Date 25 2 2" xfId="9942" xr:uid="{00000000-0005-0000-0000-0000250E0000}"/>
    <cellStyle name="Date 25 3" xfId="2598" xr:uid="{00000000-0005-0000-0000-0000260E0000}"/>
    <cellStyle name="Date 25 3 2" xfId="9943" xr:uid="{00000000-0005-0000-0000-0000270E0000}"/>
    <cellStyle name="Date 25 4" xfId="9941" xr:uid="{00000000-0005-0000-0000-0000280E0000}"/>
    <cellStyle name="Date 26" xfId="2599" xr:uid="{00000000-0005-0000-0000-0000290E0000}"/>
    <cellStyle name="Date 26 2" xfId="2600" xr:uid="{00000000-0005-0000-0000-00002A0E0000}"/>
    <cellStyle name="Date 26 2 2" xfId="9945" xr:uid="{00000000-0005-0000-0000-00002B0E0000}"/>
    <cellStyle name="Date 26 3" xfId="2601" xr:uid="{00000000-0005-0000-0000-00002C0E0000}"/>
    <cellStyle name="Date 26 3 2" xfId="9946" xr:uid="{00000000-0005-0000-0000-00002D0E0000}"/>
    <cellStyle name="Date 26 4" xfId="9944" xr:uid="{00000000-0005-0000-0000-00002E0E0000}"/>
    <cellStyle name="Date 27" xfId="2602" xr:uid="{00000000-0005-0000-0000-00002F0E0000}"/>
    <cellStyle name="Date 27 2" xfId="9947" xr:uid="{00000000-0005-0000-0000-0000300E0000}"/>
    <cellStyle name="Date 28" xfId="2603" xr:uid="{00000000-0005-0000-0000-0000310E0000}"/>
    <cellStyle name="Date 28 2" xfId="9948" xr:uid="{00000000-0005-0000-0000-0000320E0000}"/>
    <cellStyle name="Date 29" xfId="9706" xr:uid="{00000000-0005-0000-0000-0000330E0000}"/>
    <cellStyle name="Date 3" xfId="2604" xr:uid="{00000000-0005-0000-0000-0000340E0000}"/>
    <cellStyle name="Date 3 10" xfId="2605" xr:uid="{00000000-0005-0000-0000-0000350E0000}"/>
    <cellStyle name="Date 3 10 2" xfId="2606" xr:uid="{00000000-0005-0000-0000-0000360E0000}"/>
    <cellStyle name="Date 3 10 2 2" xfId="9951" xr:uid="{00000000-0005-0000-0000-0000370E0000}"/>
    <cellStyle name="Date 3 10 3" xfId="2607" xr:uid="{00000000-0005-0000-0000-0000380E0000}"/>
    <cellStyle name="Date 3 10 3 2" xfId="9952" xr:uid="{00000000-0005-0000-0000-0000390E0000}"/>
    <cellStyle name="Date 3 10 4" xfId="9950" xr:uid="{00000000-0005-0000-0000-00003A0E0000}"/>
    <cellStyle name="Date 3 11" xfId="2608" xr:uid="{00000000-0005-0000-0000-00003B0E0000}"/>
    <cellStyle name="Date 3 11 2" xfId="2609" xr:uid="{00000000-0005-0000-0000-00003C0E0000}"/>
    <cellStyle name="Date 3 11 2 2" xfId="9954" xr:uid="{00000000-0005-0000-0000-00003D0E0000}"/>
    <cellStyle name="Date 3 11 3" xfId="2610" xr:uid="{00000000-0005-0000-0000-00003E0E0000}"/>
    <cellStyle name="Date 3 11 3 2" xfId="9955" xr:uid="{00000000-0005-0000-0000-00003F0E0000}"/>
    <cellStyle name="Date 3 11 4" xfId="9953" xr:uid="{00000000-0005-0000-0000-0000400E0000}"/>
    <cellStyle name="Date 3 12" xfId="2611" xr:uid="{00000000-0005-0000-0000-0000410E0000}"/>
    <cellStyle name="Date 3 12 2" xfId="2612" xr:uid="{00000000-0005-0000-0000-0000420E0000}"/>
    <cellStyle name="Date 3 12 2 2" xfId="9957" xr:uid="{00000000-0005-0000-0000-0000430E0000}"/>
    <cellStyle name="Date 3 12 3" xfId="2613" xr:uid="{00000000-0005-0000-0000-0000440E0000}"/>
    <cellStyle name="Date 3 12 3 2" xfId="9958" xr:uid="{00000000-0005-0000-0000-0000450E0000}"/>
    <cellStyle name="Date 3 12 4" xfId="9956" xr:uid="{00000000-0005-0000-0000-0000460E0000}"/>
    <cellStyle name="Date 3 13" xfId="2614" xr:uid="{00000000-0005-0000-0000-0000470E0000}"/>
    <cellStyle name="Date 3 13 2" xfId="2615" xr:uid="{00000000-0005-0000-0000-0000480E0000}"/>
    <cellStyle name="Date 3 13 2 2" xfId="9960" xr:uid="{00000000-0005-0000-0000-0000490E0000}"/>
    <cellStyle name="Date 3 13 3" xfId="2616" xr:uid="{00000000-0005-0000-0000-00004A0E0000}"/>
    <cellStyle name="Date 3 13 3 2" xfId="9961" xr:uid="{00000000-0005-0000-0000-00004B0E0000}"/>
    <cellStyle name="Date 3 13 4" xfId="9959" xr:uid="{00000000-0005-0000-0000-00004C0E0000}"/>
    <cellStyle name="Date 3 14" xfId="2617" xr:uid="{00000000-0005-0000-0000-00004D0E0000}"/>
    <cellStyle name="Date 3 14 2" xfId="2618" xr:uid="{00000000-0005-0000-0000-00004E0E0000}"/>
    <cellStyle name="Date 3 14 2 2" xfId="9963" xr:uid="{00000000-0005-0000-0000-00004F0E0000}"/>
    <cellStyle name="Date 3 14 3" xfId="2619" xr:uid="{00000000-0005-0000-0000-0000500E0000}"/>
    <cellStyle name="Date 3 14 3 2" xfId="9964" xr:uid="{00000000-0005-0000-0000-0000510E0000}"/>
    <cellStyle name="Date 3 14 4" xfId="9962" xr:uid="{00000000-0005-0000-0000-0000520E0000}"/>
    <cellStyle name="Date 3 15" xfId="2620" xr:uid="{00000000-0005-0000-0000-0000530E0000}"/>
    <cellStyle name="Date 3 15 2" xfId="2621" xr:uid="{00000000-0005-0000-0000-0000540E0000}"/>
    <cellStyle name="Date 3 15 2 2" xfId="9966" xr:uid="{00000000-0005-0000-0000-0000550E0000}"/>
    <cellStyle name="Date 3 15 3" xfId="2622" xr:uid="{00000000-0005-0000-0000-0000560E0000}"/>
    <cellStyle name="Date 3 15 3 2" xfId="9967" xr:uid="{00000000-0005-0000-0000-0000570E0000}"/>
    <cellStyle name="Date 3 15 4" xfId="9965" xr:uid="{00000000-0005-0000-0000-0000580E0000}"/>
    <cellStyle name="Date 3 16" xfId="2623" xr:uid="{00000000-0005-0000-0000-0000590E0000}"/>
    <cellStyle name="Date 3 16 2" xfId="2624" xr:uid="{00000000-0005-0000-0000-00005A0E0000}"/>
    <cellStyle name="Date 3 16 2 2" xfId="9969" xr:uid="{00000000-0005-0000-0000-00005B0E0000}"/>
    <cellStyle name="Date 3 16 3" xfId="2625" xr:uid="{00000000-0005-0000-0000-00005C0E0000}"/>
    <cellStyle name="Date 3 16 3 2" xfId="9970" xr:uid="{00000000-0005-0000-0000-00005D0E0000}"/>
    <cellStyle name="Date 3 16 4" xfId="9968" xr:uid="{00000000-0005-0000-0000-00005E0E0000}"/>
    <cellStyle name="Date 3 17" xfId="2626" xr:uid="{00000000-0005-0000-0000-00005F0E0000}"/>
    <cellStyle name="Date 3 17 2" xfId="2627" xr:uid="{00000000-0005-0000-0000-0000600E0000}"/>
    <cellStyle name="Date 3 17 2 2" xfId="9972" xr:uid="{00000000-0005-0000-0000-0000610E0000}"/>
    <cellStyle name="Date 3 17 3" xfId="2628" xr:uid="{00000000-0005-0000-0000-0000620E0000}"/>
    <cellStyle name="Date 3 17 3 2" xfId="9973" xr:uid="{00000000-0005-0000-0000-0000630E0000}"/>
    <cellStyle name="Date 3 17 4" xfId="9971" xr:uid="{00000000-0005-0000-0000-0000640E0000}"/>
    <cellStyle name="Date 3 18" xfId="2629" xr:uid="{00000000-0005-0000-0000-0000650E0000}"/>
    <cellStyle name="Date 3 18 2" xfId="2630" xr:uid="{00000000-0005-0000-0000-0000660E0000}"/>
    <cellStyle name="Date 3 18 2 2" xfId="9975" xr:uid="{00000000-0005-0000-0000-0000670E0000}"/>
    <cellStyle name="Date 3 18 3" xfId="2631" xr:uid="{00000000-0005-0000-0000-0000680E0000}"/>
    <cellStyle name="Date 3 18 3 2" xfId="9976" xr:uid="{00000000-0005-0000-0000-0000690E0000}"/>
    <cellStyle name="Date 3 18 4" xfId="9974" xr:uid="{00000000-0005-0000-0000-00006A0E0000}"/>
    <cellStyle name="Date 3 19" xfId="2632" xr:uid="{00000000-0005-0000-0000-00006B0E0000}"/>
    <cellStyle name="Date 3 19 2" xfId="2633" xr:uid="{00000000-0005-0000-0000-00006C0E0000}"/>
    <cellStyle name="Date 3 19 2 2" xfId="9978" xr:uid="{00000000-0005-0000-0000-00006D0E0000}"/>
    <cellStyle name="Date 3 19 3" xfId="2634" xr:uid="{00000000-0005-0000-0000-00006E0E0000}"/>
    <cellStyle name="Date 3 19 3 2" xfId="9979" xr:uid="{00000000-0005-0000-0000-00006F0E0000}"/>
    <cellStyle name="Date 3 19 4" xfId="9977" xr:uid="{00000000-0005-0000-0000-0000700E0000}"/>
    <cellStyle name="Date 3 2" xfId="2635" xr:uid="{00000000-0005-0000-0000-0000710E0000}"/>
    <cellStyle name="Date 3 2 10" xfId="2636" xr:uid="{00000000-0005-0000-0000-0000720E0000}"/>
    <cellStyle name="Date 3 2 10 2" xfId="2637" xr:uid="{00000000-0005-0000-0000-0000730E0000}"/>
    <cellStyle name="Date 3 2 10 2 2" xfId="9982" xr:uid="{00000000-0005-0000-0000-0000740E0000}"/>
    <cellStyle name="Date 3 2 10 3" xfId="2638" xr:uid="{00000000-0005-0000-0000-0000750E0000}"/>
    <cellStyle name="Date 3 2 10 3 2" xfId="9983" xr:uid="{00000000-0005-0000-0000-0000760E0000}"/>
    <cellStyle name="Date 3 2 10 4" xfId="9981" xr:uid="{00000000-0005-0000-0000-0000770E0000}"/>
    <cellStyle name="Date 3 2 11" xfId="2639" xr:uid="{00000000-0005-0000-0000-0000780E0000}"/>
    <cellStyle name="Date 3 2 11 2" xfId="2640" xr:uid="{00000000-0005-0000-0000-0000790E0000}"/>
    <cellStyle name="Date 3 2 11 2 2" xfId="9985" xr:uid="{00000000-0005-0000-0000-00007A0E0000}"/>
    <cellStyle name="Date 3 2 11 3" xfId="2641" xr:uid="{00000000-0005-0000-0000-00007B0E0000}"/>
    <cellStyle name="Date 3 2 11 3 2" xfId="9986" xr:uid="{00000000-0005-0000-0000-00007C0E0000}"/>
    <cellStyle name="Date 3 2 11 4" xfId="9984" xr:uid="{00000000-0005-0000-0000-00007D0E0000}"/>
    <cellStyle name="Date 3 2 12" xfId="2642" xr:uid="{00000000-0005-0000-0000-00007E0E0000}"/>
    <cellStyle name="Date 3 2 12 2" xfId="2643" xr:uid="{00000000-0005-0000-0000-00007F0E0000}"/>
    <cellStyle name="Date 3 2 12 2 2" xfId="9988" xr:uid="{00000000-0005-0000-0000-0000800E0000}"/>
    <cellStyle name="Date 3 2 12 3" xfId="2644" xr:uid="{00000000-0005-0000-0000-0000810E0000}"/>
    <cellStyle name="Date 3 2 12 3 2" xfId="9989" xr:uid="{00000000-0005-0000-0000-0000820E0000}"/>
    <cellStyle name="Date 3 2 12 4" xfId="9987" xr:uid="{00000000-0005-0000-0000-0000830E0000}"/>
    <cellStyle name="Date 3 2 13" xfId="2645" xr:uid="{00000000-0005-0000-0000-0000840E0000}"/>
    <cellStyle name="Date 3 2 13 2" xfId="2646" xr:uid="{00000000-0005-0000-0000-0000850E0000}"/>
    <cellStyle name="Date 3 2 13 2 2" xfId="9991" xr:uid="{00000000-0005-0000-0000-0000860E0000}"/>
    <cellStyle name="Date 3 2 13 3" xfId="2647" xr:uid="{00000000-0005-0000-0000-0000870E0000}"/>
    <cellStyle name="Date 3 2 13 3 2" xfId="9992" xr:uid="{00000000-0005-0000-0000-0000880E0000}"/>
    <cellStyle name="Date 3 2 13 4" xfId="9990" xr:uid="{00000000-0005-0000-0000-0000890E0000}"/>
    <cellStyle name="Date 3 2 14" xfId="2648" xr:uid="{00000000-0005-0000-0000-00008A0E0000}"/>
    <cellStyle name="Date 3 2 14 2" xfId="2649" xr:uid="{00000000-0005-0000-0000-00008B0E0000}"/>
    <cellStyle name="Date 3 2 14 2 2" xfId="9994" xr:uid="{00000000-0005-0000-0000-00008C0E0000}"/>
    <cellStyle name="Date 3 2 14 3" xfId="2650" xr:uid="{00000000-0005-0000-0000-00008D0E0000}"/>
    <cellStyle name="Date 3 2 14 3 2" xfId="9995" xr:uid="{00000000-0005-0000-0000-00008E0E0000}"/>
    <cellStyle name="Date 3 2 14 4" xfId="9993" xr:uid="{00000000-0005-0000-0000-00008F0E0000}"/>
    <cellStyle name="Date 3 2 15" xfId="2651" xr:uid="{00000000-0005-0000-0000-0000900E0000}"/>
    <cellStyle name="Date 3 2 15 2" xfId="2652" xr:uid="{00000000-0005-0000-0000-0000910E0000}"/>
    <cellStyle name="Date 3 2 15 2 2" xfId="9997" xr:uid="{00000000-0005-0000-0000-0000920E0000}"/>
    <cellStyle name="Date 3 2 15 3" xfId="2653" xr:uid="{00000000-0005-0000-0000-0000930E0000}"/>
    <cellStyle name="Date 3 2 15 3 2" xfId="9998" xr:uid="{00000000-0005-0000-0000-0000940E0000}"/>
    <cellStyle name="Date 3 2 15 4" xfId="9996" xr:uid="{00000000-0005-0000-0000-0000950E0000}"/>
    <cellStyle name="Date 3 2 16" xfId="2654" xr:uid="{00000000-0005-0000-0000-0000960E0000}"/>
    <cellStyle name="Date 3 2 16 2" xfId="2655" xr:uid="{00000000-0005-0000-0000-0000970E0000}"/>
    <cellStyle name="Date 3 2 16 2 2" xfId="10000" xr:uid="{00000000-0005-0000-0000-0000980E0000}"/>
    <cellStyle name="Date 3 2 16 3" xfId="2656" xr:uid="{00000000-0005-0000-0000-0000990E0000}"/>
    <cellStyle name="Date 3 2 16 3 2" xfId="10001" xr:uid="{00000000-0005-0000-0000-00009A0E0000}"/>
    <cellStyle name="Date 3 2 16 4" xfId="9999" xr:uid="{00000000-0005-0000-0000-00009B0E0000}"/>
    <cellStyle name="Date 3 2 17" xfId="2657" xr:uid="{00000000-0005-0000-0000-00009C0E0000}"/>
    <cellStyle name="Date 3 2 17 2" xfId="2658" xr:uid="{00000000-0005-0000-0000-00009D0E0000}"/>
    <cellStyle name="Date 3 2 17 2 2" xfId="10003" xr:uid="{00000000-0005-0000-0000-00009E0E0000}"/>
    <cellStyle name="Date 3 2 17 3" xfId="2659" xr:uid="{00000000-0005-0000-0000-00009F0E0000}"/>
    <cellStyle name="Date 3 2 17 3 2" xfId="10004" xr:uid="{00000000-0005-0000-0000-0000A00E0000}"/>
    <cellStyle name="Date 3 2 17 4" xfId="10002" xr:uid="{00000000-0005-0000-0000-0000A10E0000}"/>
    <cellStyle name="Date 3 2 18" xfId="2660" xr:uid="{00000000-0005-0000-0000-0000A20E0000}"/>
    <cellStyle name="Date 3 2 18 2" xfId="2661" xr:uid="{00000000-0005-0000-0000-0000A30E0000}"/>
    <cellStyle name="Date 3 2 18 2 2" xfId="10006" xr:uid="{00000000-0005-0000-0000-0000A40E0000}"/>
    <cellStyle name="Date 3 2 18 3" xfId="2662" xr:uid="{00000000-0005-0000-0000-0000A50E0000}"/>
    <cellStyle name="Date 3 2 18 3 2" xfId="10007" xr:uid="{00000000-0005-0000-0000-0000A60E0000}"/>
    <cellStyle name="Date 3 2 18 4" xfId="10005" xr:uid="{00000000-0005-0000-0000-0000A70E0000}"/>
    <cellStyle name="Date 3 2 19" xfId="2663" xr:uid="{00000000-0005-0000-0000-0000A80E0000}"/>
    <cellStyle name="Date 3 2 19 2" xfId="2664" xr:uid="{00000000-0005-0000-0000-0000A90E0000}"/>
    <cellStyle name="Date 3 2 19 2 2" xfId="10009" xr:uid="{00000000-0005-0000-0000-0000AA0E0000}"/>
    <cellStyle name="Date 3 2 19 3" xfId="2665" xr:uid="{00000000-0005-0000-0000-0000AB0E0000}"/>
    <cellStyle name="Date 3 2 19 3 2" xfId="10010" xr:uid="{00000000-0005-0000-0000-0000AC0E0000}"/>
    <cellStyle name="Date 3 2 19 4" xfId="10008" xr:uid="{00000000-0005-0000-0000-0000AD0E0000}"/>
    <cellStyle name="Date 3 2 2" xfId="2666" xr:uid="{00000000-0005-0000-0000-0000AE0E0000}"/>
    <cellStyle name="Date 3 2 2 2" xfId="2667" xr:uid="{00000000-0005-0000-0000-0000AF0E0000}"/>
    <cellStyle name="Date 3 2 2 2 2" xfId="10012" xr:uid="{00000000-0005-0000-0000-0000B00E0000}"/>
    <cellStyle name="Date 3 2 2 3" xfId="2668" xr:uid="{00000000-0005-0000-0000-0000B10E0000}"/>
    <cellStyle name="Date 3 2 2 3 2" xfId="10013" xr:uid="{00000000-0005-0000-0000-0000B20E0000}"/>
    <cellStyle name="Date 3 2 2 4" xfId="10011" xr:uid="{00000000-0005-0000-0000-0000B30E0000}"/>
    <cellStyle name="Date 3 2 20" xfId="2669" xr:uid="{00000000-0005-0000-0000-0000B40E0000}"/>
    <cellStyle name="Date 3 2 20 2" xfId="2670" xr:uid="{00000000-0005-0000-0000-0000B50E0000}"/>
    <cellStyle name="Date 3 2 20 2 2" xfId="10015" xr:uid="{00000000-0005-0000-0000-0000B60E0000}"/>
    <cellStyle name="Date 3 2 20 3" xfId="2671" xr:uid="{00000000-0005-0000-0000-0000B70E0000}"/>
    <cellStyle name="Date 3 2 20 3 2" xfId="10016" xr:uid="{00000000-0005-0000-0000-0000B80E0000}"/>
    <cellStyle name="Date 3 2 20 4" xfId="10014" xr:uid="{00000000-0005-0000-0000-0000B90E0000}"/>
    <cellStyle name="Date 3 2 21" xfId="2672" xr:uid="{00000000-0005-0000-0000-0000BA0E0000}"/>
    <cellStyle name="Date 3 2 21 2" xfId="2673" xr:uid="{00000000-0005-0000-0000-0000BB0E0000}"/>
    <cellStyle name="Date 3 2 21 2 2" xfId="10018" xr:uid="{00000000-0005-0000-0000-0000BC0E0000}"/>
    <cellStyle name="Date 3 2 21 3" xfId="2674" xr:uid="{00000000-0005-0000-0000-0000BD0E0000}"/>
    <cellStyle name="Date 3 2 21 3 2" xfId="10019" xr:uid="{00000000-0005-0000-0000-0000BE0E0000}"/>
    <cellStyle name="Date 3 2 21 4" xfId="10017" xr:uid="{00000000-0005-0000-0000-0000BF0E0000}"/>
    <cellStyle name="Date 3 2 22" xfId="2675" xr:uid="{00000000-0005-0000-0000-0000C00E0000}"/>
    <cellStyle name="Date 3 2 22 2" xfId="10020" xr:uid="{00000000-0005-0000-0000-0000C10E0000}"/>
    <cellStyle name="Date 3 2 23" xfId="2676" xr:uid="{00000000-0005-0000-0000-0000C20E0000}"/>
    <cellStyle name="Date 3 2 23 2" xfId="10021" xr:uid="{00000000-0005-0000-0000-0000C30E0000}"/>
    <cellStyle name="Date 3 2 24" xfId="9980" xr:uid="{00000000-0005-0000-0000-0000C40E0000}"/>
    <cellStyle name="Date 3 2 3" xfId="2677" xr:uid="{00000000-0005-0000-0000-0000C50E0000}"/>
    <cellStyle name="Date 3 2 3 2" xfId="2678" xr:uid="{00000000-0005-0000-0000-0000C60E0000}"/>
    <cellStyle name="Date 3 2 3 2 2" xfId="10023" xr:uid="{00000000-0005-0000-0000-0000C70E0000}"/>
    <cellStyle name="Date 3 2 3 3" xfId="2679" xr:uid="{00000000-0005-0000-0000-0000C80E0000}"/>
    <cellStyle name="Date 3 2 3 3 2" xfId="10024" xr:uid="{00000000-0005-0000-0000-0000C90E0000}"/>
    <cellStyle name="Date 3 2 3 4" xfId="10022" xr:uid="{00000000-0005-0000-0000-0000CA0E0000}"/>
    <cellStyle name="Date 3 2 4" xfId="2680" xr:uid="{00000000-0005-0000-0000-0000CB0E0000}"/>
    <cellStyle name="Date 3 2 4 2" xfId="2681" xr:uid="{00000000-0005-0000-0000-0000CC0E0000}"/>
    <cellStyle name="Date 3 2 4 2 2" xfId="10026" xr:uid="{00000000-0005-0000-0000-0000CD0E0000}"/>
    <cellStyle name="Date 3 2 4 3" xfId="2682" xr:uid="{00000000-0005-0000-0000-0000CE0E0000}"/>
    <cellStyle name="Date 3 2 4 3 2" xfId="10027" xr:uid="{00000000-0005-0000-0000-0000CF0E0000}"/>
    <cellStyle name="Date 3 2 4 4" xfId="10025" xr:uid="{00000000-0005-0000-0000-0000D00E0000}"/>
    <cellStyle name="Date 3 2 5" xfId="2683" xr:uid="{00000000-0005-0000-0000-0000D10E0000}"/>
    <cellStyle name="Date 3 2 5 2" xfId="2684" xr:uid="{00000000-0005-0000-0000-0000D20E0000}"/>
    <cellStyle name="Date 3 2 5 2 2" xfId="10029" xr:uid="{00000000-0005-0000-0000-0000D30E0000}"/>
    <cellStyle name="Date 3 2 5 3" xfId="2685" xr:uid="{00000000-0005-0000-0000-0000D40E0000}"/>
    <cellStyle name="Date 3 2 5 3 2" xfId="10030" xr:uid="{00000000-0005-0000-0000-0000D50E0000}"/>
    <cellStyle name="Date 3 2 5 4" xfId="10028" xr:uid="{00000000-0005-0000-0000-0000D60E0000}"/>
    <cellStyle name="Date 3 2 6" xfId="2686" xr:uid="{00000000-0005-0000-0000-0000D70E0000}"/>
    <cellStyle name="Date 3 2 6 2" xfId="2687" xr:uid="{00000000-0005-0000-0000-0000D80E0000}"/>
    <cellStyle name="Date 3 2 6 2 2" xfId="10032" xr:uid="{00000000-0005-0000-0000-0000D90E0000}"/>
    <cellStyle name="Date 3 2 6 3" xfId="2688" xr:uid="{00000000-0005-0000-0000-0000DA0E0000}"/>
    <cellStyle name="Date 3 2 6 3 2" xfId="10033" xr:uid="{00000000-0005-0000-0000-0000DB0E0000}"/>
    <cellStyle name="Date 3 2 6 4" xfId="10031" xr:uid="{00000000-0005-0000-0000-0000DC0E0000}"/>
    <cellStyle name="Date 3 2 7" xfId="2689" xr:uid="{00000000-0005-0000-0000-0000DD0E0000}"/>
    <cellStyle name="Date 3 2 7 2" xfId="2690" xr:uid="{00000000-0005-0000-0000-0000DE0E0000}"/>
    <cellStyle name="Date 3 2 7 2 2" xfId="10035" xr:uid="{00000000-0005-0000-0000-0000DF0E0000}"/>
    <cellStyle name="Date 3 2 7 3" xfId="2691" xr:uid="{00000000-0005-0000-0000-0000E00E0000}"/>
    <cellStyle name="Date 3 2 7 3 2" xfId="10036" xr:uid="{00000000-0005-0000-0000-0000E10E0000}"/>
    <cellStyle name="Date 3 2 7 4" xfId="10034" xr:uid="{00000000-0005-0000-0000-0000E20E0000}"/>
    <cellStyle name="Date 3 2 8" xfId="2692" xr:uid="{00000000-0005-0000-0000-0000E30E0000}"/>
    <cellStyle name="Date 3 2 8 2" xfId="2693" xr:uid="{00000000-0005-0000-0000-0000E40E0000}"/>
    <cellStyle name="Date 3 2 8 2 2" xfId="10038" xr:uid="{00000000-0005-0000-0000-0000E50E0000}"/>
    <cellStyle name="Date 3 2 8 3" xfId="2694" xr:uid="{00000000-0005-0000-0000-0000E60E0000}"/>
    <cellStyle name="Date 3 2 8 3 2" xfId="10039" xr:uid="{00000000-0005-0000-0000-0000E70E0000}"/>
    <cellStyle name="Date 3 2 8 4" xfId="10037" xr:uid="{00000000-0005-0000-0000-0000E80E0000}"/>
    <cellStyle name="Date 3 2 9" xfId="2695" xr:uid="{00000000-0005-0000-0000-0000E90E0000}"/>
    <cellStyle name="Date 3 2 9 2" xfId="2696" xr:uid="{00000000-0005-0000-0000-0000EA0E0000}"/>
    <cellStyle name="Date 3 2 9 2 2" xfId="10041" xr:uid="{00000000-0005-0000-0000-0000EB0E0000}"/>
    <cellStyle name="Date 3 2 9 3" xfId="2697" xr:uid="{00000000-0005-0000-0000-0000EC0E0000}"/>
    <cellStyle name="Date 3 2 9 3 2" xfId="10042" xr:uid="{00000000-0005-0000-0000-0000ED0E0000}"/>
    <cellStyle name="Date 3 2 9 4" xfId="10040" xr:uid="{00000000-0005-0000-0000-0000EE0E0000}"/>
    <cellStyle name="Date 3 20" xfId="2698" xr:uid="{00000000-0005-0000-0000-0000EF0E0000}"/>
    <cellStyle name="Date 3 20 2" xfId="2699" xr:uid="{00000000-0005-0000-0000-0000F00E0000}"/>
    <cellStyle name="Date 3 20 2 2" xfId="10044" xr:uid="{00000000-0005-0000-0000-0000F10E0000}"/>
    <cellStyle name="Date 3 20 3" xfId="2700" xr:uid="{00000000-0005-0000-0000-0000F20E0000}"/>
    <cellStyle name="Date 3 20 3 2" xfId="10045" xr:uid="{00000000-0005-0000-0000-0000F30E0000}"/>
    <cellStyle name="Date 3 20 4" xfId="10043" xr:uid="{00000000-0005-0000-0000-0000F40E0000}"/>
    <cellStyle name="Date 3 21" xfId="2701" xr:uid="{00000000-0005-0000-0000-0000F50E0000}"/>
    <cellStyle name="Date 3 21 2" xfId="2702" xr:uid="{00000000-0005-0000-0000-0000F60E0000}"/>
    <cellStyle name="Date 3 21 2 2" xfId="10047" xr:uid="{00000000-0005-0000-0000-0000F70E0000}"/>
    <cellStyle name="Date 3 21 3" xfId="2703" xr:uid="{00000000-0005-0000-0000-0000F80E0000}"/>
    <cellStyle name="Date 3 21 3 2" xfId="10048" xr:uid="{00000000-0005-0000-0000-0000F90E0000}"/>
    <cellStyle name="Date 3 21 4" xfId="10046" xr:uid="{00000000-0005-0000-0000-0000FA0E0000}"/>
    <cellStyle name="Date 3 22" xfId="2704" xr:uid="{00000000-0005-0000-0000-0000FB0E0000}"/>
    <cellStyle name="Date 3 22 2" xfId="2705" xr:uid="{00000000-0005-0000-0000-0000FC0E0000}"/>
    <cellStyle name="Date 3 22 2 2" xfId="10050" xr:uid="{00000000-0005-0000-0000-0000FD0E0000}"/>
    <cellStyle name="Date 3 22 3" xfId="2706" xr:uid="{00000000-0005-0000-0000-0000FE0E0000}"/>
    <cellStyle name="Date 3 22 3 2" xfId="10051" xr:uid="{00000000-0005-0000-0000-0000FF0E0000}"/>
    <cellStyle name="Date 3 22 4" xfId="10049" xr:uid="{00000000-0005-0000-0000-0000000F0000}"/>
    <cellStyle name="Date 3 23" xfId="2707" xr:uid="{00000000-0005-0000-0000-0000010F0000}"/>
    <cellStyle name="Date 3 23 2" xfId="2708" xr:uid="{00000000-0005-0000-0000-0000020F0000}"/>
    <cellStyle name="Date 3 23 2 2" xfId="10053" xr:uid="{00000000-0005-0000-0000-0000030F0000}"/>
    <cellStyle name="Date 3 23 3" xfId="2709" xr:uid="{00000000-0005-0000-0000-0000040F0000}"/>
    <cellStyle name="Date 3 23 3 2" xfId="10054" xr:uid="{00000000-0005-0000-0000-0000050F0000}"/>
    <cellStyle name="Date 3 23 4" xfId="10052" xr:uid="{00000000-0005-0000-0000-0000060F0000}"/>
    <cellStyle name="Date 3 24" xfId="2710" xr:uid="{00000000-0005-0000-0000-0000070F0000}"/>
    <cellStyle name="Date 3 24 2" xfId="10055" xr:uid="{00000000-0005-0000-0000-0000080F0000}"/>
    <cellStyle name="Date 3 25" xfId="2711" xr:uid="{00000000-0005-0000-0000-0000090F0000}"/>
    <cellStyle name="Date 3 25 2" xfId="10056" xr:uid="{00000000-0005-0000-0000-00000A0F0000}"/>
    <cellStyle name="Date 3 26" xfId="9949" xr:uid="{00000000-0005-0000-0000-00000B0F0000}"/>
    <cellStyle name="Date 3 3" xfId="2712" xr:uid="{00000000-0005-0000-0000-00000C0F0000}"/>
    <cellStyle name="Date 3 3 10" xfId="2713" xr:uid="{00000000-0005-0000-0000-00000D0F0000}"/>
    <cellStyle name="Date 3 3 10 2" xfId="2714" xr:uid="{00000000-0005-0000-0000-00000E0F0000}"/>
    <cellStyle name="Date 3 3 10 2 2" xfId="10059" xr:uid="{00000000-0005-0000-0000-00000F0F0000}"/>
    <cellStyle name="Date 3 3 10 3" xfId="2715" xr:uid="{00000000-0005-0000-0000-0000100F0000}"/>
    <cellStyle name="Date 3 3 10 3 2" xfId="10060" xr:uid="{00000000-0005-0000-0000-0000110F0000}"/>
    <cellStyle name="Date 3 3 10 4" xfId="10058" xr:uid="{00000000-0005-0000-0000-0000120F0000}"/>
    <cellStyle name="Date 3 3 11" xfId="2716" xr:uid="{00000000-0005-0000-0000-0000130F0000}"/>
    <cellStyle name="Date 3 3 11 2" xfId="2717" xr:uid="{00000000-0005-0000-0000-0000140F0000}"/>
    <cellStyle name="Date 3 3 11 2 2" xfId="10062" xr:uid="{00000000-0005-0000-0000-0000150F0000}"/>
    <cellStyle name="Date 3 3 11 3" xfId="2718" xr:uid="{00000000-0005-0000-0000-0000160F0000}"/>
    <cellStyle name="Date 3 3 11 3 2" xfId="10063" xr:uid="{00000000-0005-0000-0000-0000170F0000}"/>
    <cellStyle name="Date 3 3 11 4" xfId="10061" xr:uid="{00000000-0005-0000-0000-0000180F0000}"/>
    <cellStyle name="Date 3 3 12" xfId="2719" xr:uid="{00000000-0005-0000-0000-0000190F0000}"/>
    <cellStyle name="Date 3 3 12 2" xfId="2720" xr:uid="{00000000-0005-0000-0000-00001A0F0000}"/>
    <cellStyle name="Date 3 3 12 2 2" xfId="10065" xr:uid="{00000000-0005-0000-0000-00001B0F0000}"/>
    <cellStyle name="Date 3 3 12 3" xfId="2721" xr:uid="{00000000-0005-0000-0000-00001C0F0000}"/>
    <cellStyle name="Date 3 3 12 3 2" xfId="10066" xr:uid="{00000000-0005-0000-0000-00001D0F0000}"/>
    <cellStyle name="Date 3 3 12 4" xfId="10064" xr:uid="{00000000-0005-0000-0000-00001E0F0000}"/>
    <cellStyle name="Date 3 3 13" xfId="2722" xr:uid="{00000000-0005-0000-0000-00001F0F0000}"/>
    <cellStyle name="Date 3 3 13 2" xfId="2723" xr:uid="{00000000-0005-0000-0000-0000200F0000}"/>
    <cellStyle name="Date 3 3 13 2 2" xfId="10068" xr:uid="{00000000-0005-0000-0000-0000210F0000}"/>
    <cellStyle name="Date 3 3 13 3" xfId="2724" xr:uid="{00000000-0005-0000-0000-0000220F0000}"/>
    <cellStyle name="Date 3 3 13 3 2" xfId="10069" xr:uid="{00000000-0005-0000-0000-0000230F0000}"/>
    <cellStyle name="Date 3 3 13 4" xfId="10067" xr:uid="{00000000-0005-0000-0000-0000240F0000}"/>
    <cellStyle name="Date 3 3 14" xfId="2725" xr:uid="{00000000-0005-0000-0000-0000250F0000}"/>
    <cellStyle name="Date 3 3 14 2" xfId="2726" xr:uid="{00000000-0005-0000-0000-0000260F0000}"/>
    <cellStyle name="Date 3 3 14 2 2" xfId="10071" xr:uid="{00000000-0005-0000-0000-0000270F0000}"/>
    <cellStyle name="Date 3 3 14 3" xfId="2727" xr:uid="{00000000-0005-0000-0000-0000280F0000}"/>
    <cellStyle name="Date 3 3 14 3 2" xfId="10072" xr:uid="{00000000-0005-0000-0000-0000290F0000}"/>
    <cellStyle name="Date 3 3 14 4" xfId="10070" xr:uid="{00000000-0005-0000-0000-00002A0F0000}"/>
    <cellStyle name="Date 3 3 15" xfId="2728" xr:uid="{00000000-0005-0000-0000-00002B0F0000}"/>
    <cellStyle name="Date 3 3 15 2" xfId="2729" xr:uid="{00000000-0005-0000-0000-00002C0F0000}"/>
    <cellStyle name="Date 3 3 15 2 2" xfId="10074" xr:uid="{00000000-0005-0000-0000-00002D0F0000}"/>
    <cellStyle name="Date 3 3 15 3" xfId="2730" xr:uid="{00000000-0005-0000-0000-00002E0F0000}"/>
    <cellStyle name="Date 3 3 15 3 2" xfId="10075" xr:uid="{00000000-0005-0000-0000-00002F0F0000}"/>
    <cellStyle name="Date 3 3 15 4" xfId="10073" xr:uid="{00000000-0005-0000-0000-0000300F0000}"/>
    <cellStyle name="Date 3 3 16" xfId="2731" xr:uid="{00000000-0005-0000-0000-0000310F0000}"/>
    <cellStyle name="Date 3 3 16 2" xfId="2732" xr:uid="{00000000-0005-0000-0000-0000320F0000}"/>
    <cellStyle name="Date 3 3 16 2 2" xfId="10077" xr:uid="{00000000-0005-0000-0000-0000330F0000}"/>
    <cellStyle name="Date 3 3 16 3" xfId="2733" xr:uid="{00000000-0005-0000-0000-0000340F0000}"/>
    <cellStyle name="Date 3 3 16 3 2" xfId="10078" xr:uid="{00000000-0005-0000-0000-0000350F0000}"/>
    <cellStyle name="Date 3 3 16 4" xfId="10076" xr:uid="{00000000-0005-0000-0000-0000360F0000}"/>
    <cellStyle name="Date 3 3 17" xfId="2734" xr:uid="{00000000-0005-0000-0000-0000370F0000}"/>
    <cellStyle name="Date 3 3 17 2" xfId="2735" xr:uid="{00000000-0005-0000-0000-0000380F0000}"/>
    <cellStyle name="Date 3 3 17 2 2" xfId="10080" xr:uid="{00000000-0005-0000-0000-0000390F0000}"/>
    <cellStyle name="Date 3 3 17 3" xfId="2736" xr:uid="{00000000-0005-0000-0000-00003A0F0000}"/>
    <cellStyle name="Date 3 3 17 3 2" xfId="10081" xr:uid="{00000000-0005-0000-0000-00003B0F0000}"/>
    <cellStyle name="Date 3 3 17 4" xfId="10079" xr:uid="{00000000-0005-0000-0000-00003C0F0000}"/>
    <cellStyle name="Date 3 3 18" xfId="2737" xr:uid="{00000000-0005-0000-0000-00003D0F0000}"/>
    <cellStyle name="Date 3 3 18 2" xfId="2738" xr:uid="{00000000-0005-0000-0000-00003E0F0000}"/>
    <cellStyle name="Date 3 3 18 2 2" xfId="10083" xr:uid="{00000000-0005-0000-0000-00003F0F0000}"/>
    <cellStyle name="Date 3 3 18 3" xfId="2739" xr:uid="{00000000-0005-0000-0000-0000400F0000}"/>
    <cellStyle name="Date 3 3 18 3 2" xfId="10084" xr:uid="{00000000-0005-0000-0000-0000410F0000}"/>
    <cellStyle name="Date 3 3 18 4" xfId="10082" xr:uid="{00000000-0005-0000-0000-0000420F0000}"/>
    <cellStyle name="Date 3 3 19" xfId="2740" xr:uid="{00000000-0005-0000-0000-0000430F0000}"/>
    <cellStyle name="Date 3 3 19 2" xfId="2741" xr:uid="{00000000-0005-0000-0000-0000440F0000}"/>
    <cellStyle name="Date 3 3 19 2 2" xfId="10086" xr:uid="{00000000-0005-0000-0000-0000450F0000}"/>
    <cellStyle name="Date 3 3 19 3" xfId="2742" xr:uid="{00000000-0005-0000-0000-0000460F0000}"/>
    <cellStyle name="Date 3 3 19 3 2" xfId="10087" xr:uid="{00000000-0005-0000-0000-0000470F0000}"/>
    <cellStyle name="Date 3 3 19 4" xfId="10085" xr:uid="{00000000-0005-0000-0000-0000480F0000}"/>
    <cellStyle name="Date 3 3 2" xfId="2743" xr:uid="{00000000-0005-0000-0000-0000490F0000}"/>
    <cellStyle name="Date 3 3 2 2" xfId="2744" xr:uid="{00000000-0005-0000-0000-00004A0F0000}"/>
    <cellStyle name="Date 3 3 2 2 2" xfId="10089" xr:uid="{00000000-0005-0000-0000-00004B0F0000}"/>
    <cellStyle name="Date 3 3 2 3" xfId="2745" xr:uid="{00000000-0005-0000-0000-00004C0F0000}"/>
    <cellStyle name="Date 3 3 2 3 2" xfId="10090" xr:uid="{00000000-0005-0000-0000-00004D0F0000}"/>
    <cellStyle name="Date 3 3 2 4" xfId="10088" xr:uid="{00000000-0005-0000-0000-00004E0F0000}"/>
    <cellStyle name="Date 3 3 20" xfId="2746" xr:uid="{00000000-0005-0000-0000-00004F0F0000}"/>
    <cellStyle name="Date 3 3 20 2" xfId="2747" xr:uid="{00000000-0005-0000-0000-0000500F0000}"/>
    <cellStyle name="Date 3 3 20 2 2" xfId="10092" xr:uid="{00000000-0005-0000-0000-0000510F0000}"/>
    <cellStyle name="Date 3 3 20 3" xfId="2748" xr:uid="{00000000-0005-0000-0000-0000520F0000}"/>
    <cellStyle name="Date 3 3 20 3 2" xfId="10093" xr:uid="{00000000-0005-0000-0000-0000530F0000}"/>
    <cellStyle name="Date 3 3 20 4" xfId="10091" xr:uid="{00000000-0005-0000-0000-0000540F0000}"/>
    <cellStyle name="Date 3 3 21" xfId="2749" xr:uid="{00000000-0005-0000-0000-0000550F0000}"/>
    <cellStyle name="Date 3 3 21 2" xfId="2750" xr:uid="{00000000-0005-0000-0000-0000560F0000}"/>
    <cellStyle name="Date 3 3 21 2 2" xfId="10095" xr:uid="{00000000-0005-0000-0000-0000570F0000}"/>
    <cellStyle name="Date 3 3 21 3" xfId="2751" xr:uid="{00000000-0005-0000-0000-0000580F0000}"/>
    <cellStyle name="Date 3 3 21 3 2" xfId="10096" xr:uid="{00000000-0005-0000-0000-0000590F0000}"/>
    <cellStyle name="Date 3 3 21 4" xfId="10094" xr:uid="{00000000-0005-0000-0000-00005A0F0000}"/>
    <cellStyle name="Date 3 3 22" xfId="2752" xr:uid="{00000000-0005-0000-0000-00005B0F0000}"/>
    <cellStyle name="Date 3 3 22 2" xfId="10097" xr:uid="{00000000-0005-0000-0000-00005C0F0000}"/>
    <cellStyle name="Date 3 3 23" xfId="2753" xr:uid="{00000000-0005-0000-0000-00005D0F0000}"/>
    <cellStyle name="Date 3 3 23 2" xfId="10098" xr:uid="{00000000-0005-0000-0000-00005E0F0000}"/>
    <cellStyle name="Date 3 3 24" xfId="10057" xr:uid="{00000000-0005-0000-0000-00005F0F0000}"/>
    <cellStyle name="Date 3 3 3" xfId="2754" xr:uid="{00000000-0005-0000-0000-0000600F0000}"/>
    <cellStyle name="Date 3 3 3 2" xfId="2755" xr:uid="{00000000-0005-0000-0000-0000610F0000}"/>
    <cellStyle name="Date 3 3 3 2 2" xfId="10100" xr:uid="{00000000-0005-0000-0000-0000620F0000}"/>
    <cellStyle name="Date 3 3 3 3" xfId="2756" xr:uid="{00000000-0005-0000-0000-0000630F0000}"/>
    <cellStyle name="Date 3 3 3 3 2" xfId="10101" xr:uid="{00000000-0005-0000-0000-0000640F0000}"/>
    <cellStyle name="Date 3 3 3 4" xfId="10099" xr:uid="{00000000-0005-0000-0000-0000650F0000}"/>
    <cellStyle name="Date 3 3 4" xfId="2757" xr:uid="{00000000-0005-0000-0000-0000660F0000}"/>
    <cellStyle name="Date 3 3 4 2" xfId="2758" xr:uid="{00000000-0005-0000-0000-0000670F0000}"/>
    <cellStyle name="Date 3 3 4 2 2" xfId="10103" xr:uid="{00000000-0005-0000-0000-0000680F0000}"/>
    <cellStyle name="Date 3 3 4 3" xfId="2759" xr:uid="{00000000-0005-0000-0000-0000690F0000}"/>
    <cellStyle name="Date 3 3 4 3 2" xfId="10104" xr:uid="{00000000-0005-0000-0000-00006A0F0000}"/>
    <cellStyle name="Date 3 3 4 4" xfId="10102" xr:uid="{00000000-0005-0000-0000-00006B0F0000}"/>
    <cellStyle name="Date 3 3 5" xfId="2760" xr:uid="{00000000-0005-0000-0000-00006C0F0000}"/>
    <cellStyle name="Date 3 3 5 2" xfId="2761" xr:uid="{00000000-0005-0000-0000-00006D0F0000}"/>
    <cellStyle name="Date 3 3 5 2 2" xfId="10106" xr:uid="{00000000-0005-0000-0000-00006E0F0000}"/>
    <cellStyle name="Date 3 3 5 3" xfId="2762" xr:uid="{00000000-0005-0000-0000-00006F0F0000}"/>
    <cellStyle name="Date 3 3 5 3 2" xfId="10107" xr:uid="{00000000-0005-0000-0000-0000700F0000}"/>
    <cellStyle name="Date 3 3 5 4" xfId="10105" xr:uid="{00000000-0005-0000-0000-0000710F0000}"/>
    <cellStyle name="Date 3 3 6" xfId="2763" xr:uid="{00000000-0005-0000-0000-0000720F0000}"/>
    <cellStyle name="Date 3 3 6 2" xfId="2764" xr:uid="{00000000-0005-0000-0000-0000730F0000}"/>
    <cellStyle name="Date 3 3 6 2 2" xfId="10109" xr:uid="{00000000-0005-0000-0000-0000740F0000}"/>
    <cellStyle name="Date 3 3 6 3" xfId="2765" xr:uid="{00000000-0005-0000-0000-0000750F0000}"/>
    <cellStyle name="Date 3 3 6 3 2" xfId="10110" xr:uid="{00000000-0005-0000-0000-0000760F0000}"/>
    <cellStyle name="Date 3 3 6 4" xfId="10108" xr:uid="{00000000-0005-0000-0000-0000770F0000}"/>
    <cellStyle name="Date 3 3 7" xfId="2766" xr:uid="{00000000-0005-0000-0000-0000780F0000}"/>
    <cellStyle name="Date 3 3 7 2" xfId="2767" xr:uid="{00000000-0005-0000-0000-0000790F0000}"/>
    <cellStyle name="Date 3 3 7 2 2" xfId="10112" xr:uid="{00000000-0005-0000-0000-00007A0F0000}"/>
    <cellStyle name="Date 3 3 7 3" xfId="2768" xr:uid="{00000000-0005-0000-0000-00007B0F0000}"/>
    <cellStyle name="Date 3 3 7 3 2" xfId="10113" xr:uid="{00000000-0005-0000-0000-00007C0F0000}"/>
    <cellStyle name="Date 3 3 7 4" xfId="10111" xr:uid="{00000000-0005-0000-0000-00007D0F0000}"/>
    <cellStyle name="Date 3 3 8" xfId="2769" xr:uid="{00000000-0005-0000-0000-00007E0F0000}"/>
    <cellStyle name="Date 3 3 8 2" xfId="2770" xr:uid="{00000000-0005-0000-0000-00007F0F0000}"/>
    <cellStyle name="Date 3 3 8 2 2" xfId="10115" xr:uid="{00000000-0005-0000-0000-0000800F0000}"/>
    <cellStyle name="Date 3 3 8 3" xfId="2771" xr:uid="{00000000-0005-0000-0000-0000810F0000}"/>
    <cellStyle name="Date 3 3 8 3 2" xfId="10116" xr:uid="{00000000-0005-0000-0000-0000820F0000}"/>
    <cellStyle name="Date 3 3 8 4" xfId="10114" xr:uid="{00000000-0005-0000-0000-0000830F0000}"/>
    <cellStyle name="Date 3 3 9" xfId="2772" xr:uid="{00000000-0005-0000-0000-0000840F0000}"/>
    <cellStyle name="Date 3 3 9 2" xfId="2773" xr:uid="{00000000-0005-0000-0000-0000850F0000}"/>
    <cellStyle name="Date 3 3 9 2 2" xfId="10118" xr:uid="{00000000-0005-0000-0000-0000860F0000}"/>
    <cellStyle name="Date 3 3 9 3" xfId="2774" xr:uid="{00000000-0005-0000-0000-0000870F0000}"/>
    <cellStyle name="Date 3 3 9 3 2" xfId="10119" xr:uid="{00000000-0005-0000-0000-0000880F0000}"/>
    <cellStyle name="Date 3 3 9 4" xfId="10117" xr:uid="{00000000-0005-0000-0000-0000890F0000}"/>
    <cellStyle name="Date 3 4" xfId="2775" xr:uid="{00000000-0005-0000-0000-00008A0F0000}"/>
    <cellStyle name="Date 3 4 2" xfId="2776" xr:uid="{00000000-0005-0000-0000-00008B0F0000}"/>
    <cellStyle name="Date 3 4 2 2" xfId="10121" xr:uid="{00000000-0005-0000-0000-00008C0F0000}"/>
    <cellStyle name="Date 3 4 3" xfId="2777" xr:uid="{00000000-0005-0000-0000-00008D0F0000}"/>
    <cellStyle name="Date 3 4 3 2" xfId="10122" xr:uid="{00000000-0005-0000-0000-00008E0F0000}"/>
    <cellStyle name="Date 3 4 4" xfId="10120" xr:uid="{00000000-0005-0000-0000-00008F0F0000}"/>
    <cellStyle name="Date 3 5" xfId="2778" xr:uid="{00000000-0005-0000-0000-0000900F0000}"/>
    <cellStyle name="Date 3 5 2" xfId="2779" xr:uid="{00000000-0005-0000-0000-0000910F0000}"/>
    <cellStyle name="Date 3 5 2 2" xfId="10124" xr:uid="{00000000-0005-0000-0000-0000920F0000}"/>
    <cellStyle name="Date 3 5 3" xfId="2780" xr:uid="{00000000-0005-0000-0000-0000930F0000}"/>
    <cellStyle name="Date 3 5 3 2" xfId="10125" xr:uid="{00000000-0005-0000-0000-0000940F0000}"/>
    <cellStyle name="Date 3 5 4" xfId="10123" xr:uid="{00000000-0005-0000-0000-0000950F0000}"/>
    <cellStyle name="Date 3 6" xfId="2781" xr:uid="{00000000-0005-0000-0000-0000960F0000}"/>
    <cellStyle name="Date 3 6 2" xfId="2782" xr:uid="{00000000-0005-0000-0000-0000970F0000}"/>
    <cellStyle name="Date 3 6 2 2" xfId="10127" xr:uid="{00000000-0005-0000-0000-0000980F0000}"/>
    <cellStyle name="Date 3 6 3" xfId="2783" xr:uid="{00000000-0005-0000-0000-0000990F0000}"/>
    <cellStyle name="Date 3 6 3 2" xfId="10128" xr:uid="{00000000-0005-0000-0000-00009A0F0000}"/>
    <cellStyle name="Date 3 6 4" xfId="10126" xr:uid="{00000000-0005-0000-0000-00009B0F0000}"/>
    <cellStyle name="Date 3 7" xfId="2784" xr:uid="{00000000-0005-0000-0000-00009C0F0000}"/>
    <cellStyle name="Date 3 7 2" xfId="2785" xr:uid="{00000000-0005-0000-0000-00009D0F0000}"/>
    <cellStyle name="Date 3 7 2 2" xfId="10130" xr:uid="{00000000-0005-0000-0000-00009E0F0000}"/>
    <cellStyle name="Date 3 7 3" xfId="2786" xr:uid="{00000000-0005-0000-0000-00009F0F0000}"/>
    <cellStyle name="Date 3 7 3 2" xfId="10131" xr:uid="{00000000-0005-0000-0000-0000A00F0000}"/>
    <cellStyle name="Date 3 7 4" xfId="10129" xr:uid="{00000000-0005-0000-0000-0000A10F0000}"/>
    <cellStyle name="Date 3 8" xfId="2787" xr:uid="{00000000-0005-0000-0000-0000A20F0000}"/>
    <cellStyle name="Date 3 8 2" xfId="2788" xr:uid="{00000000-0005-0000-0000-0000A30F0000}"/>
    <cellStyle name="Date 3 8 2 2" xfId="10133" xr:uid="{00000000-0005-0000-0000-0000A40F0000}"/>
    <cellStyle name="Date 3 8 3" xfId="2789" xr:uid="{00000000-0005-0000-0000-0000A50F0000}"/>
    <cellStyle name="Date 3 8 3 2" xfId="10134" xr:uid="{00000000-0005-0000-0000-0000A60F0000}"/>
    <cellStyle name="Date 3 8 4" xfId="10132" xr:uid="{00000000-0005-0000-0000-0000A70F0000}"/>
    <cellStyle name="Date 3 9" xfId="2790" xr:uid="{00000000-0005-0000-0000-0000A80F0000}"/>
    <cellStyle name="Date 3 9 2" xfId="2791" xr:uid="{00000000-0005-0000-0000-0000A90F0000}"/>
    <cellStyle name="Date 3 9 2 2" xfId="10136" xr:uid="{00000000-0005-0000-0000-0000AA0F0000}"/>
    <cellStyle name="Date 3 9 3" xfId="2792" xr:uid="{00000000-0005-0000-0000-0000AB0F0000}"/>
    <cellStyle name="Date 3 9 3 2" xfId="10137" xr:uid="{00000000-0005-0000-0000-0000AC0F0000}"/>
    <cellStyle name="Date 3 9 4" xfId="10135" xr:uid="{00000000-0005-0000-0000-0000AD0F0000}"/>
    <cellStyle name="Date 4" xfId="2793" xr:uid="{00000000-0005-0000-0000-0000AE0F0000}"/>
    <cellStyle name="Date 4 10" xfId="2794" xr:uid="{00000000-0005-0000-0000-0000AF0F0000}"/>
    <cellStyle name="Date 4 10 2" xfId="2795" xr:uid="{00000000-0005-0000-0000-0000B00F0000}"/>
    <cellStyle name="Date 4 10 2 2" xfId="10140" xr:uid="{00000000-0005-0000-0000-0000B10F0000}"/>
    <cellStyle name="Date 4 10 3" xfId="2796" xr:uid="{00000000-0005-0000-0000-0000B20F0000}"/>
    <cellStyle name="Date 4 10 3 2" xfId="10141" xr:uid="{00000000-0005-0000-0000-0000B30F0000}"/>
    <cellStyle name="Date 4 10 4" xfId="10139" xr:uid="{00000000-0005-0000-0000-0000B40F0000}"/>
    <cellStyle name="Date 4 11" xfId="2797" xr:uid="{00000000-0005-0000-0000-0000B50F0000}"/>
    <cellStyle name="Date 4 11 2" xfId="2798" xr:uid="{00000000-0005-0000-0000-0000B60F0000}"/>
    <cellStyle name="Date 4 11 2 2" xfId="10143" xr:uid="{00000000-0005-0000-0000-0000B70F0000}"/>
    <cellStyle name="Date 4 11 3" xfId="2799" xr:uid="{00000000-0005-0000-0000-0000B80F0000}"/>
    <cellStyle name="Date 4 11 3 2" xfId="10144" xr:uid="{00000000-0005-0000-0000-0000B90F0000}"/>
    <cellStyle name="Date 4 11 4" xfId="10142" xr:uid="{00000000-0005-0000-0000-0000BA0F0000}"/>
    <cellStyle name="Date 4 12" xfId="2800" xr:uid="{00000000-0005-0000-0000-0000BB0F0000}"/>
    <cellStyle name="Date 4 12 2" xfId="2801" xr:uid="{00000000-0005-0000-0000-0000BC0F0000}"/>
    <cellStyle name="Date 4 12 2 2" xfId="10146" xr:uid="{00000000-0005-0000-0000-0000BD0F0000}"/>
    <cellStyle name="Date 4 12 3" xfId="2802" xr:uid="{00000000-0005-0000-0000-0000BE0F0000}"/>
    <cellStyle name="Date 4 12 3 2" xfId="10147" xr:uid="{00000000-0005-0000-0000-0000BF0F0000}"/>
    <cellStyle name="Date 4 12 4" xfId="10145" xr:uid="{00000000-0005-0000-0000-0000C00F0000}"/>
    <cellStyle name="Date 4 13" xfId="2803" xr:uid="{00000000-0005-0000-0000-0000C10F0000}"/>
    <cellStyle name="Date 4 13 2" xfId="2804" xr:uid="{00000000-0005-0000-0000-0000C20F0000}"/>
    <cellStyle name="Date 4 13 2 2" xfId="10149" xr:uid="{00000000-0005-0000-0000-0000C30F0000}"/>
    <cellStyle name="Date 4 13 3" xfId="2805" xr:uid="{00000000-0005-0000-0000-0000C40F0000}"/>
    <cellStyle name="Date 4 13 3 2" xfId="10150" xr:uid="{00000000-0005-0000-0000-0000C50F0000}"/>
    <cellStyle name="Date 4 13 4" xfId="10148" xr:uid="{00000000-0005-0000-0000-0000C60F0000}"/>
    <cellStyle name="Date 4 14" xfId="2806" xr:uid="{00000000-0005-0000-0000-0000C70F0000}"/>
    <cellStyle name="Date 4 14 2" xfId="2807" xr:uid="{00000000-0005-0000-0000-0000C80F0000}"/>
    <cellStyle name="Date 4 14 2 2" xfId="10152" xr:uid="{00000000-0005-0000-0000-0000C90F0000}"/>
    <cellStyle name="Date 4 14 3" xfId="2808" xr:uid="{00000000-0005-0000-0000-0000CA0F0000}"/>
    <cellStyle name="Date 4 14 3 2" xfId="10153" xr:uid="{00000000-0005-0000-0000-0000CB0F0000}"/>
    <cellStyle name="Date 4 14 4" xfId="10151" xr:uid="{00000000-0005-0000-0000-0000CC0F0000}"/>
    <cellStyle name="Date 4 15" xfId="2809" xr:uid="{00000000-0005-0000-0000-0000CD0F0000}"/>
    <cellStyle name="Date 4 15 2" xfId="2810" xr:uid="{00000000-0005-0000-0000-0000CE0F0000}"/>
    <cellStyle name="Date 4 15 2 2" xfId="10155" xr:uid="{00000000-0005-0000-0000-0000CF0F0000}"/>
    <cellStyle name="Date 4 15 3" xfId="2811" xr:uid="{00000000-0005-0000-0000-0000D00F0000}"/>
    <cellStyle name="Date 4 15 3 2" xfId="10156" xr:uid="{00000000-0005-0000-0000-0000D10F0000}"/>
    <cellStyle name="Date 4 15 4" xfId="10154" xr:uid="{00000000-0005-0000-0000-0000D20F0000}"/>
    <cellStyle name="Date 4 16" xfId="2812" xr:uid="{00000000-0005-0000-0000-0000D30F0000}"/>
    <cellStyle name="Date 4 16 2" xfId="2813" xr:uid="{00000000-0005-0000-0000-0000D40F0000}"/>
    <cellStyle name="Date 4 16 2 2" xfId="10158" xr:uid="{00000000-0005-0000-0000-0000D50F0000}"/>
    <cellStyle name="Date 4 16 3" xfId="2814" xr:uid="{00000000-0005-0000-0000-0000D60F0000}"/>
    <cellStyle name="Date 4 16 3 2" xfId="10159" xr:uid="{00000000-0005-0000-0000-0000D70F0000}"/>
    <cellStyle name="Date 4 16 4" xfId="10157" xr:uid="{00000000-0005-0000-0000-0000D80F0000}"/>
    <cellStyle name="Date 4 17" xfId="2815" xr:uid="{00000000-0005-0000-0000-0000D90F0000}"/>
    <cellStyle name="Date 4 17 2" xfId="2816" xr:uid="{00000000-0005-0000-0000-0000DA0F0000}"/>
    <cellStyle name="Date 4 17 2 2" xfId="10161" xr:uid="{00000000-0005-0000-0000-0000DB0F0000}"/>
    <cellStyle name="Date 4 17 3" xfId="2817" xr:uid="{00000000-0005-0000-0000-0000DC0F0000}"/>
    <cellStyle name="Date 4 17 3 2" xfId="10162" xr:uid="{00000000-0005-0000-0000-0000DD0F0000}"/>
    <cellStyle name="Date 4 17 4" xfId="10160" xr:uid="{00000000-0005-0000-0000-0000DE0F0000}"/>
    <cellStyle name="Date 4 18" xfId="2818" xr:uid="{00000000-0005-0000-0000-0000DF0F0000}"/>
    <cellStyle name="Date 4 18 2" xfId="2819" xr:uid="{00000000-0005-0000-0000-0000E00F0000}"/>
    <cellStyle name="Date 4 18 2 2" xfId="10164" xr:uid="{00000000-0005-0000-0000-0000E10F0000}"/>
    <cellStyle name="Date 4 18 3" xfId="2820" xr:uid="{00000000-0005-0000-0000-0000E20F0000}"/>
    <cellStyle name="Date 4 18 3 2" xfId="10165" xr:uid="{00000000-0005-0000-0000-0000E30F0000}"/>
    <cellStyle name="Date 4 18 4" xfId="10163" xr:uid="{00000000-0005-0000-0000-0000E40F0000}"/>
    <cellStyle name="Date 4 19" xfId="2821" xr:uid="{00000000-0005-0000-0000-0000E50F0000}"/>
    <cellStyle name="Date 4 19 2" xfId="2822" xr:uid="{00000000-0005-0000-0000-0000E60F0000}"/>
    <cellStyle name="Date 4 19 2 2" xfId="10167" xr:uid="{00000000-0005-0000-0000-0000E70F0000}"/>
    <cellStyle name="Date 4 19 3" xfId="2823" xr:uid="{00000000-0005-0000-0000-0000E80F0000}"/>
    <cellStyle name="Date 4 19 3 2" xfId="10168" xr:uid="{00000000-0005-0000-0000-0000E90F0000}"/>
    <cellStyle name="Date 4 19 4" xfId="10166" xr:uid="{00000000-0005-0000-0000-0000EA0F0000}"/>
    <cellStyle name="Date 4 2" xfId="2824" xr:uid="{00000000-0005-0000-0000-0000EB0F0000}"/>
    <cellStyle name="Date 4 2 10" xfId="2825" xr:uid="{00000000-0005-0000-0000-0000EC0F0000}"/>
    <cellStyle name="Date 4 2 10 2" xfId="2826" xr:uid="{00000000-0005-0000-0000-0000ED0F0000}"/>
    <cellStyle name="Date 4 2 10 2 2" xfId="10171" xr:uid="{00000000-0005-0000-0000-0000EE0F0000}"/>
    <cellStyle name="Date 4 2 10 3" xfId="2827" xr:uid="{00000000-0005-0000-0000-0000EF0F0000}"/>
    <cellStyle name="Date 4 2 10 3 2" xfId="10172" xr:uid="{00000000-0005-0000-0000-0000F00F0000}"/>
    <cellStyle name="Date 4 2 10 4" xfId="10170" xr:uid="{00000000-0005-0000-0000-0000F10F0000}"/>
    <cellStyle name="Date 4 2 11" xfId="2828" xr:uid="{00000000-0005-0000-0000-0000F20F0000}"/>
    <cellStyle name="Date 4 2 11 2" xfId="2829" xr:uid="{00000000-0005-0000-0000-0000F30F0000}"/>
    <cellStyle name="Date 4 2 11 2 2" xfId="10174" xr:uid="{00000000-0005-0000-0000-0000F40F0000}"/>
    <cellStyle name="Date 4 2 11 3" xfId="2830" xr:uid="{00000000-0005-0000-0000-0000F50F0000}"/>
    <cellStyle name="Date 4 2 11 3 2" xfId="10175" xr:uid="{00000000-0005-0000-0000-0000F60F0000}"/>
    <cellStyle name="Date 4 2 11 4" xfId="10173" xr:uid="{00000000-0005-0000-0000-0000F70F0000}"/>
    <cellStyle name="Date 4 2 12" xfId="2831" xr:uid="{00000000-0005-0000-0000-0000F80F0000}"/>
    <cellStyle name="Date 4 2 12 2" xfId="2832" xr:uid="{00000000-0005-0000-0000-0000F90F0000}"/>
    <cellStyle name="Date 4 2 12 2 2" xfId="10177" xr:uid="{00000000-0005-0000-0000-0000FA0F0000}"/>
    <cellStyle name="Date 4 2 12 3" xfId="2833" xr:uid="{00000000-0005-0000-0000-0000FB0F0000}"/>
    <cellStyle name="Date 4 2 12 3 2" xfId="10178" xr:uid="{00000000-0005-0000-0000-0000FC0F0000}"/>
    <cellStyle name="Date 4 2 12 4" xfId="10176" xr:uid="{00000000-0005-0000-0000-0000FD0F0000}"/>
    <cellStyle name="Date 4 2 13" xfId="2834" xr:uid="{00000000-0005-0000-0000-0000FE0F0000}"/>
    <cellStyle name="Date 4 2 13 2" xfId="2835" xr:uid="{00000000-0005-0000-0000-0000FF0F0000}"/>
    <cellStyle name="Date 4 2 13 2 2" xfId="10180" xr:uid="{00000000-0005-0000-0000-000000100000}"/>
    <cellStyle name="Date 4 2 13 3" xfId="2836" xr:uid="{00000000-0005-0000-0000-000001100000}"/>
    <cellStyle name="Date 4 2 13 3 2" xfId="10181" xr:uid="{00000000-0005-0000-0000-000002100000}"/>
    <cellStyle name="Date 4 2 13 4" xfId="10179" xr:uid="{00000000-0005-0000-0000-000003100000}"/>
    <cellStyle name="Date 4 2 14" xfId="2837" xr:uid="{00000000-0005-0000-0000-000004100000}"/>
    <cellStyle name="Date 4 2 14 2" xfId="2838" xr:uid="{00000000-0005-0000-0000-000005100000}"/>
    <cellStyle name="Date 4 2 14 2 2" xfId="10183" xr:uid="{00000000-0005-0000-0000-000006100000}"/>
    <cellStyle name="Date 4 2 14 3" xfId="2839" xr:uid="{00000000-0005-0000-0000-000007100000}"/>
    <cellStyle name="Date 4 2 14 3 2" xfId="10184" xr:uid="{00000000-0005-0000-0000-000008100000}"/>
    <cellStyle name="Date 4 2 14 4" xfId="10182" xr:uid="{00000000-0005-0000-0000-000009100000}"/>
    <cellStyle name="Date 4 2 15" xfId="2840" xr:uid="{00000000-0005-0000-0000-00000A100000}"/>
    <cellStyle name="Date 4 2 15 2" xfId="2841" xr:uid="{00000000-0005-0000-0000-00000B100000}"/>
    <cellStyle name="Date 4 2 15 2 2" xfId="10186" xr:uid="{00000000-0005-0000-0000-00000C100000}"/>
    <cellStyle name="Date 4 2 15 3" xfId="2842" xr:uid="{00000000-0005-0000-0000-00000D100000}"/>
    <cellStyle name="Date 4 2 15 3 2" xfId="10187" xr:uid="{00000000-0005-0000-0000-00000E100000}"/>
    <cellStyle name="Date 4 2 15 4" xfId="10185" xr:uid="{00000000-0005-0000-0000-00000F100000}"/>
    <cellStyle name="Date 4 2 16" xfId="2843" xr:uid="{00000000-0005-0000-0000-000010100000}"/>
    <cellStyle name="Date 4 2 16 2" xfId="2844" xr:uid="{00000000-0005-0000-0000-000011100000}"/>
    <cellStyle name="Date 4 2 16 2 2" xfId="10189" xr:uid="{00000000-0005-0000-0000-000012100000}"/>
    <cellStyle name="Date 4 2 16 3" xfId="2845" xr:uid="{00000000-0005-0000-0000-000013100000}"/>
    <cellStyle name="Date 4 2 16 3 2" xfId="10190" xr:uid="{00000000-0005-0000-0000-000014100000}"/>
    <cellStyle name="Date 4 2 16 4" xfId="10188" xr:uid="{00000000-0005-0000-0000-000015100000}"/>
    <cellStyle name="Date 4 2 17" xfId="2846" xr:uid="{00000000-0005-0000-0000-000016100000}"/>
    <cellStyle name="Date 4 2 17 2" xfId="2847" xr:uid="{00000000-0005-0000-0000-000017100000}"/>
    <cellStyle name="Date 4 2 17 2 2" xfId="10192" xr:uid="{00000000-0005-0000-0000-000018100000}"/>
    <cellStyle name="Date 4 2 17 3" xfId="2848" xr:uid="{00000000-0005-0000-0000-000019100000}"/>
    <cellStyle name="Date 4 2 17 3 2" xfId="10193" xr:uid="{00000000-0005-0000-0000-00001A100000}"/>
    <cellStyle name="Date 4 2 17 4" xfId="10191" xr:uid="{00000000-0005-0000-0000-00001B100000}"/>
    <cellStyle name="Date 4 2 18" xfId="2849" xr:uid="{00000000-0005-0000-0000-00001C100000}"/>
    <cellStyle name="Date 4 2 18 2" xfId="2850" xr:uid="{00000000-0005-0000-0000-00001D100000}"/>
    <cellStyle name="Date 4 2 18 2 2" xfId="10195" xr:uid="{00000000-0005-0000-0000-00001E100000}"/>
    <cellStyle name="Date 4 2 18 3" xfId="2851" xr:uid="{00000000-0005-0000-0000-00001F100000}"/>
    <cellStyle name="Date 4 2 18 3 2" xfId="10196" xr:uid="{00000000-0005-0000-0000-000020100000}"/>
    <cellStyle name="Date 4 2 18 4" xfId="10194" xr:uid="{00000000-0005-0000-0000-000021100000}"/>
    <cellStyle name="Date 4 2 19" xfId="2852" xr:uid="{00000000-0005-0000-0000-000022100000}"/>
    <cellStyle name="Date 4 2 19 2" xfId="2853" xr:uid="{00000000-0005-0000-0000-000023100000}"/>
    <cellStyle name="Date 4 2 19 2 2" xfId="10198" xr:uid="{00000000-0005-0000-0000-000024100000}"/>
    <cellStyle name="Date 4 2 19 3" xfId="2854" xr:uid="{00000000-0005-0000-0000-000025100000}"/>
    <cellStyle name="Date 4 2 19 3 2" xfId="10199" xr:uid="{00000000-0005-0000-0000-000026100000}"/>
    <cellStyle name="Date 4 2 19 4" xfId="10197" xr:uid="{00000000-0005-0000-0000-000027100000}"/>
    <cellStyle name="Date 4 2 2" xfId="2855" xr:uid="{00000000-0005-0000-0000-000028100000}"/>
    <cellStyle name="Date 4 2 2 2" xfId="2856" xr:uid="{00000000-0005-0000-0000-000029100000}"/>
    <cellStyle name="Date 4 2 2 2 2" xfId="10201" xr:uid="{00000000-0005-0000-0000-00002A100000}"/>
    <cellStyle name="Date 4 2 2 3" xfId="2857" xr:uid="{00000000-0005-0000-0000-00002B100000}"/>
    <cellStyle name="Date 4 2 2 3 2" xfId="10202" xr:uid="{00000000-0005-0000-0000-00002C100000}"/>
    <cellStyle name="Date 4 2 2 4" xfId="10200" xr:uid="{00000000-0005-0000-0000-00002D100000}"/>
    <cellStyle name="Date 4 2 20" xfId="2858" xr:uid="{00000000-0005-0000-0000-00002E100000}"/>
    <cellStyle name="Date 4 2 20 2" xfId="2859" xr:uid="{00000000-0005-0000-0000-00002F100000}"/>
    <cellStyle name="Date 4 2 20 2 2" xfId="10204" xr:uid="{00000000-0005-0000-0000-000030100000}"/>
    <cellStyle name="Date 4 2 20 3" xfId="2860" xr:uid="{00000000-0005-0000-0000-000031100000}"/>
    <cellStyle name="Date 4 2 20 3 2" xfId="10205" xr:uid="{00000000-0005-0000-0000-000032100000}"/>
    <cellStyle name="Date 4 2 20 4" xfId="10203" xr:uid="{00000000-0005-0000-0000-000033100000}"/>
    <cellStyle name="Date 4 2 21" xfId="2861" xr:uid="{00000000-0005-0000-0000-000034100000}"/>
    <cellStyle name="Date 4 2 21 2" xfId="2862" xr:uid="{00000000-0005-0000-0000-000035100000}"/>
    <cellStyle name="Date 4 2 21 2 2" xfId="10207" xr:uid="{00000000-0005-0000-0000-000036100000}"/>
    <cellStyle name="Date 4 2 21 3" xfId="2863" xr:uid="{00000000-0005-0000-0000-000037100000}"/>
    <cellStyle name="Date 4 2 21 3 2" xfId="10208" xr:uid="{00000000-0005-0000-0000-000038100000}"/>
    <cellStyle name="Date 4 2 21 4" xfId="10206" xr:uid="{00000000-0005-0000-0000-000039100000}"/>
    <cellStyle name="Date 4 2 22" xfId="2864" xr:uid="{00000000-0005-0000-0000-00003A100000}"/>
    <cellStyle name="Date 4 2 22 2" xfId="10209" xr:uid="{00000000-0005-0000-0000-00003B100000}"/>
    <cellStyle name="Date 4 2 23" xfId="2865" xr:uid="{00000000-0005-0000-0000-00003C100000}"/>
    <cellStyle name="Date 4 2 23 2" xfId="10210" xr:uid="{00000000-0005-0000-0000-00003D100000}"/>
    <cellStyle name="Date 4 2 24" xfId="10169" xr:uid="{00000000-0005-0000-0000-00003E100000}"/>
    <cellStyle name="Date 4 2 3" xfId="2866" xr:uid="{00000000-0005-0000-0000-00003F100000}"/>
    <cellStyle name="Date 4 2 3 2" xfId="2867" xr:uid="{00000000-0005-0000-0000-000040100000}"/>
    <cellStyle name="Date 4 2 3 2 2" xfId="10212" xr:uid="{00000000-0005-0000-0000-000041100000}"/>
    <cellStyle name="Date 4 2 3 3" xfId="2868" xr:uid="{00000000-0005-0000-0000-000042100000}"/>
    <cellStyle name="Date 4 2 3 3 2" xfId="10213" xr:uid="{00000000-0005-0000-0000-000043100000}"/>
    <cellStyle name="Date 4 2 3 4" xfId="10211" xr:uid="{00000000-0005-0000-0000-000044100000}"/>
    <cellStyle name="Date 4 2 4" xfId="2869" xr:uid="{00000000-0005-0000-0000-000045100000}"/>
    <cellStyle name="Date 4 2 4 2" xfId="2870" xr:uid="{00000000-0005-0000-0000-000046100000}"/>
    <cellStyle name="Date 4 2 4 2 2" xfId="10215" xr:uid="{00000000-0005-0000-0000-000047100000}"/>
    <cellStyle name="Date 4 2 4 3" xfId="2871" xr:uid="{00000000-0005-0000-0000-000048100000}"/>
    <cellStyle name="Date 4 2 4 3 2" xfId="10216" xr:uid="{00000000-0005-0000-0000-000049100000}"/>
    <cellStyle name="Date 4 2 4 4" xfId="10214" xr:uid="{00000000-0005-0000-0000-00004A100000}"/>
    <cellStyle name="Date 4 2 5" xfId="2872" xr:uid="{00000000-0005-0000-0000-00004B100000}"/>
    <cellStyle name="Date 4 2 5 2" xfId="2873" xr:uid="{00000000-0005-0000-0000-00004C100000}"/>
    <cellStyle name="Date 4 2 5 2 2" xfId="10218" xr:uid="{00000000-0005-0000-0000-00004D100000}"/>
    <cellStyle name="Date 4 2 5 3" xfId="2874" xr:uid="{00000000-0005-0000-0000-00004E100000}"/>
    <cellStyle name="Date 4 2 5 3 2" xfId="10219" xr:uid="{00000000-0005-0000-0000-00004F100000}"/>
    <cellStyle name="Date 4 2 5 4" xfId="10217" xr:uid="{00000000-0005-0000-0000-000050100000}"/>
    <cellStyle name="Date 4 2 6" xfId="2875" xr:uid="{00000000-0005-0000-0000-000051100000}"/>
    <cellStyle name="Date 4 2 6 2" xfId="2876" xr:uid="{00000000-0005-0000-0000-000052100000}"/>
    <cellStyle name="Date 4 2 6 2 2" xfId="10221" xr:uid="{00000000-0005-0000-0000-000053100000}"/>
    <cellStyle name="Date 4 2 6 3" xfId="2877" xr:uid="{00000000-0005-0000-0000-000054100000}"/>
    <cellStyle name="Date 4 2 6 3 2" xfId="10222" xr:uid="{00000000-0005-0000-0000-000055100000}"/>
    <cellStyle name="Date 4 2 6 4" xfId="10220" xr:uid="{00000000-0005-0000-0000-000056100000}"/>
    <cellStyle name="Date 4 2 7" xfId="2878" xr:uid="{00000000-0005-0000-0000-000057100000}"/>
    <cellStyle name="Date 4 2 7 2" xfId="2879" xr:uid="{00000000-0005-0000-0000-000058100000}"/>
    <cellStyle name="Date 4 2 7 2 2" xfId="10224" xr:uid="{00000000-0005-0000-0000-000059100000}"/>
    <cellStyle name="Date 4 2 7 3" xfId="2880" xr:uid="{00000000-0005-0000-0000-00005A100000}"/>
    <cellStyle name="Date 4 2 7 3 2" xfId="10225" xr:uid="{00000000-0005-0000-0000-00005B100000}"/>
    <cellStyle name="Date 4 2 7 4" xfId="10223" xr:uid="{00000000-0005-0000-0000-00005C100000}"/>
    <cellStyle name="Date 4 2 8" xfId="2881" xr:uid="{00000000-0005-0000-0000-00005D100000}"/>
    <cellStyle name="Date 4 2 8 2" xfId="2882" xr:uid="{00000000-0005-0000-0000-00005E100000}"/>
    <cellStyle name="Date 4 2 8 2 2" xfId="10227" xr:uid="{00000000-0005-0000-0000-00005F100000}"/>
    <cellStyle name="Date 4 2 8 3" xfId="2883" xr:uid="{00000000-0005-0000-0000-000060100000}"/>
    <cellStyle name="Date 4 2 8 3 2" xfId="10228" xr:uid="{00000000-0005-0000-0000-000061100000}"/>
    <cellStyle name="Date 4 2 8 4" xfId="10226" xr:uid="{00000000-0005-0000-0000-000062100000}"/>
    <cellStyle name="Date 4 2 9" xfId="2884" xr:uid="{00000000-0005-0000-0000-000063100000}"/>
    <cellStyle name="Date 4 2 9 2" xfId="2885" xr:uid="{00000000-0005-0000-0000-000064100000}"/>
    <cellStyle name="Date 4 2 9 2 2" xfId="10230" xr:uid="{00000000-0005-0000-0000-000065100000}"/>
    <cellStyle name="Date 4 2 9 3" xfId="2886" xr:uid="{00000000-0005-0000-0000-000066100000}"/>
    <cellStyle name="Date 4 2 9 3 2" xfId="10231" xr:uid="{00000000-0005-0000-0000-000067100000}"/>
    <cellStyle name="Date 4 2 9 4" xfId="10229" xr:uid="{00000000-0005-0000-0000-000068100000}"/>
    <cellStyle name="Date 4 20" xfId="2887" xr:uid="{00000000-0005-0000-0000-000069100000}"/>
    <cellStyle name="Date 4 20 2" xfId="2888" xr:uid="{00000000-0005-0000-0000-00006A100000}"/>
    <cellStyle name="Date 4 20 2 2" xfId="10233" xr:uid="{00000000-0005-0000-0000-00006B100000}"/>
    <cellStyle name="Date 4 20 3" xfId="2889" xr:uid="{00000000-0005-0000-0000-00006C100000}"/>
    <cellStyle name="Date 4 20 3 2" xfId="10234" xr:uid="{00000000-0005-0000-0000-00006D100000}"/>
    <cellStyle name="Date 4 20 4" xfId="10232" xr:uid="{00000000-0005-0000-0000-00006E100000}"/>
    <cellStyle name="Date 4 21" xfId="2890" xr:uid="{00000000-0005-0000-0000-00006F100000}"/>
    <cellStyle name="Date 4 21 2" xfId="2891" xr:uid="{00000000-0005-0000-0000-000070100000}"/>
    <cellStyle name="Date 4 21 2 2" xfId="10236" xr:uid="{00000000-0005-0000-0000-000071100000}"/>
    <cellStyle name="Date 4 21 3" xfId="2892" xr:uid="{00000000-0005-0000-0000-000072100000}"/>
    <cellStyle name="Date 4 21 3 2" xfId="10237" xr:uid="{00000000-0005-0000-0000-000073100000}"/>
    <cellStyle name="Date 4 21 4" xfId="10235" xr:uid="{00000000-0005-0000-0000-000074100000}"/>
    <cellStyle name="Date 4 22" xfId="2893" xr:uid="{00000000-0005-0000-0000-000075100000}"/>
    <cellStyle name="Date 4 22 2" xfId="2894" xr:uid="{00000000-0005-0000-0000-000076100000}"/>
    <cellStyle name="Date 4 22 2 2" xfId="10239" xr:uid="{00000000-0005-0000-0000-000077100000}"/>
    <cellStyle name="Date 4 22 3" xfId="2895" xr:uid="{00000000-0005-0000-0000-000078100000}"/>
    <cellStyle name="Date 4 22 3 2" xfId="10240" xr:uid="{00000000-0005-0000-0000-000079100000}"/>
    <cellStyle name="Date 4 22 4" xfId="10238" xr:uid="{00000000-0005-0000-0000-00007A100000}"/>
    <cellStyle name="Date 4 23" xfId="2896" xr:uid="{00000000-0005-0000-0000-00007B100000}"/>
    <cellStyle name="Date 4 23 2" xfId="2897" xr:uid="{00000000-0005-0000-0000-00007C100000}"/>
    <cellStyle name="Date 4 23 2 2" xfId="10242" xr:uid="{00000000-0005-0000-0000-00007D100000}"/>
    <cellStyle name="Date 4 23 3" xfId="2898" xr:uid="{00000000-0005-0000-0000-00007E100000}"/>
    <cellStyle name="Date 4 23 3 2" xfId="10243" xr:uid="{00000000-0005-0000-0000-00007F100000}"/>
    <cellStyle name="Date 4 23 4" xfId="10241" xr:uid="{00000000-0005-0000-0000-000080100000}"/>
    <cellStyle name="Date 4 24" xfId="2899" xr:uid="{00000000-0005-0000-0000-000081100000}"/>
    <cellStyle name="Date 4 24 2" xfId="10244" xr:uid="{00000000-0005-0000-0000-000082100000}"/>
    <cellStyle name="Date 4 25" xfId="2900" xr:uid="{00000000-0005-0000-0000-000083100000}"/>
    <cellStyle name="Date 4 25 2" xfId="10245" xr:uid="{00000000-0005-0000-0000-000084100000}"/>
    <cellStyle name="Date 4 26" xfId="10138" xr:uid="{00000000-0005-0000-0000-000085100000}"/>
    <cellStyle name="Date 4 3" xfId="2901" xr:uid="{00000000-0005-0000-0000-000086100000}"/>
    <cellStyle name="Date 4 3 10" xfId="2902" xr:uid="{00000000-0005-0000-0000-000087100000}"/>
    <cellStyle name="Date 4 3 10 2" xfId="2903" xr:uid="{00000000-0005-0000-0000-000088100000}"/>
    <cellStyle name="Date 4 3 10 2 2" xfId="10248" xr:uid="{00000000-0005-0000-0000-000089100000}"/>
    <cellStyle name="Date 4 3 10 3" xfId="2904" xr:uid="{00000000-0005-0000-0000-00008A100000}"/>
    <cellStyle name="Date 4 3 10 3 2" xfId="10249" xr:uid="{00000000-0005-0000-0000-00008B100000}"/>
    <cellStyle name="Date 4 3 10 4" xfId="10247" xr:uid="{00000000-0005-0000-0000-00008C100000}"/>
    <cellStyle name="Date 4 3 11" xfId="2905" xr:uid="{00000000-0005-0000-0000-00008D100000}"/>
    <cellStyle name="Date 4 3 11 2" xfId="2906" xr:uid="{00000000-0005-0000-0000-00008E100000}"/>
    <cellStyle name="Date 4 3 11 2 2" xfId="10251" xr:uid="{00000000-0005-0000-0000-00008F100000}"/>
    <cellStyle name="Date 4 3 11 3" xfId="2907" xr:uid="{00000000-0005-0000-0000-000090100000}"/>
    <cellStyle name="Date 4 3 11 3 2" xfId="10252" xr:uid="{00000000-0005-0000-0000-000091100000}"/>
    <cellStyle name="Date 4 3 11 4" xfId="10250" xr:uid="{00000000-0005-0000-0000-000092100000}"/>
    <cellStyle name="Date 4 3 12" xfId="2908" xr:uid="{00000000-0005-0000-0000-000093100000}"/>
    <cellStyle name="Date 4 3 12 2" xfId="2909" xr:uid="{00000000-0005-0000-0000-000094100000}"/>
    <cellStyle name="Date 4 3 12 2 2" xfId="10254" xr:uid="{00000000-0005-0000-0000-000095100000}"/>
    <cellStyle name="Date 4 3 12 3" xfId="2910" xr:uid="{00000000-0005-0000-0000-000096100000}"/>
    <cellStyle name="Date 4 3 12 3 2" xfId="10255" xr:uid="{00000000-0005-0000-0000-000097100000}"/>
    <cellStyle name="Date 4 3 12 4" xfId="10253" xr:uid="{00000000-0005-0000-0000-000098100000}"/>
    <cellStyle name="Date 4 3 13" xfId="2911" xr:uid="{00000000-0005-0000-0000-000099100000}"/>
    <cellStyle name="Date 4 3 13 2" xfId="2912" xr:uid="{00000000-0005-0000-0000-00009A100000}"/>
    <cellStyle name="Date 4 3 13 2 2" xfId="10257" xr:uid="{00000000-0005-0000-0000-00009B100000}"/>
    <cellStyle name="Date 4 3 13 3" xfId="2913" xr:uid="{00000000-0005-0000-0000-00009C100000}"/>
    <cellStyle name="Date 4 3 13 3 2" xfId="10258" xr:uid="{00000000-0005-0000-0000-00009D100000}"/>
    <cellStyle name="Date 4 3 13 4" xfId="10256" xr:uid="{00000000-0005-0000-0000-00009E100000}"/>
    <cellStyle name="Date 4 3 14" xfId="2914" xr:uid="{00000000-0005-0000-0000-00009F100000}"/>
    <cellStyle name="Date 4 3 14 2" xfId="2915" xr:uid="{00000000-0005-0000-0000-0000A0100000}"/>
    <cellStyle name="Date 4 3 14 2 2" xfId="10260" xr:uid="{00000000-0005-0000-0000-0000A1100000}"/>
    <cellStyle name="Date 4 3 14 3" xfId="2916" xr:uid="{00000000-0005-0000-0000-0000A2100000}"/>
    <cellStyle name="Date 4 3 14 3 2" xfId="10261" xr:uid="{00000000-0005-0000-0000-0000A3100000}"/>
    <cellStyle name="Date 4 3 14 4" xfId="10259" xr:uid="{00000000-0005-0000-0000-0000A4100000}"/>
    <cellStyle name="Date 4 3 15" xfId="2917" xr:uid="{00000000-0005-0000-0000-0000A5100000}"/>
    <cellStyle name="Date 4 3 15 2" xfId="2918" xr:uid="{00000000-0005-0000-0000-0000A6100000}"/>
    <cellStyle name="Date 4 3 15 2 2" xfId="10263" xr:uid="{00000000-0005-0000-0000-0000A7100000}"/>
    <cellStyle name="Date 4 3 15 3" xfId="2919" xr:uid="{00000000-0005-0000-0000-0000A8100000}"/>
    <cellStyle name="Date 4 3 15 3 2" xfId="10264" xr:uid="{00000000-0005-0000-0000-0000A9100000}"/>
    <cellStyle name="Date 4 3 15 4" xfId="10262" xr:uid="{00000000-0005-0000-0000-0000AA100000}"/>
    <cellStyle name="Date 4 3 16" xfId="2920" xr:uid="{00000000-0005-0000-0000-0000AB100000}"/>
    <cellStyle name="Date 4 3 16 2" xfId="2921" xr:uid="{00000000-0005-0000-0000-0000AC100000}"/>
    <cellStyle name="Date 4 3 16 2 2" xfId="10266" xr:uid="{00000000-0005-0000-0000-0000AD100000}"/>
    <cellStyle name="Date 4 3 16 3" xfId="2922" xr:uid="{00000000-0005-0000-0000-0000AE100000}"/>
    <cellStyle name="Date 4 3 16 3 2" xfId="10267" xr:uid="{00000000-0005-0000-0000-0000AF100000}"/>
    <cellStyle name="Date 4 3 16 4" xfId="10265" xr:uid="{00000000-0005-0000-0000-0000B0100000}"/>
    <cellStyle name="Date 4 3 17" xfId="2923" xr:uid="{00000000-0005-0000-0000-0000B1100000}"/>
    <cellStyle name="Date 4 3 17 2" xfId="2924" xr:uid="{00000000-0005-0000-0000-0000B2100000}"/>
    <cellStyle name="Date 4 3 17 2 2" xfId="10269" xr:uid="{00000000-0005-0000-0000-0000B3100000}"/>
    <cellStyle name="Date 4 3 17 3" xfId="2925" xr:uid="{00000000-0005-0000-0000-0000B4100000}"/>
    <cellStyle name="Date 4 3 17 3 2" xfId="10270" xr:uid="{00000000-0005-0000-0000-0000B5100000}"/>
    <cellStyle name="Date 4 3 17 4" xfId="10268" xr:uid="{00000000-0005-0000-0000-0000B6100000}"/>
    <cellStyle name="Date 4 3 18" xfId="2926" xr:uid="{00000000-0005-0000-0000-0000B7100000}"/>
    <cellStyle name="Date 4 3 18 2" xfId="2927" xr:uid="{00000000-0005-0000-0000-0000B8100000}"/>
    <cellStyle name="Date 4 3 18 2 2" xfId="10272" xr:uid="{00000000-0005-0000-0000-0000B9100000}"/>
    <cellStyle name="Date 4 3 18 3" xfId="2928" xr:uid="{00000000-0005-0000-0000-0000BA100000}"/>
    <cellStyle name="Date 4 3 18 3 2" xfId="10273" xr:uid="{00000000-0005-0000-0000-0000BB100000}"/>
    <cellStyle name="Date 4 3 18 4" xfId="10271" xr:uid="{00000000-0005-0000-0000-0000BC100000}"/>
    <cellStyle name="Date 4 3 19" xfId="2929" xr:uid="{00000000-0005-0000-0000-0000BD100000}"/>
    <cellStyle name="Date 4 3 19 2" xfId="2930" xr:uid="{00000000-0005-0000-0000-0000BE100000}"/>
    <cellStyle name="Date 4 3 19 2 2" xfId="10275" xr:uid="{00000000-0005-0000-0000-0000BF100000}"/>
    <cellStyle name="Date 4 3 19 3" xfId="2931" xr:uid="{00000000-0005-0000-0000-0000C0100000}"/>
    <cellStyle name="Date 4 3 19 3 2" xfId="10276" xr:uid="{00000000-0005-0000-0000-0000C1100000}"/>
    <cellStyle name="Date 4 3 19 4" xfId="10274" xr:uid="{00000000-0005-0000-0000-0000C2100000}"/>
    <cellStyle name="Date 4 3 2" xfId="2932" xr:uid="{00000000-0005-0000-0000-0000C3100000}"/>
    <cellStyle name="Date 4 3 2 2" xfId="2933" xr:uid="{00000000-0005-0000-0000-0000C4100000}"/>
    <cellStyle name="Date 4 3 2 2 2" xfId="10278" xr:uid="{00000000-0005-0000-0000-0000C5100000}"/>
    <cellStyle name="Date 4 3 2 3" xfId="2934" xr:uid="{00000000-0005-0000-0000-0000C6100000}"/>
    <cellStyle name="Date 4 3 2 3 2" xfId="10279" xr:uid="{00000000-0005-0000-0000-0000C7100000}"/>
    <cellStyle name="Date 4 3 2 4" xfId="10277" xr:uid="{00000000-0005-0000-0000-0000C8100000}"/>
    <cellStyle name="Date 4 3 20" xfId="2935" xr:uid="{00000000-0005-0000-0000-0000C9100000}"/>
    <cellStyle name="Date 4 3 20 2" xfId="2936" xr:uid="{00000000-0005-0000-0000-0000CA100000}"/>
    <cellStyle name="Date 4 3 20 2 2" xfId="10281" xr:uid="{00000000-0005-0000-0000-0000CB100000}"/>
    <cellStyle name="Date 4 3 20 3" xfId="2937" xr:uid="{00000000-0005-0000-0000-0000CC100000}"/>
    <cellStyle name="Date 4 3 20 3 2" xfId="10282" xr:uid="{00000000-0005-0000-0000-0000CD100000}"/>
    <cellStyle name="Date 4 3 20 4" xfId="10280" xr:uid="{00000000-0005-0000-0000-0000CE100000}"/>
    <cellStyle name="Date 4 3 21" xfId="2938" xr:uid="{00000000-0005-0000-0000-0000CF100000}"/>
    <cellStyle name="Date 4 3 21 2" xfId="2939" xr:uid="{00000000-0005-0000-0000-0000D0100000}"/>
    <cellStyle name="Date 4 3 21 2 2" xfId="10284" xr:uid="{00000000-0005-0000-0000-0000D1100000}"/>
    <cellStyle name="Date 4 3 21 3" xfId="2940" xr:uid="{00000000-0005-0000-0000-0000D2100000}"/>
    <cellStyle name="Date 4 3 21 3 2" xfId="10285" xr:uid="{00000000-0005-0000-0000-0000D3100000}"/>
    <cellStyle name="Date 4 3 21 4" xfId="10283" xr:uid="{00000000-0005-0000-0000-0000D4100000}"/>
    <cellStyle name="Date 4 3 22" xfId="2941" xr:uid="{00000000-0005-0000-0000-0000D5100000}"/>
    <cellStyle name="Date 4 3 22 2" xfId="10286" xr:uid="{00000000-0005-0000-0000-0000D6100000}"/>
    <cellStyle name="Date 4 3 23" xfId="2942" xr:uid="{00000000-0005-0000-0000-0000D7100000}"/>
    <cellStyle name="Date 4 3 23 2" xfId="10287" xr:uid="{00000000-0005-0000-0000-0000D8100000}"/>
    <cellStyle name="Date 4 3 24" xfId="10246" xr:uid="{00000000-0005-0000-0000-0000D9100000}"/>
    <cellStyle name="Date 4 3 3" xfId="2943" xr:uid="{00000000-0005-0000-0000-0000DA100000}"/>
    <cellStyle name="Date 4 3 3 2" xfId="2944" xr:uid="{00000000-0005-0000-0000-0000DB100000}"/>
    <cellStyle name="Date 4 3 3 2 2" xfId="10289" xr:uid="{00000000-0005-0000-0000-0000DC100000}"/>
    <cellStyle name="Date 4 3 3 3" xfId="2945" xr:uid="{00000000-0005-0000-0000-0000DD100000}"/>
    <cellStyle name="Date 4 3 3 3 2" xfId="10290" xr:uid="{00000000-0005-0000-0000-0000DE100000}"/>
    <cellStyle name="Date 4 3 3 4" xfId="10288" xr:uid="{00000000-0005-0000-0000-0000DF100000}"/>
    <cellStyle name="Date 4 3 4" xfId="2946" xr:uid="{00000000-0005-0000-0000-0000E0100000}"/>
    <cellStyle name="Date 4 3 4 2" xfId="2947" xr:uid="{00000000-0005-0000-0000-0000E1100000}"/>
    <cellStyle name="Date 4 3 4 2 2" xfId="10292" xr:uid="{00000000-0005-0000-0000-0000E2100000}"/>
    <cellStyle name="Date 4 3 4 3" xfId="2948" xr:uid="{00000000-0005-0000-0000-0000E3100000}"/>
    <cellStyle name="Date 4 3 4 3 2" xfId="10293" xr:uid="{00000000-0005-0000-0000-0000E4100000}"/>
    <cellStyle name="Date 4 3 4 4" xfId="10291" xr:uid="{00000000-0005-0000-0000-0000E5100000}"/>
    <cellStyle name="Date 4 3 5" xfId="2949" xr:uid="{00000000-0005-0000-0000-0000E6100000}"/>
    <cellStyle name="Date 4 3 5 2" xfId="2950" xr:uid="{00000000-0005-0000-0000-0000E7100000}"/>
    <cellStyle name="Date 4 3 5 2 2" xfId="10295" xr:uid="{00000000-0005-0000-0000-0000E8100000}"/>
    <cellStyle name="Date 4 3 5 3" xfId="2951" xr:uid="{00000000-0005-0000-0000-0000E9100000}"/>
    <cellStyle name="Date 4 3 5 3 2" xfId="10296" xr:uid="{00000000-0005-0000-0000-0000EA100000}"/>
    <cellStyle name="Date 4 3 5 4" xfId="10294" xr:uid="{00000000-0005-0000-0000-0000EB100000}"/>
    <cellStyle name="Date 4 3 6" xfId="2952" xr:uid="{00000000-0005-0000-0000-0000EC100000}"/>
    <cellStyle name="Date 4 3 6 2" xfId="2953" xr:uid="{00000000-0005-0000-0000-0000ED100000}"/>
    <cellStyle name="Date 4 3 6 2 2" xfId="10298" xr:uid="{00000000-0005-0000-0000-0000EE100000}"/>
    <cellStyle name="Date 4 3 6 3" xfId="2954" xr:uid="{00000000-0005-0000-0000-0000EF100000}"/>
    <cellStyle name="Date 4 3 6 3 2" xfId="10299" xr:uid="{00000000-0005-0000-0000-0000F0100000}"/>
    <cellStyle name="Date 4 3 6 4" xfId="10297" xr:uid="{00000000-0005-0000-0000-0000F1100000}"/>
    <cellStyle name="Date 4 3 7" xfId="2955" xr:uid="{00000000-0005-0000-0000-0000F2100000}"/>
    <cellStyle name="Date 4 3 7 2" xfId="2956" xr:uid="{00000000-0005-0000-0000-0000F3100000}"/>
    <cellStyle name="Date 4 3 7 2 2" xfId="10301" xr:uid="{00000000-0005-0000-0000-0000F4100000}"/>
    <cellStyle name="Date 4 3 7 3" xfId="2957" xr:uid="{00000000-0005-0000-0000-0000F5100000}"/>
    <cellStyle name="Date 4 3 7 3 2" xfId="10302" xr:uid="{00000000-0005-0000-0000-0000F6100000}"/>
    <cellStyle name="Date 4 3 7 4" xfId="10300" xr:uid="{00000000-0005-0000-0000-0000F7100000}"/>
    <cellStyle name="Date 4 3 8" xfId="2958" xr:uid="{00000000-0005-0000-0000-0000F8100000}"/>
    <cellStyle name="Date 4 3 8 2" xfId="2959" xr:uid="{00000000-0005-0000-0000-0000F9100000}"/>
    <cellStyle name="Date 4 3 8 2 2" xfId="10304" xr:uid="{00000000-0005-0000-0000-0000FA100000}"/>
    <cellStyle name="Date 4 3 8 3" xfId="2960" xr:uid="{00000000-0005-0000-0000-0000FB100000}"/>
    <cellStyle name="Date 4 3 8 3 2" xfId="10305" xr:uid="{00000000-0005-0000-0000-0000FC100000}"/>
    <cellStyle name="Date 4 3 8 4" xfId="10303" xr:uid="{00000000-0005-0000-0000-0000FD100000}"/>
    <cellStyle name="Date 4 3 9" xfId="2961" xr:uid="{00000000-0005-0000-0000-0000FE100000}"/>
    <cellStyle name="Date 4 3 9 2" xfId="2962" xr:uid="{00000000-0005-0000-0000-0000FF100000}"/>
    <cellStyle name="Date 4 3 9 2 2" xfId="10307" xr:uid="{00000000-0005-0000-0000-000000110000}"/>
    <cellStyle name="Date 4 3 9 3" xfId="2963" xr:uid="{00000000-0005-0000-0000-000001110000}"/>
    <cellStyle name="Date 4 3 9 3 2" xfId="10308" xr:uid="{00000000-0005-0000-0000-000002110000}"/>
    <cellStyle name="Date 4 3 9 4" xfId="10306" xr:uid="{00000000-0005-0000-0000-000003110000}"/>
    <cellStyle name="Date 4 4" xfId="2964" xr:uid="{00000000-0005-0000-0000-000004110000}"/>
    <cellStyle name="Date 4 4 2" xfId="2965" xr:uid="{00000000-0005-0000-0000-000005110000}"/>
    <cellStyle name="Date 4 4 2 2" xfId="10310" xr:uid="{00000000-0005-0000-0000-000006110000}"/>
    <cellStyle name="Date 4 4 3" xfId="2966" xr:uid="{00000000-0005-0000-0000-000007110000}"/>
    <cellStyle name="Date 4 4 3 2" xfId="10311" xr:uid="{00000000-0005-0000-0000-000008110000}"/>
    <cellStyle name="Date 4 4 4" xfId="10309" xr:uid="{00000000-0005-0000-0000-000009110000}"/>
    <cellStyle name="Date 4 5" xfId="2967" xr:uid="{00000000-0005-0000-0000-00000A110000}"/>
    <cellStyle name="Date 4 5 2" xfId="2968" xr:uid="{00000000-0005-0000-0000-00000B110000}"/>
    <cellStyle name="Date 4 5 2 2" xfId="10313" xr:uid="{00000000-0005-0000-0000-00000C110000}"/>
    <cellStyle name="Date 4 5 3" xfId="2969" xr:uid="{00000000-0005-0000-0000-00000D110000}"/>
    <cellStyle name="Date 4 5 3 2" xfId="10314" xr:uid="{00000000-0005-0000-0000-00000E110000}"/>
    <cellStyle name="Date 4 5 4" xfId="10312" xr:uid="{00000000-0005-0000-0000-00000F110000}"/>
    <cellStyle name="Date 4 6" xfId="2970" xr:uid="{00000000-0005-0000-0000-000010110000}"/>
    <cellStyle name="Date 4 6 2" xfId="2971" xr:uid="{00000000-0005-0000-0000-000011110000}"/>
    <cellStyle name="Date 4 6 2 2" xfId="10316" xr:uid="{00000000-0005-0000-0000-000012110000}"/>
    <cellStyle name="Date 4 6 3" xfId="2972" xr:uid="{00000000-0005-0000-0000-000013110000}"/>
    <cellStyle name="Date 4 6 3 2" xfId="10317" xr:uid="{00000000-0005-0000-0000-000014110000}"/>
    <cellStyle name="Date 4 6 4" xfId="10315" xr:uid="{00000000-0005-0000-0000-000015110000}"/>
    <cellStyle name="Date 4 7" xfId="2973" xr:uid="{00000000-0005-0000-0000-000016110000}"/>
    <cellStyle name="Date 4 7 2" xfId="2974" xr:uid="{00000000-0005-0000-0000-000017110000}"/>
    <cellStyle name="Date 4 7 2 2" xfId="10319" xr:uid="{00000000-0005-0000-0000-000018110000}"/>
    <cellStyle name="Date 4 7 3" xfId="2975" xr:uid="{00000000-0005-0000-0000-000019110000}"/>
    <cellStyle name="Date 4 7 3 2" xfId="10320" xr:uid="{00000000-0005-0000-0000-00001A110000}"/>
    <cellStyle name="Date 4 7 4" xfId="10318" xr:uid="{00000000-0005-0000-0000-00001B110000}"/>
    <cellStyle name="Date 4 8" xfId="2976" xr:uid="{00000000-0005-0000-0000-00001C110000}"/>
    <cellStyle name="Date 4 8 2" xfId="2977" xr:uid="{00000000-0005-0000-0000-00001D110000}"/>
    <cellStyle name="Date 4 8 2 2" xfId="10322" xr:uid="{00000000-0005-0000-0000-00001E110000}"/>
    <cellStyle name="Date 4 8 3" xfId="2978" xr:uid="{00000000-0005-0000-0000-00001F110000}"/>
    <cellStyle name="Date 4 8 3 2" xfId="10323" xr:uid="{00000000-0005-0000-0000-000020110000}"/>
    <cellStyle name="Date 4 8 4" xfId="10321" xr:uid="{00000000-0005-0000-0000-000021110000}"/>
    <cellStyle name="Date 4 9" xfId="2979" xr:uid="{00000000-0005-0000-0000-000022110000}"/>
    <cellStyle name="Date 4 9 2" xfId="2980" xr:uid="{00000000-0005-0000-0000-000023110000}"/>
    <cellStyle name="Date 4 9 2 2" xfId="10325" xr:uid="{00000000-0005-0000-0000-000024110000}"/>
    <cellStyle name="Date 4 9 3" xfId="2981" xr:uid="{00000000-0005-0000-0000-000025110000}"/>
    <cellStyle name="Date 4 9 3 2" xfId="10326" xr:uid="{00000000-0005-0000-0000-000026110000}"/>
    <cellStyle name="Date 4 9 4" xfId="10324" xr:uid="{00000000-0005-0000-0000-000027110000}"/>
    <cellStyle name="Date 5" xfId="2982" xr:uid="{00000000-0005-0000-0000-000028110000}"/>
    <cellStyle name="Date 5 10" xfId="2983" xr:uid="{00000000-0005-0000-0000-000029110000}"/>
    <cellStyle name="Date 5 10 2" xfId="2984" xr:uid="{00000000-0005-0000-0000-00002A110000}"/>
    <cellStyle name="Date 5 10 2 2" xfId="10329" xr:uid="{00000000-0005-0000-0000-00002B110000}"/>
    <cellStyle name="Date 5 10 3" xfId="2985" xr:uid="{00000000-0005-0000-0000-00002C110000}"/>
    <cellStyle name="Date 5 10 3 2" xfId="10330" xr:uid="{00000000-0005-0000-0000-00002D110000}"/>
    <cellStyle name="Date 5 10 4" xfId="10328" xr:uid="{00000000-0005-0000-0000-00002E110000}"/>
    <cellStyle name="Date 5 11" xfId="2986" xr:uid="{00000000-0005-0000-0000-00002F110000}"/>
    <cellStyle name="Date 5 11 2" xfId="2987" xr:uid="{00000000-0005-0000-0000-000030110000}"/>
    <cellStyle name="Date 5 11 2 2" xfId="10332" xr:uid="{00000000-0005-0000-0000-000031110000}"/>
    <cellStyle name="Date 5 11 3" xfId="2988" xr:uid="{00000000-0005-0000-0000-000032110000}"/>
    <cellStyle name="Date 5 11 3 2" xfId="10333" xr:uid="{00000000-0005-0000-0000-000033110000}"/>
    <cellStyle name="Date 5 11 4" xfId="10331" xr:uid="{00000000-0005-0000-0000-000034110000}"/>
    <cellStyle name="Date 5 12" xfId="2989" xr:uid="{00000000-0005-0000-0000-000035110000}"/>
    <cellStyle name="Date 5 12 2" xfId="2990" xr:uid="{00000000-0005-0000-0000-000036110000}"/>
    <cellStyle name="Date 5 12 2 2" xfId="10335" xr:uid="{00000000-0005-0000-0000-000037110000}"/>
    <cellStyle name="Date 5 12 3" xfId="2991" xr:uid="{00000000-0005-0000-0000-000038110000}"/>
    <cellStyle name="Date 5 12 3 2" xfId="10336" xr:uid="{00000000-0005-0000-0000-000039110000}"/>
    <cellStyle name="Date 5 12 4" xfId="10334" xr:uid="{00000000-0005-0000-0000-00003A110000}"/>
    <cellStyle name="Date 5 13" xfId="2992" xr:uid="{00000000-0005-0000-0000-00003B110000}"/>
    <cellStyle name="Date 5 13 2" xfId="2993" xr:uid="{00000000-0005-0000-0000-00003C110000}"/>
    <cellStyle name="Date 5 13 2 2" xfId="10338" xr:uid="{00000000-0005-0000-0000-00003D110000}"/>
    <cellStyle name="Date 5 13 3" xfId="2994" xr:uid="{00000000-0005-0000-0000-00003E110000}"/>
    <cellStyle name="Date 5 13 3 2" xfId="10339" xr:uid="{00000000-0005-0000-0000-00003F110000}"/>
    <cellStyle name="Date 5 13 4" xfId="10337" xr:uid="{00000000-0005-0000-0000-000040110000}"/>
    <cellStyle name="Date 5 14" xfId="2995" xr:uid="{00000000-0005-0000-0000-000041110000}"/>
    <cellStyle name="Date 5 14 2" xfId="2996" xr:uid="{00000000-0005-0000-0000-000042110000}"/>
    <cellStyle name="Date 5 14 2 2" xfId="10341" xr:uid="{00000000-0005-0000-0000-000043110000}"/>
    <cellStyle name="Date 5 14 3" xfId="2997" xr:uid="{00000000-0005-0000-0000-000044110000}"/>
    <cellStyle name="Date 5 14 3 2" xfId="10342" xr:uid="{00000000-0005-0000-0000-000045110000}"/>
    <cellStyle name="Date 5 14 4" xfId="10340" xr:uid="{00000000-0005-0000-0000-000046110000}"/>
    <cellStyle name="Date 5 15" xfId="2998" xr:uid="{00000000-0005-0000-0000-000047110000}"/>
    <cellStyle name="Date 5 15 2" xfId="2999" xr:uid="{00000000-0005-0000-0000-000048110000}"/>
    <cellStyle name="Date 5 15 2 2" xfId="10344" xr:uid="{00000000-0005-0000-0000-000049110000}"/>
    <cellStyle name="Date 5 15 3" xfId="3000" xr:uid="{00000000-0005-0000-0000-00004A110000}"/>
    <cellStyle name="Date 5 15 3 2" xfId="10345" xr:uid="{00000000-0005-0000-0000-00004B110000}"/>
    <cellStyle name="Date 5 15 4" xfId="10343" xr:uid="{00000000-0005-0000-0000-00004C110000}"/>
    <cellStyle name="Date 5 16" xfId="3001" xr:uid="{00000000-0005-0000-0000-00004D110000}"/>
    <cellStyle name="Date 5 16 2" xfId="3002" xr:uid="{00000000-0005-0000-0000-00004E110000}"/>
    <cellStyle name="Date 5 16 2 2" xfId="10347" xr:uid="{00000000-0005-0000-0000-00004F110000}"/>
    <cellStyle name="Date 5 16 3" xfId="3003" xr:uid="{00000000-0005-0000-0000-000050110000}"/>
    <cellStyle name="Date 5 16 3 2" xfId="10348" xr:uid="{00000000-0005-0000-0000-000051110000}"/>
    <cellStyle name="Date 5 16 4" xfId="10346" xr:uid="{00000000-0005-0000-0000-000052110000}"/>
    <cellStyle name="Date 5 17" xfId="3004" xr:uid="{00000000-0005-0000-0000-000053110000}"/>
    <cellStyle name="Date 5 17 2" xfId="3005" xr:uid="{00000000-0005-0000-0000-000054110000}"/>
    <cellStyle name="Date 5 17 2 2" xfId="10350" xr:uid="{00000000-0005-0000-0000-000055110000}"/>
    <cellStyle name="Date 5 17 3" xfId="3006" xr:uid="{00000000-0005-0000-0000-000056110000}"/>
    <cellStyle name="Date 5 17 3 2" xfId="10351" xr:uid="{00000000-0005-0000-0000-000057110000}"/>
    <cellStyle name="Date 5 17 4" xfId="10349" xr:uid="{00000000-0005-0000-0000-000058110000}"/>
    <cellStyle name="Date 5 18" xfId="3007" xr:uid="{00000000-0005-0000-0000-000059110000}"/>
    <cellStyle name="Date 5 18 2" xfId="3008" xr:uid="{00000000-0005-0000-0000-00005A110000}"/>
    <cellStyle name="Date 5 18 2 2" xfId="10353" xr:uid="{00000000-0005-0000-0000-00005B110000}"/>
    <cellStyle name="Date 5 18 3" xfId="3009" xr:uid="{00000000-0005-0000-0000-00005C110000}"/>
    <cellStyle name="Date 5 18 3 2" xfId="10354" xr:uid="{00000000-0005-0000-0000-00005D110000}"/>
    <cellStyle name="Date 5 18 4" xfId="10352" xr:uid="{00000000-0005-0000-0000-00005E110000}"/>
    <cellStyle name="Date 5 19" xfId="3010" xr:uid="{00000000-0005-0000-0000-00005F110000}"/>
    <cellStyle name="Date 5 19 2" xfId="3011" xr:uid="{00000000-0005-0000-0000-000060110000}"/>
    <cellStyle name="Date 5 19 2 2" xfId="10356" xr:uid="{00000000-0005-0000-0000-000061110000}"/>
    <cellStyle name="Date 5 19 3" xfId="3012" xr:uid="{00000000-0005-0000-0000-000062110000}"/>
    <cellStyle name="Date 5 19 3 2" xfId="10357" xr:uid="{00000000-0005-0000-0000-000063110000}"/>
    <cellStyle name="Date 5 19 4" xfId="10355" xr:uid="{00000000-0005-0000-0000-000064110000}"/>
    <cellStyle name="Date 5 2" xfId="3013" xr:uid="{00000000-0005-0000-0000-000065110000}"/>
    <cellStyle name="Date 5 2 2" xfId="3014" xr:uid="{00000000-0005-0000-0000-000066110000}"/>
    <cellStyle name="Date 5 2 2 2" xfId="10359" xr:uid="{00000000-0005-0000-0000-000067110000}"/>
    <cellStyle name="Date 5 2 3" xfId="3015" xr:uid="{00000000-0005-0000-0000-000068110000}"/>
    <cellStyle name="Date 5 2 3 2" xfId="10360" xr:uid="{00000000-0005-0000-0000-000069110000}"/>
    <cellStyle name="Date 5 2 4" xfId="10358" xr:uid="{00000000-0005-0000-0000-00006A110000}"/>
    <cellStyle name="Date 5 20" xfId="3016" xr:uid="{00000000-0005-0000-0000-00006B110000}"/>
    <cellStyle name="Date 5 20 2" xfId="3017" xr:uid="{00000000-0005-0000-0000-00006C110000}"/>
    <cellStyle name="Date 5 20 2 2" xfId="10362" xr:uid="{00000000-0005-0000-0000-00006D110000}"/>
    <cellStyle name="Date 5 20 3" xfId="3018" xr:uid="{00000000-0005-0000-0000-00006E110000}"/>
    <cellStyle name="Date 5 20 3 2" xfId="10363" xr:uid="{00000000-0005-0000-0000-00006F110000}"/>
    <cellStyle name="Date 5 20 4" xfId="10361" xr:uid="{00000000-0005-0000-0000-000070110000}"/>
    <cellStyle name="Date 5 21" xfId="3019" xr:uid="{00000000-0005-0000-0000-000071110000}"/>
    <cellStyle name="Date 5 21 2" xfId="3020" xr:uid="{00000000-0005-0000-0000-000072110000}"/>
    <cellStyle name="Date 5 21 2 2" xfId="10365" xr:uid="{00000000-0005-0000-0000-000073110000}"/>
    <cellStyle name="Date 5 21 3" xfId="3021" xr:uid="{00000000-0005-0000-0000-000074110000}"/>
    <cellStyle name="Date 5 21 3 2" xfId="10366" xr:uid="{00000000-0005-0000-0000-000075110000}"/>
    <cellStyle name="Date 5 21 4" xfId="10364" xr:uid="{00000000-0005-0000-0000-000076110000}"/>
    <cellStyle name="Date 5 22" xfId="3022" xr:uid="{00000000-0005-0000-0000-000077110000}"/>
    <cellStyle name="Date 5 22 2" xfId="10367" xr:uid="{00000000-0005-0000-0000-000078110000}"/>
    <cellStyle name="Date 5 23" xfId="3023" xr:uid="{00000000-0005-0000-0000-000079110000}"/>
    <cellStyle name="Date 5 23 2" xfId="10368" xr:uid="{00000000-0005-0000-0000-00007A110000}"/>
    <cellStyle name="Date 5 24" xfId="10327" xr:uid="{00000000-0005-0000-0000-00007B110000}"/>
    <cellStyle name="Date 5 3" xfId="3024" xr:uid="{00000000-0005-0000-0000-00007C110000}"/>
    <cellStyle name="Date 5 3 2" xfId="3025" xr:uid="{00000000-0005-0000-0000-00007D110000}"/>
    <cellStyle name="Date 5 3 2 2" xfId="10370" xr:uid="{00000000-0005-0000-0000-00007E110000}"/>
    <cellStyle name="Date 5 3 3" xfId="3026" xr:uid="{00000000-0005-0000-0000-00007F110000}"/>
    <cellStyle name="Date 5 3 3 2" xfId="10371" xr:uid="{00000000-0005-0000-0000-000080110000}"/>
    <cellStyle name="Date 5 3 4" xfId="10369" xr:uid="{00000000-0005-0000-0000-000081110000}"/>
    <cellStyle name="Date 5 4" xfId="3027" xr:uid="{00000000-0005-0000-0000-000082110000}"/>
    <cellStyle name="Date 5 4 2" xfId="3028" xr:uid="{00000000-0005-0000-0000-000083110000}"/>
    <cellStyle name="Date 5 4 2 2" xfId="10373" xr:uid="{00000000-0005-0000-0000-000084110000}"/>
    <cellStyle name="Date 5 4 3" xfId="3029" xr:uid="{00000000-0005-0000-0000-000085110000}"/>
    <cellStyle name="Date 5 4 3 2" xfId="10374" xr:uid="{00000000-0005-0000-0000-000086110000}"/>
    <cellStyle name="Date 5 4 4" xfId="10372" xr:uid="{00000000-0005-0000-0000-000087110000}"/>
    <cellStyle name="Date 5 5" xfId="3030" xr:uid="{00000000-0005-0000-0000-000088110000}"/>
    <cellStyle name="Date 5 5 2" xfId="3031" xr:uid="{00000000-0005-0000-0000-000089110000}"/>
    <cellStyle name="Date 5 5 2 2" xfId="10376" xr:uid="{00000000-0005-0000-0000-00008A110000}"/>
    <cellStyle name="Date 5 5 3" xfId="3032" xr:uid="{00000000-0005-0000-0000-00008B110000}"/>
    <cellStyle name="Date 5 5 3 2" xfId="10377" xr:uid="{00000000-0005-0000-0000-00008C110000}"/>
    <cellStyle name="Date 5 5 4" xfId="10375" xr:uid="{00000000-0005-0000-0000-00008D110000}"/>
    <cellStyle name="Date 5 6" xfId="3033" xr:uid="{00000000-0005-0000-0000-00008E110000}"/>
    <cellStyle name="Date 5 6 2" xfId="3034" xr:uid="{00000000-0005-0000-0000-00008F110000}"/>
    <cellStyle name="Date 5 6 2 2" xfId="10379" xr:uid="{00000000-0005-0000-0000-000090110000}"/>
    <cellStyle name="Date 5 6 3" xfId="3035" xr:uid="{00000000-0005-0000-0000-000091110000}"/>
    <cellStyle name="Date 5 6 3 2" xfId="10380" xr:uid="{00000000-0005-0000-0000-000092110000}"/>
    <cellStyle name="Date 5 6 4" xfId="10378" xr:uid="{00000000-0005-0000-0000-000093110000}"/>
    <cellStyle name="Date 5 7" xfId="3036" xr:uid="{00000000-0005-0000-0000-000094110000}"/>
    <cellStyle name="Date 5 7 2" xfId="3037" xr:uid="{00000000-0005-0000-0000-000095110000}"/>
    <cellStyle name="Date 5 7 2 2" xfId="10382" xr:uid="{00000000-0005-0000-0000-000096110000}"/>
    <cellStyle name="Date 5 7 3" xfId="3038" xr:uid="{00000000-0005-0000-0000-000097110000}"/>
    <cellStyle name="Date 5 7 3 2" xfId="10383" xr:uid="{00000000-0005-0000-0000-000098110000}"/>
    <cellStyle name="Date 5 7 4" xfId="10381" xr:uid="{00000000-0005-0000-0000-000099110000}"/>
    <cellStyle name="Date 5 8" xfId="3039" xr:uid="{00000000-0005-0000-0000-00009A110000}"/>
    <cellStyle name="Date 5 8 2" xfId="3040" xr:uid="{00000000-0005-0000-0000-00009B110000}"/>
    <cellStyle name="Date 5 8 2 2" xfId="10385" xr:uid="{00000000-0005-0000-0000-00009C110000}"/>
    <cellStyle name="Date 5 8 3" xfId="3041" xr:uid="{00000000-0005-0000-0000-00009D110000}"/>
    <cellStyle name="Date 5 8 3 2" xfId="10386" xr:uid="{00000000-0005-0000-0000-00009E110000}"/>
    <cellStyle name="Date 5 8 4" xfId="10384" xr:uid="{00000000-0005-0000-0000-00009F110000}"/>
    <cellStyle name="Date 5 9" xfId="3042" xr:uid="{00000000-0005-0000-0000-0000A0110000}"/>
    <cellStyle name="Date 5 9 2" xfId="3043" xr:uid="{00000000-0005-0000-0000-0000A1110000}"/>
    <cellStyle name="Date 5 9 2 2" xfId="10388" xr:uid="{00000000-0005-0000-0000-0000A2110000}"/>
    <cellStyle name="Date 5 9 3" xfId="3044" xr:uid="{00000000-0005-0000-0000-0000A3110000}"/>
    <cellStyle name="Date 5 9 3 2" xfId="10389" xr:uid="{00000000-0005-0000-0000-0000A4110000}"/>
    <cellStyle name="Date 5 9 4" xfId="10387" xr:uid="{00000000-0005-0000-0000-0000A5110000}"/>
    <cellStyle name="Date 6" xfId="3045" xr:uid="{00000000-0005-0000-0000-0000A6110000}"/>
    <cellStyle name="Date 6 10" xfId="3046" xr:uid="{00000000-0005-0000-0000-0000A7110000}"/>
    <cellStyle name="Date 6 10 2" xfId="3047" xr:uid="{00000000-0005-0000-0000-0000A8110000}"/>
    <cellStyle name="Date 6 10 2 2" xfId="10392" xr:uid="{00000000-0005-0000-0000-0000A9110000}"/>
    <cellStyle name="Date 6 10 3" xfId="3048" xr:uid="{00000000-0005-0000-0000-0000AA110000}"/>
    <cellStyle name="Date 6 10 3 2" xfId="10393" xr:uid="{00000000-0005-0000-0000-0000AB110000}"/>
    <cellStyle name="Date 6 10 4" xfId="10391" xr:uid="{00000000-0005-0000-0000-0000AC110000}"/>
    <cellStyle name="Date 6 11" xfId="3049" xr:uid="{00000000-0005-0000-0000-0000AD110000}"/>
    <cellStyle name="Date 6 11 2" xfId="3050" xr:uid="{00000000-0005-0000-0000-0000AE110000}"/>
    <cellStyle name="Date 6 11 2 2" xfId="10395" xr:uid="{00000000-0005-0000-0000-0000AF110000}"/>
    <cellStyle name="Date 6 11 3" xfId="3051" xr:uid="{00000000-0005-0000-0000-0000B0110000}"/>
    <cellStyle name="Date 6 11 3 2" xfId="10396" xr:uid="{00000000-0005-0000-0000-0000B1110000}"/>
    <cellStyle name="Date 6 11 4" xfId="10394" xr:uid="{00000000-0005-0000-0000-0000B2110000}"/>
    <cellStyle name="Date 6 12" xfId="3052" xr:uid="{00000000-0005-0000-0000-0000B3110000}"/>
    <cellStyle name="Date 6 12 2" xfId="3053" xr:uid="{00000000-0005-0000-0000-0000B4110000}"/>
    <cellStyle name="Date 6 12 2 2" xfId="10398" xr:uid="{00000000-0005-0000-0000-0000B5110000}"/>
    <cellStyle name="Date 6 12 3" xfId="3054" xr:uid="{00000000-0005-0000-0000-0000B6110000}"/>
    <cellStyle name="Date 6 12 3 2" xfId="10399" xr:uid="{00000000-0005-0000-0000-0000B7110000}"/>
    <cellStyle name="Date 6 12 4" xfId="10397" xr:uid="{00000000-0005-0000-0000-0000B8110000}"/>
    <cellStyle name="Date 6 13" xfId="3055" xr:uid="{00000000-0005-0000-0000-0000B9110000}"/>
    <cellStyle name="Date 6 13 2" xfId="3056" xr:uid="{00000000-0005-0000-0000-0000BA110000}"/>
    <cellStyle name="Date 6 13 2 2" xfId="10401" xr:uid="{00000000-0005-0000-0000-0000BB110000}"/>
    <cellStyle name="Date 6 13 3" xfId="3057" xr:uid="{00000000-0005-0000-0000-0000BC110000}"/>
    <cellStyle name="Date 6 13 3 2" xfId="10402" xr:uid="{00000000-0005-0000-0000-0000BD110000}"/>
    <cellStyle name="Date 6 13 4" xfId="10400" xr:uid="{00000000-0005-0000-0000-0000BE110000}"/>
    <cellStyle name="Date 6 14" xfId="3058" xr:uid="{00000000-0005-0000-0000-0000BF110000}"/>
    <cellStyle name="Date 6 14 2" xfId="3059" xr:uid="{00000000-0005-0000-0000-0000C0110000}"/>
    <cellStyle name="Date 6 14 2 2" xfId="10404" xr:uid="{00000000-0005-0000-0000-0000C1110000}"/>
    <cellStyle name="Date 6 14 3" xfId="3060" xr:uid="{00000000-0005-0000-0000-0000C2110000}"/>
    <cellStyle name="Date 6 14 3 2" xfId="10405" xr:uid="{00000000-0005-0000-0000-0000C3110000}"/>
    <cellStyle name="Date 6 14 4" xfId="10403" xr:uid="{00000000-0005-0000-0000-0000C4110000}"/>
    <cellStyle name="Date 6 15" xfId="3061" xr:uid="{00000000-0005-0000-0000-0000C5110000}"/>
    <cellStyle name="Date 6 15 2" xfId="3062" xr:uid="{00000000-0005-0000-0000-0000C6110000}"/>
    <cellStyle name="Date 6 15 2 2" xfId="10407" xr:uid="{00000000-0005-0000-0000-0000C7110000}"/>
    <cellStyle name="Date 6 15 3" xfId="3063" xr:uid="{00000000-0005-0000-0000-0000C8110000}"/>
    <cellStyle name="Date 6 15 3 2" xfId="10408" xr:uid="{00000000-0005-0000-0000-0000C9110000}"/>
    <cellStyle name="Date 6 15 4" xfId="10406" xr:uid="{00000000-0005-0000-0000-0000CA110000}"/>
    <cellStyle name="Date 6 16" xfId="3064" xr:uid="{00000000-0005-0000-0000-0000CB110000}"/>
    <cellStyle name="Date 6 16 2" xfId="3065" xr:uid="{00000000-0005-0000-0000-0000CC110000}"/>
    <cellStyle name="Date 6 16 2 2" xfId="10410" xr:uid="{00000000-0005-0000-0000-0000CD110000}"/>
    <cellStyle name="Date 6 16 3" xfId="3066" xr:uid="{00000000-0005-0000-0000-0000CE110000}"/>
    <cellStyle name="Date 6 16 3 2" xfId="10411" xr:uid="{00000000-0005-0000-0000-0000CF110000}"/>
    <cellStyle name="Date 6 16 4" xfId="10409" xr:uid="{00000000-0005-0000-0000-0000D0110000}"/>
    <cellStyle name="Date 6 17" xfId="3067" xr:uid="{00000000-0005-0000-0000-0000D1110000}"/>
    <cellStyle name="Date 6 17 2" xfId="3068" xr:uid="{00000000-0005-0000-0000-0000D2110000}"/>
    <cellStyle name="Date 6 17 2 2" xfId="10413" xr:uid="{00000000-0005-0000-0000-0000D3110000}"/>
    <cellStyle name="Date 6 17 3" xfId="3069" xr:uid="{00000000-0005-0000-0000-0000D4110000}"/>
    <cellStyle name="Date 6 17 3 2" xfId="10414" xr:uid="{00000000-0005-0000-0000-0000D5110000}"/>
    <cellStyle name="Date 6 17 4" xfId="10412" xr:uid="{00000000-0005-0000-0000-0000D6110000}"/>
    <cellStyle name="Date 6 18" xfId="3070" xr:uid="{00000000-0005-0000-0000-0000D7110000}"/>
    <cellStyle name="Date 6 18 2" xfId="3071" xr:uid="{00000000-0005-0000-0000-0000D8110000}"/>
    <cellStyle name="Date 6 18 2 2" xfId="10416" xr:uid="{00000000-0005-0000-0000-0000D9110000}"/>
    <cellStyle name="Date 6 18 3" xfId="3072" xr:uid="{00000000-0005-0000-0000-0000DA110000}"/>
    <cellStyle name="Date 6 18 3 2" xfId="10417" xr:uid="{00000000-0005-0000-0000-0000DB110000}"/>
    <cellStyle name="Date 6 18 4" xfId="10415" xr:uid="{00000000-0005-0000-0000-0000DC110000}"/>
    <cellStyle name="Date 6 19" xfId="3073" xr:uid="{00000000-0005-0000-0000-0000DD110000}"/>
    <cellStyle name="Date 6 19 2" xfId="3074" xr:uid="{00000000-0005-0000-0000-0000DE110000}"/>
    <cellStyle name="Date 6 19 2 2" xfId="10419" xr:uid="{00000000-0005-0000-0000-0000DF110000}"/>
    <cellStyle name="Date 6 19 3" xfId="3075" xr:uid="{00000000-0005-0000-0000-0000E0110000}"/>
    <cellStyle name="Date 6 19 3 2" xfId="10420" xr:uid="{00000000-0005-0000-0000-0000E1110000}"/>
    <cellStyle name="Date 6 19 4" xfId="10418" xr:uid="{00000000-0005-0000-0000-0000E2110000}"/>
    <cellStyle name="Date 6 2" xfId="3076" xr:uid="{00000000-0005-0000-0000-0000E3110000}"/>
    <cellStyle name="Date 6 2 2" xfId="3077" xr:uid="{00000000-0005-0000-0000-0000E4110000}"/>
    <cellStyle name="Date 6 2 2 2" xfId="10422" xr:uid="{00000000-0005-0000-0000-0000E5110000}"/>
    <cellStyle name="Date 6 2 3" xfId="3078" xr:uid="{00000000-0005-0000-0000-0000E6110000}"/>
    <cellStyle name="Date 6 2 3 2" xfId="10423" xr:uid="{00000000-0005-0000-0000-0000E7110000}"/>
    <cellStyle name="Date 6 2 4" xfId="10421" xr:uid="{00000000-0005-0000-0000-0000E8110000}"/>
    <cellStyle name="Date 6 20" xfId="3079" xr:uid="{00000000-0005-0000-0000-0000E9110000}"/>
    <cellStyle name="Date 6 20 2" xfId="3080" xr:uid="{00000000-0005-0000-0000-0000EA110000}"/>
    <cellStyle name="Date 6 20 2 2" xfId="10425" xr:uid="{00000000-0005-0000-0000-0000EB110000}"/>
    <cellStyle name="Date 6 20 3" xfId="3081" xr:uid="{00000000-0005-0000-0000-0000EC110000}"/>
    <cellStyle name="Date 6 20 3 2" xfId="10426" xr:uid="{00000000-0005-0000-0000-0000ED110000}"/>
    <cellStyle name="Date 6 20 4" xfId="10424" xr:uid="{00000000-0005-0000-0000-0000EE110000}"/>
    <cellStyle name="Date 6 21" xfId="3082" xr:uid="{00000000-0005-0000-0000-0000EF110000}"/>
    <cellStyle name="Date 6 21 2" xfId="3083" xr:uid="{00000000-0005-0000-0000-0000F0110000}"/>
    <cellStyle name="Date 6 21 2 2" xfId="10428" xr:uid="{00000000-0005-0000-0000-0000F1110000}"/>
    <cellStyle name="Date 6 21 3" xfId="3084" xr:uid="{00000000-0005-0000-0000-0000F2110000}"/>
    <cellStyle name="Date 6 21 3 2" xfId="10429" xr:uid="{00000000-0005-0000-0000-0000F3110000}"/>
    <cellStyle name="Date 6 21 4" xfId="10427" xr:uid="{00000000-0005-0000-0000-0000F4110000}"/>
    <cellStyle name="Date 6 22" xfId="3085" xr:uid="{00000000-0005-0000-0000-0000F5110000}"/>
    <cellStyle name="Date 6 22 2" xfId="10430" xr:uid="{00000000-0005-0000-0000-0000F6110000}"/>
    <cellStyle name="Date 6 23" xfId="3086" xr:uid="{00000000-0005-0000-0000-0000F7110000}"/>
    <cellStyle name="Date 6 23 2" xfId="10431" xr:uid="{00000000-0005-0000-0000-0000F8110000}"/>
    <cellStyle name="Date 6 24" xfId="10390" xr:uid="{00000000-0005-0000-0000-0000F9110000}"/>
    <cellStyle name="Date 6 3" xfId="3087" xr:uid="{00000000-0005-0000-0000-0000FA110000}"/>
    <cellStyle name="Date 6 3 2" xfId="3088" xr:uid="{00000000-0005-0000-0000-0000FB110000}"/>
    <cellStyle name="Date 6 3 2 2" xfId="10433" xr:uid="{00000000-0005-0000-0000-0000FC110000}"/>
    <cellStyle name="Date 6 3 3" xfId="3089" xr:uid="{00000000-0005-0000-0000-0000FD110000}"/>
    <cellStyle name="Date 6 3 3 2" xfId="10434" xr:uid="{00000000-0005-0000-0000-0000FE110000}"/>
    <cellStyle name="Date 6 3 4" xfId="10432" xr:uid="{00000000-0005-0000-0000-0000FF110000}"/>
    <cellStyle name="Date 6 4" xfId="3090" xr:uid="{00000000-0005-0000-0000-000000120000}"/>
    <cellStyle name="Date 6 4 2" xfId="3091" xr:uid="{00000000-0005-0000-0000-000001120000}"/>
    <cellStyle name="Date 6 4 2 2" xfId="10436" xr:uid="{00000000-0005-0000-0000-000002120000}"/>
    <cellStyle name="Date 6 4 3" xfId="3092" xr:uid="{00000000-0005-0000-0000-000003120000}"/>
    <cellStyle name="Date 6 4 3 2" xfId="10437" xr:uid="{00000000-0005-0000-0000-000004120000}"/>
    <cellStyle name="Date 6 4 4" xfId="10435" xr:uid="{00000000-0005-0000-0000-000005120000}"/>
    <cellStyle name="Date 6 5" xfId="3093" xr:uid="{00000000-0005-0000-0000-000006120000}"/>
    <cellStyle name="Date 6 5 2" xfId="3094" xr:uid="{00000000-0005-0000-0000-000007120000}"/>
    <cellStyle name="Date 6 5 2 2" xfId="10439" xr:uid="{00000000-0005-0000-0000-000008120000}"/>
    <cellStyle name="Date 6 5 3" xfId="3095" xr:uid="{00000000-0005-0000-0000-000009120000}"/>
    <cellStyle name="Date 6 5 3 2" xfId="10440" xr:uid="{00000000-0005-0000-0000-00000A120000}"/>
    <cellStyle name="Date 6 5 4" xfId="10438" xr:uid="{00000000-0005-0000-0000-00000B120000}"/>
    <cellStyle name="Date 6 6" xfId="3096" xr:uid="{00000000-0005-0000-0000-00000C120000}"/>
    <cellStyle name="Date 6 6 2" xfId="3097" xr:uid="{00000000-0005-0000-0000-00000D120000}"/>
    <cellStyle name="Date 6 6 2 2" xfId="10442" xr:uid="{00000000-0005-0000-0000-00000E120000}"/>
    <cellStyle name="Date 6 6 3" xfId="3098" xr:uid="{00000000-0005-0000-0000-00000F120000}"/>
    <cellStyle name="Date 6 6 3 2" xfId="10443" xr:uid="{00000000-0005-0000-0000-000010120000}"/>
    <cellStyle name="Date 6 6 4" xfId="10441" xr:uid="{00000000-0005-0000-0000-000011120000}"/>
    <cellStyle name="Date 6 7" xfId="3099" xr:uid="{00000000-0005-0000-0000-000012120000}"/>
    <cellStyle name="Date 6 7 2" xfId="3100" xr:uid="{00000000-0005-0000-0000-000013120000}"/>
    <cellStyle name="Date 6 7 2 2" xfId="10445" xr:uid="{00000000-0005-0000-0000-000014120000}"/>
    <cellStyle name="Date 6 7 3" xfId="3101" xr:uid="{00000000-0005-0000-0000-000015120000}"/>
    <cellStyle name="Date 6 7 3 2" xfId="10446" xr:uid="{00000000-0005-0000-0000-000016120000}"/>
    <cellStyle name="Date 6 7 4" xfId="10444" xr:uid="{00000000-0005-0000-0000-000017120000}"/>
    <cellStyle name="Date 6 8" xfId="3102" xr:uid="{00000000-0005-0000-0000-000018120000}"/>
    <cellStyle name="Date 6 8 2" xfId="3103" xr:uid="{00000000-0005-0000-0000-000019120000}"/>
    <cellStyle name="Date 6 8 2 2" xfId="10448" xr:uid="{00000000-0005-0000-0000-00001A120000}"/>
    <cellStyle name="Date 6 8 3" xfId="3104" xr:uid="{00000000-0005-0000-0000-00001B120000}"/>
    <cellStyle name="Date 6 8 3 2" xfId="10449" xr:uid="{00000000-0005-0000-0000-00001C120000}"/>
    <cellStyle name="Date 6 8 4" xfId="10447" xr:uid="{00000000-0005-0000-0000-00001D120000}"/>
    <cellStyle name="Date 6 9" xfId="3105" xr:uid="{00000000-0005-0000-0000-00001E120000}"/>
    <cellStyle name="Date 6 9 2" xfId="3106" xr:uid="{00000000-0005-0000-0000-00001F120000}"/>
    <cellStyle name="Date 6 9 2 2" xfId="10451" xr:uid="{00000000-0005-0000-0000-000020120000}"/>
    <cellStyle name="Date 6 9 3" xfId="3107" xr:uid="{00000000-0005-0000-0000-000021120000}"/>
    <cellStyle name="Date 6 9 3 2" xfId="10452" xr:uid="{00000000-0005-0000-0000-000022120000}"/>
    <cellStyle name="Date 6 9 4" xfId="10450" xr:uid="{00000000-0005-0000-0000-000023120000}"/>
    <cellStyle name="Date 7" xfId="3108" xr:uid="{00000000-0005-0000-0000-000024120000}"/>
    <cellStyle name="Date 7 2" xfId="3109" xr:uid="{00000000-0005-0000-0000-000025120000}"/>
    <cellStyle name="Date 7 2 2" xfId="10454" xr:uid="{00000000-0005-0000-0000-000026120000}"/>
    <cellStyle name="Date 7 3" xfId="3110" xr:uid="{00000000-0005-0000-0000-000027120000}"/>
    <cellStyle name="Date 7 3 2" xfId="10455" xr:uid="{00000000-0005-0000-0000-000028120000}"/>
    <cellStyle name="Date 7 4" xfId="10453" xr:uid="{00000000-0005-0000-0000-000029120000}"/>
    <cellStyle name="Date 8" xfId="3111" xr:uid="{00000000-0005-0000-0000-00002A120000}"/>
    <cellStyle name="Date 8 2" xfId="3112" xr:uid="{00000000-0005-0000-0000-00002B120000}"/>
    <cellStyle name="Date 8 2 2" xfId="10457" xr:uid="{00000000-0005-0000-0000-00002C120000}"/>
    <cellStyle name="Date 8 3" xfId="3113" xr:uid="{00000000-0005-0000-0000-00002D120000}"/>
    <cellStyle name="Date 8 3 2" xfId="10458" xr:uid="{00000000-0005-0000-0000-00002E120000}"/>
    <cellStyle name="Date 8 4" xfId="10456" xr:uid="{00000000-0005-0000-0000-00002F120000}"/>
    <cellStyle name="Date 9" xfId="3114" xr:uid="{00000000-0005-0000-0000-000030120000}"/>
    <cellStyle name="Date 9 2" xfId="3115" xr:uid="{00000000-0005-0000-0000-000031120000}"/>
    <cellStyle name="Date 9 2 2" xfId="10460" xr:uid="{00000000-0005-0000-0000-000032120000}"/>
    <cellStyle name="Date 9 3" xfId="3116" xr:uid="{00000000-0005-0000-0000-000033120000}"/>
    <cellStyle name="Date 9 3 2" xfId="10461" xr:uid="{00000000-0005-0000-0000-000034120000}"/>
    <cellStyle name="Date 9 4" xfId="10459" xr:uid="{00000000-0005-0000-0000-000035120000}"/>
    <cellStyle name="Date_OVERAL-S-c" xfId="3117" xr:uid="{00000000-0005-0000-0000-000036120000}"/>
    <cellStyle name="Date-Time" xfId="3118" xr:uid="{00000000-0005-0000-0000-000037120000}"/>
    <cellStyle name="Date-Time 2" xfId="3119" xr:uid="{00000000-0005-0000-0000-000038120000}"/>
    <cellStyle name="Date-Time 2 2" xfId="10463" xr:uid="{00000000-0005-0000-0000-000039120000}"/>
    <cellStyle name="Date-Time 3" xfId="3120" xr:uid="{00000000-0005-0000-0000-00003A120000}"/>
    <cellStyle name="Date-Time 3 2" xfId="10464" xr:uid="{00000000-0005-0000-0000-00003B120000}"/>
    <cellStyle name="Date-Time 4" xfId="10462" xr:uid="{00000000-0005-0000-0000-00003C120000}"/>
    <cellStyle name="Decimal 1" xfId="3121" xr:uid="{00000000-0005-0000-0000-00003D120000}"/>
    <cellStyle name="Decimal 2" xfId="3122" xr:uid="{00000000-0005-0000-0000-00003E120000}"/>
    <cellStyle name="Decimal 3" xfId="3123" xr:uid="{00000000-0005-0000-0000-00003F120000}"/>
    <cellStyle name="Decimal 3 2" xfId="3124" xr:uid="{00000000-0005-0000-0000-000040120000}"/>
    <cellStyle name="Decimal 3 3" xfId="3125" xr:uid="{00000000-0005-0000-0000-000041120000}"/>
    <cellStyle name="Emphasis 1" xfId="14643" xr:uid="{00000000-0005-0000-0000-000042120000}"/>
    <cellStyle name="Emphasis 2" xfId="14644" xr:uid="{00000000-0005-0000-0000-000043120000}"/>
    <cellStyle name="Emphasis 3" xfId="14645" xr:uid="{00000000-0005-0000-0000-000044120000}"/>
    <cellStyle name="Euro" xfId="3126" xr:uid="{00000000-0005-0000-0000-000045120000}"/>
    <cellStyle name="Euro 2" xfId="13948" xr:uid="{00000000-0005-0000-0000-000046120000}"/>
    <cellStyle name="Euro 3" xfId="13949" xr:uid="{00000000-0005-0000-0000-000047120000}"/>
    <cellStyle name="Euro 4" xfId="10465" xr:uid="{00000000-0005-0000-0000-000048120000}"/>
    <cellStyle name="Explanatory Text" xfId="17028" builtinId="53" customBuiltin="1"/>
    <cellStyle name="Explanatory Text 2" xfId="14646" xr:uid="{00000000-0005-0000-0000-00004A120000}"/>
    <cellStyle name="Explanatory Text 3" xfId="14647" xr:uid="{00000000-0005-0000-0000-00004B120000}"/>
    <cellStyle name="F2" xfId="13913" xr:uid="{00000000-0005-0000-0000-00004C120000}"/>
    <cellStyle name="F3" xfId="13914" xr:uid="{00000000-0005-0000-0000-00004D120000}"/>
    <cellStyle name="F4" xfId="13915" xr:uid="{00000000-0005-0000-0000-00004E120000}"/>
    <cellStyle name="F5" xfId="13916" xr:uid="{00000000-0005-0000-0000-00004F120000}"/>
    <cellStyle name="F6" xfId="13917" xr:uid="{00000000-0005-0000-0000-000050120000}"/>
    <cellStyle name="F7" xfId="13918" xr:uid="{00000000-0005-0000-0000-000051120000}"/>
    <cellStyle name="F8" xfId="13919" xr:uid="{00000000-0005-0000-0000-000052120000}"/>
    <cellStyle name="Fixed" xfId="3127" xr:uid="{00000000-0005-0000-0000-000053120000}"/>
    <cellStyle name="Fixed 10" xfId="3128" xr:uid="{00000000-0005-0000-0000-000054120000}"/>
    <cellStyle name="Fixed 10 2" xfId="3129" xr:uid="{00000000-0005-0000-0000-000055120000}"/>
    <cellStyle name="Fixed 10 3" xfId="3130" xr:uid="{00000000-0005-0000-0000-000056120000}"/>
    <cellStyle name="Fixed 11" xfId="3131" xr:uid="{00000000-0005-0000-0000-000057120000}"/>
    <cellStyle name="Fixed 11 2" xfId="3132" xr:uid="{00000000-0005-0000-0000-000058120000}"/>
    <cellStyle name="Fixed 11 3" xfId="3133" xr:uid="{00000000-0005-0000-0000-000059120000}"/>
    <cellStyle name="Fixed 12" xfId="3134" xr:uid="{00000000-0005-0000-0000-00005A120000}"/>
    <cellStyle name="Fixed 12 2" xfId="3135" xr:uid="{00000000-0005-0000-0000-00005B120000}"/>
    <cellStyle name="Fixed 12 3" xfId="3136" xr:uid="{00000000-0005-0000-0000-00005C120000}"/>
    <cellStyle name="Fixed 13" xfId="3137" xr:uid="{00000000-0005-0000-0000-00005D120000}"/>
    <cellStyle name="Fixed 13 2" xfId="3138" xr:uid="{00000000-0005-0000-0000-00005E120000}"/>
    <cellStyle name="Fixed 13 3" xfId="3139" xr:uid="{00000000-0005-0000-0000-00005F120000}"/>
    <cellStyle name="Fixed 14" xfId="3140" xr:uid="{00000000-0005-0000-0000-000060120000}"/>
    <cellStyle name="Fixed 14 2" xfId="3141" xr:uid="{00000000-0005-0000-0000-000061120000}"/>
    <cellStyle name="Fixed 14 3" xfId="3142" xr:uid="{00000000-0005-0000-0000-000062120000}"/>
    <cellStyle name="Fixed 15" xfId="3143" xr:uid="{00000000-0005-0000-0000-000063120000}"/>
    <cellStyle name="Fixed 15 2" xfId="3144" xr:uid="{00000000-0005-0000-0000-000064120000}"/>
    <cellStyle name="Fixed 15 3" xfId="3145" xr:uid="{00000000-0005-0000-0000-000065120000}"/>
    <cellStyle name="Fixed 16" xfId="3146" xr:uid="{00000000-0005-0000-0000-000066120000}"/>
    <cellStyle name="Fixed 16 2" xfId="3147" xr:uid="{00000000-0005-0000-0000-000067120000}"/>
    <cellStyle name="Fixed 16 3" xfId="3148" xr:uid="{00000000-0005-0000-0000-000068120000}"/>
    <cellStyle name="Fixed 17" xfId="3149" xr:uid="{00000000-0005-0000-0000-000069120000}"/>
    <cellStyle name="Fixed 17 2" xfId="3150" xr:uid="{00000000-0005-0000-0000-00006A120000}"/>
    <cellStyle name="Fixed 17 3" xfId="3151" xr:uid="{00000000-0005-0000-0000-00006B120000}"/>
    <cellStyle name="Fixed 18" xfId="3152" xr:uid="{00000000-0005-0000-0000-00006C120000}"/>
    <cellStyle name="Fixed 18 2" xfId="3153" xr:uid="{00000000-0005-0000-0000-00006D120000}"/>
    <cellStyle name="Fixed 18 3" xfId="3154" xr:uid="{00000000-0005-0000-0000-00006E120000}"/>
    <cellStyle name="Fixed 19" xfId="3155" xr:uid="{00000000-0005-0000-0000-00006F120000}"/>
    <cellStyle name="Fixed 19 2" xfId="3156" xr:uid="{00000000-0005-0000-0000-000070120000}"/>
    <cellStyle name="Fixed 19 3" xfId="3157" xr:uid="{00000000-0005-0000-0000-000071120000}"/>
    <cellStyle name="Fixed 2" xfId="3158" xr:uid="{00000000-0005-0000-0000-000072120000}"/>
    <cellStyle name="Fixed 2 10" xfId="3159" xr:uid="{00000000-0005-0000-0000-000073120000}"/>
    <cellStyle name="Fixed 2 10 2" xfId="3160" xr:uid="{00000000-0005-0000-0000-000074120000}"/>
    <cellStyle name="Fixed 2 10 3" xfId="3161" xr:uid="{00000000-0005-0000-0000-000075120000}"/>
    <cellStyle name="Fixed 2 11" xfId="3162" xr:uid="{00000000-0005-0000-0000-000076120000}"/>
    <cellStyle name="Fixed 2 11 2" xfId="3163" xr:uid="{00000000-0005-0000-0000-000077120000}"/>
    <cellStyle name="Fixed 2 11 3" xfId="3164" xr:uid="{00000000-0005-0000-0000-000078120000}"/>
    <cellStyle name="Fixed 2 12" xfId="3165" xr:uid="{00000000-0005-0000-0000-000079120000}"/>
    <cellStyle name="Fixed 2 12 2" xfId="3166" xr:uid="{00000000-0005-0000-0000-00007A120000}"/>
    <cellStyle name="Fixed 2 12 3" xfId="3167" xr:uid="{00000000-0005-0000-0000-00007B120000}"/>
    <cellStyle name="Fixed 2 13" xfId="3168" xr:uid="{00000000-0005-0000-0000-00007C120000}"/>
    <cellStyle name="Fixed 2 13 2" xfId="3169" xr:uid="{00000000-0005-0000-0000-00007D120000}"/>
    <cellStyle name="Fixed 2 13 3" xfId="3170" xr:uid="{00000000-0005-0000-0000-00007E120000}"/>
    <cellStyle name="Fixed 2 14" xfId="3171" xr:uid="{00000000-0005-0000-0000-00007F120000}"/>
    <cellStyle name="Fixed 2 14 2" xfId="3172" xr:uid="{00000000-0005-0000-0000-000080120000}"/>
    <cellStyle name="Fixed 2 14 3" xfId="3173" xr:uid="{00000000-0005-0000-0000-000081120000}"/>
    <cellStyle name="Fixed 2 15" xfId="3174" xr:uid="{00000000-0005-0000-0000-000082120000}"/>
    <cellStyle name="Fixed 2 15 2" xfId="3175" xr:uid="{00000000-0005-0000-0000-000083120000}"/>
    <cellStyle name="Fixed 2 15 3" xfId="3176" xr:uid="{00000000-0005-0000-0000-000084120000}"/>
    <cellStyle name="Fixed 2 16" xfId="3177" xr:uid="{00000000-0005-0000-0000-000085120000}"/>
    <cellStyle name="Fixed 2 16 2" xfId="3178" xr:uid="{00000000-0005-0000-0000-000086120000}"/>
    <cellStyle name="Fixed 2 16 3" xfId="3179" xr:uid="{00000000-0005-0000-0000-000087120000}"/>
    <cellStyle name="Fixed 2 17" xfId="3180" xr:uid="{00000000-0005-0000-0000-000088120000}"/>
    <cellStyle name="Fixed 2 17 2" xfId="3181" xr:uid="{00000000-0005-0000-0000-000089120000}"/>
    <cellStyle name="Fixed 2 17 3" xfId="3182" xr:uid="{00000000-0005-0000-0000-00008A120000}"/>
    <cellStyle name="Fixed 2 18" xfId="3183" xr:uid="{00000000-0005-0000-0000-00008B120000}"/>
    <cellStyle name="Fixed 2 18 2" xfId="3184" xr:uid="{00000000-0005-0000-0000-00008C120000}"/>
    <cellStyle name="Fixed 2 18 3" xfId="3185" xr:uid="{00000000-0005-0000-0000-00008D120000}"/>
    <cellStyle name="Fixed 2 19" xfId="3186" xr:uid="{00000000-0005-0000-0000-00008E120000}"/>
    <cellStyle name="Fixed 2 19 2" xfId="3187" xr:uid="{00000000-0005-0000-0000-00008F120000}"/>
    <cellStyle name="Fixed 2 19 3" xfId="3188" xr:uid="{00000000-0005-0000-0000-000090120000}"/>
    <cellStyle name="Fixed 2 2" xfId="3189" xr:uid="{00000000-0005-0000-0000-000091120000}"/>
    <cellStyle name="Fixed 2 2 10" xfId="3190" xr:uid="{00000000-0005-0000-0000-000092120000}"/>
    <cellStyle name="Fixed 2 2 10 2" xfId="3191" xr:uid="{00000000-0005-0000-0000-000093120000}"/>
    <cellStyle name="Fixed 2 2 10 3" xfId="3192" xr:uid="{00000000-0005-0000-0000-000094120000}"/>
    <cellStyle name="Fixed 2 2 11" xfId="3193" xr:uid="{00000000-0005-0000-0000-000095120000}"/>
    <cellStyle name="Fixed 2 2 11 2" xfId="3194" xr:uid="{00000000-0005-0000-0000-000096120000}"/>
    <cellStyle name="Fixed 2 2 11 3" xfId="3195" xr:uid="{00000000-0005-0000-0000-000097120000}"/>
    <cellStyle name="Fixed 2 2 12" xfId="3196" xr:uid="{00000000-0005-0000-0000-000098120000}"/>
    <cellStyle name="Fixed 2 2 12 2" xfId="3197" xr:uid="{00000000-0005-0000-0000-000099120000}"/>
    <cellStyle name="Fixed 2 2 12 3" xfId="3198" xr:uid="{00000000-0005-0000-0000-00009A120000}"/>
    <cellStyle name="Fixed 2 2 13" xfId="3199" xr:uid="{00000000-0005-0000-0000-00009B120000}"/>
    <cellStyle name="Fixed 2 2 13 2" xfId="3200" xr:uid="{00000000-0005-0000-0000-00009C120000}"/>
    <cellStyle name="Fixed 2 2 13 3" xfId="3201" xr:uid="{00000000-0005-0000-0000-00009D120000}"/>
    <cellStyle name="Fixed 2 2 14" xfId="3202" xr:uid="{00000000-0005-0000-0000-00009E120000}"/>
    <cellStyle name="Fixed 2 2 14 2" xfId="3203" xr:uid="{00000000-0005-0000-0000-00009F120000}"/>
    <cellStyle name="Fixed 2 2 14 3" xfId="3204" xr:uid="{00000000-0005-0000-0000-0000A0120000}"/>
    <cellStyle name="Fixed 2 2 15" xfId="3205" xr:uid="{00000000-0005-0000-0000-0000A1120000}"/>
    <cellStyle name="Fixed 2 2 15 2" xfId="3206" xr:uid="{00000000-0005-0000-0000-0000A2120000}"/>
    <cellStyle name="Fixed 2 2 15 3" xfId="3207" xr:uid="{00000000-0005-0000-0000-0000A3120000}"/>
    <cellStyle name="Fixed 2 2 16" xfId="3208" xr:uid="{00000000-0005-0000-0000-0000A4120000}"/>
    <cellStyle name="Fixed 2 2 16 2" xfId="3209" xr:uid="{00000000-0005-0000-0000-0000A5120000}"/>
    <cellStyle name="Fixed 2 2 16 3" xfId="3210" xr:uid="{00000000-0005-0000-0000-0000A6120000}"/>
    <cellStyle name="Fixed 2 2 17" xfId="3211" xr:uid="{00000000-0005-0000-0000-0000A7120000}"/>
    <cellStyle name="Fixed 2 2 17 2" xfId="3212" xr:uid="{00000000-0005-0000-0000-0000A8120000}"/>
    <cellStyle name="Fixed 2 2 17 3" xfId="3213" xr:uid="{00000000-0005-0000-0000-0000A9120000}"/>
    <cellStyle name="Fixed 2 2 18" xfId="3214" xr:uid="{00000000-0005-0000-0000-0000AA120000}"/>
    <cellStyle name="Fixed 2 2 18 2" xfId="3215" xr:uid="{00000000-0005-0000-0000-0000AB120000}"/>
    <cellStyle name="Fixed 2 2 18 3" xfId="3216" xr:uid="{00000000-0005-0000-0000-0000AC120000}"/>
    <cellStyle name="Fixed 2 2 19" xfId="3217" xr:uid="{00000000-0005-0000-0000-0000AD120000}"/>
    <cellStyle name="Fixed 2 2 19 2" xfId="3218" xr:uid="{00000000-0005-0000-0000-0000AE120000}"/>
    <cellStyle name="Fixed 2 2 19 3" xfId="3219" xr:uid="{00000000-0005-0000-0000-0000AF120000}"/>
    <cellStyle name="Fixed 2 2 2" xfId="3220" xr:uid="{00000000-0005-0000-0000-0000B0120000}"/>
    <cellStyle name="Fixed 2 2 2 2" xfId="3221" xr:uid="{00000000-0005-0000-0000-0000B1120000}"/>
    <cellStyle name="Fixed 2 2 2 3" xfId="3222" xr:uid="{00000000-0005-0000-0000-0000B2120000}"/>
    <cellStyle name="Fixed 2 2 20" xfId="3223" xr:uid="{00000000-0005-0000-0000-0000B3120000}"/>
    <cellStyle name="Fixed 2 2 20 2" xfId="3224" xr:uid="{00000000-0005-0000-0000-0000B4120000}"/>
    <cellStyle name="Fixed 2 2 20 3" xfId="3225" xr:uid="{00000000-0005-0000-0000-0000B5120000}"/>
    <cellStyle name="Fixed 2 2 21" xfId="3226" xr:uid="{00000000-0005-0000-0000-0000B6120000}"/>
    <cellStyle name="Fixed 2 2 21 2" xfId="3227" xr:uid="{00000000-0005-0000-0000-0000B7120000}"/>
    <cellStyle name="Fixed 2 2 21 3" xfId="3228" xr:uid="{00000000-0005-0000-0000-0000B8120000}"/>
    <cellStyle name="Fixed 2 2 22" xfId="3229" xr:uid="{00000000-0005-0000-0000-0000B9120000}"/>
    <cellStyle name="Fixed 2 2 23" xfId="3230" xr:uid="{00000000-0005-0000-0000-0000BA120000}"/>
    <cellStyle name="Fixed 2 2 3" xfId="3231" xr:uid="{00000000-0005-0000-0000-0000BB120000}"/>
    <cellStyle name="Fixed 2 2 3 2" xfId="3232" xr:uid="{00000000-0005-0000-0000-0000BC120000}"/>
    <cellStyle name="Fixed 2 2 3 3" xfId="3233" xr:uid="{00000000-0005-0000-0000-0000BD120000}"/>
    <cellStyle name="Fixed 2 2 4" xfId="3234" xr:uid="{00000000-0005-0000-0000-0000BE120000}"/>
    <cellStyle name="Fixed 2 2 4 2" xfId="3235" xr:uid="{00000000-0005-0000-0000-0000BF120000}"/>
    <cellStyle name="Fixed 2 2 4 3" xfId="3236" xr:uid="{00000000-0005-0000-0000-0000C0120000}"/>
    <cellStyle name="Fixed 2 2 5" xfId="3237" xr:uid="{00000000-0005-0000-0000-0000C1120000}"/>
    <cellStyle name="Fixed 2 2 5 2" xfId="3238" xr:uid="{00000000-0005-0000-0000-0000C2120000}"/>
    <cellStyle name="Fixed 2 2 5 3" xfId="3239" xr:uid="{00000000-0005-0000-0000-0000C3120000}"/>
    <cellStyle name="Fixed 2 2 6" xfId="3240" xr:uid="{00000000-0005-0000-0000-0000C4120000}"/>
    <cellStyle name="Fixed 2 2 6 2" xfId="3241" xr:uid="{00000000-0005-0000-0000-0000C5120000}"/>
    <cellStyle name="Fixed 2 2 6 3" xfId="3242" xr:uid="{00000000-0005-0000-0000-0000C6120000}"/>
    <cellStyle name="Fixed 2 2 7" xfId="3243" xr:uid="{00000000-0005-0000-0000-0000C7120000}"/>
    <cellStyle name="Fixed 2 2 7 2" xfId="3244" xr:uid="{00000000-0005-0000-0000-0000C8120000}"/>
    <cellStyle name="Fixed 2 2 7 3" xfId="3245" xr:uid="{00000000-0005-0000-0000-0000C9120000}"/>
    <cellStyle name="Fixed 2 2 8" xfId="3246" xr:uid="{00000000-0005-0000-0000-0000CA120000}"/>
    <cellStyle name="Fixed 2 2 8 2" xfId="3247" xr:uid="{00000000-0005-0000-0000-0000CB120000}"/>
    <cellStyle name="Fixed 2 2 8 3" xfId="3248" xr:uid="{00000000-0005-0000-0000-0000CC120000}"/>
    <cellStyle name="Fixed 2 2 9" xfId="3249" xr:uid="{00000000-0005-0000-0000-0000CD120000}"/>
    <cellStyle name="Fixed 2 2 9 2" xfId="3250" xr:uid="{00000000-0005-0000-0000-0000CE120000}"/>
    <cellStyle name="Fixed 2 2 9 3" xfId="3251" xr:uid="{00000000-0005-0000-0000-0000CF120000}"/>
    <cellStyle name="Fixed 2 20" xfId="3252" xr:uid="{00000000-0005-0000-0000-0000D0120000}"/>
    <cellStyle name="Fixed 2 20 2" xfId="3253" xr:uid="{00000000-0005-0000-0000-0000D1120000}"/>
    <cellStyle name="Fixed 2 20 3" xfId="3254" xr:uid="{00000000-0005-0000-0000-0000D2120000}"/>
    <cellStyle name="Fixed 2 21" xfId="3255" xr:uid="{00000000-0005-0000-0000-0000D3120000}"/>
    <cellStyle name="Fixed 2 21 2" xfId="3256" xr:uid="{00000000-0005-0000-0000-0000D4120000}"/>
    <cellStyle name="Fixed 2 21 3" xfId="3257" xr:uid="{00000000-0005-0000-0000-0000D5120000}"/>
    <cellStyle name="Fixed 2 22" xfId="3258" xr:uid="{00000000-0005-0000-0000-0000D6120000}"/>
    <cellStyle name="Fixed 2 22 2" xfId="3259" xr:uid="{00000000-0005-0000-0000-0000D7120000}"/>
    <cellStyle name="Fixed 2 22 3" xfId="3260" xr:uid="{00000000-0005-0000-0000-0000D8120000}"/>
    <cellStyle name="Fixed 2 23" xfId="3261" xr:uid="{00000000-0005-0000-0000-0000D9120000}"/>
    <cellStyle name="Fixed 2 23 2" xfId="3262" xr:uid="{00000000-0005-0000-0000-0000DA120000}"/>
    <cellStyle name="Fixed 2 23 3" xfId="3263" xr:uid="{00000000-0005-0000-0000-0000DB120000}"/>
    <cellStyle name="Fixed 2 24" xfId="3264" xr:uid="{00000000-0005-0000-0000-0000DC120000}"/>
    <cellStyle name="Fixed 2 25" xfId="3265" xr:uid="{00000000-0005-0000-0000-0000DD120000}"/>
    <cellStyle name="Fixed 2 3" xfId="3266" xr:uid="{00000000-0005-0000-0000-0000DE120000}"/>
    <cellStyle name="Fixed 2 3 10" xfId="3267" xr:uid="{00000000-0005-0000-0000-0000DF120000}"/>
    <cellStyle name="Fixed 2 3 10 2" xfId="3268" xr:uid="{00000000-0005-0000-0000-0000E0120000}"/>
    <cellStyle name="Fixed 2 3 10 3" xfId="3269" xr:uid="{00000000-0005-0000-0000-0000E1120000}"/>
    <cellStyle name="Fixed 2 3 11" xfId="3270" xr:uid="{00000000-0005-0000-0000-0000E2120000}"/>
    <cellStyle name="Fixed 2 3 11 2" xfId="3271" xr:uid="{00000000-0005-0000-0000-0000E3120000}"/>
    <cellStyle name="Fixed 2 3 11 3" xfId="3272" xr:uid="{00000000-0005-0000-0000-0000E4120000}"/>
    <cellStyle name="Fixed 2 3 12" xfId="3273" xr:uid="{00000000-0005-0000-0000-0000E5120000}"/>
    <cellStyle name="Fixed 2 3 12 2" xfId="3274" xr:uid="{00000000-0005-0000-0000-0000E6120000}"/>
    <cellStyle name="Fixed 2 3 12 3" xfId="3275" xr:uid="{00000000-0005-0000-0000-0000E7120000}"/>
    <cellStyle name="Fixed 2 3 13" xfId="3276" xr:uid="{00000000-0005-0000-0000-0000E8120000}"/>
    <cellStyle name="Fixed 2 3 13 2" xfId="3277" xr:uid="{00000000-0005-0000-0000-0000E9120000}"/>
    <cellStyle name="Fixed 2 3 13 3" xfId="3278" xr:uid="{00000000-0005-0000-0000-0000EA120000}"/>
    <cellStyle name="Fixed 2 3 14" xfId="3279" xr:uid="{00000000-0005-0000-0000-0000EB120000}"/>
    <cellStyle name="Fixed 2 3 14 2" xfId="3280" xr:uid="{00000000-0005-0000-0000-0000EC120000}"/>
    <cellStyle name="Fixed 2 3 14 3" xfId="3281" xr:uid="{00000000-0005-0000-0000-0000ED120000}"/>
    <cellStyle name="Fixed 2 3 15" xfId="3282" xr:uid="{00000000-0005-0000-0000-0000EE120000}"/>
    <cellStyle name="Fixed 2 3 15 2" xfId="3283" xr:uid="{00000000-0005-0000-0000-0000EF120000}"/>
    <cellStyle name="Fixed 2 3 15 3" xfId="3284" xr:uid="{00000000-0005-0000-0000-0000F0120000}"/>
    <cellStyle name="Fixed 2 3 16" xfId="3285" xr:uid="{00000000-0005-0000-0000-0000F1120000}"/>
    <cellStyle name="Fixed 2 3 16 2" xfId="3286" xr:uid="{00000000-0005-0000-0000-0000F2120000}"/>
    <cellStyle name="Fixed 2 3 16 3" xfId="3287" xr:uid="{00000000-0005-0000-0000-0000F3120000}"/>
    <cellStyle name="Fixed 2 3 17" xfId="3288" xr:uid="{00000000-0005-0000-0000-0000F4120000}"/>
    <cellStyle name="Fixed 2 3 17 2" xfId="3289" xr:uid="{00000000-0005-0000-0000-0000F5120000}"/>
    <cellStyle name="Fixed 2 3 17 3" xfId="3290" xr:uid="{00000000-0005-0000-0000-0000F6120000}"/>
    <cellStyle name="Fixed 2 3 18" xfId="3291" xr:uid="{00000000-0005-0000-0000-0000F7120000}"/>
    <cellStyle name="Fixed 2 3 18 2" xfId="3292" xr:uid="{00000000-0005-0000-0000-0000F8120000}"/>
    <cellStyle name="Fixed 2 3 18 3" xfId="3293" xr:uid="{00000000-0005-0000-0000-0000F9120000}"/>
    <cellStyle name="Fixed 2 3 19" xfId="3294" xr:uid="{00000000-0005-0000-0000-0000FA120000}"/>
    <cellStyle name="Fixed 2 3 19 2" xfId="3295" xr:uid="{00000000-0005-0000-0000-0000FB120000}"/>
    <cellStyle name="Fixed 2 3 19 3" xfId="3296" xr:uid="{00000000-0005-0000-0000-0000FC120000}"/>
    <cellStyle name="Fixed 2 3 2" xfId="3297" xr:uid="{00000000-0005-0000-0000-0000FD120000}"/>
    <cellStyle name="Fixed 2 3 2 2" xfId="3298" xr:uid="{00000000-0005-0000-0000-0000FE120000}"/>
    <cellStyle name="Fixed 2 3 2 3" xfId="3299" xr:uid="{00000000-0005-0000-0000-0000FF120000}"/>
    <cellStyle name="Fixed 2 3 20" xfId="3300" xr:uid="{00000000-0005-0000-0000-000000130000}"/>
    <cellStyle name="Fixed 2 3 20 2" xfId="3301" xr:uid="{00000000-0005-0000-0000-000001130000}"/>
    <cellStyle name="Fixed 2 3 20 3" xfId="3302" xr:uid="{00000000-0005-0000-0000-000002130000}"/>
    <cellStyle name="Fixed 2 3 21" xfId="3303" xr:uid="{00000000-0005-0000-0000-000003130000}"/>
    <cellStyle name="Fixed 2 3 21 2" xfId="3304" xr:uid="{00000000-0005-0000-0000-000004130000}"/>
    <cellStyle name="Fixed 2 3 21 3" xfId="3305" xr:uid="{00000000-0005-0000-0000-000005130000}"/>
    <cellStyle name="Fixed 2 3 22" xfId="3306" xr:uid="{00000000-0005-0000-0000-000006130000}"/>
    <cellStyle name="Fixed 2 3 23" xfId="3307" xr:uid="{00000000-0005-0000-0000-000007130000}"/>
    <cellStyle name="Fixed 2 3 3" xfId="3308" xr:uid="{00000000-0005-0000-0000-000008130000}"/>
    <cellStyle name="Fixed 2 3 3 2" xfId="3309" xr:uid="{00000000-0005-0000-0000-000009130000}"/>
    <cellStyle name="Fixed 2 3 3 3" xfId="3310" xr:uid="{00000000-0005-0000-0000-00000A130000}"/>
    <cellStyle name="Fixed 2 3 4" xfId="3311" xr:uid="{00000000-0005-0000-0000-00000B130000}"/>
    <cellStyle name="Fixed 2 3 4 2" xfId="3312" xr:uid="{00000000-0005-0000-0000-00000C130000}"/>
    <cellStyle name="Fixed 2 3 4 3" xfId="3313" xr:uid="{00000000-0005-0000-0000-00000D130000}"/>
    <cellStyle name="Fixed 2 3 5" xfId="3314" xr:uid="{00000000-0005-0000-0000-00000E130000}"/>
    <cellStyle name="Fixed 2 3 5 2" xfId="3315" xr:uid="{00000000-0005-0000-0000-00000F130000}"/>
    <cellStyle name="Fixed 2 3 5 3" xfId="3316" xr:uid="{00000000-0005-0000-0000-000010130000}"/>
    <cellStyle name="Fixed 2 3 6" xfId="3317" xr:uid="{00000000-0005-0000-0000-000011130000}"/>
    <cellStyle name="Fixed 2 3 6 2" xfId="3318" xr:uid="{00000000-0005-0000-0000-000012130000}"/>
    <cellStyle name="Fixed 2 3 6 3" xfId="3319" xr:uid="{00000000-0005-0000-0000-000013130000}"/>
    <cellStyle name="Fixed 2 3 7" xfId="3320" xr:uid="{00000000-0005-0000-0000-000014130000}"/>
    <cellStyle name="Fixed 2 3 7 2" xfId="3321" xr:uid="{00000000-0005-0000-0000-000015130000}"/>
    <cellStyle name="Fixed 2 3 7 3" xfId="3322" xr:uid="{00000000-0005-0000-0000-000016130000}"/>
    <cellStyle name="Fixed 2 3 8" xfId="3323" xr:uid="{00000000-0005-0000-0000-000017130000}"/>
    <cellStyle name="Fixed 2 3 8 2" xfId="3324" xr:uid="{00000000-0005-0000-0000-000018130000}"/>
    <cellStyle name="Fixed 2 3 8 3" xfId="3325" xr:uid="{00000000-0005-0000-0000-000019130000}"/>
    <cellStyle name="Fixed 2 3 9" xfId="3326" xr:uid="{00000000-0005-0000-0000-00001A130000}"/>
    <cellStyle name="Fixed 2 3 9 2" xfId="3327" xr:uid="{00000000-0005-0000-0000-00001B130000}"/>
    <cellStyle name="Fixed 2 3 9 3" xfId="3328" xr:uid="{00000000-0005-0000-0000-00001C130000}"/>
    <cellStyle name="Fixed 2 4" xfId="3329" xr:uid="{00000000-0005-0000-0000-00001D130000}"/>
    <cellStyle name="Fixed 2 4 2" xfId="3330" xr:uid="{00000000-0005-0000-0000-00001E130000}"/>
    <cellStyle name="Fixed 2 4 3" xfId="3331" xr:uid="{00000000-0005-0000-0000-00001F130000}"/>
    <cellStyle name="Fixed 2 5" xfId="3332" xr:uid="{00000000-0005-0000-0000-000020130000}"/>
    <cellStyle name="Fixed 2 5 2" xfId="3333" xr:uid="{00000000-0005-0000-0000-000021130000}"/>
    <cellStyle name="Fixed 2 5 3" xfId="3334" xr:uid="{00000000-0005-0000-0000-000022130000}"/>
    <cellStyle name="Fixed 2 6" xfId="3335" xr:uid="{00000000-0005-0000-0000-000023130000}"/>
    <cellStyle name="Fixed 2 6 2" xfId="3336" xr:uid="{00000000-0005-0000-0000-000024130000}"/>
    <cellStyle name="Fixed 2 6 3" xfId="3337" xr:uid="{00000000-0005-0000-0000-000025130000}"/>
    <cellStyle name="Fixed 2 7" xfId="3338" xr:uid="{00000000-0005-0000-0000-000026130000}"/>
    <cellStyle name="Fixed 2 7 2" xfId="3339" xr:uid="{00000000-0005-0000-0000-000027130000}"/>
    <cellStyle name="Fixed 2 7 3" xfId="3340" xr:uid="{00000000-0005-0000-0000-000028130000}"/>
    <cellStyle name="Fixed 2 8" xfId="3341" xr:uid="{00000000-0005-0000-0000-000029130000}"/>
    <cellStyle name="Fixed 2 8 2" xfId="3342" xr:uid="{00000000-0005-0000-0000-00002A130000}"/>
    <cellStyle name="Fixed 2 8 3" xfId="3343" xr:uid="{00000000-0005-0000-0000-00002B130000}"/>
    <cellStyle name="Fixed 2 9" xfId="3344" xr:uid="{00000000-0005-0000-0000-00002C130000}"/>
    <cellStyle name="Fixed 2 9 2" xfId="3345" xr:uid="{00000000-0005-0000-0000-00002D130000}"/>
    <cellStyle name="Fixed 2 9 3" xfId="3346" xr:uid="{00000000-0005-0000-0000-00002E130000}"/>
    <cellStyle name="Fixed 20" xfId="3347" xr:uid="{00000000-0005-0000-0000-00002F130000}"/>
    <cellStyle name="Fixed 20 2" xfId="3348" xr:uid="{00000000-0005-0000-0000-000030130000}"/>
    <cellStyle name="Fixed 20 3" xfId="3349" xr:uid="{00000000-0005-0000-0000-000031130000}"/>
    <cellStyle name="Fixed 21" xfId="3350" xr:uid="{00000000-0005-0000-0000-000032130000}"/>
    <cellStyle name="Fixed 21 2" xfId="3351" xr:uid="{00000000-0005-0000-0000-000033130000}"/>
    <cellStyle name="Fixed 21 3" xfId="3352" xr:uid="{00000000-0005-0000-0000-000034130000}"/>
    <cellStyle name="Fixed 22" xfId="3353" xr:uid="{00000000-0005-0000-0000-000035130000}"/>
    <cellStyle name="Fixed 22 2" xfId="3354" xr:uid="{00000000-0005-0000-0000-000036130000}"/>
    <cellStyle name="Fixed 22 3" xfId="3355" xr:uid="{00000000-0005-0000-0000-000037130000}"/>
    <cellStyle name="Fixed 23" xfId="3356" xr:uid="{00000000-0005-0000-0000-000038130000}"/>
    <cellStyle name="Fixed 23 2" xfId="3357" xr:uid="{00000000-0005-0000-0000-000039130000}"/>
    <cellStyle name="Fixed 23 3" xfId="3358" xr:uid="{00000000-0005-0000-0000-00003A130000}"/>
    <cellStyle name="Fixed 24" xfId="3359" xr:uid="{00000000-0005-0000-0000-00003B130000}"/>
    <cellStyle name="Fixed 24 2" xfId="3360" xr:uid="{00000000-0005-0000-0000-00003C130000}"/>
    <cellStyle name="Fixed 24 3" xfId="3361" xr:uid="{00000000-0005-0000-0000-00003D130000}"/>
    <cellStyle name="Fixed 25" xfId="3362" xr:uid="{00000000-0005-0000-0000-00003E130000}"/>
    <cellStyle name="Fixed 25 2" xfId="3363" xr:uid="{00000000-0005-0000-0000-00003F130000}"/>
    <cellStyle name="Fixed 25 3" xfId="3364" xr:uid="{00000000-0005-0000-0000-000040130000}"/>
    <cellStyle name="Fixed 26" xfId="3365" xr:uid="{00000000-0005-0000-0000-000041130000}"/>
    <cellStyle name="Fixed 26 2" xfId="3366" xr:uid="{00000000-0005-0000-0000-000042130000}"/>
    <cellStyle name="Fixed 26 3" xfId="3367" xr:uid="{00000000-0005-0000-0000-000043130000}"/>
    <cellStyle name="Fixed 27" xfId="3368" xr:uid="{00000000-0005-0000-0000-000044130000}"/>
    <cellStyle name="Fixed 28" xfId="3369" xr:uid="{00000000-0005-0000-0000-000045130000}"/>
    <cellStyle name="Fixed 3" xfId="3370" xr:uid="{00000000-0005-0000-0000-000046130000}"/>
    <cellStyle name="Fixed 3 10" xfId="3371" xr:uid="{00000000-0005-0000-0000-000047130000}"/>
    <cellStyle name="Fixed 3 10 2" xfId="3372" xr:uid="{00000000-0005-0000-0000-000048130000}"/>
    <cellStyle name="Fixed 3 10 3" xfId="3373" xr:uid="{00000000-0005-0000-0000-000049130000}"/>
    <cellStyle name="Fixed 3 11" xfId="3374" xr:uid="{00000000-0005-0000-0000-00004A130000}"/>
    <cellStyle name="Fixed 3 11 2" xfId="3375" xr:uid="{00000000-0005-0000-0000-00004B130000}"/>
    <cellStyle name="Fixed 3 11 3" xfId="3376" xr:uid="{00000000-0005-0000-0000-00004C130000}"/>
    <cellStyle name="Fixed 3 12" xfId="3377" xr:uid="{00000000-0005-0000-0000-00004D130000}"/>
    <cellStyle name="Fixed 3 12 2" xfId="3378" xr:uid="{00000000-0005-0000-0000-00004E130000}"/>
    <cellStyle name="Fixed 3 12 3" xfId="3379" xr:uid="{00000000-0005-0000-0000-00004F130000}"/>
    <cellStyle name="Fixed 3 13" xfId="3380" xr:uid="{00000000-0005-0000-0000-000050130000}"/>
    <cellStyle name="Fixed 3 13 2" xfId="3381" xr:uid="{00000000-0005-0000-0000-000051130000}"/>
    <cellStyle name="Fixed 3 13 3" xfId="3382" xr:uid="{00000000-0005-0000-0000-000052130000}"/>
    <cellStyle name="Fixed 3 14" xfId="3383" xr:uid="{00000000-0005-0000-0000-000053130000}"/>
    <cellStyle name="Fixed 3 14 2" xfId="3384" xr:uid="{00000000-0005-0000-0000-000054130000}"/>
    <cellStyle name="Fixed 3 14 3" xfId="3385" xr:uid="{00000000-0005-0000-0000-000055130000}"/>
    <cellStyle name="Fixed 3 15" xfId="3386" xr:uid="{00000000-0005-0000-0000-000056130000}"/>
    <cellStyle name="Fixed 3 15 2" xfId="3387" xr:uid="{00000000-0005-0000-0000-000057130000}"/>
    <cellStyle name="Fixed 3 15 3" xfId="3388" xr:uid="{00000000-0005-0000-0000-000058130000}"/>
    <cellStyle name="Fixed 3 16" xfId="3389" xr:uid="{00000000-0005-0000-0000-000059130000}"/>
    <cellStyle name="Fixed 3 16 2" xfId="3390" xr:uid="{00000000-0005-0000-0000-00005A130000}"/>
    <cellStyle name="Fixed 3 16 3" xfId="3391" xr:uid="{00000000-0005-0000-0000-00005B130000}"/>
    <cellStyle name="Fixed 3 17" xfId="3392" xr:uid="{00000000-0005-0000-0000-00005C130000}"/>
    <cellStyle name="Fixed 3 17 2" xfId="3393" xr:uid="{00000000-0005-0000-0000-00005D130000}"/>
    <cellStyle name="Fixed 3 17 3" xfId="3394" xr:uid="{00000000-0005-0000-0000-00005E130000}"/>
    <cellStyle name="Fixed 3 18" xfId="3395" xr:uid="{00000000-0005-0000-0000-00005F130000}"/>
    <cellStyle name="Fixed 3 18 2" xfId="3396" xr:uid="{00000000-0005-0000-0000-000060130000}"/>
    <cellStyle name="Fixed 3 18 3" xfId="3397" xr:uid="{00000000-0005-0000-0000-000061130000}"/>
    <cellStyle name="Fixed 3 19" xfId="3398" xr:uid="{00000000-0005-0000-0000-000062130000}"/>
    <cellStyle name="Fixed 3 19 2" xfId="3399" xr:uid="{00000000-0005-0000-0000-000063130000}"/>
    <cellStyle name="Fixed 3 19 3" xfId="3400" xr:uid="{00000000-0005-0000-0000-000064130000}"/>
    <cellStyle name="Fixed 3 2" xfId="3401" xr:uid="{00000000-0005-0000-0000-000065130000}"/>
    <cellStyle name="Fixed 3 2 10" xfId="3402" xr:uid="{00000000-0005-0000-0000-000066130000}"/>
    <cellStyle name="Fixed 3 2 10 2" xfId="3403" xr:uid="{00000000-0005-0000-0000-000067130000}"/>
    <cellStyle name="Fixed 3 2 10 3" xfId="3404" xr:uid="{00000000-0005-0000-0000-000068130000}"/>
    <cellStyle name="Fixed 3 2 11" xfId="3405" xr:uid="{00000000-0005-0000-0000-000069130000}"/>
    <cellStyle name="Fixed 3 2 11 2" xfId="3406" xr:uid="{00000000-0005-0000-0000-00006A130000}"/>
    <cellStyle name="Fixed 3 2 11 3" xfId="3407" xr:uid="{00000000-0005-0000-0000-00006B130000}"/>
    <cellStyle name="Fixed 3 2 12" xfId="3408" xr:uid="{00000000-0005-0000-0000-00006C130000}"/>
    <cellStyle name="Fixed 3 2 12 2" xfId="3409" xr:uid="{00000000-0005-0000-0000-00006D130000}"/>
    <cellStyle name="Fixed 3 2 12 3" xfId="3410" xr:uid="{00000000-0005-0000-0000-00006E130000}"/>
    <cellStyle name="Fixed 3 2 13" xfId="3411" xr:uid="{00000000-0005-0000-0000-00006F130000}"/>
    <cellStyle name="Fixed 3 2 13 2" xfId="3412" xr:uid="{00000000-0005-0000-0000-000070130000}"/>
    <cellStyle name="Fixed 3 2 13 3" xfId="3413" xr:uid="{00000000-0005-0000-0000-000071130000}"/>
    <cellStyle name="Fixed 3 2 14" xfId="3414" xr:uid="{00000000-0005-0000-0000-000072130000}"/>
    <cellStyle name="Fixed 3 2 14 2" xfId="3415" xr:uid="{00000000-0005-0000-0000-000073130000}"/>
    <cellStyle name="Fixed 3 2 14 3" xfId="3416" xr:uid="{00000000-0005-0000-0000-000074130000}"/>
    <cellStyle name="Fixed 3 2 15" xfId="3417" xr:uid="{00000000-0005-0000-0000-000075130000}"/>
    <cellStyle name="Fixed 3 2 15 2" xfId="3418" xr:uid="{00000000-0005-0000-0000-000076130000}"/>
    <cellStyle name="Fixed 3 2 15 3" xfId="3419" xr:uid="{00000000-0005-0000-0000-000077130000}"/>
    <cellStyle name="Fixed 3 2 16" xfId="3420" xr:uid="{00000000-0005-0000-0000-000078130000}"/>
    <cellStyle name="Fixed 3 2 16 2" xfId="3421" xr:uid="{00000000-0005-0000-0000-000079130000}"/>
    <cellStyle name="Fixed 3 2 16 3" xfId="3422" xr:uid="{00000000-0005-0000-0000-00007A130000}"/>
    <cellStyle name="Fixed 3 2 17" xfId="3423" xr:uid="{00000000-0005-0000-0000-00007B130000}"/>
    <cellStyle name="Fixed 3 2 17 2" xfId="3424" xr:uid="{00000000-0005-0000-0000-00007C130000}"/>
    <cellStyle name="Fixed 3 2 17 3" xfId="3425" xr:uid="{00000000-0005-0000-0000-00007D130000}"/>
    <cellStyle name="Fixed 3 2 18" xfId="3426" xr:uid="{00000000-0005-0000-0000-00007E130000}"/>
    <cellStyle name="Fixed 3 2 18 2" xfId="3427" xr:uid="{00000000-0005-0000-0000-00007F130000}"/>
    <cellStyle name="Fixed 3 2 18 3" xfId="3428" xr:uid="{00000000-0005-0000-0000-000080130000}"/>
    <cellStyle name="Fixed 3 2 19" xfId="3429" xr:uid="{00000000-0005-0000-0000-000081130000}"/>
    <cellStyle name="Fixed 3 2 19 2" xfId="3430" xr:uid="{00000000-0005-0000-0000-000082130000}"/>
    <cellStyle name="Fixed 3 2 19 3" xfId="3431" xr:uid="{00000000-0005-0000-0000-000083130000}"/>
    <cellStyle name="Fixed 3 2 2" xfId="3432" xr:uid="{00000000-0005-0000-0000-000084130000}"/>
    <cellStyle name="Fixed 3 2 2 2" xfId="3433" xr:uid="{00000000-0005-0000-0000-000085130000}"/>
    <cellStyle name="Fixed 3 2 2 3" xfId="3434" xr:uid="{00000000-0005-0000-0000-000086130000}"/>
    <cellStyle name="Fixed 3 2 20" xfId="3435" xr:uid="{00000000-0005-0000-0000-000087130000}"/>
    <cellStyle name="Fixed 3 2 20 2" xfId="3436" xr:uid="{00000000-0005-0000-0000-000088130000}"/>
    <cellStyle name="Fixed 3 2 20 3" xfId="3437" xr:uid="{00000000-0005-0000-0000-000089130000}"/>
    <cellStyle name="Fixed 3 2 21" xfId="3438" xr:uid="{00000000-0005-0000-0000-00008A130000}"/>
    <cellStyle name="Fixed 3 2 21 2" xfId="3439" xr:uid="{00000000-0005-0000-0000-00008B130000}"/>
    <cellStyle name="Fixed 3 2 21 3" xfId="3440" xr:uid="{00000000-0005-0000-0000-00008C130000}"/>
    <cellStyle name="Fixed 3 2 22" xfId="3441" xr:uid="{00000000-0005-0000-0000-00008D130000}"/>
    <cellStyle name="Fixed 3 2 23" xfId="3442" xr:uid="{00000000-0005-0000-0000-00008E130000}"/>
    <cellStyle name="Fixed 3 2 3" xfId="3443" xr:uid="{00000000-0005-0000-0000-00008F130000}"/>
    <cellStyle name="Fixed 3 2 3 2" xfId="3444" xr:uid="{00000000-0005-0000-0000-000090130000}"/>
    <cellStyle name="Fixed 3 2 3 3" xfId="3445" xr:uid="{00000000-0005-0000-0000-000091130000}"/>
    <cellStyle name="Fixed 3 2 4" xfId="3446" xr:uid="{00000000-0005-0000-0000-000092130000}"/>
    <cellStyle name="Fixed 3 2 4 2" xfId="3447" xr:uid="{00000000-0005-0000-0000-000093130000}"/>
    <cellStyle name="Fixed 3 2 4 3" xfId="3448" xr:uid="{00000000-0005-0000-0000-000094130000}"/>
    <cellStyle name="Fixed 3 2 5" xfId="3449" xr:uid="{00000000-0005-0000-0000-000095130000}"/>
    <cellStyle name="Fixed 3 2 5 2" xfId="3450" xr:uid="{00000000-0005-0000-0000-000096130000}"/>
    <cellStyle name="Fixed 3 2 5 3" xfId="3451" xr:uid="{00000000-0005-0000-0000-000097130000}"/>
    <cellStyle name="Fixed 3 2 6" xfId="3452" xr:uid="{00000000-0005-0000-0000-000098130000}"/>
    <cellStyle name="Fixed 3 2 6 2" xfId="3453" xr:uid="{00000000-0005-0000-0000-000099130000}"/>
    <cellStyle name="Fixed 3 2 6 3" xfId="3454" xr:uid="{00000000-0005-0000-0000-00009A130000}"/>
    <cellStyle name="Fixed 3 2 7" xfId="3455" xr:uid="{00000000-0005-0000-0000-00009B130000}"/>
    <cellStyle name="Fixed 3 2 7 2" xfId="3456" xr:uid="{00000000-0005-0000-0000-00009C130000}"/>
    <cellStyle name="Fixed 3 2 7 3" xfId="3457" xr:uid="{00000000-0005-0000-0000-00009D130000}"/>
    <cellStyle name="Fixed 3 2 8" xfId="3458" xr:uid="{00000000-0005-0000-0000-00009E130000}"/>
    <cellStyle name="Fixed 3 2 8 2" xfId="3459" xr:uid="{00000000-0005-0000-0000-00009F130000}"/>
    <cellStyle name="Fixed 3 2 8 3" xfId="3460" xr:uid="{00000000-0005-0000-0000-0000A0130000}"/>
    <cellStyle name="Fixed 3 2 9" xfId="3461" xr:uid="{00000000-0005-0000-0000-0000A1130000}"/>
    <cellStyle name="Fixed 3 2 9 2" xfId="3462" xr:uid="{00000000-0005-0000-0000-0000A2130000}"/>
    <cellStyle name="Fixed 3 2 9 3" xfId="3463" xr:uid="{00000000-0005-0000-0000-0000A3130000}"/>
    <cellStyle name="Fixed 3 20" xfId="3464" xr:uid="{00000000-0005-0000-0000-0000A4130000}"/>
    <cellStyle name="Fixed 3 20 2" xfId="3465" xr:uid="{00000000-0005-0000-0000-0000A5130000}"/>
    <cellStyle name="Fixed 3 20 3" xfId="3466" xr:uid="{00000000-0005-0000-0000-0000A6130000}"/>
    <cellStyle name="Fixed 3 21" xfId="3467" xr:uid="{00000000-0005-0000-0000-0000A7130000}"/>
    <cellStyle name="Fixed 3 21 2" xfId="3468" xr:uid="{00000000-0005-0000-0000-0000A8130000}"/>
    <cellStyle name="Fixed 3 21 3" xfId="3469" xr:uid="{00000000-0005-0000-0000-0000A9130000}"/>
    <cellStyle name="Fixed 3 22" xfId="3470" xr:uid="{00000000-0005-0000-0000-0000AA130000}"/>
    <cellStyle name="Fixed 3 22 2" xfId="3471" xr:uid="{00000000-0005-0000-0000-0000AB130000}"/>
    <cellStyle name="Fixed 3 22 3" xfId="3472" xr:uid="{00000000-0005-0000-0000-0000AC130000}"/>
    <cellStyle name="Fixed 3 23" xfId="3473" xr:uid="{00000000-0005-0000-0000-0000AD130000}"/>
    <cellStyle name="Fixed 3 23 2" xfId="3474" xr:uid="{00000000-0005-0000-0000-0000AE130000}"/>
    <cellStyle name="Fixed 3 23 3" xfId="3475" xr:uid="{00000000-0005-0000-0000-0000AF130000}"/>
    <cellStyle name="Fixed 3 24" xfId="3476" xr:uid="{00000000-0005-0000-0000-0000B0130000}"/>
    <cellStyle name="Fixed 3 25" xfId="3477" xr:uid="{00000000-0005-0000-0000-0000B1130000}"/>
    <cellStyle name="Fixed 3 3" xfId="3478" xr:uid="{00000000-0005-0000-0000-0000B2130000}"/>
    <cellStyle name="Fixed 3 3 10" xfId="3479" xr:uid="{00000000-0005-0000-0000-0000B3130000}"/>
    <cellStyle name="Fixed 3 3 10 2" xfId="3480" xr:uid="{00000000-0005-0000-0000-0000B4130000}"/>
    <cellStyle name="Fixed 3 3 10 3" xfId="3481" xr:uid="{00000000-0005-0000-0000-0000B5130000}"/>
    <cellStyle name="Fixed 3 3 11" xfId="3482" xr:uid="{00000000-0005-0000-0000-0000B6130000}"/>
    <cellStyle name="Fixed 3 3 11 2" xfId="3483" xr:uid="{00000000-0005-0000-0000-0000B7130000}"/>
    <cellStyle name="Fixed 3 3 11 3" xfId="3484" xr:uid="{00000000-0005-0000-0000-0000B8130000}"/>
    <cellStyle name="Fixed 3 3 12" xfId="3485" xr:uid="{00000000-0005-0000-0000-0000B9130000}"/>
    <cellStyle name="Fixed 3 3 12 2" xfId="3486" xr:uid="{00000000-0005-0000-0000-0000BA130000}"/>
    <cellStyle name="Fixed 3 3 12 3" xfId="3487" xr:uid="{00000000-0005-0000-0000-0000BB130000}"/>
    <cellStyle name="Fixed 3 3 13" xfId="3488" xr:uid="{00000000-0005-0000-0000-0000BC130000}"/>
    <cellStyle name="Fixed 3 3 13 2" xfId="3489" xr:uid="{00000000-0005-0000-0000-0000BD130000}"/>
    <cellStyle name="Fixed 3 3 13 3" xfId="3490" xr:uid="{00000000-0005-0000-0000-0000BE130000}"/>
    <cellStyle name="Fixed 3 3 14" xfId="3491" xr:uid="{00000000-0005-0000-0000-0000BF130000}"/>
    <cellStyle name="Fixed 3 3 14 2" xfId="3492" xr:uid="{00000000-0005-0000-0000-0000C0130000}"/>
    <cellStyle name="Fixed 3 3 14 3" xfId="3493" xr:uid="{00000000-0005-0000-0000-0000C1130000}"/>
    <cellStyle name="Fixed 3 3 15" xfId="3494" xr:uid="{00000000-0005-0000-0000-0000C2130000}"/>
    <cellStyle name="Fixed 3 3 15 2" xfId="3495" xr:uid="{00000000-0005-0000-0000-0000C3130000}"/>
    <cellStyle name="Fixed 3 3 15 3" xfId="3496" xr:uid="{00000000-0005-0000-0000-0000C4130000}"/>
    <cellStyle name="Fixed 3 3 16" xfId="3497" xr:uid="{00000000-0005-0000-0000-0000C5130000}"/>
    <cellStyle name="Fixed 3 3 16 2" xfId="3498" xr:uid="{00000000-0005-0000-0000-0000C6130000}"/>
    <cellStyle name="Fixed 3 3 16 3" xfId="3499" xr:uid="{00000000-0005-0000-0000-0000C7130000}"/>
    <cellStyle name="Fixed 3 3 17" xfId="3500" xr:uid="{00000000-0005-0000-0000-0000C8130000}"/>
    <cellStyle name="Fixed 3 3 17 2" xfId="3501" xr:uid="{00000000-0005-0000-0000-0000C9130000}"/>
    <cellStyle name="Fixed 3 3 17 3" xfId="3502" xr:uid="{00000000-0005-0000-0000-0000CA130000}"/>
    <cellStyle name="Fixed 3 3 18" xfId="3503" xr:uid="{00000000-0005-0000-0000-0000CB130000}"/>
    <cellStyle name="Fixed 3 3 18 2" xfId="3504" xr:uid="{00000000-0005-0000-0000-0000CC130000}"/>
    <cellStyle name="Fixed 3 3 18 3" xfId="3505" xr:uid="{00000000-0005-0000-0000-0000CD130000}"/>
    <cellStyle name="Fixed 3 3 19" xfId="3506" xr:uid="{00000000-0005-0000-0000-0000CE130000}"/>
    <cellStyle name="Fixed 3 3 19 2" xfId="3507" xr:uid="{00000000-0005-0000-0000-0000CF130000}"/>
    <cellStyle name="Fixed 3 3 19 3" xfId="3508" xr:uid="{00000000-0005-0000-0000-0000D0130000}"/>
    <cellStyle name="Fixed 3 3 2" xfId="3509" xr:uid="{00000000-0005-0000-0000-0000D1130000}"/>
    <cellStyle name="Fixed 3 3 2 2" xfId="3510" xr:uid="{00000000-0005-0000-0000-0000D2130000}"/>
    <cellStyle name="Fixed 3 3 2 3" xfId="3511" xr:uid="{00000000-0005-0000-0000-0000D3130000}"/>
    <cellStyle name="Fixed 3 3 20" xfId="3512" xr:uid="{00000000-0005-0000-0000-0000D4130000}"/>
    <cellStyle name="Fixed 3 3 20 2" xfId="3513" xr:uid="{00000000-0005-0000-0000-0000D5130000}"/>
    <cellStyle name="Fixed 3 3 20 3" xfId="3514" xr:uid="{00000000-0005-0000-0000-0000D6130000}"/>
    <cellStyle name="Fixed 3 3 21" xfId="3515" xr:uid="{00000000-0005-0000-0000-0000D7130000}"/>
    <cellStyle name="Fixed 3 3 21 2" xfId="3516" xr:uid="{00000000-0005-0000-0000-0000D8130000}"/>
    <cellStyle name="Fixed 3 3 21 3" xfId="3517" xr:uid="{00000000-0005-0000-0000-0000D9130000}"/>
    <cellStyle name="Fixed 3 3 22" xfId="3518" xr:uid="{00000000-0005-0000-0000-0000DA130000}"/>
    <cellStyle name="Fixed 3 3 23" xfId="3519" xr:uid="{00000000-0005-0000-0000-0000DB130000}"/>
    <cellStyle name="Fixed 3 3 3" xfId="3520" xr:uid="{00000000-0005-0000-0000-0000DC130000}"/>
    <cellStyle name="Fixed 3 3 3 2" xfId="3521" xr:uid="{00000000-0005-0000-0000-0000DD130000}"/>
    <cellStyle name="Fixed 3 3 3 3" xfId="3522" xr:uid="{00000000-0005-0000-0000-0000DE130000}"/>
    <cellStyle name="Fixed 3 3 4" xfId="3523" xr:uid="{00000000-0005-0000-0000-0000DF130000}"/>
    <cellStyle name="Fixed 3 3 4 2" xfId="3524" xr:uid="{00000000-0005-0000-0000-0000E0130000}"/>
    <cellStyle name="Fixed 3 3 4 3" xfId="3525" xr:uid="{00000000-0005-0000-0000-0000E1130000}"/>
    <cellStyle name="Fixed 3 3 5" xfId="3526" xr:uid="{00000000-0005-0000-0000-0000E2130000}"/>
    <cellStyle name="Fixed 3 3 5 2" xfId="3527" xr:uid="{00000000-0005-0000-0000-0000E3130000}"/>
    <cellStyle name="Fixed 3 3 5 3" xfId="3528" xr:uid="{00000000-0005-0000-0000-0000E4130000}"/>
    <cellStyle name="Fixed 3 3 6" xfId="3529" xr:uid="{00000000-0005-0000-0000-0000E5130000}"/>
    <cellStyle name="Fixed 3 3 6 2" xfId="3530" xr:uid="{00000000-0005-0000-0000-0000E6130000}"/>
    <cellStyle name="Fixed 3 3 6 3" xfId="3531" xr:uid="{00000000-0005-0000-0000-0000E7130000}"/>
    <cellStyle name="Fixed 3 3 7" xfId="3532" xr:uid="{00000000-0005-0000-0000-0000E8130000}"/>
    <cellStyle name="Fixed 3 3 7 2" xfId="3533" xr:uid="{00000000-0005-0000-0000-0000E9130000}"/>
    <cellStyle name="Fixed 3 3 7 3" xfId="3534" xr:uid="{00000000-0005-0000-0000-0000EA130000}"/>
    <cellStyle name="Fixed 3 3 8" xfId="3535" xr:uid="{00000000-0005-0000-0000-0000EB130000}"/>
    <cellStyle name="Fixed 3 3 8 2" xfId="3536" xr:uid="{00000000-0005-0000-0000-0000EC130000}"/>
    <cellStyle name="Fixed 3 3 8 3" xfId="3537" xr:uid="{00000000-0005-0000-0000-0000ED130000}"/>
    <cellStyle name="Fixed 3 3 9" xfId="3538" xr:uid="{00000000-0005-0000-0000-0000EE130000}"/>
    <cellStyle name="Fixed 3 3 9 2" xfId="3539" xr:uid="{00000000-0005-0000-0000-0000EF130000}"/>
    <cellStyle name="Fixed 3 3 9 3" xfId="3540" xr:uid="{00000000-0005-0000-0000-0000F0130000}"/>
    <cellStyle name="Fixed 3 4" xfId="3541" xr:uid="{00000000-0005-0000-0000-0000F1130000}"/>
    <cellStyle name="Fixed 3 4 2" xfId="3542" xr:uid="{00000000-0005-0000-0000-0000F2130000}"/>
    <cellStyle name="Fixed 3 4 3" xfId="3543" xr:uid="{00000000-0005-0000-0000-0000F3130000}"/>
    <cellStyle name="Fixed 3 5" xfId="3544" xr:uid="{00000000-0005-0000-0000-0000F4130000}"/>
    <cellStyle name="Fixed 3 5 2" xfId="3545" xr:uid="{00000000-0005-0000-0000-0000F5130000}"/>
    <cellStyle name="Fixed 3 5 3" xfId="3546" xr:uid="{00000000-0005-0000-0000-0000F6130000}"/>
    <cellStyle name="Fixed 3 6" xfId="3547" xr:uid="{00000000-0005-0000-0000-0000F7130000}"/>
    <cellStyle name="Fixed 3 6 2" xfId="3548" xr:uid="{00000000-0005-0000-0000-0000F8130000}"/>
    <cellStyle name="Fixed 3 6 3" xfId="3549" xr:uid="{00000000-0005-0000-0000-0000F9130000}"/>
    <cellStyle name="Fixed 3 7" xfId="3550" xr:uid="{00000000-0005-0000-0000-0000FA130000}"/>
    <cellStyle name="Fixed 3 7 2" xfId="3551" xr:uid="{00000000-0005-0000-0000-0000FB130000}"/>
    <cellStyle name="Fixed 3 7 3" xfId="3552" xr:uid="{00000000-0005-0000-0000-0000FC130000}"/>
    <cellStyle name="Fixed 3 8" xfId="3553" xr:uid="{00000000-0005-0000-0000-0000FD130000}"/>
    <cellStyle name="Fixed 3 8 2" xfId="3554" xr:uid="{00000000-0005-0000-0000-0000FE130000}"/>
    <cellStyle name="Fixed 3 8 3" xfId="3555" xr:uid="{00000000-0005-0000-0000-0000FF130000}"/>
    <cellStyle name="Fixed 3 9" xfId="3556" xr:uid="{00000000-0005-0000-0000-000000140000}"/>
    <cellStyle name="Fixed 3 9 2" xfId="3557" xr:uid="{00000000-0005-0000-0000-000001140000}"/>
    <cellStyle name="Fixed 3 9 3" xfId="3558" xr:uid="{00000000-0005-0000-0000-000002140000}"/>
    <cellStyle name="Fixed 4" xfId="3559" xr:uid="{00000000-0005-0000-0000-000003140000}"/>
    <cellStyle name="Fixed 4 10" xfId="3560" xr:uid="{00000000-0005-0000-0000-000004140000}"/>
    <cellStyle name="Fixed 4 10 2" xfId="3561" xr:uid="{00000000-0005-0000-0000-000005140000}"/>
    <cellStyle name="Fixed 4 10 3" xfId="3562" xr:uid="{00000000-0005-0000-0000-000006140000}"/>
    <cellStyle name="Fixed 4 11" xfId="3563" xr:uid="{00000000-0005-0000-0000-000007140000}"/>
    <cellStyle name="Fixed 4 11 2" xfId="3564" xr:uid="{00000000-0005-0000-0000-000008140000}"/>
    <cellStyle name="Fixed 4 11 3" xfId="3565" xr:uid="{00000000-0005-0000-0000-000009140000}"/>
    <cellStyle name="Fixed 4 12" xfId="3566" xr:uid="{00000000-0005-0000-0000-00000A140000}"/>
    <cellStyle name="Fixed 4 12 2" xfId="3567" xr:uid="{00000000-0005-0000-0000-00000B140000}"/>
    <cellStyle name="Fixed 4 12 3" xfId="3568" xr:uid="{00000000-0005-0000-0000-00000C140000}"/>
    <cellStyle name="Fixed 4 13" xfId="3569" xr:uid="{00000000-0005-0000-0000-00000D140000}"/>
    <cellStyle name="Fixed 4 13 2" xfId="3570" xr:uid="{00000000-0005-0000-0000-00000E140000}"/>
    <cellStyle name="Fixed 4 13 3" xfId="3571" xr:uid="{00000000-0005-0000-0000-00000F140000}"/>
    <cellStyle name="Fixed 4 14" xfId="3572" xr:uid="{00000000-0005-0000-0000-000010140000}"/>
    <cellStyle name="Fixed 4 14 2" xfId="3573" xr:uid="{00000000-0005-0000-0000-000011140000}"/>
    <cellStyle name="Fixed 4 14 3" xfId="3574" xr:uid="{00000000-0005-0000-0000-000012140000}"/>
    <cellStyle name="Fixed 4 15" xfId="3575" xr:uid="{00000000-0005-0000-0000-000013140000}"/>
    <cellStyle name="Fixed 4 15 2" xfId="3576" xr:uid="{00000000-0005-0000-0000-000014140000}"/>
    <cellStyle name="Fixed 4 15 3" xfId="3577" xr:uid="{00000000-0005-0000-0000-000015140000}"/>
    <cellStyle name="Fixed 4 16" xfId="3578" xr:uid="{00000000-0005-0000-0000-000016140000}"/>
    <cellStyle name="Fixed 4 16 2" xfId="3579" xr:uid="{00000000-0005-0000-0000-000017140000}"/>
    <cellStyle name="Fixed 4 16 3" xfId="3580" xr:uid="{00000000-0005-0000-0000-000018140000}"/>
    <cellStyle name="Fixed 4 17" xfId="3581" xr:uid="{00000000-0005-0000-0000-000019140000}"/>
    <cellStyle name="Fixed 4 17 2" xfId="3582" xr:uid="{00000000-0005-0000-0000-00001A140000}"/>
    <cellStyle name="Fixed 4 17 3" xfId="3583" xr:uid="{00000000-0005-0000-0000-00001B140000}"/>
    <cellStyle name="Fixed 4 18" xfId="3584" xr:uid="{00000000-0005-0000-0000-00001C140000}"/>
    <cellStyle name="Fixed 4 18 2" xfId="3585" xr:uid="{00000000-0005-0000-0000-00001D140000}"/>
    <cellStyle name="Fixed 4 18 3" xfId="3586" xr:uid="{00000000-0005-0000-0000-00001E140000}"/>
    <cellStyle name="Fixed 4 19" xfId="3587" xr:uid="{00000000-0005-0000-0000-00001F140000}"/>
    <cellStyle name="Fixed 4 19 2" xfId="3588" xr:uid="{00000000-0005-0000-0000-000020140000}"/>
    <cellStyle name="Fixed 4 19 3" xfId="3589" xr:uid="{00000000-0005-0000-0000-000021140000}"/>
    <cellStyle name="Fixed 4 2" xfId="3590" xr:uid="{00000000-0005-0000-0000-000022140000}"/>
    <cellStyle name="Fixed 4 2 10" xfId="3591" xr:uid="{00000000-0005-0000-0000-000023140000}"/>
    <cellStyle name="Fixed 4 2 10 2" xfId="3592" xr:uid="{00000000-0005-0000-0000-000024140000}"/>
    <cellStyle name="Fixed 4 2 10 3" xfId="3593" xr:uid="{00000000-0005-0000-0000-000025140000}"/>
    <cellStyle name="Fixed 4 2 11" xfId="3594" xr:uid="{00000000-0005-0000-0000-000026140000}"/>
    <cellStyle name="Fixed 4 2 11 2" xfId="3595" xr:uid="{00000000-0005-0000-0000-000027140000}"/>
    <cellStyle name="Fixed 4 2 11 3" xfId="3596" xr:uid="{00000000-0005-0000-0000-000028140000}"/>
    <cellStyle name="Fixed 4 2 12" xfId="3597" xr:uid="{00000000-0005-0000-0000-000029140000}"/>
    <cellStyle name="Fixed 4 2 12 2" xfId="3598" xr:uid="{00000000-0005-0000-0000-00002A140000}"/>
    <cellStyle name="Fixed 4 2 12 3" xfId="3599" xr:uid="{00000000-0005-0000-0000-00002B140000}"/>
    <cellStyle name="Fixed 4 2 13" xfId="3600" xr:uid="{00000000-0005-0000-0000-00002C140000}"/>
    <cellStyle name="Fixed 4 2 13 2" xfId="3601" xr:uid="{00000000-0005-0000-0000-00002D140000}"/>
    <cellStyle name="Fixed 4 2 13 3" xfId="3602" xr:uid="{00000000-0005-0000-0000-00002E140000}"/>
    <cellStyle name="Fixed 4 2 14" xfId="3603" xr:uid="{00000000-0005-0000-0000-00002F140000}"/>
    <cellStyle name="Fixed 4 2 14 2" xfId="3604" xr:uid="{00000000-0005-0000-0000-000030140000}"/>
    <cellStyle name="Fixed 4 2 14 3" xfId="3605" xr:uid="{00000000-0005-0000-0000-000031140000}"/>
    <cellStyle name="Fixed 4 2 15" xfId="3606" xr:uid="{00000000-0005-0000-0000-000032140000}"/>
    <cellStyle name="Fixed 4 2 15 2" xfId="3607" xr:uid="{00000000-0005-0000-0000-000033140000}"/>
    <cellStyle name="Fixed 4 2 15 3" xfId="3608" xr:uid="{00000000-0005-0000-0000-000034140000}"/>
    <cellStyle name="Fixed 4 2 16" xfId="3609" xr:uid="{00000000-0005-0000-0000-000035140000}"/>
    <cellStyle name="Fixed 4 2 16 2" xfId="3610" xr:uid="{00000000-0005-0000-0000-000036140000}"/>
    <cellStyle name="Fixed 4 2 16 3" xfId="3611" xr:uid="{00000000-0005-0000-0000-000037140000}"/>
    <cellStyle name="Fixed 4 2 17" xfId="3612" xr:uid="{00000000-0005-0000-0000-000038140000}"/>
    <cellStyle name="Fixed 4 2 17 2" xfId="3613" xr:uid="{00000000-0005-0000-0000-000039140000}"/>
    <cellStyle name="Fixed 4 2 17 3" xfId="3614" xr:uid="{00000000-0005-0000-0000-00003A140000}"/>
    <cellStyle name="Fixed 4 2 18" xfId="3615" xr:uid="{00000000-0005-0000-0000-00003B140000}"/>
    <cellStyle name="Fixed 4 2 18 2" xfId="3616" xr:uid="{00000000-0005-0000-0000-00003C140000}"/>
    <cellStyle name="Fixed 4 2 18 3" xfId="3617" xr:uid="{00000000-0005-0000-0000-00003D140000}"/>
    <cellStyle name="Fixed 4 2 19" xfId="3618" xr:uid="{00000000-0005-0000-0000-00003E140000}"/>
    <cellStyle name="Fixed 4 2 19 2" xfId="3619" xr:uid="{00000000-0005-0000-0000-00003F140000}"/>
    <cellStyle name="Fixed 4 2 19 3" xfId="3620" xr:uid="{00000000-0005-0000-0000-000040140000}"/>
    <cellStyle name="Fixed 4 2 2" xfId="3621" xr:uid="{00000000-0005-0000-0000-000041140000}"/>
    <cellStyle name="Fixed 4 2 2 2" xfId="3622" xr:uid="{00000000-0005-0000-0000-000042140000}"/>
    <cellStyle name="Fixed 4 2 2 3" xfId="3623" xr:uid="{00000000-0005-0000-0000-000043140000}"/>
    <cellStyle name="Fixed 4 2 20" xfId="3624" xr:uid="{00000000-0005-0000-0000-000044140000}"/>
    <cellStyle name="Fixed 4 2 20 2" xfId="3625" xr:uid="{00000000-0005-0000-0000-000045140000}"/>
    <cellStyle name="Fixed 4 2 20 3" xfId="3626" xr:uid="{00000000-0005-0000-0000-000046140000}"/>
    <cellStyle name="Fixed 4 2 21" xfId="3627" xr:uid="{00000000-0005-0000-0000-000047140000}"/>
    <cellStyle name="Fixed 4 2 21 2" xfId="3628" xr:uid="{00000000-0005-0000-0000-000048140000}"/>
    <cellStyle name="Fixed 4 2 21 3" xfId="3629" xr:uid="{00000000-0005-0000-0000-000049140000}"/>
    <cellStyle name="Fixed 4 2 22" xfId="3630" xr:uid="{00000000-0005-0000-0000-00004A140000}"/>
    <cellStyle name="Fixed 4 2 23" xfId="3631" xr:uid="{00000000-0005-0000-0000-00004B140000}"/>
    <cellStyle name="Fixed 4 2 3" xfId="3632" xr:uid="{00000000-0005-0000-0000-00004C140000}"/>
    <cellStyle name="Fixed 4 2 3 2" xfId="3633" xr:uid="{00000000-0005-0000-0000-00004D140000}"/>
    <cellStyle name="Fixed 4 2 3 3" xfId="3634" xr:uid="{00000000-0005-0000-0000-00004E140000}"/>
    <cellStyle name="Fixed 4 2 4" xfId="3635" xr:uid="{00000000-0005-0000-0000-00004F140000}"/>
    <cellStyle name="Fixed 4 2 4 2" xfId="3636" xr:uid="{00000000-0005-0000-0000-000050140000}"/>
    <cellStyle name="Fixed 4 2 4 3" xfId="3637" xr:uid="{00000000-0005-0000-0000-000051140000}"/>
    <cellStyle name="Fixed 4 2 5" xfId="3638" xr:uid="{00000000-0005-0000-0000-000052140000}"/>
    <cellStyle name="Fixed 4 2 5 2" xfId="3639" xr:uid="{00000000-0005-0000-0000-000053140000}"/>
    <cellStyle name="Fixed 4 2 5 3" xfId="3640" xr:uid="{00000000-0005-0000-0000-000054140000}"/>
    <cellStyle name="Fixed 4 2 6" xfId="3641" xr:uid="{00000000-0005-0000-0000-000055140000}"/>
    <cellStyle name="Fixed 4 2 6 2" xfId="3642" xr:uid="{00000000-0005-0000-0000-000056140000}"/>
    <cellStyle name="Fixed 4 2 6 3" xfId="3643" xr:uid="{00000000-0005-0000-0000-000057140000}"/>
    <cellStyle name="Fixed 4 2 7" xfId="3644" xr:uid="{00000000-0005-0000-0000-000058140000}"/>
    <cellStyle name="Fixed 4 2 7 2" xfId="3645" xr:uid="{00000000-0005-0000-0000-000059140000}"/>
    <cellStyle name="Fixed 4 2 7 3" xfId="3646" xr:uid="{00000000-0005-0000-0000-00005A140000}"/>
    <cellStyle name="Fixed 4 2 8" xfId="3647" xr:uid="{00000000-0005-0000-0000-00005B140000}"/>
    <cellStyle name="Fixed 4 2 8 2" xfId="3648" xr:uid="{00000000-0005-0000-0000-00005C140000}"/>
    <cellStyle name="Fixed 4 2 8 3" xfId="3649" xr:uid="{00000000-0005-0000-0000-00005D140000}"/>
    <cellStyle name="Fixed 4 2 9" xfId="3650" xr:uid="{00000000-0005-0000-0000-00005E140000}"/>
    <cellStyle name="Fixed 4 2 9 2" xfId="3651" xr:uid="{00000000-0005-0000-0000-00005F140000}"/>
    <cellStyle name="Fixed 4 2 9 3" xfId="3652" xr:uid="{00000000-0005-0000-0000-000060140000}"/>
    <cellStyle name="Fixed 4 20" xfId="3653" xr:uid="{00000000-0005-0000-0000-000061140000}"/>
    <cellStyle name="Fixed 4 20 2" xfId="3654" xr:uid="{00000000-0005-0000-0000-000062140000}"/>
    <cellStyle name="Fixed 4 20 3" xfId="3655" xr:uid="{00000000-0005-0000-0000-000063140000}"/>
    <cellStyle name="Fixed 4 21" xfId="3656" xr:uid="{00000000-0005-0000-0000-000064140000}"/>
    <cellStyle name="Fixed 4 21 2" xfId="3657" xr:uid="{00000000-0005-0000-0000-000065140000}"/>
    <cellStyle name="Fixed 4 21 3" xfId="3658" xr:uid="{00000000-0005-0000-0000-000066140000}"/>
    <cellStyle name="Fixed 4 22" xfId="3659" xr:uid="{00000000-0005-0000-0000-000067140000}"/>
    <cellStyle name="Fixed 4 22 2" xfId="3660" xr:uid="{00000000-0005-0000-0000-000068140000}"/>
    <cellStyle name="Fixed 4 22 3" xfId="3661" xr:uid="{00000000-0005-0000-0000-000069140000}"/>
    <cellStyle name="Fixed 4 23" xfId="3662" xr:uid="{00000000-0005-0000-0000-00006A140000}"/>
    <cellStyle name="Fixed 4 23 2" xfId="3663" xr:uid="{00000000-0005-0000-0000-00006B140000}"/>
    <cellStyle name="Fixed 4 23 3" xfId="3664" xr:uid="{00000000-0005-0000-0000-00006C140000}"/>
    <cellStyle name="Fixed 4 24" xfId="3665" xr:uid="{00000000-0005-0000-0000-00006D140000}"/>
    <cellStyle name="Fixed 4 25" xfId="3666" xr:uid="{00000000-0005-0000-0000-00006E140000}"/>
    <cellStyle name="Fixed 4 3" xfId="3667" xr:uid="{00000000-0005-0000-0000-00006F140000}"/>
    <cellStyle name="Fixed 4 3 10" xfId="3668" xr:uid="{00000000-0005-0000-0000-000070140000}"/>
    <cellStyle name="Fixed 4 3 10 2" xfId="3669" xr:uid="{00000000-0005-0000-0000-000071140000}"/>
    <cellStyle name="Fixed 4 3 10 3" xfId="3670" xr:uid="{00000000-0005-0000-0000-000072140000}"/>
    <cellStyle name="Fixed 4 3 11" xfId="3671" xr:uid="{00000000-0005-0000-0000-000073140000}"/>
    <cellStyle name="Fixed 4 3 11 2" xfId="3672" xr:uid="{00000000-0005-0000-0000-000074140000}"/>
    <cellStyle name="Fixed 4 3 11 3" xfId="3673" xr:uid="{00000000-0005-0000-0000-000075140000}"/>
    <cellStyle name="Fixed 4 3 12" xfId="3674" xr:uid="{00000000-0005-0000-0000-000076140000}"/>
    <cellStyle name="Fixed 4 3 12 2" xfId="3675" xr:uid="{00000000-0005-0000-0000-000077140000}"/>
    <cellStyle name="Fixed 4 3 12 3" xfId="3676" xr:uid="{00000000-0005-0000-0000-000078140000}"/>
    <cellStyle name="Fixed 4 3 13" xfId="3677" xr:uid="{00000000-0005-0000-0000-000079140000}"/>
    <cellStyle name="Fixed 4 3 13 2" xfId="3678" xr:uid="{00000000-0005-0000-0000-00007A140000}"/>
    <cellStyle name="Fixed 4 3 13 3" xfId="3679" xr:uid="{00000000-0005-0000-0000-00007B140000}"/>
    <cellStyle name="Fixed 4 3 14" xfId="3680" xr:uid="{00000000-0005-0000-0000-00007C140000}"/>
    <cellStyle name="Fixed 4 3 14 2" xfId="3681" xr:uid="{00000000-0005-0000-0000-00007D140000}"/>
    <cellStyle name="Fixed 4 3 14 3" xfId="3682" xr:uid="{00000000-0005-0000-0000-00007E140000}"/>
    <cellStyle name="Fixed 4 3 15" xfId="3683" xr:uid="{00000000-0005-0000-0000-00007F140000}"/>
    <cellStyle name="Fixed 4 3 15 2" xfId="3684" xr:uid="{00000000-0005-0000-0000-000080140000}"/>
    <cellStyle name="Fixed 4 3 15 3" xfId="3685" xr:uid="{00000000-0005-0000-0000-000081140000}"/>
    <cellStyle name="Fixed 4 3 16" xfId="3686" xr:uid="{00000000-0005-0000-0000-000082140000}"/>
    <cellStyle name="Fixed 4 3 16 2" xfId="3687" xr:uid="{00000000-0005-0000-0000-000083140000}"/>
    <cellStyle name="Fixed 4 3 16 3" xfId="3688" xr:uid="{00000000-0005-0000-0000-000084140000}"/>
    <cellStyle name="Fixed 4 3 17" xfId="3689" xr:uid="{00000000-0005-0000-0000-000085140000}"/>
    <cellStyle name="Fixed 4 3 17 2" xfId="3690" xr:uid="{00000000-0005-0000-0000-000086140000}"/>
    <cellStyle name="Fixed 4 3 17 3" xfId="3691" xr:uid="{00000000-0005-0000-0000-000087140000}"/>
    <cellStyle name="Fixed 4 3 18" xfId="3692" xr:uid="{00000000-0005-0000-0000-000088140000}"/>
    <cellStyle name="Fixed 4 3 18 2" xfId="3693" xr:uid="{00000000-0005-0000-0000-000089140000}"/>
    <cellStyle name="Fixed 4 3 18 3" xfId="3694" xr:uid="{00000000-0005-0000-0000-00008A140000}"/>
    <cellStyle name="Fixed 4 3 19" xfId="3695" xr:uid="{00000000-0005-0000-0000-00008B140000}"/>
    <cellStyle name="Fixed 4 3 19 2" xfId="3696" xr:uid="{00000000-0005-0000-0000-00008C140000}"/>
    <cellStyle name="Fixed 4 3 19 3" xfId="3697" xr:uid="{00000000-0005-0000-0000-00008D140000}"/>
    <cellStyle name="Fixed 4 3 2" xfId="3698" xr:uid="{00000000-0005-0000-0000-00008E140000}"/>
    <cellStyle name="Fixed 4 3 2 2" xfId="3699" xr:uid="{00000000-0005-0000-0000-00008F140000}"/>
    <cellStyle name="Fixed 4 3 2 3" xfId="3700" xr:uid="{00000000-0005-0000-0000-000090140000}"/>
    <cellStyle name="Fixed 4 3 20" xfId="3701" xr:uid="{00000000-0005-0000-0000-000091140000}"/>
    <cellStyle name="Fixed 4 3 20 2" xfId="3702" xr:uid="{00000000-0005-0000-0000-000092140000}"/>
    <cellStyle name="Fixed 4 3 20 3" xfId="3703" xr:uid="{00000000-0005-0000-0000-000093140000}"/>
    <cellStyle name="Fixed 4 3 21" xfId="3704" xr:uid="{00000000-0005-0000-0000-000094140000}"/>
    <cellStyle name="Fixed 4 3 21 2" xfId="3705" xr:uid="{00000000-0005-0000-0000-000095140000}"/>
    <cellStyle name="Fixed 4 3 21 3" xfId="3706" xr:uid="{00000000-0005-0000-0000-000096140000}"/>
    <cellStyle name="Fixed 4 3 22" xfId="3707" xr:uid="{00000000-0005-0000-0000-000097140000}"/>
    <cellStyle name="Fixed 4 3 23" xfId="3708" xr:uid="{00000000-0005-0000-0000-000098140000}"/>
    <cellStyle name="Fixed 4 3 3" xfId="3709" xr:uid="{00000000-0005-0000-0000-000099140000}"/>
    <cellStyle name="Fixed 4 3 3 2" xfId="3710" xr:uid="{00000000-0005-0000-0000-00009A140000}"/>
    <cellStyle name="Fixed 4 3 3 3" xfId="3711" xr:uid="{00000000-0005-0000-0000-00009B140000}"/>
    <cellStyle name="Fixed 4 3 4" xfId="3712" xr:uid="{00000000-0005-0000-0000-00009C140000}"/>
    <cellStyle name="Fixed 4 3 4 2" xfId="3713" xr:uid="{00000000-0005-0000-0000-00009D140000}"/>
    <cellStyle name="Fixed 4 3 4 3" xfId="3714" xr:uid="{00000000-0005-0000-0000-00009E140000}"/>
    <cellStyle name="Fixed 4 3 5" xfId="3715" xr:uid="{00000000-0005-0000-0000-00009F140000}"/>
    <cellStyle name="Fixed 4 3 5 2" xfId="3716" xr:uid="{00000000-0005-0000-0000-0000A0140000}"/>
    <cellStyle name="Fixed 4 3 5 3" xfId="3717" xr:uid="{00000000-0005-0000-0000-0000A1140000}"/>
    <cellStyle name="Fixed 4 3 6" xfId="3718" xr:uid="{00000000-0005-0000-0000-0000A2140000}"/>
    <cellStyle name="Fixed 4 3 6 2" xfId="3719" xr:uid="{00000000-0005-0000-0000-0000A3140000}"/>
    <cellStyle name="Fixed 4 3 6 3" xfId="3720" xr:uid="{00000000-0005-0000-0000-0000A4140000}"/>
    <cellStyle name="Fixed 4 3 7" xfId="3721" xr:uid="{00000000-0005-0000-0000-0000A5140000}"/>
    <cellStyle name="Fixed 4 3 7 2" xfId="3722" xr:uid="{00000000-0005-0000-0000-0000A6140000}"/>
    <cellStyle name="Fixed 4 3 7 3" xfId="3723" xr:uid="{00000000-0005-0000-0000-0000A7140000}"/>
    <cellStyle name="Fixed 4 3 8" xfId="3724" xr:uid="{00000000-0005-0000-0000-0000A8140000}"/>
    <cellStyle name="Fixed 4 3 8 2" xfId="3725" xr:uid="{00000000-0005-0000-0000-0000A9140000}"/>
    <cellStyle name="Fixed 4 3 8 3" xfId="3726" xr:uid="{00000000-0005-0000-0000-0000AA140000}"/>
    <cellStyle name="Fixed 4 3 9" xfId="3727" xr:uid="{00000000-0005-0000-0000-0000AB140000}"/>
    <cellStyle name="Fixed 4 3 9 2" xfId="3728" xr:uid="{00000000-0005-0000-0000-0000AC140000}"/>
    <cellStyle name="Fixed 4 3 9 3" xfId="3729" xr:uid="{00000000-0005-0000-0000-0000AD140000}"/>
    <cellStyle name="Fixed 4 4" xfId="3730" xr:uid="{00000000-0005-0000-0000-0000AE140000}"/>
    <cellStyle name="Fixed 4 4 2" xfId="3731" xr:uid="{00000000-0005-0000-0000-0000AF140000}"/>
    <cellStyle name="Fixed 4 4 3" xfId="3732" xr:uid="{00000000-0005-0000-0000-0000B0140000}"/>
    <cellStyle name="Fixed 4 5" xfId="3733" xr:uid="{00000000-0005-0000-0000-0000B1140000}"/>
    <cellStyle name="Fixed 4 5 2" xfId="3734" xr:uid="{00000000-0005-0000-0000-0000B2140000}"/>
    <cellStyle name="Fixed 4 5 3" xfId="3735" xr:uid="{00000000-0005-0000-0000-0000B3140000}"/>
    <cellStyle name="Fixed 4 6" xfId="3736" xr:uid="{00000000-0005-0000-0000-0000B4140000}"/>
    <cellStyle name="Fixed 4 6 2" xfId="3737" xr:uid="{00000000-0005-0000-0000-0000B5140000}"/>
    <cellStyle name="Fixed 4 6 3" xfId="3738" xr:uid="{00000000-0005-0000-0000-0000B6140000}"/>
    <cellStyle name="Fixed 4 7" xfId="3739" xr:uid="{00000000-0005-0000-0000-0000B7140000}"/>
    <cellStyle name="Fixed 4 7 2" xfId="3740" xr:uid="{00000000-0005-0000-0000-0000B8140000}"/>
    <cellStyle name="Fixed 4 7 3" xfId="3741" xr:uid="{00000000-0005-0000-0000-0000B9140000}"/>
    <cellStyle name="Fixed 4 8" xfId="3742" xr:uid="{00000000-0005-0000-0000-0000BA140000}"/>
    <cellStyle name="Fixed 4 8 2" xfId="3743" xr:uid="{00000000-0005-0000-0000-0000BB140000}"/>
    <cellStyle name="Fixed 4 8 3" xfId="3744" xr:uid="{00000000-0005-0000-0000-0000BC140000}"/>
    <cellStyle name="Fixed 4 9" xfId="3745" xr:uid="{00000000-0005-0000-0000-0000BD140000}"/>
    <cellStyle name="Fixed 4 9 2" xfId="3746" xr:uid="{00000000-0005-0000-0000-0000BE140000}"/>
    <cellStyle name="Fixed 4 9 3" xfId="3747" xr:uid="{00000000-0005-0000-0000-0000BF140000}"/>
    <cellStyle name="Fixed 5" xfId="3748" xr:uid="{00000000-0005-0000-0000-0000C0140000}"/>
    <cellStyle name="Fixed 5 10" xfId="3749" xr:uid="{00000000-0005-0000-0000-0000C1140000}"/>
    <cellStyle name="Fixed 5 10 2" xfId="3750" xr:uid="{00000000-0005-0000-0000-0000C2140000}"/>
    <cellStyle name="Fixed 5 10 3" xfId="3751" xr:uid="{00000000-0005-0000-0000-0000C3140000}"/>
    <cellStyle name="Fixed 5 11" xfId="3752" xr:uid="{00000000-0005-0000-0000-0000C4140000}"/>
    <cellStyle name="Fixed 5 11 2" xfId="3753" xr:uid="{00000000-0005-0000-0000-0000C5140000}"/>
    <cellStyle name="Fixed 5 11 3" xfId="3754" xr:uid="{00000000-0005-0000-0000-0000C6140000}"/>
    <cellStyle name="Fixed 5 12" xfId="3755" xr:uid="{00000000-0005-0000-0000-0000C7140000}"/>
    <cellStyle name="Fixed 5 12 2" xfId="3756" xr:uid="{00000000-0005-0000-0000-0000C8140000}"/>
    <cellStyle name="Fixed 5 12 3" xfId="3757" xr:uid="{00000000-0005-0000-0000-0000C9140000}"/>
    <cellStyle name="Fixed 5 13" xfId="3758" xr:uid="{00000000-0005-0000-0000-0000CA140000}"/>
    <cellStyle name="Fixed 5 13 2" xfId="3759" xr:uid="{00000000-0005-0000-0000-0000CB140000}"/>
    <cellStyle name="Fixed 5 13 3" xfId="3760" xr:uid="{00000000-0005-0000-0000-0000CC140000}"/>
    <cellStyle name="Fixed 5 14" xfId="3761" xr:uid="{00000000-0005-0000-0000-0000CD140000}"/>
    <cellStyle name="Fixed 5 14 2" xfId="3762" xr:uid="{00000000-0005-0000-0000-0000CE140000}"/>
    <cellStyle name="Fixed 5 14 3" xfId="3763" xr:uid="{00000000-0005-0000-0000-0000CF140000}"/>
    <cellStyle name="Fixed 5 15" xfId="3764" xr:uid="{00000000-0005-0000-0000-0000D0140000}"/>
    <cellStyle name="Fixed 5 15 2" xfId="3765" xr:uid="{00000000-0005-0000-0000-0000D1140000}"/>
    <cellStyle name="Fixed 5 15 3" xfId="3766" xr:uid="{00000000-0005-0000-0000-0000D2140000}"/>
    <cellStyle name="Fixed 5 16" xfId="3767" xr:uid="{00000000-0005-0000-0000-0000D3140000}"/>
    <cellStyle name="Fixed 5 16 2" xfId="3768" xr:uid="{00000000-0005-0000-0000-0000D4140000}"/>
    <cellStyle name="Fixed 5 16 3" xfId="3769" xr:uid="{00000000-0005-0000-0000-0000D5140000}"/>
    <cellStyle name="Fixed 5 17" xfId="3770" xr:uid="{00000000-0005-0000-0000-0000D6140000}"/>
    <cellStyle name="Fixed 5 17 2" xfId="3771" xr:uid="{00000000-0005-0000-0000-0000D7140000}"/>
    <cellStyle name="Fixed 5 17 3" xfId="3772" xr:uid="{00000000-0005-0000-0000-0000D8140000}"/>
    <cellStyle name="Fixed 5 18" xfId="3773" xr:uid="{00000000-0005-0000-0000-0000D9140000}"/>
    <cellStyle name="Fixed 5 18 2" xfId="3774" xr:uid="{00000000-0005-0000-0000-0000DA140000}"/>
    <cellStyle name="Fixed 5 18 3" xfId="3775" xr:uid="{00000000-0005-0000-0000-0000DB140000}"/>
    <cellStyle name="Fixed 5 19" xfId="3776" xr:uid="{00000000-0005-0000-0000-0000DC140000}"/>
    <cellStyle name="Fixed 5 19 2" xfId="3777" xr:uid="{00000000-0005-0000-0000-0000DD140000}"/>
    <cellStyle name="Fixed 5 19 3" xfId="3778" xr:uid="{00000000-0005-0000-0000-0000DE140000}"/>
    <cellStyle name="Fixed 5 2" xfId="3779" xr:uid="{00000000-0005-0000-0000-0000DF140000}"/>
    <cellStyle name="Fixed 5 2 2" xfId="3780" xr:uid="{00000000-0005-0000-0000-0000E0140000}"/>
    <cellStyle name="Fixed 5 2 3" xfId="3781" xr:uid="{00000000-0005-0000-0000-0000E1140000}"/>
    <cellStyle name="Fixed 5 20" xfId="3782" xr:uid="{00000000-0005-0000-0000-0000E2140000}"/>
    <cellStyle name="Fixed 5 20 2" xfId="3783" xr:uid="{00000000-0005-0000-0000-0000E3140000}"/>
    <cellStyle name="Fixed 5 20 3" xfId="3784" xr:uid="{00000000-0005-0000-0000-0000E4140000}"/>
    <cellStyle name="Fixed 5 21" xfId="3785" xr:uid="{00000000-0005-0000-0000-0000E5140000}"/>
    <cellStyle name="Fixed 5 21 2" xfId="3786" xr:uid="{00000000-0005-0000-0000-0000E6140000}"/>
    <cellStyle name="Fixed 5 21 3" xfId="3787" xr:uid="{00000000-0005-0000-0000-0000E7140000}"/>
    <cellStyle name="Fixed 5 22" xfId="3788" xr:uid="{00000000-0005-0000-0000-0000E8140000}"/>
    <cellStyle name="Fixed 5 23" xfId="3789" xr:uid="{00000000-0005-0000-0000-0000E9140000}"/>
    <cellStyle name="Fixed 5 3" xfId="3790" xr:uid="{00000000-0005-0000-0000-0000EA140000}"/>
    <cellStyle name="Fixed 5 3 2" xfId="3791" xr:uid="{00000000-0005-0000-0000-0000EB140000}"/>
    <cellStyle name="Fixed 5 3 3" xfId="3792" xr:uid="{00000000-0005-0000-0000-0000EC140000}"/>
    <cellStyle name="Fixed 5 4" xfId="3793" xr:uid="{00000000-0005-0000-0000-0000ED140000}"/>
    <cellStyle name="Fixed 5 4 2" xfId="3794" xr:uid="{00000000-0005-0000-0000-0000EE140000}"/>
    <cellStyle name="Fixed 5 4 3" xfId="3795" xr:uid="{00000000-0005-0000-0000-0000EF140000}"/>
    <cellStyle name="Fixed 5 5" xfId="3796" xr:uid="{00000000-0005-0000-0000-0000F0140000}"/>
    <cellStyle name="Fixed 5 5 2" xfId="3797" xr:uid="{00000000-0005-0000-0000-0000F1140000}"/>
    <cellStyle name="Fixed 5 5 3" xfId="3798" xr:uid="{00000000-0005-0000-0000-0000F2140000}"/>
    <cellStyle name="Fixed 5 6" xfId="3799" xr:uid="{00000000-0005-0000-0000-0000F3140000}"/>
    <cellStyle name="Fixed 5 6 2" xfId="3800" xr:uid="{00000000-0005-0000-0000-0000F4140000}"/>
    <cellStyle name="Fixed 5 6 3" xfId="3801" xr:uid="{00000000-0005-0000-0000-0000F5140000}"/>
    <cellStyle name="Fixed 5 7" xfId="3802" xr:uid="{00000000-0005-0000-0000-0000F6140000}"/>
    <cellStyle name="Fixed 5 7 2" xfId="3803" xr:uid="{00000000-0005-0000-0000-0000F7140000}"/>
    <cellStyle name="Fixed 5 7 3" xfId="3804" xr:uid="{00000000-0005-0000-0000-0000F8140000}"/>
    <cellStyle name="Fixed 5 8" xfId="3805" xr:uid="{00000000-0005-0000-0000-0000F9140000}"/>
    <cellStyle name="Fixed 5 8 2" xfId="3806" xr:uid="{00000000-0005-0000-0000-0000FA140000}"/>
    <cellStyle name="Fixed 5 8 3" xfId="3807" xr:uid="{00000000-0005-0000-0000-0000FB140000}"/>
    <cellStyle name="Fixed 5 9" xfId="3808" xr:uid="{00000000-0005-0000-0000-0000FC140000}"/>
    <cellStyle name="Fixed 5 9 2" xfId="3809" xr:uid="{00000000-0005-0000-0000-0000FD140000}"/>
    <cellStyle name="Fixed 5 9 3" xfId="3810" xr:uid="{00000000-0005-0000-0000-0000FE140000}"/>
    <cellStyle name="Fixed 6" xfId="3811" xr:uid="{00000000-0005-0000-0000-0000FF140000}"/>
    <cellStyle name="Fixed 6 10" xfId="3812" xr:uid="{00000000-0005-0000-0000-000000150000}"/>
    <cellStyle name="Fixed 6 10 2" xfId="3813" xr:uid="{00000000-0005-0000-0000-000001150000}"/>
    <cellStyle name="Fixed 6 10 3" xfId="3814" xr:uid="{00000000-0005-0000-0000-000002150000}"/>
    <cellStyle name="Fixed 6 11" xfId="3815" xr:uid="{00000000-0005-0000-0000-000003150000}"/>
    <cellStyle name="Fixed 6 11 2" xfId="3816" xr:uid="{00000000-0005-0000-0000-000004150000}"/>
    <cellStyle name="Fixed 6 11 3" xfId="3817" xr:uid="{00000000-0005-0000-0000-000005150000}"/>
    <cellStyle name="Fixed 6 12" xfId="3818" xr:uid="{00000000-0005-0000-0000-000006150000}"/>
    <cellStyle name="Fixed 6 12 2" xfId="3819" xr:uid="{00000000-0005-0000-0000-000007150000}"/>
    <cellStyle name="Fixed 6 12 3" xfId="3820" xr:uid="{00000000-0005-0000-0000-000008150000}"/>
    <cellStyle name="Fixed 6 13" xfId="3821" xr:uid="{00000000-0005-0000-0000-000009150000}"/>
    <cellStyle name="Fixed 6 13 2" xfId="3822" xr:uid="{00000000-0005-0000-0000-00000A150000}"/>
    <cellStyle name="Fixed 6 13 3" xfId="3823" xr:uid="{00000000-0005-0000-0000-00000B150000}"/>
    <cellStyle name="Fixed 6 14" xfId="3824" xr:uid="{00000000-0005-0000-0000-00000C150000}"/>
    <cellStyle name="Fixed 6 14 2" xfId="3825" xr:uid="{00000000-0005-0000-0000-00000D150000}"/>
    <cellStyle name="Fixed 6 14 3" xfId="3826" xr:uid="{00000000-0005-0000-0000-00000E150000}"/>
    <cellStyle name="Fixed 6 15" xfId="3827" xr:uid="{00000000-0005-0000-0000-00000F150000}"/>
    <cellStyle name="Fixed 6 15 2" xfId="3828" xr:uid="{00000000-0005-0000-0000-000010150000}"/>
    <cellStyle name="Fixed 6 15 3" xfId="3829" xr:uid="{00000000-0005-0000-0000-000011150000}"/>
    <cellStyle name="Fixed 6 16" xfId="3830" xr:uid="{00000000-0005-0000-0000-000012150000}"/>
    <cellStyle name="Fixed 6 16 2" xfId="3831" xr:uid="{00000000-0005-0000-0000-000013150000}"/>
    <cellStyle name="Fixed 6 16 3" xfId="3832" xr:uid="{00000000-0005-0000-0000-000014150000}"/>
    <cellStyle name="Fixed 6 17" xfId="3833" xr:uid="{00000000-0005-0000-0000-000015150000}"/>
    <cellStyle name="Fixed 6 17 2" xfId="3834" xr:uid="{00000000-0005-0000-0000-000016150000}"/>
    <cellStyle name="Fixed 6 17 3" xfId="3835" xr:uid="{00000000-0005-0000-0000-000017150000}"/>
    <cellStyle name="Fixed 6 18" xfId="3836" xr:uid="{00000000-0005-0000-0000-000018150000}"/>
    <cellStyle name="Fixed 6 18 2" xfId="3837" xr:uid="{00000000-0005-0000-0000-000019150000}"/>
    <cellStyle name="Fixed 6 18 3" xfId="3838" xr:uid="{00000000-0005-0000-0000-00001A150000}"/>
    <cellStyle name="Fixed 6 19" xfId="3839" xr:uid="{00000000-0005-0000-0000-00001B150000}"/>
    <cellStyle name="Fixed 6 19 2" xfId="3840" xr:uid="{00000000-0005-0000-0000-00001C150000}"/>
    <cellStyle name="Fixed 6 19 3" xfId="3841" xr:uid="{00000000-0005-0000-0000-00001D150000}"/>
    <cellStyle name="Fixed 6 2" xfId="3842" xr:uid="{00000000-0005-0000-0000-00001E150000}"/>
    <cellStyle name="Fixed 6 2 2" xfId="3843" xr:uid="{00000000-0005-0000-0000-00001F150000}"/>
    <cellStyle name="Fixed 6 2 3" xfId="3844" xr:uid="{00000000-0005-0000-0000-000020150000}"/>
    <cellStyle name="Fixed 6 20" xfId="3845" xr:uid="{00000000-0005-0000-0000-000021150000}"/>
    <cellStyle name="Fixed 6 20 2" xfId="3846" xr:uid="{00000000-0005-0000-0000-000022150000}"/>
    <cellStyle name="Fixed 6 20 3" xfId="3847" xr:uid="{00000000-0005-0000-0000-000023150000}"/>
    <cellStyle name="Fixed 6 21" xfId="3848" xr:uid="{00000000-0005-0000-0000-000024150000}"/>
    <cellStyle name="Fixed 6 21 2" xfId="3849" xr:uid="{00000000-0005-0000-0000-000025150000}"/>
    <cellStyle name="Fixed 6 21 3" xfId="3850" xr:uid="{00000000-0005-0000-0000-000026150000}"/>
    <cellStyle name="Fixed 6 22" xfId="3851" xr:uid="{00000000-0005-0000-0000-000027150000}"/>
    <cellStyle name="Fixed 6 23" xfId="3852" xr:uid="{00000000-0005-0000-0000-000028150000}"/>
    <cellStyle name="Fixed 6 3" xfId="3853" xr:uid="{00000000-0005-0000-0000-000029150000}"/>
    <cellStyle name="Fixed 6 3 2" xfId="3854" xr:uid="{00000000-0005-0000-0000-00002A150000}"/>
    <cellStyle name="Fixed 6 3 3" xfId="3855" xr:uid="{00000000-0005-0000-0000-00002B150000}"/>
    <cellStyle name="Fixed 6 4" xfId="3856" xr:uid="{00000000-0005-0000-0000-00002C150000}"/>
    <cellStyle name="Fixed 6 4 2" xfId="3857" xr:uid="{00000000-0005-0000-0000-00002D150000}"/>
    <cellStyle name="Fixed 6 4 3" xfId="3858" xr:uid="{00000000-0005-0000-0000-00002E150000}"/>
    <cellStyle name="Fixed 6 5" xfId="3859" xr:uid="{00000000-0005-0000-0000-00002F150000}"/>
    <cellStyle name="Fixed 6 5 2" xfId="3860" xr:uid="{00000000-0005-0000-0000-000030150000}"/>
    <cellStyle name="Fixed 6 5 3" xfId="3861" xr:uid="{00000000-0005-0000-0000-000031150000}"/>
    <cellStyle name="Fixed 6 6" xfId="3862" xr:uid="{00000000-0005-0000-0000-000032150000}"/>
    <cellStyle name="Fixed 6 6 2" xfId="3863" xr:uid="{00000000-0005-0000-0000-000033150000}"/>
    <cellStyle name="Fixed 6 6 3" xfId="3864" xr:uid="{00000000-0005-0000-0000-000034150000}"/>
    <cellStyle name="Fixed 6 7" xfId="3865" xr:uid="{00000000-0005-0000-0000-000035150000}"/>
    <cellStyle name="Fixed 6 7 2" xfId="3866" xr:uid="{00000000-0005-0000-0000-000036150000}"/>
    <cellStyle name="Fixed 6 7 3" xfId="3867" xr:uid="{00000000-0005-0000-0000-000037150000}"/>
    <cellStyle name="Fixed 6 8" xfId="3868" xr:uid="{00000000-0005-0000-0000-000038150000}"/>
    <cellStyle name="Fixed 6 8 2" xfId="3869" xr:uid="{00000000-0005-0000-0000-000039150000}"/>
    <cellStyle name="Fixed 6 8 3" xfId="3870" xr:uid="{00000000-0005-0000-0000-00003A150000}"/>
    <cellStyle name="Fixed 6 9" xfId="3871" xr:uid="{00000000-0005-0000-0000-00003B150000}"/>
    <cellStyle name="Fixed 6 9 2" xfId="3872" xr:uid="{00000000-0005-0000-0000-00003C150000}"/>
    <cellStyle name="Fixed 6 9 3" xfId="3873" xr:uid="{00000000-0005-0000-0000-00003D150000}"/>
    <cellStyle name="Fixed 7" xfId="3874" xr:uid="{00000000-0005-0000-0000-00003E150000}"/>
    <cellStyle name="Fixed 7 2" xfId="3875" xr:uid="{00000000-0005-0000-0000-00003F150000}"/>
    <cellStyle name="Fixed 7 3" xfId="3876" xr:uid="{00000000-0005-0000-0000-000040150000}"/>
    <cellStyle name="Fixed 8" xfId="3877" xr:uid="{00000000-0005-0000-0000-000041150000}"/>
    <cellStyle name="Fixed 8 2" xfId="3878" xr:uid="{00000000-0005-0000-0000-000042150000}"/>
    <cellStyle name="Fixed 8 3" xfId="3879" xr:uid="{00000000-0005-0000-0000-000043150000}"/>
    <cellStyle name="Fixed 9" xfId="3880" xr:uid="{00000000-0005-0000-0000-000044150000}"/>
    <cellStyle name="Fixed 9 2" xfId="3881" xr:uid="{00000000-0005-0000-0000-000045150000}"/>
    <cellStyle name="Fixed 9 3" xfId="3882" xr:uid="{00000000-0005-0000-0000-000046150000}"/>
    <cellStyle name="Good" xfId="17019" builtinId="26" customBuiltin="1"/>
    <cellStyle name="Good 2" xfId="14648" xr:uid="{00000000-0005-0000-0000-000048150000}"/>
    <cellStyle name="Good 3" xfId="14649" xr:uid="{00000000-0005-0000-0000-000049150000}"/>
    <cellStyle name="Grey" xfId="3883" xr:uid="{00000000-0005-0000-0000-00004A150000}"/>
    <cellStyle name="HEADER" xfId="13950" xr:uid="{00000000-0005-0000-0000-00004B150000}"/>
    <cellStyle name="Header1" xfId="3884" xr:uid="{00000000-0005-0000-0000-00004C150000}"/>
    <cellStyle name="Header1 2" xfId="3885" xr:uid="{00000000-0005-0000-0000-00004D150000}"/>
    <cellStyle name="Header1 2 2" xfId="10467" xr:uid="{00000000-0005-0000-0000-00004E150000}"/>
    <cellStyle name="Header1 3" xfId="3886" xr:uid="{00000000-0005-0000-0000-00004F150000}"/>
    <cellStyle name="Header1 3 2" xfId="10468" xr:uid="{00000000-0005-0000-0000-000050150000}"/>
    <cellStyle name="Header1 4" xfId="10466" xr:uid="{00000000-0005-0000-0000-000051150000}"/>
    <cellStyle name="Header2" xfId="3887" xr:uid="{00000000-0005-0000-0000-000052150000}"/>
    <cellStyle name="Header2 2" xfId="3888" xr:uid="{00000000-0005-0000-0000-000053150000}"/>
    <cellStyle name="Header2 2 2" xfId="10470" xr:uid="{00000000-0005-0000-0000-000054150000}"/>
    <cellStyle name="Header2 2 2 2" xfId="14650" xr:uid="{00000000-0005-0000-0000-000055150000}"/>
    <cellStyle name="Header2 2 3" xfId="14651" xr:uid="{00000000-0005-0000-0000-000056150000}"/>
    <cellStyle name="Header2 3" xfId="3889" xr:uid="{00000000-0005-0000-0000-000057150000}"/>
    <cellStyle name="Header2 3 2" xfId="10471" xr:uid="{00000000-0005-0000-0000-000058150000}"/>
    <cellStyle name="Header2 3 2 2" xfId="14652" xr:uid="{00000000-0005-0000-0000-000059150000}"/>
    <cellStyle name="Header2 3 3" xfId="14653" xr:uid="{00000000-0005-0000-0000-00005A150000}"/>
    <cellStyle name="Header2 4" xfId="10469" xr:uid="{00000000-0005-0000-0000-00005B150000}"/>
    <cellStyle name="Header2 4 2" xfId="14654" xr:uid="{00000000-0005-0000-0000-00005C150000}"/>
    <cellStyle name="Header2 4 2 2" xfId="14655" xr:uid="{00000000-0005-0000-0000-00005D150000}"/>
    <cellStyle name="Header2 4 3" xfId="14656" xr:uid="{00000000-0005-0000-0000-00005E150000}"/>
    <cellStyle name="Header2 5" xfId="14657" xr:uid="{00000000-0005-0000-0000-00005F150000}"/>
    <cellStyle name="Header2 5 2" xfId="14658" xr:uid="{00000000-0005-0000-0000-000060150000}"/>
    <cellStyle name="Header2 5 2 2" xfId="14659" xr:uid="{00000000-0005-0000-0000-000061150000}"/>
    <cellStyle name="Header2 5 3" xfId="14660" xr:uid="{00000000-0005-0000-0000-000062150000}"/>
    <cellStyle name="Header2 6" xfId="14661" xr:uid="{00000000-0005-0000-0000-000063150000}"/>
    <cellStyle name="Header2 6 2" xfId="14662" xr:uid="{00000000-0005-0000-0000-000064150000}"/>
    <cellStyle name="Header2 7" xfId="14663" xr:uid="{00000000-0005-0000-0000-000065150000}"/>
    <cellStyle name="Heading 1" xfId="17015" builtinId="16" customBuiltin="1"/>
    <cellStyle name="Heading 1 2" xfId="3890" xr:uid="{00000000-0005-0000-0000-000067150000}"/>
    <cellStyle name="Heading 1 2 2" xfId="3891" xr:uid="{00000000-0005-0000-0000-000068150000}"/>
    <cellStyle name="Heading 1 2 2 2" xfId="3892" xr:uid="{00000000-0005-0000-0000-000069150000}"/>
    <cellStyle name="Heading 1 2 2 2 2" xfId="10474" xr:uid="{00000000-0005-0000-0000-00006A150000}"/>
    <cellStyle name="Heading 1 2 2 3" xfId="3893" xr:uid="{00000000-0005-0000-0000-00006B150000}"/>
    <cellStyle name="Heading 1 2 2 3 2" xfId="10475" xr:uid="{00000000-0005-0000-0000-00006C150000}"/>
    <cellStyle name="Heading 1 2 2 4" xfId="10473" xr:uid="{00000000-0005-0000-0000-00006D150000}"/>
    <cellStyle name="Heading 1 2 3" xfId="3894" xr:uid="{00000000-0005-0000-0000-00006E150000}"/>
    <cellStyle name="Heading 1 2 3 2" xfId="3895" xr:uid="{00000000-0005-0000-0000-00006F150000}"/>
    <cellStyle name="Heading 1 2 3 2 2" xfId="10477" xr:uid="{00000000-0005-0000-0000-000070150000}"/>
    <cellStyle name="Heading 1 2 3 3" xfId="3896" xr:uid="{00000000-0005-0000-0000-000071150000}"/>
    <cellStyle name="Heading 1 2 3 3 2" xfId="10478" xr:uid="{00000000-0005-0000-0000-000072150000}"/>
    <cellStyle name="Heading 1 2 3 4" xfId="10476" xr:uid="{00000000-0005-0000-0000-000073150000}"/>
    <cellStyle name="Heading 1 2 4" xfId="3897" xr:uid="{00000000-0005-0000-0000-000074150000}"/>
    <cellStyle name="Heading 1 2 4 2" xfId="10479" xr:uid="{00000000-0005-0000-0000-000075150000}"/>
    <cellStyle name="Heading 1 2 5" xfId="3898" xr:uid="{00000000-0005-0000-0000-000076150000}"/>
    <cellStyle name="Heading 1 2 5 2" xfId="10480" xr:uid="{00000000-0005-0000-0000-000077150000}"/>
    <cellStyle name="Heading 1 2 6" xfId="10472" xr:uid="{00000000-0005-0000-0000-000078150000}"/>
    <cellStyle name="Heading 1 3" xfId="3899" xr:uid="{00000000-0005-0000-0000-000079150000}"/>
    <cellStyle name="Heading 1 3 2" xfId="3900" xr:uid="{00000000-0005-0000-0000-00007A150000}"/>
    <cellStyle name="Heading 1 3 2 2" xfId="10482" xr:uid="{00000000-0005-0000-0000-00007B150000}"/>
    <cellStyle name="Heading 1 3 3" xfId="3901" xr:uid="{00000000-0005-0000-0000-00007C150000}"/>
    <cellStyle name="Heading 1 3 3 2" xfId="10483" xr:uid="{00000000-0005-0000-0000-00007D150000}"/>
    <cellStyle name="Heading 1 3 4" xfId="10481" xr:uid="{00000000-0005-0000-0000-00007E150000}"/>
    <cellStyle name="Heading 1 4" xfId="3902" xr:uid="{00000000-0005-0000-0000-00007F150000}"/>
    <cellStyle name="Heading 1 4 2" xfId="3903" xr:uid="{00000000-0005-0000-0000-000080150000}"/>
    <cellStyle name="Heading 1 4 2 2" xfId="10485" xr:uid="{00000000-0005-0000-0000-000081150000}"/>
    <cellStyle name="Heading 1 4 3" xfId="3904" xr:uid="{00000000-0005-0000-0000-000082150000}"/>
    <cellStyle name="Heading 1 4 3 2" xfId="10486" xr:uid="{00000000-0005-0000-0000-000083150000}"/>
    <cellStyle name="Heading 1 4 4" xfId="10484" xr:uid="{00000000-0005-0000-0000-000084150000}"/>
    <cellStyle name="Heading 1 5" xfId="13951" xr:uid="{00000000-0005-0000-0000-000085150000}"/>
    <cellStyle name="Heading 2" xfId="17016" builtinId="17" customBuiltin="1"/>
    <cellStyle name="Heading 2 2" xfId="3905" xr:uid="{00000000-0005-0000-0000-000087150000}"/>
    <cellStyle name="Heading 2 2 10" xfId="3906" xr:uid="{00000000-0005-0000-0000-000088150000}"/>
    <cellStyle name="Heading 2 2 10 2" xfId="3907" xr:uid="{00000000-0005-0000-0000-000089150000}"/>
    <cellStyle name="Heading 2 2 10 2 2" xfId="10489" xr:uid="{00000000-0005-0000-0000-00008A150000}"/>
    <cellStyle name="Heading 2 2 10 3" xfId="3908" xr:uid="{00000000-0005-0000-0000-00008B150000}"/>
    <cellStyle name="Heading 2 2 10 3 2" xfId="10490" xr:uid="{00000000-0005-0000-0000-00008C150000}"/>
    <cellStyle name="Heading 2 2 10 4" xfId="10488" xr:uid="{00000000-0005-0000-0000-00008D150000}"/>
    <cellStyle name="Heading 2 2 11" xfId="3909" xr:uid="{00000000-0005-0000-0000-00008E150000}"/>
    <cellStyle name="Heading 2 2 11 2" xfId="3910" xr:uid="{00000000-0005-0000-0000-00008F150000}"/>
    <cellStyle name="Heading 2 2 11 2 2" xfId="10492" xr:uid="{00000000-0005-0000-0000-000090150000}"/>
    <cellStyle name="Heading 2 2 11 3" xfId="3911" xr:uid="{00000000-0005-0000-0000-000091150000}"/>
    <cellStyle name="Heading 2 2 11 3 2" xfId="10493" xr:uid="{00000000-0005-0000-0000-000092150000}"/>
    <cellStyle name="Heading 2 2 11 4" xfId="10491" xr:uid="{00000000-0005-0000-0000-000093150000}"/>
    <cellStyle name="Heading 2 2 12" xfId="3912" xr:uid="{00000000-0005-0000-0000-000094150000}"/>
    <cellStyle name="Heading 2 2 12 2" xfId="3913" xr:uid="{00000000-0005-0000-0000-000095150000}"/>
    <cellStyle name="Heading 2 2 12 2 2" xfId="10495" xr:uid="{00000000-0005-0000-0000-000096150000}"/>
    <cellStyle name="Heading 2 2 12 3" xfId="3914" xr:uid="{00000000-0005-0000-0000-000097150000}"/>
    <cellStyle name="Heading 2 2 12 3 2" xfId="10496" xr:uid="{00000000-0005-0000-0000-000098150000}"/>
    <cellStyle name="Heading 2 2 12 4" xfId="10494" xr:uid="{00000000-0005-0000-0000-000099150000}"/>
    <cellStyle name="Heading 2 2 13" xfId="3915" xr:uid="{00000000-0005-0000-0000-00009A150000}"/>
    <cellStyle name="Heading 2 2 13 2" xfId="3916" xr:uid="{00000000-0005-0000-0000-00009B150000}"/>
    <cellStyle name="Heading 2 2 13 2 2" xfId="10498" xr:uid="{00000000-0005-0000-0000-00009C150000}"/>
    <cellStyle name="Heading 2 2 13 3" xfId="3917" xr:uid="{00000000-0005-0000-0000-00009D150000}"/>
    <cellStyle name="Heading 2 2 13 3 2" xfId="10499" xr:uid="{00000000-0005-0000-0000-00009E150000}"/>
    <cellStyle name="Heading 2 2 13 4" xfId="10497" xr:uid="{00000000-0005-0000-0000-00009F150000}"/>
    <cellStyle name="Heading 2 2 14" xfId="3918" xr:uid="{00000000-0005-0000-0000-0000A0150000}"/>
    <cellStyle name="Heading 2 2 14 2" xfId="3919" xr:uid="{00000000-0005-0000-0000-0000A1150000}"/>
    <cellStyle name="Heading 2 2 14 2 2" xfId="10501" xr:uid="{00000000-0005-0000-0000-0000A2150000}"/>
    <cellStyle name="Heading 2 2 14 3" xfId="3920" xr:uid="{00000000-0005-0000-0000-0000A3150000}"/>
    <cellStyle name="Heading 2 2 14 3 2" xfId="10502" xr:uid="{00000000-0005-0000-0000-0000A4150000}"/>
    <cellStyle name="Heading 2 2 14 4" xfId="10500" xr:uid="{00000000-0005-0000-0000-0000A5150000}"/>
    <cellStyle name="Heading 2 2 15" xfId="3921" xr:uid="{00000000-0005-0000-0000-0000A6150000}"/>
    <cellStyle name="Heading 2 2 15 2" xfId="3922" xr:uid="{00000000-0005-0000-0000-0000A7150000}"/>
    <cellStyle name="Heading 2 2 15 2 2" xfId="10504" xr:uid="{00000000-0005-0000-0000-0000A8150000}"/>
    <cellStyle name="Heading 2 2 15 3" xfId="3923" xr:uid="{00000000-0005-0000-0000-0000A9150000}"/>
    <cellStyle name="Heading 2 2 15 3 2" xfId="10505" xr:uid="{00000000-0005-0000-0000-0000AA150000}"/>
    <cellStyle name="Heading 2 2 15 4" xfId="10503" xr:uid="{00000000-0005-0000-0000-0000AB150000}"/>
    <cellStyle name="Heading 2 2 16" xfId="3924" xr:uid="{00000000-0005-0000-0000-0000AC150000}"/>
    <cellStyle name="Heading 2 2 16 2" xfId="3925" xr:uid="{00000000-0005-0000-0000-0000AD150000}"/>
    <cellStyle name="Heading 2 2 16 2 2" xfId="10507" xr:uid="{00000000-0005-0000-0000-0000AE150000}"/>
    <cellStyle name="Heading 2 2 16 3" xfId="3926" xr:uid="{00000000-0005-0000-0000-0000AF150000}"/>
    <cellStyle name="Heading 2 2 16 3 2" xfId="10508" xr:uid="{00000000-0005-0000-0000-0000B0150000}"/>
    <cellStyle name="Heading 2 2 16 4" xfId="10506" xr:uid="{00000000-0005-0000-0000-0000B1150000}"/>
    <cellStyle name="Heading 2 2 17" xfId="3927" xr:uid="{00000000-0005-0000-0000-0000B2150000}"/>
    <cellStyle name="Heading 2 2 17 2" xfId="3928" xr:uid="{00000000-0005-0000-0000-0000B3150000}"/>
    <cellStyle name="Heading 2 2 17 2 2" xfId="10510" xr:uid="{00000000-0005-0000-0000-0000B4150000}"/>
    <cellStyle name="Heading 2 2 17 3" xfId="3929" xr:uid="{00000000-0005-0000-0000-0000B5150000}"/>
    <cellStyle name="Heading 2 2 17 3 2" xfId="10511" xr:uid="{00000000-0005-0000-0000-0000B6150000}"/>
    <cellStyle name="Heading 2 2 17 4" xfId="10509" xr:uid="{00000000-0005-0000-0000-0000B7150000}"/>
    <cellStyle name="Heading 2 2 18" xfId="3930" xr:uid="{00000000-0005-0000-0000-0000B8150000}"/>
    <cellStyle name="Heading 2 2 18 2" xfId="3931" xr:uid="{00000000-0005-0000-0000-0000B9150000}"/>
    <cellStyle name="Heading 2 2 18 2 2" xfId="10513" xr:uid="{00000000-0005-0000-0000-0000BA150000}"/>
    <cellStyle name="Heading 2 2 18 3" xfId="3932" xr:uid="{00000000-0005-0000-0000-0000BB150000}"/>
    <cellStyle name="Heading 2 2 18 3 2" xfId="10514" xr:uid="{00000000-0005-0000-0000-0000BC150000}"/>
    <cellStyle name="Heading 2 2 18 4" xfId="10512" xr:uid="{00000000-0005-0000-0000-0000BD150000}"/>
    <cellStyle name="Heading 2 2 19" xfId="3933" xr:uid="{00000000-0005-0000-0000-0000BE150000}"/>
    <cellStyle name="Heading 2 2 19 2" xfId="3934" xr:uid="{00000000-0005-0000-0000-0000BF150000}"/>
    <cellStyle name="Heading 2 2 19 2 2" xfId="10516" xr:uid="{00000000-0005-0000-0000-0000C0150000}"/>
    <cellStyle name="Heading 2 2 19 3" xfId="3935" xr:uid="{00000000-0005-0000-0000-0000C1150000}"/>
    <cellStyle name="Heading 2 2 19 3 2" xfId="10517" xr:uid="{00000000-0005-0000-0000-0000C2150000}"/>
    <cellStyle name="Heading 2 2 19 4" xfId="10515" xr:uid="{00000000-0005-0000-0000-0000C3150000}"/>
    <cellStyle name="Heading 2 2 2" xfId="3936" xr:uid="{00000000-0005-0000-0000-0000C4150000}"/>
    <cellStyle name="Heading 2 2 2 10" xfId="3937" xr:uid="{00000000-0005-0000-0000-0000C5150000}"/>
    <cellStyle name="Heading 2 2 2 10 2" xfId="3938" xr:uid="{00000000-0005-0000-0000-0000C6150000}"/>
    <cellStyle name="Heading 2 2 2 10 2 2" xfId="10520" xr:uid="{00000000-0005-0000-0000-0000C7150000}"/>
    <cellStyle name="Heading 2 2 2 10 3" xfId="3939" xr:uid="{00000000-0005-0000-0000-0000C8150000}"/>
    <cellStyle name="Heading 2 2 2 10 3 2" xfId="10521" xr:uid="{00000000-0005-0000-0000-0000C9150000}"/>
    <cellStyle name="Heading 2 2 2 10 4" xfId="10519" xr:uid="{00000000-0005-0000-0000-0000CA150000}"/>
    <cellStyle name="Heading 2 2 2 11" xfId="3940" xr:uid="{00000000-0005-0000-0000-0000CB150000}"/>
    <cellStyle name="Heading 2 2 2 11 2" xfId="3941" xr:uid="{00000000-0005-0000-0000-0000CC150000}"/>
    <cellStyle name="Heading 2 2 2 11 2 2" xfId="10523" xr:uid="{00000000-0005-0000-0000-0000CD150000}"/>
    <cellStyle name="Heading 2 2 2 11 3" xfId="3942" xr:uid="{00000000-0005-0000-0000-0000CE150000}"/>
    <cellStyle name="Heading 2 2 2 11 3 2" xfId="10524" xr:uid="{00000000-0005-0000-0000-0000CF150000}"/>
    <cellStyle name="Heading 2 2 2 11 4" xfId="10522" xr:uid="{00000000-0005-0000-0000-0000D0150000}"/>
    <cellStyle name="Heading 2 2 2 12" xfId="3943" xr:uid="{00000000-0005-0000-0000-0000D1150000}"/>
    <cellStyle name="Heading 2 2 2 12 2" xfId="3944" xr:uid="{00000000-0005-0000-0000-0000D2150000}"/>
    <cellStyle name="Heading 2 2 2 12 2 2" xfId="10526" xr:uid="{00000000-0005-0000-0000-0000D3150000}"/>
    <cellStyle name="Heading 2 2 2 12 3" xfId="3945" xr:uid="{00000000-0005-0000-0000-0000D4150000}"/>
    <cellStyle name="Heading 2 2 2 12 3 2" xfId="10527" xr:uid="{00000000-0005-0000-0000-0000D5150000}"/>
    <cellStyle name="Heading 2 2 2 12 4" xfId="10525" xr:uid="{00000000-0005-0000-0000-0000D6150000}"/>
    <cellStyle name="Heading 2 2 2 13" xfId="3946" xr:uid="{00000000-0005-0000-0000-0000D7150000}"/>
    <cellStyle name="Heading 2 2 2 13 2" xfId="3947" xr:uid="{00000000-0005-0000-0000-0000D8150000}"/>
    <cellStyle name="Heading 2 2 2 13 2 2" xfId="10529" xr:uid="{00000000-0005-0000-0000-0000D9150000}"/>
    <cellStyle name="Heading 2 2 2 13 3" xfId="3948" xr:uid="{00000000-0005-0000-0000-0000DA150000}"/>
    <cellStyle name="Heading 2 2 2 13 3 2" xfId="10530" xr:uid="{00000000-0005-0000-0000-0000DB150000}"/>
    <cellStyle name="Heading 2 2 2 13 4" xfId="10528" xr:uid="{00000000-0005-0000-0000-0000DC150000}"/>
    <cellStyle name="Heading 2 2 2 14" xfId="3949" xr:uid="{00000000-0005-0000-0000-0000DD150000}"/>
    <cellStyle name="Heading 2 2 2 14 2" xfId="3950" xr:uid="{00000000-0005-0000-0000-0000DE150000}"/>
    <cellStyle name="Heading 2 2 2 14 2 2" xfId="10532" xr:uid="{00000000-0005-0000-0000-0000DF150000}"/>
    <cellStyle name="Heading 2 2 2 14 3" xfId="3951" xr:uid="{00000000-0005-0000-0000-0000E0150000}"/>
    <cellStyle name="Heading 2 2 2 14 3 2" xfId="10533" xr:uid="{00000000-0005-0000-0000-0000E1150000}"/>
    <cellStyle name="Heading 2 2 2 14 4" xfId="10531" xr:uid="{00000000-0005-0000-0000-0000E2150000}"/>
    <cellStyle name="Heading 2 2 2 15" xfId="3952" xr:uid="{00000000-0005-0000-0000-0000E3150000}"/>
    <cellStyle name="Heading 2 2 2 15 2" xfId="3953" xr:uid="{00000000-0005-0000-0000-0000E4150000}"/>
    <cellStyle name="Heading 2 2 2 15 2 2" xfId="10535" xr:uid="{00000000-0005-0000-0000-0000E5150000}"/>
    <cellStyle name="Heading 2 2 2 15 3" xfId="3954" xr:uid="{00000000-0005-0000-0000-0000E6150000}"/>
    <cellStyle name="Heading 2 2 2 15 3 2" xfId="10536" xr:uid="{00000000-0005-0000-0000-0000E7150000}"/>
    <cellStyle name="Heading 2 2 2 15 4" xfId="10534" xr:uid="{00000000-0005-0000-0000-0000E8150000}"/>
    <cellStyle name="Heading 2 2 2 16" xfId="3955" xr:uid="{00000000-0005-0000-0000-0000E9150000}"/>
    <cellStyle name="Heading 2 2 2 16 2" xfId="3956" xr:uid="{00000000-0005-0000-0000-0000EA150000}"/>
    <cellStyle name="Heading 2 2 2 16 2 2" xfId="10538" xr:uid="{00000000-0005-0000-0000-0000EB150000}"/>
    <cellStyle name="Heading 2 2 2 16 3" xfId="3957" xr:uid="{00000000-0005-0000-0000-0000EC150000}"/>
    <cellStyle name="Heading 2 2 2 16 3 2" xfId="10539" xr:uid="{00000000-0005-0000-0000-0000ED150000}"/>
    <cellStyle name="Heading 2 2 2 16 4" xfId="10537" xr:uid="{00000000-0005-0000-0000-0000EE150000}"/>
    <cellStyle name="Heading 2 2 2 17" xfId="3958" xr:uid="{00000000-0005-0000-0000-0000EF150000}"/>
    <cellStyle name="Heading 2 2 2 17 2" xfId="3959" xr:uid="{00000000-0005-0000-0000-0000F0150000}"/>
    <cellStyle name="Heading 2 2 2 17 2 2" xfId="10541" xr:uid="{00000000-0005-0000-0000-0000F1150000}"/>
    <cellStyle name="Heading 2 2 2 17 3" xfId="3960" xr:uid="{00000000-0005-0000-0000-0000F2150000}"/>
    <cellStyle name="Heading 2 2 2 17 3 2" xfId="10542" xr:uid="{00000000-0005-0000-0000-0000F3150000}"/>
    <cellStyle name="Heading 2 2 2 17 4" xfId="10540" xr:uid="{00000000-0005-0000-0000-0000F4150000}"/>
    <cellStyle name="Heading 2 2 2 18" xfId="3961" xr:uid="{00000000-0005-0000-0000-0000F5150000}"/>
    <cellStyle name="Heading 2 2 2 18 2" xfId="3962" xr:uid="{00000000-0005-0000-0000-0000F6150000}"/>
    <cellStyle name="Heading 2 2 2 18 2 2" xfId="10544" xr:uid="{00000000-0005-0000-0000-0000F7150000}"/>
    <cellStyle name="Heading 2 2 2 18 3" xfId="3963" xr:uid="{00000000-0005-0000-0000-0000F8150000}"/>
    <cellStyle name="Heading 2 2 2 18 3 2" xfId="10545" xr:uid="{00000000-0005-0000-0000-0000F9150000}"/>
    <cellStyle name="Heading 2 2 2 18 4" xfId="10543" xr:uid="{00000000-0005-0000-0000-0000FA150000}"/>
    <cellStyle name="Heading 2 2 2 19" xfId="3964" xr:uid="{00000000-0005-0000-0000-0000FB150000}"/>
    <cellStyle name="Heading 2 2 2 19 2" xfId="3965" xr:uid="{00000000-0005-0000-0000-0000FC150000}"/>
    <cellStyle name="Heading 2 2 2 19 2 2" xfId="10547" xr:uid="{00000000-0005-0000-0000-0000FD150000}"/>
    <cellStyle name="Heading 2 2 2 19 3" xfId="3966" xr:uid="{00000000-0005-0000-0000-0000FE150000}"/>
    <cellStyle name="Heading 2 2 2 19 3 2" xfId="10548" xr:uid="{00000000-0005-0000-0000-0000FF150000}"/>
    <cellStyle name="Heading 2 2 2 19 4" xfId="10546" xr:uid="{00000000-0005-0000-0000-000000160000}"/>
    <cellStyle name="Heading 2 2 2 2" xfId="3967" xr:uid="{00000000-0005-0000-0000-000001160000}"/>
    <cellStyle name="Heading 2 2 2 2 2" xfId="3968" xr:uid="{00000000-0005-0000-0000-000002160000}"/>
    <cellStyle name="Heading 2 2 2 2 2 2" xfId="10550" xr:uid="{00000000-0005-0000-0000-000003160000}"/>
    <cellStyle name="Heading 2 2 2 2 3" xfId="3969" xr:uid="{00000000-0005-0000-0000-000004160000}"/>
    <cellStyle name="Heading 2 2 2 2 3 2" xfId="10551" xr:uid="{00000000-0005-0000-0000-000005160000}"/>
    <cellStyle name="Heading 2 2 2 2 4" xfId="10549" xr:uid="{00000000-0005-0000-0000-000006160000}"/>
    <cellStyle name="Heading 2 2 2 20" xfId="3970" xr:uid="{00000000-0005-0000-0000-000007160000}"/>
    <cellStyle name="Heading 2 2 2 20 2" xfId="3971" xr:uid="{00000000-0005-0000-0000-000008160000}"/>
    <cellStyle name="Heading 2 2 2 20 2 2" xfId="10553" xr:uid="{00000000-0005-0000-0000-000009160000}"/>
    <cellStyle name="Heading 2 2 2 20 3" xfId="3972" xr:uid="{00000000-0005-0000-0000-00000A160000}"/>
    <cellStyle name="Heading 2 2 2 20 3 2" xfId="10554" xr:uid="{00000000-0005-0000-0000-00000B160000}"/>
    <cellStyle name="Heading 2 2 2 20 4" xfId="10552" xr:uid="{00000000-0005-0000-0000-00000C160000}"/>
    <cellStyle name="Heading 2 2 2 21" xfId="3973" xr:uid="{00000000-0005-0000-0000-00000D160000}"/>
    <cellStyle name="Heading 2 2 2 21 2" xfId="3974" xr:uid="{00000000-0005-0000-0000-00000E160000}"/>
    <cellStyle name="Heading 2 2 2 21 2 2" xfId="10556" xr:uid="{00000000-0005-0000-0000-00000F160000}"/>
    <cellStyle name="Heading 2 2 2 21 3" xfId="3975" xr:uid="{00000000-0005-0000-0000-000010160000}"/>
    <cellStyle name="Heading 2 2 2 21 3 2" xfId="10557" xr:uid="{00000000-0005-0000-0000-000011160000}"/>
    <cellStyle name="Heading 2 2 2 21 4" xfId="10555" xr:uid="{00000000-0005-0000-0000-000012160000}"/>
    <cellStyle name="Heading 2 2 2 22" xfId="3976" xr:uid="{00000000-0005-0000-0000-000013160000}"/>
    <cellStyle name="Heading 2 2 2 22 2" xfId="10558" xr:uid="{00000000-0005-0000-0000-000014160000}"/>
    <cellStyle name="Heading 2 2 2 23" xfId="3977" xr:uid="{00000000-0005-0000-0000-000015160000}"/>
    <cellStyle name="Heading 2 2 2 23 2" xfId="10559" xr:uid="{00000000-0005-0000-0000-000016160000}"/>
    <cellStyle name="Heading 2 2 2 24" xfId="10518" xr:uid="{00000000-0005-0000-0000-000017160000}"/>
    <cellStyle name="Heading 2 2 2 3" xfId="3978" xr:uid="{00000000-0005-0000-0000-000018160000}"/>
    <cellStyle name="Heading 2 2 2 3 2" xfId="3979" xr:uid="{00000000-0005-0000-0000-000019160000}"/>
    <cellStyle name="Heading 2 2 2 3 2 2" xfId="10561" xr:uid="{00000000-0005-0000-0000-00001A160000}"/>
    <cellStyle name="Heading 2 2 2 3 3" xfId="3980" xr:uid="{00000000-0005-0000-0000-00001B160000}"/>
    <cellStyle name="Heading 2 2 2 3 3 2" xfId="10562" xr:uid="{00000000-0005-0000-0000-00001C160000}"/>
    <cellStyle name="Heading 2 2 2 3 4" xfId="10560" xr:uid="{00000000-0005-0000-0000-00001D160000}"/>
    <cellStyle name="Heading 2 2 2 4" xfId="3981" xr:uid="{00000000-0005-0000-0000-00001E160000}"/>
    <cellStyle name="Heading 2 2 2 4 2" xfId="3982" xr:uid="{00000000-0005-0000-0000-00001F160000}"/>
    <cellStyle name="Heading 2 2 2 4 2 2" xfId="10564" xr:uid="{00000000-0005-0000-0000-000020160000}"/>
    <cellStyle name="Heading 2 2 2 4 3" xfId="3983" xr:uid="{00000000-0005-0000-0000-000021160000}"/>
    <cellStyle name="Heading 2 2 2 4 3 2" xfId="10565" xr:uid="{00000000-0005-0000-0000-000022160000}"/>
    <cellStyle name="Heading 2 2 2 4 4" xfId="10563" xr:uid="{00000000-0005-0000-0000-000023160000}"/>
    <cellStyle name="Heading 2 2 2 5" xfId="3984" xr:uid="{00000000-0005-0000-0000-000024160000}"/>
    <cellStyle name="Heading 2 2 2 5 2" xfId="3985" xr:uid="{00000000-0005-0000-0000-000025160000}"/>
    <cellStyle name="Heading 2 2 2 5 2 2" xfId="10567" xr:uid="{00000000-0005-0000-0000-000026160000}"/>
    <cellStyle name="Heading 2 2 2 5 3" xfId="3986" xr:uid="{00000000-0005-0000-0000-000027160000}"/>
    <cellStyle name="Heading 2 2 2 5 3 2" xfId="10568" xr:uid="{00000000-0005-0000-0000-000028160000}"/>
    <cellStyle name="Heading 2 2 2 5 4" xfId="10566" xr:uid="{00000000-0005-0000-0000-000029160000}"/>
    <cellStyle name="Heading 2 2 2 6" xfId="3987" xr:uid="{00000000-0005-0000-0000-00002A160000}"/>
    <cellStyle name="Heading 2 2 2 6 2" xfId="3988" xr:uid="{00000000-0005-0000-0000-00002B160000}"/>
    <cellStyle name="Heading 2 2 2 6 2 2" xfId="10570" xr:uid="{00000000-0005-0000-0000-00002C160000}"/>
    <cellStyle name="Heading 2 2 2 6 3" xfId="3989" xr:uid="{00000000-0005-0000-0000-00002D160000}"/>
    <cellStyle name="Heading 2 2 2 6 3 2" xfId="10571" xr:uid="{00000000-0005-0000-0000-00002E160000}"/>
    <cellStyle name="Heading 2 2 2 6 4" xfId="10569" xr:uid="{00000000-0005-0000-0000-00002F160000}"/>
    <cellStyle name="Heading 2 2 2 7" xfId="3990" xr:uid="{00000000-0005-0000-0000-000030160000}"/>
    <cellStyle name="Heading 2 2 2 7 2" xfId="3991" xr:uid="{00000000-0005-0000-0000-000031160000}"/>
    <cellStyle name="Heading 2 2 2 7 2 2" xfId="10573" xr:uid="{00000000-0005-0000-0000-000032160000}"/>
    <cellStyle name="Heading 2 2 2 7 3" xfId="3992" xr:uid="{00000000-0005-0000-0000-000033160000}"/>
    <cellStyle name="Heading 2 2 2 7 3 2" xfId="10574" xr:uid="{00000000-0005-0000-0000-000034160000}"/>
    <cellStyle name="Heading 2 2 2 7 4" xfId="10572" xr:uid="{00000000-0005-0000-0000-000035160000}"/>
    <cellStyle name="Heading 2 2 2 8" xfId="3993" xr:uid="{00000000-0005-0000-0000-000036160000}"/>
    <cellStyle name="Heading 2 2 2 8 2" xfId="3994" xr:uid="{00000000-0005-0000-0000-000037160000}"/>
    <cellStyle name="Heading 2 2 2 8 2 2" xfId="10576" xr:uid="{00000000-0005-0000-0000-000038160000}"/>
    <cellStyle name="Heading 2 2 2 8 3" xfId="3995" xr:uid="{00000000-0005-0000-0000-000039160000}"/>
    <cellStyle name="Heading 2 2 2 8 3 2" xfId="10577" xr:uid="{00000000-0005-0000-0000-00003A160000}"/>
    <cellStyle name="Heading 2 2 2 8 4" xfId="10575" xr:uid="{00000000-0005-0000-0000-00003B160000}"/>
    <cellStyle name="Heading 2 2 2 9" xfId="3996" xr:uid="{00000000-0005-0000-0000-00003C160000}"/>
    <cellStyle name="Heading 2 2 2 9 2" xfId="3997" xr:uid="{00000000-0005-0000-0000-00003D160000}"/>
    <cellStyle name="Heading 2 2 2 9 2 2" xfId="10579" xr:uid="{00000000-0005-0000-0000-00003E160000}"/>
    <cellStyle name="Heading 2 2 2 9 3" xfId="3998" xr:uid="{00000000-0005-0000-0000-00003F160000}"/>
    <cellStyle name="Heading 2 2 2 9 3 2" xfId="10580" xr:uid="{00000000-0005-0000-0000-000040160000}"/>
    <cellStyle name="Heading 2 2 2 9 4" xfId="10578" xr:uid="{00000000-0005-0000-0000-000041160000}"/>
    <cellStyle name="Heading 2 2 20" xfId="3999" xr:uid="{00000000-0005-0000-0000-000042160000}"/>
    <cellStyle name="Heading 2 2 20 2" xfId="4000" xr:uid="{00000000-0005-0000-0000-000043160000}"/>
    <cellStyle name="Heading 2 2 20 2 2" xfId="10582" xr:uid="{00000000-0005-0000-0000-000044160000}"/>
    <cellStyle name="Heading 2 2 20 3" xfId="4001" xr:uid="{00000000-0005-0000-0000-000045160000}"/>
    <cellStyle name="Heading 2 2 20 3 2" xfId="10583" xr:uid="{00000000-0005-0000-0000-000046160000}"/>
    <cellStyle name="Heading 2 2 20 4" xfId="10581" xr:uid="{00000000-0005-0000-0000-000047160000}"/>
    <cellStyle name="Heading 2 2 21" xfId="4002" xr:uid="{00000000-0005-0000-0000-000048160000}"/>
    <cellStyle name="Heading 2 2 21 2" xfId="4003" xr:uid="{00000000-0005-0000-0000-000049160000}"/>
    <cellStyle name="Heading 2 2 21 2 2" xfId="10585" xr:uid="{00000000-0005-0000-0000-00004A160000}"/>
    <cellStyle name="Heading 2 2 21 3" xfId="4004" xr:uid="{00000000-0005-0000-0000-00004B160000}"/>
    <cellStyle name="Heading 2 2 21 3 2" xfId="10586" xr:uid="{00000000-0005-0000-0000-00004C160000}"/>
    <cellStyle name="Heading 2 2 21 4" xfId="10584" xr:uid="{00000000-0005-0000-0000-00004D160000}"/>
    <cellStyle name="Heading 2 2 22" xfId="4005" xr:uid="{00000000-0005-0000-0000-00004E160000}"/>
    <cellStyle name="Heading 2 2 22 2" xfId="4006" xr:uid="{00000000-0005-0000-0000-00004F160000}"/>
    <cellStyle name="Heading 2 2 22 2 2" xfId="10588" xr:uid="{00000000-0005-0000-0000-000050160000}"/>
    <cellStyle name="Heading 2 2 22 3" xfId="4007" xr:uid="{00000000-0005-0000-0000-000051160000}"/>
    <cellStyle name="Heading 2 2 22 3 2" xfId="10589" xr:uid="{00000000-0005-0000-0000-000052160000}"/>
    <cellStyle name="Heading 2 2 22 4" xfId="10587" xr:uid="{00000000-0005-0000-0000-000053160000}"/>
    <cellStyle name="Heading 2 2 23" xfId="4008" xr:uid="{00000000-0005-0000-0000-000054160000}"/>
    <cellStyle name="Heading 2 2 23 2" xfId="4009" xr:uid="{00000000-0005-0000-0000-000055160000}"/>
    <cellStyle name="Heading 2 2 23 2 2" xfId="10591" xr:uid="{00000000-0005-0000-0000-000056160000}"/>
    <cellStyle name="Heading 2 2 23 3" xfId="4010" xr:uid="{00000000-0005-0000-0000-000057160000}"/>
    <cellStyle name="Heading 2 2 23 3 2" xfId="10592" xr:uid="{00000000-0005-0000-0000-000058160000}"/>
    <cellStyle name="Heading 2 2 23 4" xfId="10590" xr:uid="{00000000-0005-0000-0000-000059160000}"/>
    <cellStyle name="Heading 2 2 24" xfId="4011" xr:uid="{00000000-0005-0000-0000-00005A160000}"/>
    <cellStyle name="Heading 2 2 24 2" xfId="10593" xr:uid="{00000000-0005-0000-0000-00005B160000}"/>
    <cellStyle name="Heading 2 2 25" xfId="4012" xr:uid="{00000000-0005-0000-0000-00005C160000}"/>
    <cellStyle name="Heading 2 2 25 2" xfId="10594" xr:uid="{00000000-0005-0000-0000-00005D160000}"/>
    <cellStyle name="Heading 2 2 26" xfId="10487" xr:uid="{00000000-0005-0000-0000-00005E160000}"/>
    <cellStyle name="Heading 2 2 3" xfId="4013" xr:uid="{00000000-0005-0000-0000-00005F160000}"/>
    <cellStyle name="Heading 2 2 3 10" xfId="4014" xr:uid="{00000000-0005-0000-0000-000060160000}"/>
    <cellStyle name="Heading 2 2 3 10 2" xfId="4015" xr:uid="{00000000-0005-0000-0000-000061160000}"/>
    <cellStyle name="Heading 2 2 3 10 2 2" xfId="10597" xr:uid="{00000000-0005-0000-0000-000062160000}"/>
    <cellStyle name="Heading 2 2 3 10 3" xfId="4016" xr:uid="{00000000-0005-0000-0000-000063160000}"/>
    <cellStyle name="Heading 2 2 3 10 3 2" xfId="10598" xr:uid="{00000000-0005-0000-0000-000064160000}"/>
    <cellStyle name="Heading 2 2 3 10 4" xfId="10596" xr:uid="{00000000-0005-0000-0000-000065160000}"/>
    <cellStyle name="Heading 2 2 3 11" xfId="4017" xr:uid="{00000000-0005-0000-0000-000066160000}"/>
    <cellStyle name="Heading 2 2 3 11 2" xfId="4018" xr:uid="{00000000-0005-0000-0000-000067160000}"/>
    <cellStyle name="Heading 2 2 3 11 2 2" xfId="10600" xr:uid="{00000000-0005-0000-0000-000068160000}"/>
    <cellStyle name="Heading 2 2 3 11 3" xfId="4019" xr:uid="{00000000-0005-0000-0000-000069160000}"/>
    <cellStyle name="Heading 2 2 3 11 3 2" xfId="10601" xr:uid="{00000000-0005-0000-0000-00006A160000}"/>
    <cellStyle name="Heading 2 2 3 11 4" xfId="10599" xr:uid="{00000000-0005-0000-0000-00006B160000}"/>
    <cellStyle name="Heading 2 2 3 12" xfId="4020" xr:uid="{00000000-0005-0000-0000-00006C160000}"/>
    <cellStyle name="Heading 2 2 3 12 2" xfId="4021" xr:uid="{00000000-0005-0000-0000-00006D160000}"/>
    <cellStyle name="Heading 2 2 3 12 2 2" xfId="10603" xr:uid="{00000000-0005-0000-0000-00006E160000}"/>
    <cellStyle name="Heading 2 2 3 12 3" xfId="4022" xr:uid="{00000000-0005-0000-0000-00006F160000}"/>
    <cellStyle name="Heading 2 2 3 12 3 2" xfId="10604" xr:uid="{00000000-0005-0000-0000-000070160000}"/>
    <cellStyle name="Heading 2 2 3 12 4" xfId="10602" xr:uid="{00000000-0005-0000-0000-000071160000}"/>
    <cellStyle name="Heading 2 2 3 13" xfId="4023" xr:uid="{00000000-0005-0000-0000-000072160000}"/>
    <cellStyle name="Heading 2 2 3 13 2" xfId="4024" xr:uid="{00000000-0005-0000-0000-000073160000}"/>
    <cellStyle name="Heading 2 2 3 13 2 2" xfId="10606" xr:uid="{00000000-0005-0000-0000-000074160000}"/>
    <cellStyle name="Heading 2 2 3 13 3" xfId="4025" xr:uid="{00000000-0005-0000-0000-000075160000}"/>
    <cellStyle name="Heading 2 2 3 13 3 2" xfId="10607" xr:uid="{00000000-0005-0000-0000-000076160000}"/>
    <cellStyle name="Heading 2 2 3 13 4" xfId="10605" xr:uid="{00000000-0005-0000-0000-000077160000}"/>
    <cellStyle name="Heading 2 2 3 14" xfId="4026" xr:uid="{00000000-0005-0000-0000-000078160000}"/>
    <cellStyle name="Heading 2 2 3 14 2" xfId="4027" xr:uid="{00000000-0005-0000-0000-000079160000}"/>
    <cellStyle name="Heading 2 2 3 14 2 2" xfId="10609" xr:uid="{00000000-0005-0000-0000-00007A160000}"/>
    <cellStyle name="Heading 2 2 3 14 3" xfId="4028" xr:uid="{00000000-0005-0000-0000-00007B160000}"/>
    <cellStyle name="Heading 2 2 3 14 3 2" xfId="10610" xr:uid="{00000000-0005-0000-0000-00007C160000}"/>
    <cellStyle name="Heading 2 2 3 14 4" xfId="10608" xr:uid="{00000000-0005-0000-0000-00007D160000}"/>
    <cellStyle name="Heading 2 2 3 15" xfId="4029" xr:uid="{00000000-0005-0000-0000-00007E160000}"/>
    <cellStyle name="Heading 2 2 3 15 2" xfId="4030" xr:uid="{00000000-0005-0000-0000-00007F160000}"/>
    <cellStyle name="Heading 2 2 3 15 2 2" xfId="10612" xr:uid="{00000000-0005-0000-0000-000080160000}"/>
    <cellStyle name="Heading 2 2 3 15 3" xfId="4031" xr:uid="{00000000-0005-0000-0000-000081160000}"/>
    <cellStyle name="Heading 2 2 3 15 3 2" xfId="10613" xr:uid="{00000000-0005-0000-0000-000082160000}"/>
    <cellStyle name="Heading 2 2 3 15 4" xfId="10611" xr:uid="{00000000-0005-0000-0000-000083160000}"/>
    <cellStyle name="Heading 2 2 3 16" xfId="4032" xr:uid="{00000000-0005-0000-0000-000084160000}"/>
    <cellStyle name="Heading 2 2 3 16 2" xfId="4033" xr:uid="{00000000-0005-0000-0000-000085160000}"/>
    <cellStyle name="Heading 2 2 3 16 2 2" xfId="10615" xr:uid="{00000000-0005-0000-0000-000086160000}"/>
    <cellStyle name="Heading 2 2 3 16 3" xfId="4034" xr:uid="{00000000-0005-0000-0000-000087160000}"/>
    <cellStyle name="Heading 2 2 3 16 3 2" xfId="10616" xr:uid="{00000000-0005-0000-0000-000088160000}"/>
    <cellStyle name="Heading 2 2 3 16 4" xfId="10614" xr:uid="{00000000-0005-0000-0000-000089160000}"/>
    <cellStyle name="Heading 2 2 3 17" xfId="4035" xr:uid="{00000000-0005-0000-0000-00008A160000}"/>
    <cellStyle name="Heading 2 2 3 17 2" xfId="4036" xr:uid="{00000000-0005-0000-0000-00008B160000}"/>
    <cellStyle name="Heading 2 2 3 17 2 2" xfId="10618" xr:uid="{00000000-0005-0000-0000-00008C160000}"/>
    <cellStyle name="Heading 2 2 3 17 3" xfId="4037" xr:uid="{00000000-0005-0000-0000-00008D160000}"/>
    <cellStyle name="Heading 2 2 3 17 3 2" xfId="10619" xr:uid="{00000000-0005-0000-0000-00008E160000}"/>
    <cellStyle name="Heading 2 2 3 17 4" xfId="10617" xr:uid="{00000000-0005-0000-0000-00008F160000}"/>
    <cellStyle name="Heading 2 2 3 18" xfId="4038" xr:uid="{00000000-0005-0000-0000-000090160000}"/>
    <cellStyle name="Heading 2 2 3 18 2" xfId="4039" xr:uid="{00000000-0005-0000-0000-000091160000}"/>
    <cellStyle name="Heading 2 2 3 18 2 2" xfId="10621" xr:uid="{00000000-0005-0000-0000-000092160000}"/>
    <cellStyle name="Heading 2 2 3 18 3" xfId="4040" xr:uid="{00000000-0005-0000-0000-000093160000}"/>
    <cellStyle name="Heading 2 2 3 18 3 2" xfId="10622" xr:uid="{00000000-0005-0000-0000-000094160000}"/>
    <cellStyle name="Heading 2 2 3 18 4" xfId="10620" xr:uid="{00000000-0005-0000-0000-000095160000}"/>
    <cellStyle name="Heading 2 2 3 19" xfId="4041" xr:uid="{00000000-0005-0000-0000-000096160000}"/>
    <cellStyle name="Heading 2 2 3 19 2" xfId="4042" xr:uid="{00000000-0005-0000-0000-000097160000}"/>
    <cellStyle name="Heading 2 2 3 19 2 2" xfId="10624" xr:uid="{00000000-0005-0000-0000-000098160000}"/>
    <cellStyle name="Heading 2 2 3 19 3" xfId="4043" xr:uid="{00000000-0005-0000-0000-000099160000}"/>
    <cellStyle name="Heading 2 2 3 19 3 2" xfId="10625" xr:uid="{00000000-0005-0000-0000-00009A160000}"/>
    <cellStyle name="Heading 2 2 3 19 4" xfId="10623" xr:uid="{00000000-0005-0000-0000-00009B160000}"/>
    <cellStyle name="Heading 2 2 3 2" xfId="4044" xr:uid="{00000000-0005-0000-0000-00009C160000}"/>
    <cellStyle name="Heading 2 2 3 2 2" xfId="4045" xr:uid="{00000000-0005-0000-0000-00009D160000}"/>
    <cellStyle name="Heading 2 2 3 2 2 2" xfId="10627" xr:uid="{00000000-0005-0000-0000-00009E160000}"/>
    <cellStyle name="Heading 2 2 3 2 3" xfId="4046" xr:uid="{00000000-0005-0000-0000-00009F160000}"/>
    <cellStyle name="Heading 2 2 3 2 3 2" xfId="10628" xr:uid="{00000000-0005-0000-0000-0000A0160000}"/>
    <cellStyle name="Heading 2 2 3 2 4" xfId="10626" xr:uid="{00000000-0005-0000-0000-0000A1160000}"/>
    <cellStyle name="Heading 2 2 3 20" xfId="4047" xr:uid="{00000000-0005-0000-0000-0000A2160000}"/>
    <cellStyle name="Heading 2 2 3 20 2" xfId="4048" xr:uid="{00000000-0005-0000-0000-0000A3160000}"/>
    <cellStyle name="Heading 2 2 3 20 2 2" xfId="10630" xr:uid="{00000000-0005-0000-0000-0000A4160000}"/>
    <cellStyle name="Heading 2 2 3 20 3" xfId="4049" xr:uid="{00000000-0005-0000-0000-0000A5160000}"/>
    <cellStyle name="Heading 2 2 3 20 3 2" xfId="10631" xr:uid="{00000000-0005-0000-0000-0000A6160000}"/>
    <cellStyle name="Heading 2 2 3 20 4" xfId="10629" xr:uid="{00000000-0005-0000-0000-0000A7160000}"/>
    <cellStyle name="Heading 2 2 3 21" xfId="4050" xr:uid="{00000000-0005-0000-0000-0000A8160000}"/>
    <cellStyle name="Heading 2 2 3 21 2" xfId="4051" xr:uid="{00000000-0005-0000-0000-0000A9160000}"/>
    <cellStyle name="Heading 2 2 3 21 2 2" xfId="10633" xr:uid="{00000000-0005-0000-0000-0000AA160000}"/>
    <cellStyle name="Heading 2 2 3 21 3" xfId="4052" xr:uid="{00000000-0005-0000-0000-0000AB160000}"/>
    <cellStyle name="Heading 2 2 3 21 3 2" xfId="10634" xr:uid="{00000000-0005-0000-0000-0000AC160000}"/>
    <cellStyle name="Heading 2 2 3 21 4" xfId="10632" xr:uid="{00000000-0005-0000-0000-0000AD160000}"/>
    <cellStyle name="Heading 2 2 3 22" xfId="4053" xr:uid="{00000000-0005-0000-0000-0000AE160000}"/>
    <cellStyle name="Heading 2 2 3 22 2" xfId="10635" xr:uid="{00000000-0005-0000-0000-0000AF160000}"/>
    <cellStyle name="Heading 2 2 3 23" xfId="4054" xr:uid="{00000000-0005-0000-0000-0000B0160000}"/>
    <cellStyle name="Heading 2 2 3 23 2" xfId="10636" xr:uid="{00000000-0005-0000-0000-0000B1160000}"/>
    <cellStyle name="Heading 2 2 3 24" xfId="10595" xr:uid="{00000000-0005-0000-0000-0000B2160000}"/>
    <cellStyle name="Heading 2 2 3 3" xfId="4055" xr:uid="{00000000-0005-0000-0000-0000B3160000}"/>
    <cellStyle name="Heading 2 2 3 3 2" xfId="4056" xr:uid="{00000000-0005-0000-0000-0000B4160000}"/>
    <cellStyle name="Heading 2 2 3 3 2 2" xfId="10638" xr:uid="{00000000-0005-0000-0000-0000B5160000}"/>
    <cellStyle name="Heading 2 2 3 3 3" xfId="4057" xr:uid="{00000000-0005-0000-0000-0000B6160000}"/>
    <cellStyle name="Heading 2 2 3 3 3 2" xfId="10639" xr:uid="{00000000-0005-0000-0000-0000B7160000}"/>
    <cellStyle name="Heading 2 2 3 3 4" xfId="10637" xr:uid="{00000000-0005-0000-0000-0000B8160000}"/>
    <cellStyle name="Heading 2 2 3 4" xfId="4058" xr:uid="{00000000-0005-0000-0000-0000B9160000}"/>
    <cellStyle name="Heading 2 2 3 4 2" xfId="4059" xr:uid="{00000000-0005-0000-0000-0000BA160000}"/>
    <cellStyle name="Heading 2 2 3 4 2 2" xfId="10641" xr:uid="{00000000-0005-0000-0000-0000BB160000}"/>
    <cellStyle name="Heading 2 2 3 4 3" xfId="4060" xr:uid="{00000000-0005-0000-0000-0000BC160000}"/>
    <cellStyle name="Heading 2 2 3 4 3 2" xfId="10642" xr:uid="{00000000-0005-0000-0000-0000BD160000}"/>
    <cellStyle name="Heading 2 2 3 4 4" xfId="10640" xr:uid="{00000000-0005-0000-0000-0000BE160000}"/>
    <cellStyle name="Heading 2 2 3 5" xfId="4061" xr:uid="{00000000-0005-0000-0000-0000BF160000}"/>
    <cellStyle name="Heading 2 2 3 5 2" xfId="4062" xr:uid="{00000000-0005-0000-0000-0000C0160000}"/>
    <cellStyle name="Heading 2 2 3 5 2 2" xfId="10644" xr:uid="{00000000-0005-0000-0000-0000C1160000}"/>
    <cellStyle name="Heading 2 2 3 5 3" xfId="4063" xr:uid="{00000000-0005-0000-0000-0000C2160000}"/>
    <cellStyle name="Heading 2 2 3 5 3 2" xfId="10645" xr:uid="{00000000-0005-0000-0000-0000C3160000}"/>
    <cellStyle name="Heading 2 2 3 5 4" xfId="10643" xr:uid="{00000000-0005-0000-0000-0000C4160000}"/>
    <cellStyle name="Heading 2 2 3 6" xfId="4064" xr:uid="{00000000-0005-0000-0000-0000C5160000}"/>
    <cellStyle name="Heading 2 2 3 6 2" xfId="4065" xr:uid="{00000000-0005-0000-0000-0000C6160000}"/>
    <cellStyle name="Heading 2 2 3 6 2 2" xfId="10647" xr:uid="{00000000-0005-0000-0000-0000C7160000}"/>
    <cellStyle name="Heading 2 2 3 6 3" xfId="4066" xr:uid="{00000000-0005-0000-0000-0000C8160000}"/>
    <cellStyle name="Heading 2 2 3 6 3 2" xfId="10648" xr:uid="{00000000-0005-0000-0000-0000C9160000}"/>
    <cellStyle name="Heading 2 2 3 6 4" xfId="10646" xr:uid="{00000000-0005-0000-0000-0000CA160000}"/>
    <cellStyle name="Heading 2 2 3 7" xfId="4067" xr:uid="{00000000-0005-0000-0000-0000CB160000}"/>
    <cellStyle name="Heading 2 2 3 7 2" xfId="4068" xr:uid="{00000000-0005-0000-0000-0000CC160000}"/>
    <cellStyle name="Heading 2 2 3 7 2 2" xfId="10650" xr:uid="{00000000-0005-0000-0000-0000CD160000}"/>
    <cellStyle name="Heading 2 2 3 7 3" xfId="4069" xr:uid="{00000000-0005-0000-0000-0000CE160000}"/>
    <cellStyle name="Heading 2 2 3 7 3 2" xfId="10651" xr:uid="{00000000-0005-0000-0000-0000CF160000}"/>
    <cellStyle name="Heading 2 2 3 7 4" xfId="10649" xr:uid="{00000000-0005-0000-0000-0000D0160000}"/>
    <cellStyle name="Heading 2 2 3 8" xfId="4070" xr:uid="{00000000-0005-0000-0000-0000D1160000}"/>
    <cellStyle name="Heading 2 2 3 8 2" xfId="4071" xr:uid="{00000000-0005-0000-0000-0000D2160000}"/>
    <cellStyle name="Heading 2 2 3 8 2 2" xfId="10653" xr:uid="{00000000-0005-0000-0000-0000D3160000}"/>
    <cellStyle name="Heading 2 2 3 8 3" xfId="4072" xr:uid="{00000000-0005-0000-0000-0000D4160000}"/>
    <cellStyle name="Heading 2 2 3 8 3 2" xfId="10654" xr:uid="{00000000-0005-0000-0000-0000D5160000}"/>
    <cellStyle name="Heading 2 2 3 8 4" xfId="10652" xr:uid="{00000000-0005-0000-0000-0000D6160000}"/>
    <cellStyle name="Heading 2 2 3 9" xfId="4073" xr:uid="{00000000-0005-0000-0000-0000D7160000}"/>
    <cellStyle name="Heading 2 2 3 9 2" xfId="4074" xr:uid="{00000000-0005-0000-0000-0000D8160000}"/>
    <cellStyle name="Heading 2 2 3 9 2 2" xfId="10656" xr:uid="{00000000-0005-0000-0000-0000D9160000}"/>
    <cellStyle name="Heading 2 2 3 9 3" xfId="4075" xr:uid="{00000000-0005-0000-0000-0000DA160000}"/>
    <cellStyle name="Heading 2 2 3 9 3 2" xfId="10657" xr:uid="{00000000-0005-0000-0000-0000DB160000}"/>
    <cellStyle name="Heading 2 2 3 9 4" xfId="10655" xr:uid="{00000000-0005-0000-0000-0000DC160000}"/>
    <cellStyle name="Heading 2 2 4" xfId="4076" xr:uid="{00000000-0005-0000-0000-0000DD160000}"/>
    <cellStyle name="Heading 2 2 4 2" xfId="4077" xr:uid="{00000000-0005-0000-0000-0000DE160000}"/>
    <cellStyle name="Heading 2 2 4 2 2" xfId="10659" xr:uid="{00000000-0005-0000-0000-0000DF160000}"/>
    <cellStyle name="Heading 2 2 4 3" xfId="4078" xr:uid="{00000000-0005-0000-0000-0000E0160000}"/>
    <cellStyle name="Heading 2 2 4 3 2" xfId="10660" xr:uid="{00000000-0005-0000-0000-0000E1160000}"/>
    <cellStyle name="Heading 2 2 4 4" xfId="10658" xr:uid="{00000000-0005-0000-0000-0000E2160000}"/>
    <cellStyle name="Heading 2 2 5" xfId="4079" xr:uid="{00000000-0005-0000-0000-0000E3160000}"/>
    <cellStyle name="Heading 2 2 5 2" xfId="4080" xr:uid="{00000000-0005-0000-0000-0000E4160000}"/>
    <cellStyle name="Heading 2 2 5 2 2" xfId="10662" xr:uid="{00000000-0005-0000-0000-0000E5160000}"/>
    <cellStyle name="Heading 2 2 5 3" xfId="4081" xr:uid="{00000000-0005-0000-0000-0000E6160000}"/>
    <cellStyle name="Heading 2 2 5 3 2" xfId="10663" xr:uid="{00000000-0005-0000-0000-0000E7160000}"/>
    <cellStyle name="Heading 2 2 5 4" xfId="10661" xr:uid="{00000000-0005-0000-0000-0000E8160000}"/>
    <cellStyle name="Heading 2 2 6" xfId="4082" xr:uid="{00000000-0005-0000-0000-0000E9160000}"/>
    <cellStyle name="Heading 2 2 6 2" xfId="4083" xr:uid="{00000000-0005-0000-0000-0000EA160000}"/>
    <cellStyle name="Heading 2 2 6 2 2" xfId="10665" xr:uid="{00000000-0005-0000-0000-0000EB160000}"/>
    <cellStyle name="Heading 2 2 6 3" xfId="4084" xr:uid="{00000000-0005-0000-0000-0000EC160000}"/>
    <cellStyle name="Heading 2 2 6 3 2" xfId="10666" xr:uid="{00000000-0005-0000-0000-0000ED160000}"/>
    <cellStyle name="Heading 2 2 6 4" xfId="10664" xr:uid="{00000000-0005-0000-0000-0000EE160000}"/>
    <cellStyle name="Heading 2 2 7" xfId="4085" xr:uid="{00000000-0005-0000-0000-0000EF160000}"/>
    <cellStyle name="Heading 2 2 7 2" xfId="4086" xr:uid="{00000000-0005-0000-0000-0000F0160000}"/>
    <cellStyle name="Heading 2 2 7 2 2" xfId="10668" xr:uid="{00000000-0005-0000-0000-0000F1160000}"/>
    <cellStyle name="Heading 2 2 7 3" xfId="4087" xr:uid="{00000000-0005-0000-0000-0000F2160000}"/>
    <cellStyle name="Heading 2 2 7 3 2" xfId="10669" xr:uid="{00000000-0005-0000-0000-0000F3160000}"/>
    <cellStyle name="Heading 2 2 7 4" xfId="10667" xr:uid="{00000000-0005-0000-0000-0000F4160000}"/>
    <cellStyle name="Heading 2 2 8" xfId="4088" xr:uid="{00000000-0005-0000-0000-0000F5160000}"/>
    <cellStyle name="Heading 2 2 8 2" xfId="4089" xr:uid="{00000000-0005-0000-0000-0000F6160000}"/>
    <cellStyle name="Heading 2 2 8 2 2" xfId="10671" xr:uid="{00000000-0005-0000-0000-0000F7160000}"/>
    <cellStyle name="Heading 2 2 8 3" xfId="4090" xr:uid="{00000000-0005-0000-0000-0000F8160000}"/>
    <cellStyle name="Heading 2 2 8 3 2" xfId="10672" xr:uid="{00000000-0005-0000-0000-0000F9160000}"/>
    <cellStyle name="Heading 2 2 8 4" xfId="10670" xr:uid="{00000000-0005-0000-0000-0000FA160000}"/>
    <cellStyle name="Heading 2 2 9" xfId="4091" xr:uid="{00000000-0005-0000-0000-0000FB160000}"/>
    <cellStyle name="Heading 2 2 9 2" xfId="4092" xr:uid="{00000000-0005-0000-0000-0000FC160000}"/>
    <cellStyle name="Heading 2 2 9 2 2" xfId="10674" xr:uid="{00000000-0005-0000-0000-0000FD160000}"/>
    <cellStyle name="Heading 2 2 9 3" xfId="4093" xr:uid="{00000000-0005-0000-0000-0000FE160000}"/>
    <cellStyle name="Heading 2 2 9 3 2" xfId="10675" xr:uid="{00000000-0005-0000-0000-0000FF160000}"/>
    <cellStyle name="Heading 2 2 9 4" xfId="10673" xr:uid="{00000000-0005-0000-0000-000000170000}"/>
    <cellStyle name="Heading 2 3" xfId="4094" xr:uid="{00000000-0005-0000-0000-000001170000}"/>
    <cellStyle name="Heading 2 3 10" xfId="4095" xr:uid="{00000000-0005-0000-0000-000002170000}"/>
    <cellStyle name="Heading 2 3 10 2" xfId="4096" xr:uid="{00000000-0005-0000-0000-000003170000}"/>
    <cellStyle name="Heading 2 3 10 2 2" xfId="10678" xr:uid="{00000000-0005-0000-0000-000004170000}"/>
    <cellStyle name="Heading 2 3 10 3" xfId="4097" xr:uid="{00000000-0005-0000-0000-000005170000}"/>
    <cellStyle name="Heading 2 3 10 3 2" xfId="10679" xr:uid="{00000000-0005-0000-0000-000006170000}"/>
    <cellStyle name="Heading 2 3 10 4" xfId="10677" xr:uid="{00000000-0005-0000-0000-000007170000}"/>
    <cellStyle name="Heading 2 3 11" xfId="4098" xr:uid="{00000000-0005-0000-0000-000008170000}"/>
    <cellStyle name="Heading 2 3 11 2" xfId="4099" xr:uid="{00000000-0005-0000-0000-000009170000}"/>
    <cellStyle name="Heading 2 3 11 2 2" xfId="10681" xr:uid="{00000000-0005-0000-0000-00000A170000}"/>
    <cellStyle name="Heading 2 3 11 3" xfId="4100" xr:uid="{00000000-0005-0000-0000-00000B170000}"/>
    <cellStyle name="Heading 2 3 11 3 2" xfId="10682" xr:uid="{00000000-0005-0000-0000-00000C170000}"/>
    <cellStyle name="Heading 2 3 11 4" xfId="10680" xr:uid="{00000000-0005-0000-0000-00000D170000}"/>
    <cellStyle name="Heading 2 3 12" xfId="4101" xr:uid="{00000000-0005-0000-0000-00000E170000}"/>
    <cellStyle name="Heading 2 3 12 2" xfId="4102" xr:uid="{00000000-0005-0000-0000-00000F170000}"/>
    <cellStyle name="Heading 2 3 12 2 2" xfId="10684" xr:uid="{00000000-0005-0000-0000-000010170000}"/>
    <cellStyle name="Heading 2 3 12 3" xfId="4103" xr:uid="{00000000-0005-0000-0000-000011170000}"/>
    <cellStyle name="Heading 2 3 12 3 2" xfId="10685" xr:uid="{00000000-0005-0000-0000-000012170000}"/>
    <cellStyle name="Heading 2 3 12 4" xfId="10683" xr:uid="{00000000-0005-0000-0000-000013170000}"/>
    <cellStyle name="Heading 2 3 13" xfId="4104" xr:uid="{00000000-0005-0000-0000-000014170000}"/>
    <cellStyle name="Heading 2 3 13 2" xfId="4105" xr:uid="{00000000-0005-0000-0000-000015170000}"/>
    <cellStyle name="Heading 2 3 13 2 2" xfId="10687" xr:uid="{00000000-0005-0000-0000-000016170000}"/>
    <cellStyle name="Heading 2 3 13 3" xfId="4106" xr:uid="{00000000-0005-0000-0000-000017170000}"/>
    <cellStyle name="Heading 2 3 13 3 2" xfId="10688" xr:uid="{00000000-0005-0000-0000-000018170000}"/>
    <cellStyle name="Heading 2 3 13 4" xfId="10686" xr:uid="{00000000-0005-0000-0000-000019170000}"/>
    <cellStyle name="Heading 2 3 14" xfId="4107" xr:uid="{00000000-0005-0000-0000-00001A170000}"/>
    <cellStyle name="Heading 2 3 14 2" xfId="4108" xr:uid="{00000000-0005-0000-0000-00001B170000}"/>
    <cellStyle name="Heading 2 3 14 2 2" xfId="10690" xr:uid="{00000000-0005-0000-0000-00001C170000}"/>
    <cellStyle name="Heading 2 3 14 3" xfId="4109" xr:uid="{00000000-0005-0000-0000-00001D170000}"/>
    <cellStyle name="Heading 2 3 14 3 2" xfId="10691" xr:uid="{00000000-0005-0000-0000-00001E170000}"/>
    <cellStyle name="Heading 2 3 14 4" xfId="10689" xr:uid="{00000000-0005-0000-0000-00001F170000}"/>
    <cellStyle name="Heading 2 3 15" xfId="4110" xr:uid="{00000000-0005-0000-0000-000020170000}"/>
    <cellStyle name="Heading 2 3 15 2" xfId="4111" xr:uid="{00000000-0005-0000-0000-000021170000}"/>
    <cellStyle name="Heading 2 3 15 2 2" xfId="10693" xr:uid="{00000000-0005-0000-0000-000022170000}"/>
    <cellStyle name="Heading 2 3 15 3" xfId="4112" xr:uid="{00000000-0005-0000-0000-000023170000}"/>
    <cellStyle name="Heading 2 3 15 3 2" xfId="10694" xr:uid="{00000000-0005-0000-0000-000024170000}"/>
    <cellStyle name="Heading 2 3 15 4" xfId="10692" xr:uid="{00000000-0005-0000-0000-000025170000}"/>
    <cellStyle name="Heading 2 3 16" xfId="4113" xr:uid="{00000000-0005-0000-0000-000026170000}"/>
    <cellStyle name="Heading 2 3 16 2" xfId="4114" xr:uid="{00000000-0005-0000-0000-000027170000}"/>
    <cellStyle name="Heading 2 3 16 2 2" xfId="10696" xr:uid="{00000000-0005-0000-0000-000028170000}"/>
    <cellStyle name="Heading 2 3 16 3" xfId="4115" xr:uid="{00000000-0005-0000-0000-000029170000}"/>
    <cellStyle name="Heading 2 3 16 3 2" xfId="10697" xr:uid="{00000000-0005-0000-0000-00002A170000}"/>
    <cellStyle name="Heading 2 3 16 4" xfId="10695" xr:uid="{00000000-0005-0000-0000-00002B170000}"/>
    <cellStyle name="Heading 2 3 17" xfId="4116" xr:uid="{00000000-0005-0000-0000-00002C170000}"/>
    <cellStyle name="Heading 2 3 17 2" xfId="4117" xr:uid="{00000000-0005-0000-0000-00002D170000}"/>
    <cellStyle name="Heading 2 3 17 2 2" xfId="10699" xr:uid="{00000000-0005-0000-0000-00002E170000}"/>
    <cellStyle name="Heading 2 3 17 3" xfId="4118" xr:uid="{00000000-0005-0000-0000-00002F170000}"/>
    <cellStyle name="Heading 2 3 17 3 2" xfId="10700" xr:uid="{00000000-0005-0000-0000-000030170000}"/>
    <cellStyle name="Heading 2 3 17 4" xfId="10698" xr:uid="{00000000-0005-0000-0000-000031170000}"/>
    <cellStyle name="Heading 2 3 18" xfId="4119" xr:uid="{00000000-0005-0000-0000-000032170000}"/>
    <cellStyle name="Heading 2 3 18 2" xfId="4120" xr:uid="{00000000-0005-0000-0000-000033170000}"/>
    <cellStyle name="Heading 2 3 18 2 2" xfId="10702" xr:uid="{00000000-0005-0000-0000-000034170000}"/>
    <cellStyle name="Heading 2 3 18 3" xfId="4121" xr:uid="{00000000-0005-0000-0000-000035170000}"/>
    <cellStyle name="Heading 2 3 18 3 2" xfId="10703" xr:uid="{00000000-0005-0000-0000-000036170000}"/>
    <cellStyle name="Heading 2 3 18 4" xfId="10701" xr:uid="{00000000-0005-0000-0000-000037170000}"/>
    <cellStyle name="Heading 2 3 19" xfId="4122" xr:uid="{00000000-0005-0000-0000-000038170000}"/>
    <cellStyle name="Heading 2 3 19 2" xfId="4123" xr:uid="{00000000-0005-0000-0000-000039170000}"/>
    <cellStyle name="Heading 2 3 19 2 2" xfId="10705" xr:uid="{00000000-0005-0000-0000-00003A170000}"/>
    <cellStyle name="Heading 2 3 19 3" xfId="4124" xr:uid="{00000000-0005-0000-0000-00003B170000}"/>
    <cellStyle name="Heading 2 3 19 3 2" xfId="10706" xr:uid="{00000000-0005-0000-0000-00003C170000}"/>
    <cellStyle name="Heading 2 3 19 4" xfId="10704" xr:uid="{00000000-0005-0000-0000-00003D170000}"/>
    <cellStyle name="Heading 2 3 2" xfId="4125" xr:uid="{00000000-0005-0000-0000-00003E170000}"/>
    <cellStyle name="Heading 2 3 2 2" xfId="4126" xr:uid="{00000000-0005-0000-0000-00003F170000}"/>
    <cellStyle name="Heading 2 3 2 2 2" xfId="10708" xr:uid="{00000000-0005-0000-0000-000040170000}"/>
    <cellStyle name="Heading 2 3 2 3" xfId="4127" xr:uid="{00000000-0005-0000-0000-000041170000}"/>
    <cellStyle name="Heading 2 3 2 3 2" xfId="10709" xr:uid="{00000000-0005-0000-0000-000042170000}"/>
    <cellStyle name="Heading 2 3 2 4" xfId="10707" xr:uid="{00000000-0005-0000-0000-000043170000}"/>
    <cellStyle name="Heading 2 3 20" xfId="4128" xr:uid="{00000000-0005-0000-0000-000044170000}"/>
    <cellStyle name="Heading 2 3 20 2" xfId="4129" xr:uid="{00000000-0005-0000-0000-000045170000}"/>
    <cellStyle name="Heading 2 3 20 2 2" xfId="10711" xr:uid="{00000000-0005-0000-0000-000046170000}"/>
    <cellStyle name="Heading 2 3 20 3" xfId="4130" xr:uid="{00000000-0005-0000-0000-000047170000}"/>
    <cellStyle name="Heading 2 3 20 3 2" xfId="10712" xr:uid="{00000000-0005-0000-0000-000048170000}"/>
    <cellStyle name="Heading 2 3 20 4" xfId="10710" xr:uid="{00000000-0005-0000-0000-000049170000}"/>
    <cellStyle name="Heading 2 3 21" xfId="4131" xr:uid="{00000000-0005-0000-0000-00004A170000}"/>
    <cellStyle name="Heading 2 3 21 2" xfId="4132" xr:uid="{00000000-0005-0000-0000-00004B170000}"/>
    <cellStyle name="Heading 2 3 21 2 2" xfId="10714" xr:uid="{00000000-0005-0000-0000-00004C170000}"/>
    <cellStyle name="Heading 2 3 21 3" xfId="4133" xr:uid="{00000000-0005-0000-0000-00004D170000}"/>
    <cellStyle name="Heading 2 3 21 3 2" xfId="10715" xr:uid="{00000000-0005-0000-0000-00004E170000}"/>
    <cellStyle name="Heading 2 3 21 4" xfId="10713" xr:uid="{00000000-0005-0000-0000-00004F170000}"/>
    <cellStyle name="Heading 2 3 22" xfId="4134" xr:uid="{00000000-0005-0000-0000-000050170000}"/>
    <cellStyle name="Heading 2 3 22 2" xfId="10716" xr:uid="{00000000-0005-0000-0000-000051170000}"/>
    <cellStyle name="Heading 2 3 23" xfId="4135" xr:uid="{00000000-0005-0000-0000-000052170000}"/>
    <cellStyle name="Heading 2 3 23 2" xfId="10717" xr:uid="{00000000-0005-0000-0000-000053170000}"/>
    <cellStyle name="Heading 2 3 24" xfId="10676" xr:uid="{00000000-0005-0000-0000-000054170000}"/>
    <cellStyle name="Heading 2 3 3" xfId="4136" xr:uid="{00000000-0005-0000-0000-000055170000}"/>
    <cellStyle name="Heading 2 3 3 2" xfId="4137" xr:uid="{00000000-0005-0000-0000-000056170000}"/>
    <cellStyle name="Heading 2 3 3 2 2" xfId="10719" xr:uid="{00000000-0005-0000-0000-000057170000}"/>
    <cellStyle name="Heading 2 3 3 3" xfId="4138" xr:uid="{00000000-0005-0000-0000-000058170000}"/>
    <cellStyle name="Heading 2 3 3 3 2" xfId="10720" xr:uid="{00000000-0005-0000-0000-000059170000}"/>
    <cellStyle name="Heading 2 3 3 4" xfId="10718" xr:uid="{00000000-0005-0000-0000-00005A170000}"/>
    <cellStyle name="Heading 2 3 4" xfId="4139" xr:uid="{00000000-0005-0000-0000-00005B170000}"/>
    <cellStyle name="Heading 2 3 4 2" xfId="4140" xr:uid="{00000000-0005-0000-0000-00005C170000}"/>
    <cellStyle name="Heading 2 3 4 2 2" xfId="10722" xr:uid="{00000000-0005-0000-0000-00005D170000}"/>
    <cellStyle name="Heading 2 3 4 3" xfId="4141" xr:uid="{00000000-0005-0000-0000-00005E170000}"/>
    <cellStyle name="Heading 2 3 4 3 2" xfId="10723" xr:uid="{00000000-0005-0000-0000-00005F170000}"/>
    <cellStyle name="Heading 2 3 4 4" xfId="10721" xr:uid="{00000000-0005-0000-0000-000060170000}"/>
    <cellStyle name="Heading 2 3 5" xfId="4142" xr:uid="{00000000-0005-0000-0000-000061170000}"/>
    <cellStyle name="Heading 2 3 5 2" xfId="4143" xr:uid="{00000000-0005-0000-0000-000062170000}"/>
    <cellStyle name="Heading 2 3 5 2 2" xfId="10725" xr:uid="{00000000-0005-0000-0000-000063170000}"/>
    <cellStyle name="Heading 2 3 5 3" xfId="4144" xr:uid="{00000000-0005-0000-0000-000064170000}"/>
    <cellStyle name="Heading 2 3 5 3 2" xfId="10726" xr:uid="{00000000-0005-0000-0000-000065170000}"/>
    <cellStyle name="Heading 2 3 5 4" xfId="10724" xr:uid="{00000000-0005-0000-0000-000066170000}"/>
    <cellStyle name="Heading 2 3 6" xfId="4145" xr:uid="{00000000-0005-0000-0000-000067170000}"/>
    <cellStyle name="Heading 2 3 6 2" xfId="4146" xr:uid="{00000000-0005-0000-0000-000068170000}"/>
    <cellStyle name="Heading 2 3 6 2 2" xfId="10728" xr:uid="{00000000-0005-0000-0000-000069170000}"/>
    <cellStyle name="Heading 2 3 6 3" xfId="4147" xr:uid="{00000000-0005-0000-0000-00006A170000}"/>
    <cellStyle name="Heading 2 3 6 3 2" xfId="10729" xr:uid="{00000000-0005-0000-0000-00006B170000}"/>
    <cellStyle name="Heading 2 3 6 4" xfId="10727" xr:uid="{00000000-0005-0000-0000-00006C170000}"/>
    <cellStyle name="Heading 2 3 7" xfId="4148" xr:uid="{00000000-0005-0000-0000-00006D170000}"/>
    <cellStyle name="Heading 2 3 7 2" xfId="4149" xr:uid="{00000000-0005-0000-0000-00006E170000}"/>
    <cellStyle name="Heading 2 3 7 2 2" xfId="10731" xr:uid="{00000000-0005-0000-0000-00006F170000}"/>
    <cellStyle name="Heading 2 3 7 3" xfId="4150" xr:uid="{00000000-0005-0000-0000-000070170000}"/>
    <cellStyle name="Heading 2 3 7 3 2" xfId="10732" xr:uid="{00000000-0005-0000-0000-000071170000}"/>
    <cellStyle name="Heading 2 3 7 4" xfId="10730" xr:uid="{00000000-0005-0000-0000-000072170000}"/>
    <cellStyle name="Heading 2 3 8" xfId="4151" xr:uid="{00000000-0005-0000-0000-000073170000}"/>
    <cellStyle name="Heading 2 3 8 2" xfId="4152" xr:uid="{00000000-0005-0000-0000-000074170000}"/>
    <cellStyle name="Heading 2 3 8 2 2" xfId="10734" xr:uid="{00000000-0005-0000-0000-000075170000}"/>
    <cellStyle name="Heading 2 3 8 3" xfId="4153" xr:uid="{00000000-0005-0000-0000-000076170000}"/>
    <cellStyle name="Heading 2 3 8 3 2" xfId="10735" xr:uid="{00000000-0005-0000-0000-000077170000}"/>
    <cellStyle name="Heading 2 3 8 4" xfId="10733" xr:uid="{00000000-0005-0000-0000-000078170000}"/>
    <cellStyle name="Heading 2 3 9" xfId="4154" xr:uid="{00000000-0005-0000-0000-000079170000}"/>
    <cellStyle name="Heading 2 3 9 2" xfId="4155" xr:uid="{00000000-0005-0000-0000-00007A170000}"/>
    <cellStyle name="Heading 2 3 9 2 2" xfId="10737" xr:uid="{00000000-0005-0000-0000-00007B170000}"/>
    <cellStyle name="Heading 2 3 9 3" xfId="4156" xr:uid="{00000000-0005-0000-0000-00007C170000}"/>
    <cellStyle name="Heading 2 3 9 3 2" xfId="10738" xr:uid="{00000000-0005-0000-0000-00007D170000}"/>
    <cellStyle name="Heading 2 3 9 4" xfId="10736" xr:uid="{00000000-0005-0000-0000-00007E170000}"/>
    <cellStyle name="Heading 2 4" xfId="4157" xr:uid="{00000000-0005-0000-0000-00007F170000}"/>
    <cellStyle name="Heading 2 4 10" xfId="4158" xr:uid="{00000000-0005-0000-0000-000080170000}"/>
    <cellStyle name="Heading 2 4 10 2" xfId="4159" xr:uid="{00000000-0005-0000-0000-000081170000}"/>
    <cellStyle name="Heading 2 4 10 2 2" xfId="10741" xr:uid="{00000000-0005-0000-0000-000082170000}"/>
    <cellStyle name="Heading 2 4 10 3" xfId="4160" xr:uid="{00000000-0005-0000-0000-000083170000}"/>
    <cellStyle name="Heading 2 4 10 3 2" xfId="10742" xr:uid="{00000000-0005-0000-0000-000084170000}"/>
    <cellStyle name="Heading 2 4 10 4" xfId="10740" xr:uid="{00000000-0005-0000-0000-000085170000}"/>
    <cellStyle name="Heading 2 4 11" xfId="4161" xr:uid="{00000000-0005-0000-0000-000086170000}"/>
    <cellStyle name="Heading 2 4 11 2" xfId="4162" xr:uid="{00000000-0005-0000-0000-000087170000}"/>
    <cellStyle name="Heading 2 4 11 2 2" xfId="10744" xr:uid="{00000000-0005-0000-0000-000088170000}"/>
    <cellStyle name="Heading 2 4 11 3" xfId="4163" xr:uid="{00000000-0005-0000-0000-000089170000}"/>
    <cellStyle name="Heading 2 4 11 3 2" xfId="10745" xr:uid="{00000000-0005-0000-0000-00008A170000}"/>
    <cellStyle name="Heading 2 4 11 4" xfId="10743" xr:uid="{00000000-0005-0000-0000-00008B170000}"/>
    <cellStyle name="Heading 2 4 12" xfId="4164" xr:uid="{00000000-0005-0000-0000-00008C170000}"/>
    <cellStyle name="Heading 2 4 12 2" xfId="4165" xr:uid="{00000000-0005-0000-0000-00008D170000}"/>
    <cellStyle name="Heading 2 4 12 2 2" xfId="10747" xr:uid="{00000000-0005-0000-0000-00008E170000}"/>
    <cellStyle name="Heading 2 4 12 3" xfId="4166" xr:uid="{00000000-0005-0000-0000-00008F170000}"/>
    <cellStyle name="Heading 2 4 12 3 2" xfId="10748" xr:uid="{00000000-0005-0000-0000-000090170000}"/>
    <cellStyle name="Heading 2 4 12 4" xfId="10746" xr:uid="{00000000-0005-0000-0000-000091170000}"/>
    <cellStyle name="Heading 2 4 13" xfId="4167" xr:uid="{00000000-0005-0000-0000-000092170000}"/>
    <cellStyle name="Heading 2 4 13 2" xfId="4168" xr:uid="{00000000-0005-0000-0000-000093170000}"/>
    <cellStyle name="Heading 2 4 13 2 2" xfId="10750" xr:uid="{00000000-0005-0000-0000-000094170000}"/>
    <cellStyle name="Heading 2 4 13 3" xfId="4169" xr:uid="{00000000-0005-0000-0000-000095170000}"/>
    <cellStyle name="Heading 2 4 13 3 2" xfId="10751" xr:uid="{00000000-0005-0000-0000-000096170000}"/>
    <cellStyle name="Heading 2 4 13 4" xfId="10749" xr:uid="{00000000-0005-0000-0000-000097170000}"/>
    <cellStyle name="Heading 2 4 14" xfId="4170" xr:uid="{00000000-0005-0000-0000-000098170000}"/>
    <cellStyle name="Heading 2 4 14 2" xfId="4171" xr:uid="{00000000-0005-0000-0000-000099170000}"/>
    <cellStyle name="Heading 2 4 14 2 2" xfId="10753" xr:uid="{00000000-0005-0000-0000-00009A170000}"/>
    <cellStyle name="Heading 2 4 14 3" xfId="4172" xr:uid="{00000000-0005-0000-0000-00009B170000}"/>
    <cellStyle name="Heading 2 4 14 3 2" xfId="10754" xr:uid="{00000000-0005-0000-0000-00009C170000}"/>
    <cellStyle name="Heading 2 4 14 4" xfId="10752" xr:uid="{00000000-0005-0000-0000-00009D170000}"/>
    <cellStyle name="Heading 2 4 15" xfId="4173" xr:uid="{00000000-0005-0000-0000-00009E170000}"/>
    <cellStyle name="Heading 2 4 15 2" xfId="4174" xr:uid="{00000000-0005-0000-0000-00009F170000}"/>
    <cellStyle name="Heading 2 4 15 2 2" xfId="10756" xr:uid="{00000000-0005-0000-0000-0000A0170000}"/>
    <cellStyle name="Heading 2 4 15 3" xfId="4175" xr:uid="{00000000-0005-0000-0000-0000A1170000}"/>
    <cellStyle name="Heading 2 4 15 3 2" xfId="10757" xr:uid="{00000000-0005-0000-0000-0000A2170000}"/>
    <cellStyle name="Heading 2 4 15 4" xfId="10755" xr:uid="{00000000-0005-0000-0000-0000A3170000}"/>
    <cellStyle name="Heading 2 4 16" xfId="4176" xr:uid="{00000000-0005-0000-0000-0000A4170000}"/>
    <cellStyle name="Heading 2 4 16 2" xfId="4177" xr:uid="{00000000-0005-0000-0000-0000A5170000}"/>
    <cellStyle name="Heading 2 4 16 2 2" xfId="10759" xr:uid="{00000000-0005-0000-0000-0000A6170000}"/>
    <cellStyle name="Heading 2 4 16 3" xfId="4178" xr:uid="{00000000-0005-0000-0000-0000A7170000}"/>
    <cellStyle name="Heading 2 4 16 3 2" xfId="10760" xr:uid="{00000000-0005-0000-0000-0000A8170000}"/>
    <cellStyle name="Heading 2 4 16 4" xfId="10758" xr:uid="{00000000-0005-0000-0000-0000A9170000}"/>
    <cellStyle name="Heading 2 4 17" xfId="4179" xr:uid="{00000000-0005-0000-0000-0000AA170000}"/>
    <cellStyle name="Heading 2 4 17 2" xfId="4180" xr:uid="{00000000-0005-0000-0000-0000AB170000}"/>
    <cellStyle name="Heading 2 4 17 2 2" xfId="10762" xr:uid="{00000000-0005-0000-0000-0000AC170000}"/>
    <cellStyle name="Heading 2 4 17 3" xfId="4181" xr:uid="{00000000-0005-0000-0000-0000AD170000}"/>
    <cellStyle name="Heading 2 4 17 3 2" xfId="10763" xr:uid="{00000000-0005-0000-0000-0000AE170000}"/>
    <cellStyle name="Heading 2 4 17 4" xfId="10761" xr:uid="{00000000-0005-0000-0000-0000AF170000}"/>
    <cellStyle name="Heading 2 4 18" xfId="4182" xr:uid="{00000000-0005-0000-0000-0000B0170000}"/>
    <cellStyle name="Heading 2 4 18 2" xfId="4183" xr:uid="{00000000-0005-0000-0000-0000B1170000}"/>
    <cellStyle name="Heading 2 4 18 2 2" xfId="10765" xr:uid="{00000000-0005-0000-0000-0000B2170000}"/>
    <cellStyle name="Heading 2 4 18 3" xfId="4184" xr:uid="{00000000-0005-0000-0000-0000B3170000}"/>
    <cellStyle name="Heading 2 4 18 3 2" xfId="10766" xr:uid="{00000000-0005-0000-0000-0000B4170000}"/>
    <cellStyle name="Heading 2 4 18 4" xfId="10764" xr:uid="{00000000-0005-0000-0000-0000B5170000}"/>
    <cellStyle name="Heading 2 4 19" xfId="4185" xr:uid="{00000000-0005-0000-0000-0000B6170000}"/>
    <cellStyle name="Heading 2 4 19 2" xfId="4186" xr:uid="{00000000-0005-0000-0000-0000B7170000}"/>
    <cellStyle name="Heading 2 4 19 2 2" xfId="10768" xr:uid="{00000000-0005-0000-0000-0000B8170000}"/>
    <cellStyle name="Heading 2 4 19 3" xfId="4187" xr:uid="{00000000-0005-0000-0000-0000B9170000}"/>
    <cellStyle name="Heading 2 4 19 3 2" xfId="10769" xr:uid="{00000000-0005-0000-0000-0000BA170000}"/>
    <cellStyle name="Heading 2 4 19 4" xfId="10767" xr:uid="{00000000-0005-0000-0000-0000BB170000}"/>
    <cellStyle name="Heading 2 4 2" xfId="4188" xr:uid="{00000000-0005-0000-0000-0000BC170000}"/>
    <cellStyle name="Heading 2 4 2 2" xfId="4189" xr:uid="{00000000-0005-0000-0000-0000BD170000}"/>
    <cellStyle name="Heading 2 4 2 2 2" xfId="10771" xr:uid="{00000000-0005-0000-0000-0000BE170000}"/>
    <cellStyle name="Heading 2 4 2 3" xfId="4190" xr:uid="{00000000-0005-0000-0000-0000BF170000}"/>
    <cellStyle name="Heading 2 4 2 3 2" xfId="10772" xr:uid="{00000000-0005-0000-0000-0000C0170000}"/>
    <cellStyle name="Heading 2 4 2 4" xfId="10770" xr:uid="{00000000-0005-0000-0000-0000C1170000}"/>
    <cellStyle name="Heading 2 4 20" xfId="4191" xr:uid="{00000000-0005-0000-0000-0000C2170000}"/>
    <cellStyle name="Heading 2 4 20 2" xfId="4192" xr:uid="{00000000-0005-0000-0000-0000C3170000}"/>
    <cellStyle name="Heading 2 4 20 2 2" xfId="10774" xr:uid="{00000000-0005-0000-0000-0000C4170000}"/>
    <cellStyle name="Heading 2 4 20 3" xfId="4193" xr:uid="{00000000-0005-0000-0000-0000C5170000}"/>
    <cellStyle name="Heading 2 4 20 3 2" xfId="10775" xr:uid="{00000000-0005-0000-0000-0000C6170000}"/>
    <cellStyle name="Heading 2 4 20 4" xfId="10773" xr:uid="{00000000-0005-0000-0000-0000C7170000}"/>
    <cellStyle name="Heading 2 4 21" xfId="4194" xr:uid="{00000000-0005-0000-0000-0000C8170000}"/>
    <cellStyle name="Heading 2 4 21 2" xfId="4195" xr:uid="{00000000-0005-0000-0000-0000C9170000}"/>
    <cellStyle name="Heading 2 4 21 2 2" xfId="10777" xr:uid="{00000000-0005-0000-0000-0000CA170000}"/>
    <cellStyle name="Heading 2 4 21 3" xfId="4196" xr:uid="{00000000-0005-0000-0000-0000CB170000}"/>
    <cellStyle name="Heading 2 4 21 3 2" xfId="10778" xr:uid="{00000000-0005-0000-0000-0000CC170000}"/>
    <cellStyle name="Heading 2 4 21 4" xfId="10776" xr:uid="{00000000-0005-0000-0000-0000CD170000}"/>
    <cellStyle name="Heading 2 4 22" xfId="4197" xr:uid="{00000000-0005-0000-0000-0000CE170000}"/>
    <cellStyle name="Heading 2 4 22 2" xfId="10779" xr:uid="{00000000-0005-0000-0000-0000CF170000}"/>
    <cellStyle name="Heading 2 4 23" xfId="4198" xr:uid="{00000000-0005-0000-0000-0000D0170000}"/>
    <cellStyle name="Heading 2 4 23 2" xfId="10780" xr:uid="{00000000-0005-0000-0000-0000D1170000}"/>
    <cellStyle name="Heading 2 4 24" xfId="10739" xr:uid="{00000000-0005-0000-0000-0000D2170000}"/>
    <cellStyle name="Heading 2 4 3" xfId="4199" xr:uid="{00000000-0005-0000-0000-0000D3170000}"/>
    <cellStyle name="Heading 2 4 3 2" xfId="4200" xr:uid="{00000000-0005-0000-0000-0000D4170000}"/>
    <cellStyle name="Heading 2 4 3 2 2" xfId="10782" xr:uid="{00000000-0005-0000-0000-0000D5170000}"/>
    <cellStyle name="Heading 2 4 3 3" xfId="4201" xr:uid="{00000000-0005-0000-0000-0000D6170000}"/>
    <cellStyle name="Heading 2 4 3 3 2" xfId="10783" xr:uid="{00000000-0005-0000-0000-0000D7170000}"/>
    <cellStyle name="Heading 2 4 3 4" xfId="10781" xr:uid="{00000000-0005-0000-0000-0000D8170000}"/>
    <cellStyle name="Heading 2 4 4" xfId="4202" xr:uid="{00000000-0005-0000-0000-0000D9170000}"/>
    <cellStyle name="Heading 2 4 4 2" xfId="4203" xr:uid="{00000000-0005-0000-0000-0000DA170000}"/>
    <cellStyle name="Heading 2 4 4 2 2" xfId="10785" xr:uid="{00000000-0005-0000-0000-0000DB170000}"/>
    <cellStyle name="Heading 2 4 4 3" xfId="4204" xr:uid="{00000000-0005-0000-0000-0000DC170000}"/>
    <cellStyle name="Heading 2 4 4 3 2" xfId="10786" xr:uid="{00000000-0005-0000-0000-0000DD170000}"/>
    <cellStyle name="Heading 2 4 4 4" xfId="10784" xr:uid="{00000000-0005-0000-0000-0000DE170000}"/>
    <cellStyle name="Heading 2 4 5" xfId="4205" xr:uid="{00000000-0005-0000-0000-0000DF170000}"/>
    <cellStyle name="Heading 2 4 5 2" xfId="4206" xr:uid="{00000000-0005-0000-0000-0000E0170000}"/>
    <cellStyle name="Heading 2 4 5 2 2" xfId="10788" xr:uid="{00000000-0005-0000-0000-0000E1170000}"/>
    <cellStyle name="Heading 2 4 5 3" xfId="4207" xr:uid="{00000000-0005-0000-0000-0000E2170000}"/>
    <cellStyle name="Heading 2 4 5 3 2" xfId="10789" xr:uid="{00000000-0005-0000-0000-0000E3170000}"/>
    <cellStyle name="Heading 2 4 5 4" xfId="10787" xr:uid="{00000000-0005-0000-0000-0000E4170000}"/>
    <cellStyle name="Heading 2 4 6" xfId="4208" xr:uid="{00000000-0005-0000-0000-0000E5170000}"/>
    <cellStyle name="Heading 2 4 6 2" xfId="4209" xr:uid="{00000000-0005-0000-0000-0000E6170000}"/>
    <cellStyle name="Heading 2 4 6 2 2" xfId="10791" xr:uid="{00000000-0005-0000-0000-0000E7170000}"/>
    <cellStyle name="Heading 2 4 6 3" xfId="4210" xr:uid="{00000000-0005-0000-0000-0000E8170000}"/>
    <cellStyle name="Heading 2 4 6 3 2" xfId="10792" xr:uid="{00000000-0005-0000-0000-0000E9170000}"/>
    <cellStyle name="Heading 2 4 6 4" xfId="10790" xr:uid="{00000000-0005-0000-0000-0000EA170000}"/>
    <cellStyle name="Heading 2 4 7" xfId="4211" xr:uid="{00000000-0005-0000-0000-0000EB170000}"/>
    <cellStyle name="Heading 2 4 7 2" xfId="4212" xr:uid="{00000000-0005-0000-0000-0000EC170000}"/>
    <cellStyle name="Heading 2 4 7 2 2" xfId="10794" xr:uid="{00000000-0005-0000-0000-0000ED170000}"/>
    <cellStyle name="Heading 2 4 7 3" xfId="4213" xr:uid="{00000000-0005-0000-0000-0000EE170000}"/>
    <cellStyle name="Heading 2 4 7 3 2" xfId="10795" xr:uid="{00000000-0005-0000-0000-0000EF170000}"/>
    <cellStyle name="Heading 2 4 7 4" xfId="10793" xr:uid="{00000000-0005-0000-0000-0000F0170000}"/>
    <cellStyle name="Heading 2 4 8" xfId="4214" xr:uid="{00000000-0005-0000-0000-0000F1170000}"/>
    <cellStyle name="Heading 2 4 8 2" xfId="4215" xr:uid="{00000000-0005-0000-0000-0000F2170000}"/>
    <cellStyle name="Heading 2 4 8 2 2" xfId="10797" xr:uid="{00000000-0005-0000-0000-0000F3170000}"/>
    <cellStyle name="Heading 2 4 8 3" xfId="4216" xr:uid="{00000000-0005-0000-0000-0000F4170000}"/>
    <cellStyle name="Heading 2 4 8 3 2" xfId="10798" xr:uid="{00000000-0005-0000-0000-0000F5170000}"/>
    <cellStyle name="Heading 2 4 8 4" xfId="10796" xr:uid="{00000000-0005-0000-0000-0000F6170000}"/>
    <cellStyle name="Heading 2 4 9" xfId="4217" xr:uid="{00000000-0005-0000-0000-0000F7170000}"/>
    <cellStyle name="Heading 2 4 9 2" xfId="4218" xr:uid="{00000000-0005-0000-0000-0000F8170000}"/>
    <cellStyle name="Heading 2 4 9 2 2" xfId="10800" xr:uid="{00000000-0005-0000-0000-0000F9170000}"/>
    <cellStyle name="Heading 2 4 9 3" xfId="4219" xr:uid="{00000000-0005-0000-0000-0000FA170000}"/>
    <cellStyle name="Heading 2 4 9 3 2" xfId="10801" xr:uid="{00000000-0005-0000-0000-0000FB170000}"/>
    <cellStyle name="Heading 2 4 9 4" xfId="10799" xr:uid="{00000000-0005-0000-0000-0000FC170000}"/>
    <cellStyle name="Heading 2 5" xfId="13952" xr:uid="{00000000-0005-0000-0000-0000FD170000}"/>
    <cellStyle name="Heading 3" xfId="17017" builtinId="18" customBuiltin="1"/>
    <cellStyle name="Heading 3 2" xfId="14664" xr:uid="{00000000-0005-0000-0000-0000FF170000}"/>
    <cellStyle name="Heading 3 3" xfId="14665" xr:uid="{00000000-0005-0000-0000-000000180000}"/>
    <cellStyle name="Heading 4" xfId="17018" builtinId="19" customBuiltin="1"/>
    <cellStyle name="Heading 4 2" xfId="14666" xr:uid="{00000000-0005-0000-0000-000002180000}"/>
    <cellStyle name="Heading 4 3" xfId="14667" xr:uid="{00000000-0005-0000-0000-000003180000}"/>
    <cellStyle name="Input" xfId="17022" builtinId="20" customBuiltin="1"/>
    <cellStyle name="Input %" xfId="4220" xr:uid="{00000000-0005-0000-0000-000005180000}"/>
    <cellStyle name="Input [yellow]" xfId="4221" xr:uid="{00000000-0005-0000-0000-000006180000}"/>
    <cellStyle name="Input [yellow] 2" xfId="14668" xr:uid="{00000000-0005-0000-0000-000007180000}"/>
    <cellStyle name="Input [yellow] 2 2" xfId="14669" xr:uid="{00000000-0005-0000-0000-000008180000}"/>
    <cellStyle name="Input [yellow] 2 2 2" xfId="14670" xr:uid="{00000000-0005-0000-0000-000009180000}"/>
    <cellStyle name="Input [yellow] 2 3" xfId="14671" xr:uid="{00000000-0005-0000-0000-00000A180000}"/>
    <cellStyle name="Input [yellow] 3" xfId="14672" xr:uid="{00000000-0005-0000-0000-00000B180000}"/>
    <cellStyle name="Input [yellow] 3 2" xfId="14673" xr:uid="{00000000-0005-0000-0000-00000C180000}"/>
    <cellStyle name="Input [yellow] 3 2 2" xfId="14674" xr:uid="{00000000-0005-0000-0000-00000D180000}"/>
    <cellStyle name="Input [yellow] 3 3" xfId="14675" xr:uid="{00000000-0005-0000-0000-00000E180000}"/>
    <cellStyle name="Input [yellow] 4" xfId="14676" xr:uid="{00000000-0005-0000-0000-00000F180000}"/>
    <cellStyle name="Input [yellow] 4 2" xfId="14677" xr:uid="{00000000-0005-0000-0000-000010180000}"/>
    <cellStyle name="Input [yellow] 4 2 2" xfId="14678" xr:uid="{00000000-0005-0000-0000-000011180000}"/>
    <cellStyle name="Input [yellow] 4 3" xfId="14679" xr:uid="{00000000-0005-0000-0000-000012180000}"/>
    <cellStyle name="Input [yellow] 5" xfId="14680" xr:uid="{00000000-0005-0000-0000-000013180000}"/>
    <cellStyle name="Input [yellow] 5 2" xfId="14681" xr:uid="{00000000-0005-0000-0000-000014180000}"/>
    <cellStyle name="Input [yellow] 5 2 2" xfId="14682" xr:uid="{00000000-0005-0000-0000-000015180000}"/>
    <cellStyle name="Input [yellow] 5 3" xfId="14683" xr:uid="{00000000-0005-0000-0000-000016180000}"/>
    <cellStyle name="Input [yellow] 6" xfId="14684" xr:uid="{00000000-0005-0000-0000-000017180000}"/>
    <cellStyle name="Input [yellow] 6 2" xfId="14685" xr:uid="{00000000-0005-0000-0000-000018180000}"/>
    <cellStyle name="Input [yellow] 7" xfId="14686" xr:uid="{00000000-0005-0000-0000-000019180000}"/>
    <cellStyle name="Input 1" xfId="4222" xr:uid="{00000000-0005-0000-0000-00001A180000}"/>
    <cellStyle name="Input 2" xfId="14687" xr:uid="{00000000-0005-0000-0000-00001B180000}"/>
    <cellStyle name="Input 2 2" xfId="14688" xr:uid="{00000000-0005-0000-0000-00001C180000}"/>
    <cellStyle name="Input 2 2 2" xfId="14689" xr:uid="{00000000-0005-0000-0000-00001D180000}"/>
    <cellStyle name="Input 2 2 2 2" xfId="16857" xr:uid="{00000000-0005-0000-0000-00001E180000}"/>
    <cellStyle name="Input 2 2 3" xfId="16856" xr:uid="{00000000-0005-0000-0000-00001F180000}"/>
    <cellStyle name="Input 2 3" xfId="14690" xr:uid="{00000000-0005-0000-0000-000020180000}"/>
    <cellStyle name="Input 2 3 2" xfId="16858" xr:uid="{00000000-0005-0000-0000-000021180000}"/>
    <cellStyle name="Input 2 4" xfId="16855" xr:uid="{00000000-0005-0000-0000-000022180000}"/>
    <cellStyle name="Input 3" xfId="4223" xr:uid="{00000000-0005-0000-0000-000023180000}"/>
    <cellStyle name="Jun" xfId="4224" xr:uid="{00000000-0005-0000-0000-000024180000}"/>
    <cellStyle name="Jun 10" xfId="4225" xr:uid="{00000000-0005-0000-0000-000025180000}"/>
    <cellStyle name="Jun 10 2" xfId="4226" xr:uid="{00000000-0005-0000-0000-000026180000}"/>
    <cellStyle name="Jun 10 3" xfId="4227" xr:uid="{00000000-0005-0000-0000-000027180000}"/>
    <cellStyle name="Jun 11" xfId="4228" xr:uid="{00000000-0005-0000-0000-000028180000}"/>
    <cellStyle name="Jun 11 2" xfId="4229" xr:uid="{00000000-0005-0000-0000-000029180000}"/>
    <cellStyle name="Jun 11 3" xfId="4230" xr:uid="{00000000-0005-0000-0000-00002A180000}"/>
    <cellStyle name="Jun 12" xfId="4231" xr:uid="{00000000-0005-0000-0000-00002B180000}"/>
    <cellStyle name="Jun 12 2" xfId="4232" xr:uid="{00000000-0005-0000-0000-00002C180000}"/>
    <cellStyle name="Jun 12 3" xfId="4233" xr:uid="{00000000-0005-0000-0000-00002D180000}"/>
    <cellStyle name="Jun 13" xfId="4234" xr:uid="{00000000-0005-0000-0000-00002E180000}"/>
    <cellStyle name="Jun 13 2" xfId="4235" xr:uid="{00000000-0005-0000-0000-00002F180000}"/>
    <cellStyle name="Jun 13 3" xfId="4236" xr:uid="{00000000-0005-0000-0000-000030180000}"/>
    <cellStyle name="Jun 14" xfId="4237" xr:uid="{00000000-0005-0000-0000-000031180000}"/>
    <cellStyle name="Jun 14 2" xfId="4238" xr:uid="{00000000-0005-0000-0000-000032180000}"/>
    <cellStyle name="Jun 14 3" xfId="4239" xr:uid="{00000000-0005-0000-0000-000033180000}"/>
    <cellStyle name="Jun 15" xfId="4240" xr:uid="{00000000-0005-0000-0000-000034180000}"/>
    <cellStyle name="Jun 15 2" xfId="4241" xr:uid="{00000000-0005-0000-0000-000035180000}"/>
    <cellStyle name="Jun 15 3" xfId="4242" xr:uid="{00000000-0005-0000-0000-000036180000}"/>
    <cellStyle name="Jun 16" xfId="4243" xr:uid="{00000000-0005-0000-0000-000037180000}"/>
    <cellStyle name="Jun 16 2" xfId="4244" xr:uid="{00000000-0005-0000-0000-000038180000}"/>
    <cellStyle name="Jun 16 3" xfId="4245" xr:uid="{00000000-0005-0000-0000-000039180000}"/>
    <cellStyle name="Jun 17" xfId="4246" xr:uid="{00000000-0005-0000-0000-00003A180000}"/>
    <cellStyle name="Jun 17 2" xfId="4247" xr:uid="{00000000-0005-0000-0000-00003B180000}"/>
    <cellStyle name="Jun 17 3" xfId="4248" xr:uid="{00000000-0005-0000-0000-00003C180000}"/>
    <cellStyle name="Jun 18" xfId="4249" xr:uid="{00000000-0005-0000-0000-00003D180000}"/>
    <cellStyle name="Jun 18 2" xfId="4250" xr:uid="{00000000-0005-0000-0000-00003E180000}"/>
    <cellStyle name="Jun 18 3" xfId="4251" xr:uid="{00000000-0005-0000-0000-00003F180000}"/>
    <cellStyle name="Jun 19" xfId="4252" xr:uid="{00000000-0005-0000-0000-000040180000}"/>
    <cellStyle name="Jun 19 2" xfId="4253" xr:uid="{00000000-0005-0000-0000-000041180000}"/>
    <cellStyle name="Jun 19 3" xfId="4254" xr:uid="{00000000-0005-0000-0000-000042180000}"/>
    <cellStyle name="Jun 2" xfId="4255" xr:uid="{00000000-0005-0000-0000-000043180000}"/>
    <cellStyle name="Jun 2 10" xfId="4256" xr:uid="{00000000-0005-0000-0000-000044180000}"/>
    <cellStyle name="Jun 2 10 2" xfId="4257" xr:uid="{00000000-0005-0000-0000-000045180000}"/>
    <cellStyle name="Jun 2 10 3" xfId="4258" xr:uid="{00000000-0005-0000-0000-000046180000}"/>
    <cellStyle name="Jun 2 11" xfId="4259" xr:uid="{00000000-0005-0000-0000-000047180000}"/>
    <cellStyle name="Jun 2 11 2" xfId="4260" xr:uid="{00000000-0005-0000-0000-000048180000}"/>
    <cellStyle name="Jun 2 11 3" xfId="4261" xr:uid="{00000000-0005-0000-0000-000049180000}"/>
    <cellStyle name="Jun 2 12" xfId="4262" xr:uid="{00000000-0005-0000-0000-00004A180000}"/>
    <cellStyle name="Jun 2 12 2" xfId="4263" xr:uid="{00000000-0005-0000-0000-00004B180000}"/>
    <cellStyle name="Jun 2 12 3" xfId="4264" xr:uid="{00000000-0005-0000-0000-00004C180000}"/>
    <cellStyle name="Jun 2 13" xfId="4265" xr:uid="{00000000-0005-0000-0000-00004D180000}"/>
    <cellStyle name="Jun 2 13 2" xfId="4266" xr:uid="{00000000-0005-0000-0000-00004E180000}"/>
    <cellStyle name="Jun 2 13 3" xfId="4267" xr:uid="{00000000-0005-0000-0000-00004F180000}"/>
    <cellStyle name="Jun 2 14" xfId="4268" xr:uid="{00000000-0005-0000-0000-000050180000}"/>
    <cellStyle name="Jun 2 14 2" xfId="4269" xr:uid="{00000000-0005-0000-0000-000051180000}"/>
    <cellStyle name="Jun 2 14 3" xfId="4270" xr:uid="{00000000-0005-0000-0000-000052180000}"/>
    <cellStyle name="Jun 2 15" xfId="4271" xr:uid="{00000000-0005-0000-0000-000053180000}"/>
    <cellStyle name="Jun 2 15 2" xfId="4272" xr:uid="{00000000-0005-0000-0000-000054180000}"/>
    <cellStyle name="Jun 2 15 3" xfId="4273" xr:uid="{00000000-0005-0000-0000-000055180000}"/>
    <cellStyle name="Jun 2 16" xfId="4274" xr:uid="{00000000-0005-0000-0000-000056180000}"/>
    <cellStyle name="Jun 2 16 2" xfId="4275" xr:uid="{00000000-0005-0000-0000-000057180000}"/>
    <cellStyle name="Jun 2 16 3" xfId="4276" xr:uid="{00000000-0005-0000-0000-000058180000}"/>
    <cellStyle name="Jun 2 17" xfId="4277" xr:uid="{00000000-0005-0000-0000-000059180000}"/>
    <cellStyle name="Jun 2 17 2" xfId="4278" xr:uid="{00000000-0005-0000-0000-00005A180000}"/>
    <cellStyle name="Jun 2 17 3" xfId="4279" xr:uid="{00000000-0005-0000-0000-00005B180000}"/>
    <cellStyle name="Jun 2 18" xfId="4280" xr:uid="{00000000-0005-0000-0000-00005C180000}"/>
    <cellStyle name="Jun 2 18 2" xfId="4281" xr:uid="{00000000-0005-0000-0000-00005D180000}"/>
    <cellStyle name="Jun 2 18 3" xfId="4282" xr:uid="{00000000-0005-0000-0000-00005E180000}"/>
    <cellStyle name="Jun 2 19" xfId="4283" xr:uid="{00000000-0005-0000-0000-00005F180000}"/>
    <cellStyle name="Jun 2 19 2" xfId="4284" xr:uid="{00000000-0005-0000-0000-000060180000}"/>
    <cellStyle name="Jun 2 19 3" xfId="4285" xr:uid="{00000000-0005-0000-0000-000061180000}"/>
    <cellStyle name="Jun 2 2" xfId="4286" xr:uid="{00000000-0005-0000-0000-000062180000}"/>
    <cellStyle name="Jun 2 2 10" xfId="4287" xr:uid="{00000000-0005-0000-0000-000063180000}"/>
    <cellStyle name="Jun 2 2 10 2" xfId="4288" xr:uid="{00000000-0005-0000-0000-000064180000}"/>
    <cellStyle name="Jun 2 2 10 3" xfId="4289" xr:uid="{00000000-0005-0000-0000-000065180000}"/>
    <cellStyle name="Jun 2 2 11" xfId="4290" xr:uid="{00000000-0005-0000-0000-000066180000}"/>
    <cellStyle name="Jun 2 2 11 2" xfId="4291" xr:uid="{00000000-0005-0000-0000-000067180000}"/>
    <cellStyle name="Jun 2 2 11 3" xfId="4292" xr:uid="{00000000-0005-0000-0000-000068180000}"/>
    <cellStyle name="Jun 2 2 12" xfId="4293" xr:uid="{00000000-0005-0000-0000-000069180000}"/>
    <cellStyle name="Jun 2 2 12 2" xfId="4294" xr:uid="{00000000-0005-0000-0000-00006A180000}"/>
    <cellStyle name="Jun 2 2 12 3" xfId="4295" xr:uid="{00000000-0005-0000-0000-00006B180000}"/>
    <cellStyle name="Jun 2 2 13" xfId="4296" xr:uid="{00000000-0005-0000-0000-00006C180000}"/>
    <cellStyle name="Jun 2 2 13 2" xfId="4297" xr:uid="{00000000-0005-0000-0000-00006D180000}"/>
    <cellStyle name="Jun 2 2 13 3" xfId="4298" xr:uid="{00000000-0005-0000-0000-00006E180000}"/>
    <cellStyle name="Jun 2 2 14" xfId="4299" xr:uid="{00000000-0005-0000-0000-00006F180000}"/>
    <cellStyle name="Jun 2 2 14 2" xfId="4300" xr:uid="{00000000-0005-0000-0000-000070180000}"/>
    <cellStyle name="Jun 2 2 14 3" xfId="4301" xr:uid="{00000000-0005-0000-0000-000071180000}"/>
    <cellStyle name="Jun 2 2 15" xfId="4302" xr:uid="{00000000-0005-0000-0000-000072180000}"/>
    <cellStyle name="Jun 2 2 15 2" xfId="4303" xr:uid="{00000000-0005-0000-0000-000073180000}"/>
    <cellStyle name="Jun 2 2 15 3" xfId="4304" xr:uid="{00000000-0005-0000-0000-000074180000}"/>
    <cellStyle name="Jun 2 2 16" xfId="4305" xr:uid="{00000000-0005-0000-0000-000075180000}"/>
    <cellStyle name="Jun 2 2 16 2" xfId="4306" xr:uid="{00000000-0005-0000-0000-000076180000}"/>
    <cellStyle name="Jun 2 2 16 3" xfId="4307" xr:uid="{00000000-0005-0000-0000-000077180000}"/>
    <cellStyle name="Jun 2 2 17" xfId="4308" xr:uid="{00000000-0005-0000-0000-000078180000}"/>
    <cellStyle name="Jun 2 2 17 2" xfId="4309" xr:uid="{00000000-0005-0000-0000-000079180000}"/>
    <cellStyle name="Jun 2 2 17 3" xfId="4310" xr:uid="{00000000-0005-0000-0000-00007A180000}"/>
    <cellStyle name="Jun 2 2 18" xfId="4311" xr:uid="{00000000-0005-0000-0000-00007B180000}"/>
    <cellStyle name="Jun 2 2 18 2" xfId="4312" xr:uid="{00000000-0005-0000-0000-00007C180000}"/>
    <cellStyle name="Jun 2 2 18 3" xfId="4313" xr:uid="{00000000-0005-0000-0000-00007D180000}"/>
    <cellStyle name="Jun 2 2 19" xfId="4314" xr:uid="{00000000-0005-0000-0000-00007E180000}"/>
    <cellStyle name="Jun 2 2 19 2" xfId="4315" xr:uid="{00000000-0005-0000-0000-00007F180000}"/>
    <cellStyle name="Jun 2 2 19 3" xfId="4316" xr:uid="{00000000-0005-0000-0000-000080180000}"/>
    <cellStyle name="Jun 2 2 2" xfId="4317" xr:uid="{00000000-0005-0000-0000-000081180000}"/>
    <cellStyle name="Jun 2 2 2 2" xfId="4318" xr:uid="{00000000-0005-0000-0000-000082180000}"/>
    <cellStyle name="Jun 2 2 2 3" xfId="4319" xr:uid="{00000000-0005-0000-0000-000083180000}"/>
    <cellStyle name="Jun 2 2 20" xfId="4320" xr:uid="{00000000-0005-0000-0000-000084180000}"/>
    <cellStyle name="Jun 2 2 20 2" xfId="4321" xr:uid="{00000000-0005-0000-0000-000085180000}"/>
    <cellStyle name="Jun 2 2 20 3" xfId="4322" xr:uid="{00000000-0005-0000-0000-000086180000}"/>
    <cellStyle name="Jun 2 2 21" xfId="4323" xr:uid="{00000000-0005-0000-0000-000087180000}"/>
    <cellStyle name="Jun 2 2 21 2" xfId="4324" xr:uid="{00000000-0005-0000-0000-000088180000}"/>
    <cellStyle name="Jun 2 2 21 3" xfId="4325" xr:uid="{00000000-0005-0000-0000-000089180000}"/>
    <cellStyle name="Jun 2 2 22" xfId="4326" xr:uid="{00000000-0005-0000-0000-00008A180000}"/>
    <cellStyle name="Jun 2 2 23" xfId="4327" xr:uid="{00000000-0005-0000-0000-00008B180000}"/>
    <cellStyle name="Jun 2 2 3" xfId="4328" xr:uid="{00000000-0005-0000-0000-00008C180000}"/>
    <cellStyle name="Jun 2 2 3 2" xfId="4329" xr:uid="{00000000-0005-0000-0000-00008D180000}"/>
    <cellStyle name="Jun 2 2 3 3" xfId="4330" xr:uid="{00000000-0005-0000-0000-00008E180000}"/>
    <cellStyle name="Jun 2 2 4" xfId="4331" xr:uid="{00000000-0005-0000-0000-00008F180000}"/>
    <cellStyle name="Jun 2 2 4 2" xfId="4332" xr:uid="{00000000-0005-0000-0000-000090180000}"/>
    <cellStyle name="Jun 2 2 4 3" xfId="4333" xr:uid="{00000000-0005-0000-0000-000091180000}"/>
    <cellStyle name="Jun 2 2 5" xfId="4334" xr:uid="{00000000-0005-0000-0000-000092180000}"/>
    <cellStyle name="Jun 2 2 5 2" xfId="4335" xr:uid="{00000000-0005-0000-0000-000093180000}"/>
    <cellStyle name="Jun 2 2 5 3" xfId="4336" xr:uid="{00000000-0005-0000-0000-000094180000}"/>
    <cellStyle name="Jun 2 2 6" xfId="4337" xr:uid="{00000000-0005-0000-0000-000095180000}"/>
    <cellStyle name="Jun 2 2 6 2" xfId="4338" xr:uid="{00000000-0005-0000-0000-000096180000}"/>
    <cellStyle name="Jun 2 2 6 3" xfId="4339" xr:uid="{00000000-0005-0000-0000-000097180000}"/>
    <cellStyle name="Jun 2 2 7" xfId="4340" xr:uid="{00000000-0005-0000-0000-000098180000}"/>
    <cellStyle name="Jun 2 2 7 2" xfId="4341" xr:uid="{00000000-0005-0000-0000-000099180000}"/>
    <cellStyle name="Jun 2 2 7 3" xfId="4342" xr:uid="{00000000-0005-0000-0000-00009A180000}"/>
    <cellStyle name="Jun 2 2 8" xfId="4343" xr:uid="{00000000-0005-0000-0000-00009B180000}"/>
    <cellStyle name="Jun 2 2 8 2" xfId="4344" xr:uid="{00000000-0005-0000-0000-00009C180000}"/>
    <cellStyle name="Jun 2 2 8 3" xfId="4345" xr:uid="{00000000-0005-0000-0000-00009D180000}"/>
    <cellStyle name="Jun 2 2 9" xfId="4346" xr:uid="{00000000-0005-0000-0000-00009E180000}"/>
    <cellStyle name="Jun 2 2 9 2" xfId="4347" xr:uid="{00000000-0005-0000-0000-00009F180000}"/>
    <cellStyle name="Jun 2 2 9 3" xfId="4348" xr:uid="{00000000-0005-0000-0000-0000A0180000}"/>
    <cellStyle name="Jun 2 20" xfId="4349" xr:uid="{00000000-0005-0000-0000-0000A1180000}"/>
    <cellStyle name="Jun 2 20 2" xfId="4350" xr:uid="{00000000-0005-0000-0000-0000A2180000}"/>
    <cellStyle name="Jun 2 20 3" xfId="4351" xr:uid="{00000000-0005-0000-0000-0000A3180000}"/>
    <cellStyle name="Jun 2 21" xfId="4352" xr:uid="{00000000-0005-0000-0000-0000A4180000}"/>
    <cellStyle name="Jun 2 21 2" xfId="4353" xr:uid="{00000000-0005-0000-0000-0000A5180000}"/>
    <cellStyle name="Jun 2 21 3" xfId="4354" xr:uid="{00000000-0005-0000-0000-0000A6180000}"/>
    <cellStyle name="Jun 2 22" xfId="4355" xr:uid="{00000000-0005-0000-0000-0000A7180000}"/>
    <cellStyle name="Jun 2 22 2" xfId="4356" xr:uid="{00000000-0005-0000-0000-0000A8180000}"/>
    <cellStyle name="Jun 2 22 3" xfId="4357" xr:uid="{00000000-0005-0000-0000-0000A9180000}"/>
    <cellStyle name="Jun 2 23" xfId="4358" xr:uid="{00000000-0005-0000-0000-0000AA180000}"/>
    <cellStyle name="Jun 2 23 2" xfId="4359" xr:uid="{00000000-0005-0000-0000-0000AB180000}"/>
    <cellStyle name="Jun 2 23 3" xfId="4360" xr:uid="{00000000-0005-0000-0000-0000AC180000}"/>
    <cellStyle name="Jun 2 24" xfId="4361" xr:uid="{00000000-0005-0000-0000-0000AD180000}"/>
    <cellStyle name="Jun 2 25" xfId="4362" xr:uid="{00000000-0005-0000-0000-0000AE180000}"/>
    <cellStyle name="Jun 2 3" xfId="4363" xr:uid="{00000000-0005-0000-0000-0000AF180000}"/>
    <cellStyle name="Jun 2 3 10" xfId="4364" xr:uid="{00000000-0005-0000-0000-0000B0180000}"/>
    <cellStyle name="Jun 2 3 10 2" xfId="4365" xr:uid="{00000000-0005-0000-0000-0000B1180000}"/>
    <cellStyle name="Jun 2 3 10 3" xfId="4366" xr:uid="{00000000-0005-0000-0000-0000B2180000}"/>
    <cellStyle name="Jun 2 3 11" xfId="4367" xr:uid="{00000000-0005-0000-0000-0000B3180000}"/>
    <cellStyle name="Jun 2 3 11 2" xfId="4368" xr:uid="{00000000-0005-0000-0000-0000B4180000}"/>
    <cellStyle name="Jun 2 3 11 3" xfId="4369" xr:uid="{00000000-0005-0000-0000-0000B5180000}"/>
    <cellStyle name="Jun 2 3 12" xfId="4370" xr:uid="{00000000-0005-0000-0000-0000B6180000}"/>
    <cellStyle name="Jun 2 3 12 2" xfId="4371" xr:uid="{00000000-0005-0000-0000-0000B7180000}"/>
    <cellStyle name="Jun 2 3 12 3" xfId="4372" xr:uid="{00000000-0005-0000-0000-0000B8180000}"/>
    <cellStyle name="Jun 2 3 13" xfId="4373" xr:uid="{00000000-0005-0000-0000-0000B9180000}"/>
    <cellStyle name="Jun 2 3 13 2" xfId="4374" xr:uid="{00000000-0005-0000-0000-0000BA180000}"/>
    <cellStyle name="Jun 2 3 13 3" xfId="4375" xr:uid="{00000000-0005-0000-0000-0000BB180000}"/>
    <cellStyle name="Jun 2 3 14" xfId="4376" xr:uid="{00000000-0005-0000-0000-0000BC180000}"/>
    <cellStyle name="Jun 2 3 14 2" xfId="4377" xr:uid="{00000000-0005-0000-0000-0000BD180000}"/>
    <cellStyle name="Jun 2 3 14 3" xfId="4378" xr:uid="{00000000-0005-0000-0000-0000BE180000}"/>
    <cellStyle name="Jun 2 3 15" xfId="4379" xr:uid="{00000000-0005-0000-0000-0000BF180000}"/>
    <cellStyle name="Jun 2 3 15 2" xfId="4380" xr:uid="{00000000-0005-0000-0000-0000C0180000}"/>
    <cellStyle name="Jun 2 3 15 3" xfId="4381" xr:uid="{00000000-0005-0000-0000-0000C1180000}"/>
    <cellStyle name="Jun 2 3 16" xfId="4382" xr:uid="{00000000-0005-0000-0000-0000C2180000}"/>
    <cellStyle name="Jun 2 3 16 2" xfId="4383" xr:uid="{00000000-0005-0000-0000-0000C3180000}"/>
    <cellStyle name="Jun 2 3 16 3" xfId="4384" xr:uid="{00000000-0005-0000-0000-0000C4180000}"/>
    <cellStyle name="Jun 2 3 17" xfId="4385" xr:uid="{00000000-0005-0000-0000-0000C5180000}"/>
    <cellStyle name="Jun 2 3 17 2" xfId="4386" xr:uid="{00000000-0005-0000-0000-0000C6180000}"/>
    <cellStyle name="Jun 2 3 17 3" xfId="4387" xr:uid="{00000000-0005-0000-0000-0000C7180000}"/>
    <cellStyle name="Jun 2 3 18" xfId="4388" xr:uid="{00000000-0005-0000-0000-0000C8180000}"/>
    <cellStyle name="Jun 2 3 18 2" xfId="4389" xr:uid="{00000000-0005-0000-0000-0000C9180000}"/>
    <cellStyle name="Jun 2 3 18 3" xfId="4390" xr:uid="{00000000-0005-0000-0000-0000CA180000}"/>
    <cellStyle name="Jun 2 3 19" xfId="4391" xr:uid="{00000000-0005-0000-0000-0000CB180000}"/>
    <cellStyle name="Jun 2 3 19 2" xfId="4392" xr:uid="{00000000-0005-0000-0000-0000CC180000}"/>
    <cellStyle name="Jun 2 3 19 3" xfId="4393" xr:uid="{00000000-0005-0000-0000-0000CD180000}"/>
    <cellStyle name="Jun 2 3 2" xfId="4394" xr:uid="{00000000-0005-0000-0000-0000CE180000}"/>
    <cellStyle name="Jun 2 3 2 2" xfId="4395" xr:uid="{00000000-0005-0000-0000-0000CF180000}"/>
    <cellStyle name="Jun 2 3 2 3" xfId="4396" xr:uid="{00000000-0005-0000-0000-0000D0180000}"/>
    <cellStyle name="Jun 2 3 20" xfId="4397" xr:uid="{00000000-0005-0000-0000-0000D1180000}"/>
    <cellStyle name="Jun 2 3 20 2" xfId="4398" xr:uid="{00000000-0005-0000-0000-0000D2180000}"/>
    <cellStyle name="Jun 2 3 20 3" xfId="4399" xr:uid="{00000000-0005-0000-0000-0000D3180000}"/>
    <cellStyle name="Jun 2 3 21" xfId="4400" xr:uid="{00000000-0005-0000-0000-0000D4180000}"/>
    <cellStyle name="Jun 2 3 21 2" xfId="4401" xr:uid="{00000000-0005-0000-0000-0000D5180000}"/>
    <cellStyle name="Jun 2 3 21 3" xfId="4402" xr:uid="{00000000-0005-0000-0000-0000D6180000}"/>
    <cellStyle name="Jun 2 3 22" xfId="4403" xr:uid="{00000000-0005-0000-0000-0000D7180000}"/>
    <cellStyle name="Jun 2 3 23" xfId="4404" xr:uid="{00000000-0005-0000-0000-0000D8180000}"/>
    <cellStyle name="Jun 2 3 3" xfId="4405" xr:uid="{00000000-0005-0000-0000-0000D9180000}"/>
    <cellStyle name="Jun 2 3 3 2" xfId="4406" xr:uid="{00000000-0005-0000-0000-0000DA180000}"/>
    <cellStyle name="Jun 2 3 3 3" xfId="4407" xr:uid="{00000000-0005-0000-0000-0000DB180000}"/>
    <cellStyle name="Jun 2 3 4" xfId="4408" xr:uid="{00000000-0005-0000-0000-0000DC180000}"/>
    <cellStyle name="Jun 2 3 4 2" xfId="4409" xr:uid="{00000000-0005-0000-0000-0000DD180000}"/>
    <cellStyle name="Jun 2 3 4 3" xfId="4410" xr:uid="{00000000-0005-0000-0000-0000DE180000}"/>
    <cellStyle name="Jun 2 3 5" xfId="4411" xr:uid="{00000000-0005-0000-0000-0000DF180000}"/>
    <cellStyle name="Jun 2 3 5 2" xfId="4412" xr:uid="{00000000-0005-0000-0000-0000E0180000}"/>
    <cellStyle name="Jun 2 3 5 3" xfId="4413" xr:uid="{00000000-0005-0000-0000-0000E1180000}"/>
    <cellStyle name="Jun 2 3 6" xfId="4414" xr:uid="{00000000-0005-0000-0000-0000E2180000}"/>
    <cellStyle name="Jun 2 3 6 2" xfId="4415" xr:uid="{00000000-0005-0000-0000-0000E3180000}"/>
    <cellStyle name="Jun 2 3 6 3" xfId="4416" xr:uid="{00000000-0005-0000-0000-0000E4180000}"/>
    <cellStyle name="Jun 2 3 7" xfId="4417" xr:uid="{00000000-0005-0000-0000-0000E5180000}"/>
    <cellStyle name="Jun 2 3 7 2" xfId="4418" xr:uid="{00000000-0005-0000-0000-0000E6180000}"/>
    <cellStyle name="Jun 2 3 7 3" xfId="4419" xr:uid="{00000000-0005-0000-0000-0000E7180000}"/>
    <cellStyle name="Jun 2 3 8" xfId="4420" xr:uid="{00000000-0005-0000-0000-0000E8180000}"/>
    <cellStyle name="Jun 2 3 8 2" xfId="4421" xr:uid="{00000000-0005-0000-0000-0000E9180000}"/>
    <cellStyle name="Jun 2 3 8 3" xfId="4422" xr:uid="{00000000-0005-0000-0000-0000EA180000}"/>
    <cellStyle name="Jun 2 3 9" xfId="4423" xr:uid="{00000000-0005-0000-0000-0000EB180000}"/>
    <cellStyle name="Jun 2 3 9 2" xfId="4424" xr:uid="{00000000-0005-0000-0000-0000EC180000}"/>
    <cellStyle name="Jun 2 3 9 3" xfId="4425" xr:uid="{00000000-0005-0000-0000-0000ED180000}"/>
    <cellStyle name="Jun 2 4" xfId="4426" xr:uid="{00000000-0005-0000-0000-0000EE180000}"/>
    <cellStyle name="Jun 2 4 2" xfId="4427" xr:uid="{00000000-0005-0000-0000-0000EF180000}"/>
    <cellStyle name="Jun 2 4 3" xfId="4428" xr:uid="{00000000-0005-0000-0000-0000F0180000}"/>
    <cellStyle name="Jun 2 4 4" xfId="14691" xr:uid="{00000000-0005-0000-0000-0000F1180000}"/>
    <cellStyle name="Jun 2 4 5" xfId="14692" xr:uid="{00000000-0005-0000-0000-0000F2180000}"/>
    <cellStyle name="Jun 2 5" xfId="4429" xr:uid="{00000000-0005-0000-0000-0000F3180000}"/>
    <cellStyle name="Jun 2 5 2" xfId="4430" xr:uid="{00000000-0005-0000-0000-0000F4180000}"/>
    <cellStyle name="Jun 2 5 3" xfId="4431" xr:uid="{00000000-0005-0000-0000-0000F5180000}"/>
    <cellStyle name="Jun 2 5 4" xfId="14693" xr:uid="{00000000-0005-0000-0000-0000F6180000}"/>
    <cellStyle name="Jun 2 5 5" xfId="14694" xr:uid="{00000000-0005-0000-0000-0000F7180000}"/>
    <cellStyle name="Jun 2 6" xfId="4432" xr:uid="{00000000-0005-0000-0000-0000F8180000}"/>
    <cellStyle name="Jun 2 6 2" xfId="4433" xr:uid="{00000000-0005-0000-0000-0000F9180000}"/>
    <cellStyle name="Jun 2 6 3" xfId="4434" xr:uid="{00000000-0005-0000-0000-0000FA180000}"/>
    <cellStyle name="Jun 2 7" xfId="4435" xr:uid="{00000000-0005-0000-0000-0000FB180000}"/>
    <cellStyle name="Jun 2 7 2" xfId="4436" xr:uid="{00000000-0005-0000-0000-0000FC180000}"/>
    <cellStyle name="Jun 2 7 3" xfId="4437" xr:uid="{00000000-0005-0000-0000-0000FD180000}"/>
    <cellStyle name="Jun 2 8" xfId="4438" xr:uid="{00000000-0005-0000-0000-0000FE180000}"/>
    <cellStyle name="Jun 2 8 2" xfId="4439" xr:uid="{00000000-0005-0000-0000-0000FF180000}"/>
    <cellStyle name="Jun 2 8 3" xfId="4440" xr:uid="{00000000-0005-0000-0000-000000190000}"/>
    <cellStyle name="Jun 2 9" xfId="4441" xr:uid="{00000000-0005-0000-0000-000001190000}"/>
    <cellStyle name="Jun 2 9 2" xfId="4442" xr:uid="{00000000-0005-0000-0000-000002190000}"/>
    <cellStyle name="Jun 2 9 3" xfId="4443" xr:uid="{00000000-0005-0000-0000-000003190000}"/>
    <cellStyle name="Jun 20" xfId="4444" xr:uid="{00000000-0005-0000-0000-000004190000}"/>
    <cellStyle name="Jun 20 2" xfId="4445" xr:uid="{00000000-0005-0000-0000-000005190000}"/>
    <cellStyle name="Jun 20 3" xfId="4446" xr:uid="{00000000-0005-0000-0000-000006190000}"/>
    <cellStyle name="Jun 21" xfId="4447" xr:uid="{00000000-0005-0000-0000-000007190000}"/>
    <cellStyle name="Jun 21 2" xfId="4448" xr:uid="{00000000-0005-0000-0000-000008190000}"/>
    <cellStyle name="Jun 21 3" xfId="4449" xr:uid="{00000000-0005-0000-0000-000009190000}"/>
    <cellStyle name="Jun 22" xfId="4450" xr:uid="{00000000-0005-0000-0000-00000A190000}"/>
    <cellStyle name="Jun 22 2" xfId="4451" xr:uid="{00000000-0005-0000-0000-00000B190000}"/>
    <cellStyle name="Jun 22 3" xfId="4452" xr:uid="{00000000-0005-0000-0000-00000C190000}"/>
    <cellStyle name="Jun 23" xfId="4453" xr:uid="{00000000-0005-0000-0000-00000D190000}"/>
    <cellStyle name="Jun 23 2" xfId="4454" xr:uid="{00000000-0005-0000-0000-00000E190000}"/>
    <cellStyle name="Jun 23 3" xfId="4455" xr:uid="{00000000-0005-0000-0000-00000F190000}"/>
    <cellStyle name="Jun 24" xfId="4456" xr:uid="{00000000-0005-0000-0000-000010190000}"/>
    <cellStyle name="Jun 24 2" xfId="4457" xr:uid="{00000000-0005-0000-0000-000011190000}"/>
    <cellStyle name="Jun 24 3" xfId="4458" xr:uid="{00000000-0005-0000-0000-000012190000}"/>
    <cellStyle name="Jun 25" xfId="4459" xr:uid="{00000000-0005-0000-0000-000013190000}"/>
    <cellStyle name="Jun 25 2" xfId="4460" xr:uid="{00000000-0005-0000-0000-000014190000}"/>
    <cellStyle name="Jun 25 3" xfId="4461" xr:uid="{00000000-0005-0000-0000-000015190000}"/>
    <cellStyle name="Jun 26" xfId="4462" xr:uid="{00000000-0005-0000-0000-000016190000}"/>
    <cellStyle name="Jun 26 2" xfId="4463" xr:uid="{00000000-0005-0000-0000-000017190000}"/>
    <cellStyle name="Jun 26 3" xfId="4464" xr:uid="{00000000-0005-0000-0000-000018190000}"/>
    <cellStyle name="Jun 27" xfId="4465" xr:uid="{00000000-0005-0000-0000-000019190000}"/>
    <cellStyle name="Jun 28" xfId="4466" xr:uid="{00000000-0005-0000-0000-00001A190000}"/>
    <cellStyle name="Jun 29" xfId="14695" xr:uid="{00000000-0005-0000-0000-00001B190000}"/>
    <cellStyle name="Jun 3" xfId="4467" xr:uid="{00000000-0005-0000-0000-00001C190000}"/>
    <cellStyle name="Jun 3 10" xfId="4468" xr:uid="{00000000-0005-0000-0000-00001D190000}"/>
    <cellStyle name="Jun 3 10 2" xfId="4469" xr:uid="{00000000-0005-0000-0000-00001E190000}"/>
    <cellStyle name="Jun 3 10 3" xfId="4470" xr:uid="{00000000-0005-0000-0000-00001F190000}"/>
    <cellStyle name="Jun 3 11" xfId="4471" xr:uid="{00000000-0005-0000-0000-000020190000}"/>
    <cellStyle name="Jun 3 11 2" xfId="4472" xr:uid="{00000000-0005-0000-0000-000021190000}"/>
    <cellStyle name="Jun 3 11 3" xfId="4473" xr:uid="{00000000-0005-0000-0000-000022190000}"/>
    <cellStyle name="Jun 3 12" xfId="4474" xr:uid="{00000000-0005-0000-0000-000023190000}"/>
    <cellStyle name="Jun 3 12 2" xfId="4475" xr:uid="{00000000-0005-0000-0000-000024190000}"/>
    <cellStyle name="Jun 3 12 3" xfId="4476" xr:uid="{00000000-0005-0000-0000-000025190000}"/>
    <cellStyle name="Jun 3 13" xfId="4477" xr:uid="{00000000-0005-0000-0000-000026190000}"/>
    <cellStyle name="Jun 3 13 2" xfId="4478" xr:uid="{00000000-0005-0000-0000-000027190000}"/>
    <cellStyle name="Jun 3 13 3" xfId="4479" xr:uid="{00000000-0005-0000-0000-000028190000}"/>
    <cellStyle name="Jun 3 14" xfId="4480" xr:uid="{00000000-0005-0000-0000-000029190000}"/>
    <cellStyle name="Jun 3 14 2" xfId="4481" xr:uid="{00000000-0005-0000-0000-00002A190000}"/>
    <cellStyle name="Jun 3 14 3" xfId="4482" xr:uid="{00000000-0005-0000-0000-00002B190000}"/>
    <cellStyle name="Jun 3 15" xfId="4483" xr:uid="{00000000-0005-0000-0000-00002C190000}"/>
    <cellStyle name="Jun 3 15 2" xfId="4484" xr:uid="{00000000-0005-0000-0000-00002D190000}"/>
    <cellStyle name="Jun 3 15 3" xfId="4485" xr:uid="{00000000-0005-0000-0000-00002E190000}"/>
    <cellStyle name="Jun 3 16" xfId="4486" xr:uid="{00000000-0005-0000-0000-00002F190000}"/>
    <cellStyle name="Jun 3 16 2" xfId="4487" xr:uid="{00000000-0005-0000-0000-000030190000}"/>
    <cellStyle name="Jun 3 16 3" xfId="4488" xr:uid="{00000000-0005-0000-0000-000031190000}"/>
    <cellStyle name="Jun 3 17" xfId="4489" xr:uid="{00000000-0005-0000-0000-000032190000}"/>
    <cellStyle name="Jun 3 17 2" xfId="4490" xr:uid="{00000000-0005-0000-0000-000033190000}"/>
    <cellStyle name="Jun 3 17 3" xfId="4491" xr:uid="{00000000-0005-0000-0000-000034190000}"/>
    <cellStyle name="Jun 3 18" xfId="4492" xr:uid="{00000000-0005-0000-0000-000035190000}"/>
    <cellStyle name="Jun 3 18 2" xfId="4493" xr:uid="{00000000-0005-0000-0000-000036190000}"/>
    <cellStyle name="Jun 3 18 3" xfId="4494" xr:uid="{00000000-0005-0000-0000-000037190000}"/>
    <cellStyle name="Jun 3 19" xfId="4495" xr:uid="{00000000-0005-0000-0000-000038190000}"/>
    <cellStyle name="Jun 3 19 2" xfId="4496" xr:uid="{00000000-0005-0000-0000-000039190000}"/>
    <cellStyle name="Jun 3 19 3" xfId="4497" xr:uid="{00000000-0005-0000-0000-00003A190000}"/>
    <cellStyle name="Jun 3 2" xfId="4498" xr:uid="{00000000-0005-0000-0000-00003B190000}"/>
    <cellStyle name="Jun 3 2 10" xfId="4499" xr:uid="{00000000-0005-0000-0000-00003C190000}"/>
    <cellStyle name="Jun 3 2 10 2" xfId="4500" xr:uid="{00000000-0005-0000-0000-00003D190000}"/>
    <cellStyle name="Jun 3 2 10 3" xfId="4501" xr:uid="{00000000-0005-0000-0000-00003E190000}"/>
    <cellStyle name="Jun 3 2 11" xfId="4502" xr:uid="{00000000-0005-0000-0000-00003F190000}"/>
    <cellStyle name="Jun 3 2 11 2" xfId="4503" xr:uid="{00000000-0005-0000-0000-000040190000}"/>
    <cellStyle name="Jun 3 2 11 3" xfId="4504" xr:uid="{00000000-0005-0000-0000-000041190000}"/>
    <cellStyle name="Jun 3 2 12" xfId="4505" xr:uid="{00000000-0005-0000-0000-000042190000}"/>
    <cellStyle name="Jun 3 2 12 2" xfId="4506" xr:uid="{00000000-0005-0000-0000-000043190000}"/>
    <cellStyle name="Jun 3 2 12 3" xfId="4507" xr:uid="{00000000-0005-0000-0000-000044190000}"/>
    <cellStyle name="Jun 3 2 13" xfId="4508" xr:uid="{00000000-0005-0000-0000-000045190000}"/>
    <cellStyle name="Jun 3 2 13 2" xfId="4509" xr:uid="{00000000-0005-0000-0000-000046190000}"/>
    <cellStyle name="Jun 3 2 13 3" xfId="4510" xr:uid="{00000000-0005-0000-0000-000047190000}"/>
    <cellStyle name="Jun 3 2 14" xfId="4511" xr:uid="{00000000-0005-0000-0000-000048190000}"/>
    <cellStyle name="Jun 3 2 14 2" xfId="4512" xr:uid="{00000000-0005-0000-0000-000049190000}"/>
    <cellStyle name="Jun 3 2 14 3" xfId="4513" xr:uid="{00000000-0005-0000-0000-00004A190000}"/>
    <cellStyle name="Jun 3 2 15" xfId="4514" xr:uid="{00000000-0005-0000-0000-00004B190000}"/>
    <cellStyle name="Jun 3 2 15 2" xfId="4515" xr:uid="{00000000-0005-0000-0000-00004C190000}"/>
    <cellStyle name="Jun 3 2 15 3" xfId="4516" xr:uid="{00000000-0005-0000-0000-00004D190000}"/>
    <cellStyle name="Jun 3 2 16" xfId="4517" xr:uid="{00000000-0005-0000-0000-00004E190000}"/>
    <cellStyle name="Jun 3 2 16 2" xfId="4518" xr:uid="{00000000-0005-0000-0000-00004F190000}"/>
    <cellStyle name="Jun 3 2 16 3" xfId="4519" xr:uid="{00000000-0005-0000-0000-000050190000}"/>
    <cellStyle name="Jun 3 2 17" xfId="4520" xr:uid="{00000000-0005-0000-0000-000051190000}"/>
    <cellStyle name="Jun 3 2 17 2" xfId="4521" xr:uid="{00000000-0005-0000-0000-000052190000}"/>
    <cellStyle name="Jun 3 2 17 3" xfId="4522" xr:uid="{00000000-0005-0000-0000-000053190000}"/>
    <cellStyle name="Jun 3 2 18" xfId="4523" xr:uid="{00000000-0005-0000-0000-000054190000}"/>
    <cellStyle name="Jun 3 2 18 2" xfId="4524" xr:uid="{00000000-0005-0000-0000-000055190000}"/>
    <cellStyle name="Jun 3 2 18 3" xfId="4525" xr:uid="{00000000-0005-0000-0000-000056190000}"/>
    <cellStyle name="Jun 3 2 19" xfId="4526" xr:uid="{00000000-0005-0000-0000-000057190000}"/>
    <cellStyle name="Jun 3 2 19 2" xfId="4527" xr:uid="{00000000-0005-0000-0000-000058190000}"/>
    <cellStyle name="Jun 3 2 19 3" xfId="4528" xr:uid="{00000000-0005-0000-0000-000059190000}"/>
    <cellStyle name="Jun 3 2 2" xfId="4529" xr:uid="{00000000-0005-0000-0000-00005A190000}"/>
    <cellStyle name="Jun 3 2 2 2" xfId="4530" xr:uid="{00000000-0005-0000-0000-00005B190000}"/>
    <cellStyle name="Jun 3 2 2 3" xfId="4531" xr:uid="{00000000-0005-0000-0000-00005C190000}"/>
    <cellStyle name="Jun 3 2 20" xfId="4532" xr:uid="{00000000-0005-0000-0000-00005D190000}"/>
    <cellStyle name="Jun 3 2 20 2" xfId="4533" xr:uid="{00000000-0005-0000-0000-00005E190000}"/>
    <cellStyle name="Jun 3 2 20 3" xfId="4534" xr:uid="{00000000-0005-0000-0000-00005F190000}"/>
    <cellStyle name="Jun 3 2 21" xfId="4535" xr:uid="{00000000-0005-0000-0000-000060190000}"/>
    <cellStyle name="Jun 3 2 21 2" xfId="4536" xr:uid="{00000000-0005-0000-0000-000061190000}"/>
    <cellStyle name="Jun 3 2 21 3" xfId="4537" xr:uid="{00000000-0005-0000-0000-000062190000}"/>
    <cellStyle name="Jun 3 2 22" xfId="4538" xr:uid="{00000000-0005-0000-0000-000063190000}"/>
    <cellStyle name="Jun 3 2 23" xfId="4539" xr:uid="{00000000-0005-0000-0000-000064190000}"/>
    <cellStyle name="Jun 3 2 3" xfId="4540" xr:uid="{00000000-0005-0000-0000-000065190000}"/>
    <cellStyle name="Jun 3 2 3 2" xfId="4541" xr:uid="{00000000-0005-0000-0000-000066190000}"/>
    <cellStyle name="Jun 3 2 3 3" xfId="4542" xr:uid="{00000000-0005-0000-0000-000067190000}"/>
    <cellStyle name="Jun 3 2 4" xfId="4543" xr:uid="{00000000-0005-0000-0000-000068190000}"/>
    <cellStyle name="Jun 3 2 4 2" xfId="4544" xr:uid="{00000000-0005-0000-0000-000069190000}"/>
    <cellStyle name="Jun 3 2 4 3" xfId="4545" xr:uid="{00000000-0005-0000-0000-00006A190000}"/>
    <cellStyle name="Jun 3 2 5" xfId="4546" xr:uid="{00000000-0005-0000-0000-00006B190000}"/>
    <cellStyle name="Jun 3 2 5 2" xfId="4547" xr:uid="{00000000-0005-0000-0000-00006C190000}"/>
    <cellStyle name="Jun 3 2 5 3" xfId="4548" xr:uid="{00000000-0005-0000-0000-00006D190000}"/>
    <cellStyle name="Jun 3 2 6" xfId="4549" xr:uid="{00000000-0005-0000-0000-00006E190000}"/>
    <cellStyle name="Jun 3 2 6 2" xfId="4550" xr:uid="{00000000-0005-0000-0000-00006F190000}"/>
    <cellStyle name="Jun 3 2 6 3" xfId="4551" xr:uid="{00000000-0005-0000-0000-000070190000}"/>
    <cellStyle name="Jun 3 2 7" xfId="4552" xr:uid="{00000000-0005-0000-0000-000071190000}"/>
    <cellStyle name="Jun 3 2 7 2" xfId="4553" xr:uid="{00000000-0005-0000-0000-000072190000}"/>
    <cellStyle name="Jun 3 2 7 3" xfId="4554" xr:uid="{00000000-0005-0000-0000-000073190000}"/>
    <cellStyle name="Jun 3 2 8" xfId="4555" xr:uid="{00000000-0005-0000-0000-000074190000}"/>
    <cellStyle name="Jun 3 2 8 2" xfId="4556" xr:uid="{00000000-0005-0000-0000-000075190000}"/>
    <cellStyle name="Jun 3 2 8 3" xfId="4557" xr:uid="{00000000-0005-0000-0000-000076190000}"/>
    <cellStyle name="Jun 3 2 9" xfId="4558" xr:uid="{00000000-0005-0000-0000-000077190000}"/>
    <cellStyle name="Jun 3 2 9 2" xfId="4559" xr:uid="{00000000-0005-0000-0000-000078190000}"/>
    <cellStyle name="Jun 3 2 9 3" xfId="4560" xr:uid="{00000000-0005-0000-0000-000079190000}"/>
    <cellStyle name="Jun 3 20" xfId="4561" xr:uid="{00000000-0005-0000-0000-00007A190000}"/>
    <cellStyle name="Jun 3 20 2" xfId="4562" xr:uid="{00000000-0005-0000-0000-00007B190000}"/>
    <cellStyle name="Jun 3 20 3" xfId="4563" xr:uid="{00000000-0005-0000-0000-00007C190000}"/>
    <cellStyle name="Jun 3 21" xfId="4564" xr:uid="{00000000-0005-0000-0000-00007D190000}"/>
    <cellStyle name="Jun 3 21 2" xfId="4565" xr:uid="{00000000-0005-0000-0000-00007E190000}"/>
    <cellStyle name="Jun 3 21 3" xfId="4566" xr:uid="{00000000-0005-0000-0000-00007F190000}"/>
    <cellStyle name="Jun 3 22" xfId="4567" xr:uid="{00000000-0005-0000-0000-000080190000}"/>
    <cellStyle name="Jun 3 22 2" xfId="4568" xr:uid="{00000000-0005-0000-0000-000081190000}"/>
    <cellStyle name="Jun 3 22 3" xfId="4569" xr:uid="{00000000-0005-0000-0000-000082190000}"/>
    <cellStyle name="Jun 3 23" xfId="4570" xr:uid="{00000000-0005-0000-0000-000083190000}"/>
    <cellStyle name="Jun 3 23 2" xfId="4571" xr:uid="{00000000-0005-0000-0000-000084190000}"/>
    <cellStyle name="Jun 3 23 3" xfId="4572" xr:uid="{00000000-0005-0000-0000-000085190000}"/>
    <cellStyle name="Jun 3 24" xfId="4573" xr:uid="{00000000-0005-0000-0000-000086190000}"/>
    <cellStyle name="Jun 3 25" xfId="4574" xr:uid="{00000000-0005-0000-0000-000087190000}"/>
    <cellStyle name="Jun 3 3" xfId="4575" xr:uid="{00000000-0005-0000-0000-000088190000}"/>
    <cellStyle name="Jun 3 3 10" xfId="4576" xr:uid="{00000000-0005-0000-0000-000089190000}"/>
    <cellStyle name="Jun 3 3 10 2" xfId="4577" xr:uid="{00000000-0005-0000-0000-00008A190000}"/>
    <cellStyle name="Jun 3 3 10 3" xfId="4578" xr:uid="{00000000-0005-0000-0000-00008B190000}"/>
    <cellStyle name="Jun 3 3 11" xfId="4579" xr:uid="{00000000-0005-0000-0000-00008C190000}"/>
    <cellStyle name="Jun 3 3 11 2" xfId="4580" xr:uid="{00000000-0005-0000-0000-00008D190000}"/>
    <cellStyle name="Jun 3 3 11 3" xfId="4581" xr:uid="{00000000-0005-0000-0000-00008E190000}"/>
    <cellStyle name="Jun 3 3 12" xfId="4582" xr:uid="{00000000-0005-0000-0000-00008F190000}"/>
    <cellStyle name="Jun 3 3 12 2" xfId="4583" xr:uid="{00000000-0005-0000-0000-000090190000}"/>
    <cellStyle name="Jun 3 3 12 3" xfId="4584" xr:uid="{00000000-0005-0000-0000-000091190000}"/>
    <cellStyle name="Jun 3 3 13" xfId="4585" xr:uid="{00000000-0005-0000-0000-000092190000}"/>
    <cellStyle name="Jun 3 3 13 2" xfId="4586" xr:uid="{00000000-0005-0000-0000-000093190000}"/>
    <cellStyle name="Jun 3 3 13 3" xfId="4587" xr:uid="{00000000-0005-0000-0000-000094190000}"/>
    <cellStyle name="Jun 3 3 14" xfId="4588" xr:uid="{00000000-0005-0000-0000-000095190000}"/>
    <cellStyle name="Jun 3 3 14 2" xfId="4589" xr:uid="{00000000-0005-0000-0000-000096190000}"/>
    <cellStyle name="Jun 3 3 14 3" xfId="4590" xr:uid="{00000000-0005-0000-0000-000097190000}"/>
    <cellStyle name="Jun 3 3 15" xfId="4591" xr:uid="{00000000-0005-0000-0000-000098190000}"/>
    <cellStyle name="Jun 3 3 15 2" xfId="4592" xr:uid="{00000000-0005-0000-0000-000099190000}"/>
    <cellStyle name="Jun 3 3 15 3" xfId="4593" xr:uid="{00000000-0005-0000-0000-00009A190000}"/>
    <cellStyle name="Jun 3 3 16" xfId="4594" xr:uid="{00000000-0005-0000-0000-00009B190000}"/>
    <cellStyle name="Jun 3 3 16 2" xfId="4595" xr:uid="{00000000-0005-0000-0000-00009C190000}"/>
    <cellStyle name="Jun 3 3 16 3" xfId="4596" xr:uid="{00000000-0005-0000-0000-00009D190000}"/>
    <cellStyle name="Jun 3 3 17" xfId="4597" xr:uid="{00000000-0005-0000-0000-00009E190000}"/>
    <cellStyle name="Jun 3 3 17 2" xfId="4598" xr:uid="{00000000-0005-0000-0000-00009F190000}"/>
    <cellStyle name="Jun 3 3 17 3" xfId="4599" xr:uid="{00000000-0005-0000-0000-0000A0190000}"/>
    <cellStyle name="Jun 3 3 18" xfId="4600" xr:uid="{00000000-0005-0000-0000-0000A1190000}"/>
    <cellStyle name="Jun 3 3 18 2" xfId="4601" xr:uid="{00000000-0005-0000-0000-0000A2190000}"/>
    <cellStyle name="Jun 3 3 18 3" xfId="4602" xr:uid="{00000000-0005-0000-0000-0000A3190000}"/>
    <cellStyle name="Jun 3 3 19" xfId="4603" xr:uid="{00000000-0005-0000-0000-0000A4190000}"/>
    <cellStyle name="Jun 3 3 19 2" xfId="4604" xr:uid="{00000000-0005-0000-0000-0000A5190000}"/>
    <cellStyle name="Jun 3 3 19 3" xfId="4605" xr:uid="{00000000-0005-0000-0000-0000A6190000}"/>
    <cellStyle name="Jun 3 3 2" xfId="4606" xr:uid="{00000000-0005-0000-0000-0000A7190000}"/>
    <cellStyle name="Jun 3 3 2 2" xfId="4607" xr:uid="{00000000-0005-0000-0000-0000A8190000}"/>
    <cellStyle name="Jun 3 3 2 3" xfId="4608" xr:uid="{00000000-0005-0000-0000-0000A9190000}"/>
    <cellStyle name="Jun 3 3 20" xfId="4609" xr:uid="{00000000-0005-0000-0000-0000AA190000}"/>
    <cellStyle name="Jun 3 3 20 2" xfId="4610" xr:uid="{00000000-0005-0000-0000-0000AB190000}"/>
    <cellStyle name="Jun 3 3 20 3" xfId="4611" xr:uid="{00000000-0005-0000-0000-0000AC190000}"/>
    <cellStyle name="Jun 3 3 21" xfId="4612" xr:uid="{00000000-0005-0000-0000-0000AD190000}"/>
    <cellStyle name="Jun 3 3 21 2" xfId="4613" xr:uid="{00000000-0005-0000-0000-0000AE190000}"/>
    <cellStyle name="Jun 3 3 21 3" xfId="4614" xr:uid="{00000000-0005-0000-0000-0000AF190000}"/>
    <cellStyle name="Jun 3 3 22" xfId="4615" xr:uid="{00000000-0005-0000-0000-0000B0190000}"/>
    <cellStyle name="Jun 3 3 23" xfId="4616" xr:uid="{00000000-0005-0000-0000-0000B1190000}"/>
    <cellStyle name="Jun 3 3 3" xfId="4617" xr:uid="{00000000-0005-0000-0000-0000B2190000}"/>
    <cellStyle name="Jun 3 3 3 2" xfId="4618" xr:uid="{00000000-0005-0000-0000-0000B3190000}"/>
    <cellStyle name="Jun 3 3 3 3" xfId="4619" xr:uid="{00000000-0005-0000-0000-0000B4190000}"/>
    <cellStyle name="Jun 3 3 4" xfId="4620" xr:uid="{00000000-0005-0000-0000-0000B5190000}"/>
    <cellStyle name="Jun 3 3 4 2" xfId="4621" xr:uid="{00000000-0005-0000-0000-0000B6190000}"/>
    <cellStyle name="Jun 3 3 4 3" xfId="4622" xr:uid="{00000000-0005-0000-0000-0000B7190000}"/>
    <cellStyle name="Jun 3 3 5" xfId="4623" xr:uid="{00000000-0005-0000-0000-0000B8190000}"/>
    <cellStyle name="Jun 3 3 5 2" xfId="4624" xr:uid="{00000000-0005-0000-0000-0000B9190000}"/>
    <cellStyle name="Jun 3 3 5 3" xfId="4625" xr:uid="{00000000-0005-0000-0000-0000BA190000}"/>
    <cellStyle name="Jun 3 3 6" xfId="4626" xr:uid="{00000000-0005-0000-0000-0000BB190000}"/>
    <cellStyle name="Jun 3 3 6 2" xfId="4627" xr:uid="{00000000-0005-0000-0000-0000BC190000}"/>
    <cellStyle name="Jun 3 3 6 3" xfId="4628" xr:uid="{00000000-0005-0000-0000-0000BD190000}"/>
    <cellStyle name="Jun 3 3 7" xfId="4629" xr:uid="{00000000-0005-0000-0000-0000BE190000}"/>
    <cellStyle name="Jun 3 3 7 2" xfId="4630" xr:uid="{00000000-0005-0000-0000-0000BF190000}"/>
    <cellStyle name="Jun 3 3 7 3" xfId="4631" xr:uid="{00000000-0005-0000-0000-0000C0190000}"/>
    <cellStyle name="Jun 3 3 8" xfId="4632" xr:uid="{00000000-0005-0000-0000-0000C1190000}"/>
    <cellStyle name="Jun 3 3 8 2" xfId="4633" xr:uid="{00000000-0005-0000-0000-0000C2190000}"/>
    <cellStyle name="Jun 3 3 8 3" xfId="4634" xr:uid="{00000000-0005-0000-0000-0000C3190000}"/>
    <cellStyle name="Jun 3 3 9" xfId="4635" xr:uid="{00000000-0005-0000-0000-0000C4190000}"/>
    <cellStyle name="Jun 3 3 9 2" xfId="4636" xr:uid="{00000000-0005-0000-0000-0000C5190000}"/>
    <cellStyle name="Jun 3 3 9 3" xfId="4637" xr:uid="{00000000-0005-0000-0000-0000C6190000}"/>
    <cellStyle name="Jun 3 4" xfId="4638" xr:uid="{00000000-0005-0000-0000-0000C7190000}"/>
    <cellStyle name="Jun 3 4 2" xfId="4639" xr:uid="{00000000-0005-0000-0000-0000C8190000}"/>
    <cellStyle name="Jun 3 4 3" xfId="4640" xr:uid="{00000000-0005-0000-0000-0000C9190000}"/>
    <cellStyle name="Jun 3 4 4" xfId="14696" xr:uid="{00000000-0005-0000-0000-0000CA190000}"/>
    <cellStyle name="Jun 3 4 5" xfId="14697" xr:uid="{00000000-0005-0000-0000-0000CB190000}"/>
    <cellStyle name="Jun 3 5" xfId="4641" xr:uid="{00000000-0005-0000-0000-0000CC190000}"/>
    <cellStyle name="Jun 3 5 2" xfId="4642" xr:uid="{00000000-0005-0000-0000-0000CD190000}"/>
    <cellStyle name="Jun 3 5 3" xfId="4643" xr:uid="{00000000-0005-0000-0000-0000CE190000}"/>
    <cellStyle name="Jun 3 5 4" xfId="14698" xr:uid="{00000000-0005-0000-0000-0000CF190000}"/>
    <cellStyle name="Jun 3 5 5" xfId="14699" xr:uid="{00000000-0005-0000-0000-0000D0190000}"/>
    <cellStyle name="Jun 3 6" xfId="4644" xr:uid="{00000000-0005-0000-0000-0000D1190000}"/>
    <cellStyle name="Jun 3 6 2" xfId="4645" xr:uid="{00000000-0005-0000-0000-0000D2190000}"/>
    <cellStyle name="Jun 3 6 3" xfId="4646" xr:uid="{00000000-0005-0000-0000-0000D3190000}"/>
    <cellStyle name="Jun 3 7" xfId="4647" xr:uid="{00000000-0005-0000-0000-0000D4190000}"/>
    <cellStyle name="Jun 3 7 2" xfId="4648" xr:uid="{00000000-0005-0000-0000-0000D5190000}"/>
    <cellStyle name="Jun 3 7 3" xfId="4649" xr:uid="{00000000-0005-0000-0000-0000D6190000}"/>
    <cellStyle name="Jun 3 8" xfId="4650" xr:uid="{00000000-0005-0000-0000-0000D7190000}"/>
    <cellStyle name="Jun 3 8 2" xfId="4651" xr:uid="{00000000-0005-0000-0000-0000D8190000}"/>
    <cellStyle name="Jun 3 8 3" xfId="4652" xr:uid="{00000000-0005-0000-0000-0000D9190000}"/>
    <cellStyle name="Jun 3 9" xfId="4653" xr:uid="{00000000-0005-0000-0000-0000DA190000}"/>
    <cellStyle name="Jun 3 9 2" xfId="4654" xr:uid="{00000000-0005-0000-0000-0000DB190000}"/>
    <cellStyle name="Jun 3 9 3" xfId="4655" xr:uid="{00000000-0005-0000-0000-0000DC190000}"/>
    <cellStyle name="Jun 30" xfId="14700" xr:uid="{00000000-0005-0000-0000-0000DD190000}"/>
    <cellStyle name="Jun 31" xfId="14701" xr:uid="{00000000-0005-0000-0000-0000DE190000}"/>
    <cellStyle name="Jun 32" xfId="14702" xr:uid="{00000000-0005-0000-0000-0000DF190000}"/>
    <cellStyle name="Jun 4" xfId="4656" xr:uid="{00000000-0005-0000-0000-0000E0190000}"/>
    <cellStyle name="Jun 4 10" xfId="4657" xr:uid="{00000000-0005-0000-0000-0000E1190000}"/>
    <cellStyle name="Jun 4 10 2" xfId="4658" xr:uid="{00000000-0005-0000-0000-0000E2190000}"/>
    <cellStyle name="Jun 4 10 3" xfId="4659" xr:uid="{00000000-0005-0000-0000-0000E3190000}"/>
    <cellStyle name="Jun 4 11" xfId="4660" xr:uid="{00000000-0005-0000-0000-0000E4190000}"/>
    <cellStyle name="Jun 4 11 2" xfId="4661" xr:uid="{00000000-0005-0000-0000-0000E5190000}"/>
    <cellStyle name="Jun 4 11 3" xfId="4662" xr:uid="{00000000-0005-0000-0000-0000E6190000}"/>
    <cellStyle name="Jun 4 12" xfId="4663" xr:uid="{00000000-0005-0000-0000-0000E7190000}"/>
    <cellStyle name="Jun 4 12 2" xfId="4664" xr:uid="{00000000-0005-0000-0000-0000E8190000}"/>
    <cellStyle name="Jun 4 12 3" xfId="4665" xr:uid="{00000000-0005-0000-0000-0000E9190000}"/>
    <cellStyle name="Jun 4 13" xfId="4666" xr:uid="{00000000-0005-0000-0000-0000EA190000}"/>
    <cellStyle name="Jun 4 13 2" xfId="4667" xr:uid="{00000000-0005-0000-0000-0000EB190000}"/>
    <cellStyle name="Jun 4 13 3" xfId="4668" xr:uid="{00000000-0005-0000-0000-0000EC190000}"/>
    <cellStyle name="Jun 4 14" xfId="4669" xr:uid="{00000000-0005-0000-0000-0000ED190000}"/>
    <cellStyle name="Jun 4 14 2" xfId="4670" xr:uid="{00000000-0005-0000-0000-0000EE190000}"/>
    <cellStyle name="Jun 4 14 3" xfId="4671" xr:uid="{00000000-0005-0000-0000-0000EF190000}"/>
    <cellStyle name="Jun 4 15" xfId="4672" xr:uid="{00000000-0005-0000-0000-0000F0190000}"/>
    <cellStyle name="Jun 4 15 2" xfId="4673" xr:uid="{00000000-0005-0000-0000-0000F1190000}"/>
    <cellStyle name="Jun 4 15 3" xfId="4674" xr:uid="{00000000-0005-0000-0000-0000F2190000}"/>
    <cellStyle name="Jun 4 16" xfId="4675" xr:uid="{00000000-0005-0000-0000-0000F3190000}"/>
    <cellStyle name="Jun 4 16 2" xfId="4676" xr:uid="{00000000-0005-0000-0000-0000F4190000}"/>
    <cellStyle name="Jun 4 16 3" xfId="4677" xr:uid="{00000000-0005-0000-0000-0000F5190000}"/>
    <cellStyle name="Jun 4 17" xfId="4678" xr:uid="{00000000-0005-0000-0000-0000F6190000}"/>
    <cellStyle name="Jun 4 17 2" xfId="4679" xr:uid="{00000000-0005-0000-0000-0000F7190000}"/>
    <cellStyle name="Jun 4 17 3" xfId="4680" xr:uid="{00000000-0005-0000-0000-0000F8190000}"/>
    <cellStyle name="Jun 4 18" xfId="4681" xr:uid="{00000000-0005-0000-0000-0000F9190000}"/>
    <cellStyle name="Jun 4 18 2" xfId="4682" xr:uid="{00000000-0005-0000-0000-0000FA190000}"/>
    <cellStyle name="Jun 4 18 3" xfId="4683" xr:uid="{00000000-0005-0000-0000-0000FB190000}"/>
    <cellStyle name="Jun 4 19" xfId="4684" xr:uid="{00000000-0005-0000-0000-0000FC190000}"/>
    <cellStyle name="Jun 4 19 2" xfId="4685" xr:uid="{00000000-0005-0000-0000-0000FD190000}"/>
    <cellStyle name="Jun 4 19 3" xfId="4686" xr:uid="{00000000-0005-0000-0000-0000FE190000}"/>
    <cellStyle name="Jun 4 2" xfId="4687" xr:uid="{00000000-0005-0000-0000-0000FF190000}"/>
    <cellStyle name="Jun 4 2 10" xfId="4688" xr:uid="{00000000-0005-0000-0000-0000001A0000}"/>
    <cellStyle name="Jun 4 2 10 2" xfId="4689" xr:uid="{00000000-0005-0000-0000-0000011A0000}"/>
    <cellStyle name="Jun 4 2 10 3" xfId="4690" xr:uid="{00000000-0005-0000-0000-0000021A0000}"/>
    <cellStyle name="Jun 4 2 11" xfId="4691" xr:uid="{00000000-0005-0000-0000-0000031A0000}"/>
    <cellStyle name="Jun 4 2 11 2" xfId="4692" xr:uid="{00000000-0005-0000-0000-0000041A0000}"/>
    <cellStyle name="Jun 4 2 11 3" xfId="4693" xr:uid="{00000000-0005-0000-0000-0000051A0000}"/>
    <cellStyle name="Jun 4 2 12" xfId="4694" xr:uid="{00000000-0005-0000-0000-0000061A0000}"/>
    <cellStyle name="Jun 4 2 12 2" xfId="4695" xr:uid="{00000000-0005-0000-0000-0000071A0000}"/>
    <cellStyle name="Jun 4 2 12 3" xfId="4696" xr:uid="{00000000-0005-0000-0000-0000081A0000}"/>
    <cellStyle name="Jun 4 2 13" xfId="4697" xr:uid="{00000000-0005-0000-0000-0000091A0000}"/>
    <cellStyle name="Jun 4 2 13 2" xfId="4698" xr:uid="{00000000-0005-0000-0000-00000A1A0000}"/>
    <cellStyle name="Jun 4 2 13 3" xfId="4699" xr:uid="{00000000-0005-0000-0000-00000B1A0000}"/>
    <cellStyle name="Jun 4 2 14" xfId="4700" xr:uid="{00000000-0005-0000-0000-00000C1A0000}"/>
    <cellStyle name="Jun 4 2 14 2" xfId="4701" xr:uid="{00000000-0005-0000-0000-00000D1A0000}"/>
    <cellStyle name="Jun 4 2 14 3" xfId="4702" xr:uid="{00000000-0005-0000-0000-00000E1A0000}"/>
    <cellStyle name="Jun 4 2 15" xfId="4703" xr:uid="{00000000-0005-0000-0000-00000F1A0000}"/>
    <cellStyle name="Jun 4 2 15 2" xfId="4704" xr:uid="{00000000-0005-0000-0000-0000101A0000}"/>
    <cellStyle name="Jun 4 2 15 3" xfId="4705" xr:uid="{00000000-0005-0000-0000-0000111A0000}"/>
    <cellStyle name="Jun 4 2 16" xfId="4706" xr:uid="{00000000-0005-0000-0000-0000121A0000}"/>
    <cellStyle name="Jun 4 2 16 2" xfId="4707" xr:uid="{00000000-0005-0000-0000-0000131A0000}"/>
    <cellStyle name="Jun 4 2 16 3" xfId="4708" xr:uid="{00000000-0005-0000-0000-0000141A0000}"/>
    <cellStyle name="Jun 4 2 17" xfId="4709" xr:uid="{00000000-0005-0000-0000-0000151A0000}"/>
    <cellStyle name="Jun 4 2 17 2" xfId="4710" xr:uid="{00000000-0005-0000-0000-0000161A0000}"/>
    <cellStyle name="Jun 4 2 17 3" xfId="4711" xr:uid="{00000000-0005-0000-0000-0000171A0000}"/>
    <cellStyle name="Jun 4 2 18" xfId="4712" xr:uid="{00000000-0005-0000-0000-0000181A0000}"/>
    <cellStyle name="Jun 4 2 18 2" xfId="4713" xr:uid="{00000000-0005-0000-0000-0000191A0000}"/>
    <cellStyle name="Jun 4 2 18 3" xfId="4714" xr:uid="{00000000-0005-0000-0000-00001A1A0000}"/>
    <cellStyle name="Jun 4 2 19" xfId="4715" xr:uid="{00000000-0005-0000-0000-00001B1A0000}"/>
    <cellStyle name="Jun 4 2 19 2" xfId="4716" xr:uid="{00000000-0005-0000-0000-00001C1A0000}"/>
    <cellStyle name="Jun 4 2 19 3" xfId="4717" xr:uid="{00000000-0005-0000-0000-00001D1A0000}"/>
    <cellStyle name="Jun 4 2 2" xfId="4718" xr:uid="{00000000-0005-0000-0000-00001E1A0000}"/>
    <cellStyle name="Jun 4 2 2 2" xfId="4719" xr:uid="{00000000-0005-0000-0000-00001F1A0000}"/>
    <cellStyle name="Jun 4 2 2 3" xfId="4720" xr:uid="{00000000-0005-0000-0000-0000201A0000}"/>
    <cellStyle name="Jun 4 2 20" xfId="4721" xr:uid="{00000000-0005-0000-0000-0000211A0000}"/>
    <cellStyle name="Jun 4 2 20 2" xfId="4722" xr:uid="{00000000-0005-0000-0000-0000221A0000}"/>
    <cellStyle name="Jun 4 2 20 3" xfId="4723" xr:uid="{00000000-0005-0000-0000-0000231A0000}"/>
    <cellStyle name="Jun 4 2 21" xfId="4724" xr:uid="{00000000-0005-0000-0000-0000241A0000}"/>
    <cellStyle name="Jun 4 2 21 2" xfId="4725" xr:uid="{00000000-0005-0000-0000-0000251A0000}"/>
    <cellStyle name="Jun 4 2 21 3" xfId="4726" xr:uid="{00000000-0005-0000-0000-0000261A0000}"/>
    <cellStyle name="Jun 4 2 22" xfId="4727" xr:uid="{00000000-0005-0000-0000-0000271A0000}"/>
    <cellStyle name="Jun 4 2 23" xfId="4728" xr:uid="{00000000-0005-0000-0000-0000281A0000}"/>
    <cellStyle name="Jun 4 2 3" xfId="4729" xr:uid="{00000000-0005-0000-0000-0000291A0000}"/>
    <cellStyle name="Jun 4 2 3 2" xfId="4730" xr:uid="{00000000-0005-0000-0000-00002A1A0000}"/>
    <cellStyle name="Jun 4 2 3 3" xfId="4731" xr:uid="{00000000-0005-0000-0000-00002B1A0000}"/>
    <cellStyle name="Jun 4 2 4" xfId="4732" xr:uid="{00000000-0005-0000-0000-00002C1A0000}"/>
    <cellStyle name="Jun 4 2 4 2" xfId="4733" xr:uid="{00000000-0005-0000-0000-00002D1A0000}"/>
    <cellStyle name="Jun 4 2 4 3" xfId="4734" xr:uid="{00000000-0005-0000-0000-00002E1A0000}"/>
    <cellStyle name="Jun 4 2 5" xfId="4735" xr:uid="{00000000-0005-0000-0000-00002F1A0000}"/>
    <cellStyle name="Jun 4 2 5 2" xfId="4736" xr:uid="{00000000-0005-0000-0000-0000301A0000}"/>
    <cellStyle name="Jun 4 2 5 3" xfId="4737" xr:uid="{00000000-0005-0000-0000-0000311A0000}"/>
    <cellStyle name="Jun 4 2 6" xfId="4738" xr:uid="{00000000-0005-0000-0000-0000321A0000}"/>
    <cellStyle name="Jun 4 2 6 2" xfId="4739" xr:uid="{00000000-0005-0000-0000-0000331A0000}"/>
    <cellStyle name="Jun 4 2 6 3" xfId="4740" xr:uid="{00000000-0005-0000-0000-0000341A0000}"/>
    <cellStyle name="Jun 4 2 7" xfId="4741" xr:uid="{00000000-0005-0000-0000-0000351A0000}"/>
    <cellStyle name="Jun 4 2 7 2" xfId="4742" xr:uid="{00000000-0005-0000-0000-0000361A0000}"/>
    <cellStyle name="Jun 4 2 7 3" xfId="4743" xr:uid="{00000000-0005-0000-0000-0000371A0000}"/>
    <cellStyle name="Jun 4 2 8" xfId="4744" xr:uid="{00000000-0005-0000-0000-0000381A0000}"/>
    <cellStyle name="Jun 4 2 8 2" xfId="4745" xr:uid="{00000000-0005-0000-0000-0000391A0000}"/>
    <cellStyle name="Jun 4 2 8 3" xfId="4746" xr:uid="{00000000-0005-0000-0000-00003A1A0000}"/>
    <cellStyle name="Jun 4 2 9" xfId="4747" xr:uid="{00000000-0005-0000-0000-00003B1A0000}"/>
    <cellStyle name="Jun 4 2 9 2" xfId="4748" xr:uid="{00000000-0005-0000-0000-00003C1A0000}"/>
    <cellStyle name="Jun 4 2 9 3" xfId="4749" xr:uid="{00000000-0005-0000-0000-00003D1A0000}"/>
    <cellStyle name="Jun 4 20" xfId="4750" xr:uid="{00000000-0005-0000-0000-00003E1A0000}"/>
    <cellStyle name="Jun 4 20 2" xfId="4751" xr:uid="{00000000-0005-0000-0000-00003F1A0000}"/>
    <cellStyle name="Jun 4 20 3" xfId="4752" xr:uid="{00000000-0005-0000-0000-0000401A0000}"/>
    <cellStyle name="Jun 4 21" xfId="4753" xr:uid="{00000000-0005-0000-0000-0000411A0000}"/>
    <cellStyle name="Jun 4 21 2" xfId="4754" xr:uid="{00000000-0005-0000-0000-0000421A0000}"/>
    <cellStyle name="Jun 4 21 3" xfId="4755" xr:uid="{00000000-0005-0000-0000-0000431A0000}"/>
    <cellStyle name="Jun 4 22" xfId="4756" xr:uid="{00000000-0005-0000-0000-0000441A0000}"/>
    <cellStyle name="Jun 4 22 2" xfId="4757" xr:uid="{00000000-0005-0000-0000-0000451A0000}"/>
    <cellStyle name="Jun 4 22 3" xfId="4758" xr:uid="{00000000-0005-0000-0000-0000461A0000}"/>
    <cellStyle name="Jun 4 23" xfId="4759" xr:uid="{00000000-0005-0000-0000-0000471A0000}"/>
    <cellStyle name="Jun 4 23 2" xfId="4760" xr:uid="{00000000-0005-0000-0000-0000481A0000}"/>
    <cellStyle name="Jun 4 23 3" xfId="4761" xr:uid="{00000000-0005-0000-0000-0000491A0000}"/>
    <cellStyle name="Jun 4 24" xfId="4762" xr:uid="{00000000-0005-0000-0000-00004A1A0000}"/>
    <cellStyle name="Jun 4 25" xfId="4763" xr:uid="{00000000-0005-0000-0000-00004B1A0000}"/>
    <cellStyle name="Jun 4 3" xfId="4764" xr:uid="{00000000-0005-0000-0000-00004C1A0000}"/>
    <cellStyle name="Jun 4 3 10" xfId="4765" xr:uid="{00000000-0005-0000-0000-00004D1A0000}"/>
    <cellStyle name="Jun 4 3 10 2" xfId="4766" xr:uid="{00000000-0005-0000-0000-00004E1A0000}"/>
    <cellStyle name="Jun 4 3 10 3" xfId="4767" xr:uid="{00000000-0005-0000-0000-00004F1A0000}"/>
    <cellStyle name="Jun 4 3 11" xfId="4768" xr:uid="{00000000-0005-0000-0000-0000501A0000}"/>
    <cellStyle name="Jun 4 3 11 2" xfId="4769" xr:uid="{00000000-0005-0000-0000-0000511A0000}"/>
    <cellStyle name="Jun 4 3 11 3" xfId="4770" xr:uid="{00000000-0005-0000-0000-0000521A0000}"/>
    <cellStyle name="Jun 4 3 12" xfId="4771" xr:uid="{00000000-0005-0000-0000-0000531A0000}"/>
    <cellStyle name="Jun 4 3 12 2" xfId="4772" xr:uid="{00000000-0005-0000-0000-0000541A0000}"/>
    <cellStyle name="Jun 4 3 12 3" xfId="4773" xr:uid="{00000000-0005-0000-0000-0000551A0000}"/>
    <cellStyle name="Jun 4 3 13" xfId="4774" xr:uid="{00000000-0005-0000-0000-0000561A0000}"/>
    <cellStyle name="Jun 4 3 13 2" xfId="4775" xr:uid="{00000000-0005-0000-0000-0000571A0000}"/>
    <cellStyle name="Jun 4 3 13 3" xfId="4776" xr:uid="{00000000-0005-0000-0000-0000581A0000}"/>
    <cellStyle name="Jun 4 3 14" xfId="4777" xr:uid="{00000000-0005-0000-0000-0000591A0000}"/>
    <cellStyle name="Jun 4 3 14 2" xfId="4778" xr:uid="{00000000-0005-0000-0000-00005A1A0000}"/>
    <cellStyle name="Jun 4 3 14 3" xfId="4779" xr:uid="{00000000-0005-0000-0000-00005B1A0000}"/>
    <cellStyle name="Jun 4 3 15" xfId="4780" xr:uid="{00000000-0005-0000-0000-00005C1A0000}"/>
    <cellStyle name="Jun 4 3 15 2" xfId="4781" xr:uid="{00000000-0005-0000-0000-00005D1A0000}"/>
    <cellStyle name="Jun 4 3 15 3" xfId="4782" xr:uid="{00000000-0005-0000-0000-00005E1A0000}"/>
    <cellStyle name="Jun 4 3 16" xfId="4783" xr:uid="{00000000-0005-0000-0000-00005F1A0000}"/>
    <cellStyle name="Jun 4 3 16 2" xfId="4784" xr:uid="{00000000-0005-0000-0000-0000601A0000}"/>
    <cellStyle name="Jun 4 3 16 3" xfId="4785" xr:uid="{00000000-0005-0000-0000-0000611A0000}"/>
    <cellStyle name="Jun 4 3 17" xfId="4786" xr:uid="{00000000-0005-0000-0000-0000621A0000}"/>
    <cellStyle name="Jun 4 3 17 2" xfId="4787" xr:uid="{00000000-0005-0000-0000-0000631A0000}"/>
    <cellStyle name="Jun 4 3 17 3" xfId="4788" xr:uid="{00000000-0005-0000-0000-0000641A0000}"/>
    <cellStyle name="Jun 4 3 18" xfId="4789" xr:uid="{00000000-0005-0000-0000-0000651A0000}"/>
    <cellStyle name="Jun 4 3 18 2" xfId="4790" xr:uid="{00000000-0005-0000-0000-0000661A0000}"/>
    <cellStyle name="Jun 4 3 18 3" xfId="4791" xr:uid="{00000000-0005-0000-0000-0000671A0000}"/>
    <cellStyle name="Jun 4 3 19" xfId="4792" xr:uid="{00000000-0005-0000-0000-0000681A0000}"/>
    <cellStyle name="Jun 4 3 19 2" xfId="4793" xr:uid="{00000000-0005-0000-0000-0000691A0000}"/>
    <cellStyle name="Jun 4 3 19 3" xfId="4794" xr:uid="{00000000-0005-0000-0000-00006A1A0000}"/>
    <cellStyle name="Jun 4 3 2" xfId="4795" xr:uid="{00000000-0005-0000-0000-00006B1A0000}"/>
    <cellStyle name="Jun 4 3 2 2" xfId="4796" xr:uid="{00000000-0005-0000-0000-00006C1A0000}"/>
    <cellStyle name="Jun 4 3 2 3" xfId="4797" xr:uid="{00000000-0005-0000-0000-00006D1A0000}"/>
    <cellStyle name="Jun 4 3 20" xfId="4798" xr:uid="{00000000-0005-0000-0000-00006E1A0000}"/>
    <cellStyle name="Jun 4 3 20 2" xfId="4799" xr:uid="{00000000-0005-0000-0000-00006F1A0000}"/>
    <cellStyle name="Jun 4 3 20 3" xfId="4800" xr:uid="{00000000-0005-0000-0000-0000701A0000}"/>
    <cellStyle name="Jun 4 3 21" xfId="4801" xr:uid="{00000000-0005-0000-0000-0000711A0000}"/>
    <cellStyle name="Jun 4 3 21 2" xfId="4802" xr:uid="{00000000-0005-0000-0000-0000721A0000}"/>
    <cellStyle name="Jun 4 3 21 3" xfId="4803" xr:uid="{00000000-0005-0000-0000-0000731A0000}"/>
    <cellStyle name="Jun 4 3 22" xfId="4804" xr:uid="{00000000-0005-0000-0000-0000741A0000}"/>
    <cellStyle name="Jun 4 3 23" xfId="4805" xr:uid="{00000000-0005-0000-0000-0000751A0000}"/>
    <cellStyle name="Jun 4 3 3" xfId="4806" xr:uid="{00000000-0005-0000-0000-0000761A0000}"/>
    <cellStyle name="Jun 4 3 3 2" xfId="4807" xr:uid="{00000000-0005-0000-0000-0000771A0000}"/>
    <cellStyle name="Jun 4 3 3 3" xfId="4808" xr:uid="{00000000-0005-0000-0000-0000781A0000}"/>
    <cellStyle name="Jun 4 3 4" xfId="4809" xr:uid="{00000000-0005-0000-0000-0000791A0000}"/>
    <cellStyle name="Jun 4 3 4 2" xfId="4810" xr:uid="{00000000-0005-0000-0000-00007A1A0000}"/>
    <cellStyle name="Jun 4 3 4 3" xfId="4811" xr:uid="{00000000-0005-0000-0000-00007B1A0000}"/>
    <cellStyle name="Jun 4 3 5" xfId="4812" xr:uid="{00000000-0005-0000-0000-00007C1A0000}"/>
    <cellStyle name="Jun 4 3 5 2" xfId="4813" xr:uid="{00000000-0005-0000-0000-00007D1A0000}"/>
    <cellStyle name="Jun 4 3 5 3" xfId="4814" xr:uid="{00000000-0005-0000-0000-00007E1A0000}"/>
    <cellStyle name="Jun 4 3 6" xfId="4815" xr:uid="{00000000-0005-0000-0000-00007F1A0000}"/>
    <cellStyle name="Jun 4 3 6 2" xfId="4816" xr:uid="{00000000-0005-0000-0000-0000801A0000}"/>
    <cellStyle name="Jun 4 3 6 3" xfId="4817" xr:uid="{00000000-0005-0000-0000-0000811A0000}"/>
    <cellStyle name="Jun 4 3 7" xfId="4818" xr:uid="{00000000-0005-0000-0000-0000821A0000}"/>
    <cellStyle name="Jun 4 3 7 2" xfId="4819" xr:uid="{00000000-0005-0000-0000-0000831A0000}"/>
    <cellStyle name="Jun 4 3 7 3" xfId="4820" xr:uid="{00000000-0005-0000-0000-0000841A0000}"/>
    <cellStyle name="Jun 4 3 8" xfId="4821" xr:uid="{00000000-0005-0000-0000-0000851A0000}"/>
    <cellStyle name="Jun 4 3 8 2" xfId="4822" xr:uid="{00000000-0005-0000-0000-0000861A0000}"/>
    <cellStyle name="Jun 4 3 8 3" xfId="4823" xr:uid="{00000000-0005-0000-0000-0000871A0000}"/>
    <cellStyle name="Jun 4 3 9" xfId="4824" xr:uid="{00000000-0005-0000-0000-0000881A0000}"/>
    <cellStyle name="Jun 4 3 9 2" xfId="4825" xr:uid="{00000000-0005-0000-0000-0000891A0000}"/>
    <cellStyle name="Jun 4 3 9 3" xfId="4826" xr:uid="{00000000-0005-0000-0000-00008A1A0000}"/>
    <cellStyle name="Jun 4 4" xfId="4827" xr:uid="{00000000-0005-0000-0000-00008B1A0000}"/>
    <cellStyle name="Jun 4 4 2" xfId="4828" xr:uid="{00000000-0005-0000-0000-00008C1A0000}"/>
    <cellStyle name="Jun 4 4 3" xfId="4829" xr:uid="{00000000-0005-0000-0000-00008D1A0000}"/>
    <cellStyle name="Jun 4 4 4" xfId="14703" xr:uid="{00000000-0005-0000-0000-00008E1A0000}"/>
    <cellStyle name="Jun 4 4 5" xfId="14704" xr:uid="{00000000-0005-0000-0000-00008F1A0000}"/>
    <cellStyle name="Jun 4 5" xfId="4830" xr:uid="{00000000-0005-0000-0000-0000901A0000}"/>
    <cellStyle name="Jun 4 5 2" xfId="4831" xr:uid="{00000000-0005-0000-0000-0000911A0000}"/>
    <cellStyle name="Jun 4 5 3" xfId="4832" xr:uid="{00000000-0005-0000-0000-0000921A0000}"/>
    <cellStyle name="Jun 4 5 4" xfId="14705" xr:uid="{00000000-0005-0000-0000-0000931A0000}"/>
    <cellStyle name="Jun 4 5 5" xfId="14706" xr:uid="{00000000-0005-0000-0000-0000941A0000}"/>
    <cellStyle name="Jun 4 6" xfId="4833" xr:uid="{00000000-0005-0000-0000-0000951A0000}"/>
    <cellStyle name="Jun 4 6 2" xfId="4834" xr:uid="{00000000-0005-0000-0000-0000961A0000}"/>
    <cellStyle name="Jun 4 6 3" xfId="4835" xr:uid="{00000000-0005-0000-0000-0000971A0000}"/>
    <cellStyle name="Jun 4 7" xfId="4836" xr:uid="{00000000-0005-0000-0000-0000981A0000}"/>
    <cellStyle name="Jun 4 7 2" xfId="4837" xr:uid="{00000000-0005-0000-0000-0000991A0000}"/>
    <cellStyle name="Jun 4 7 3" xfId="4838" xr:uid="{00000000-0005-0000-0000-00009A1A0000}"/>
    <cellStyle name="Jun 4 8" xfId="4839" xr:uid="{00000000-0005-0000-0000-00009B1A0000}"/>
    <cellStyle name="Jun 4 8 2" xfId="4840" xr:uid="{00000000-0005-0000-0000-00009C1A0000}"/>
    <cellStyle name="Jun 4 8 3" xfId="4841" xr:uid="{00000000-0005-0000-0000-00009D1A0000}"/>
    <cellStyle name="Jun 4 9" xfId="4842" xr:uid="{00000000-0005-0000-0000-00009E1A0000}"/>
    <cellStyle name="Jun 4 9 2" xfId="4843" xr:uid="{00000000-0005-0000-0000-00009F1A0000}"/>
    <cellStyle name="Jun 4 9 3" xfId="4844" xr:uid="{00000000-0005-0000-0000-0000A01A0000}"/>
    <cellStyle name="Jun 5" xfId="4845" xr:uid="{00000000-0005-0000-0000-0000A11A0000}"/>
    <cellStyle name="Jun 5 10" xfId="4846" xr:uid="{00000000-0005-0000-0000-0000A21A0000}"/>
    <cellStyle name="Jun 5 10 2" xfId="4847" xr:uid="{00000000-0005-0000-0000-0000A31A0000}"/>
    <cellStyle name="Jun 5 10 3" xfId="4848" xr:uid="{00000000-0005-0000-0000-0000A41A0000}"/>
    <cellStyle name="Jun 5 11" xfId="4849" xr:uid="{00000000-0005-0000-0000-0000A51A0000}"/>
    <cellStyle name="Jun 5 11 2" xfId="4850" xr:uid="{00000000-0005-0000-0000-0000A61A0000}"/>
    <cellStyle name="Jun 5 11 3" xfId="4851" xr:uid="{00000000-0005-0000-0000-0000A71A0000}"/>
    <cellStyle name="Jun 5 12" xfId="4852" xr:uid="{00000000-0005-0000-0000-0000A81A0000}"/>
    <cellStyle name="Jun 5 12 2" xfId="4853" xr:uid="{00000000-0005-0000-0000-0000A91A0000}"/>
    <cellStyle name="Jun 5 12 3" xfId="4854" xr:uid="{00000000-0005-0000-0000-0000AA1A0000}"/>
    <cellStyle name="Jun 5 13" xfId="4855" xr:uid="{00000000-0005-0000-0000-0000AB1A0000}"/>
    <cellStyle name="Jun 5 13 2" xfId="4856" xr:uid="{00000000-0005-0000-0000-0000AC1A0000}"/>
    <cellStyle name="Jun 5 13 3" xfId="4857" xr:uid="{00000000-0005-0000-0000-0000AD1A0000}"/>
    <cellStyle name="Jun 5 14" xfId="4858" xr:uid="{00000000-0005-0000-0000-0000AE1A0000}"/>
    <cellStyle name="Jun 5 14 2" xfId="4859" xr:uid="{00000000-0005-0000-0000-0000AF1A0000}"/>
    <cellStyle name="Jun 5 14 3" xfId="4860" xr:uid="{00000000-0005-0000-0000-0000B01A0000}"/>
    <cellStyle name="Jun 5 15" xfId="4861" xr:uid="{00000000-0005-0000-0000-0000B11A0000}"/>
    <cellStyle name="Jun 5 15 2" xfId="4862" xr:uid="{00000000-0005-0000-0000-0000B21A0000}"/>
    <cellStyle name="Jun 5 15 3" xfId="4863" xr:uid="{00000000-0005-0000-0000-0000B31A0000}"/>
    <cellStyle name="Jun 5 16" xfId="4864" xr:uid="{00000000-0005-0000-0000-0000B41A0000}"/>
    <cellStyle name="Jun 5 16 2" xfId="4865" xr:uid="{00000000-0005-0000-0000-0000B51A0000}"/>
    <cellStyle name="Jun 5 16 3" xfId="4866" xr:uid="{00000000-0005-0000-0000-0000B61A0000}"/>
    <cellStyle name="Jun 5 17" xfId="4867" xr:uid="{00000000-0005-0000-0000-0000B71A0000}"/>
    <cellStyle name="Jun 5 17 2" xfId="4868" xr:uid="{00000000-0005-0000-0000-0000B81A0000}"/>
    <cellStyle name="Jun 5 17 3" xfId="4869" xr:uid="{00000000-0005-0000-0000-0000B91A0000}"/>
    <cellStyle name="Jun 5 18" xfId="4870" xr:uid="{00000000-0005-0000-0000-0000BA1A0000}"/>
    <cellStyle name="Jun 5 18 2" xfId="4871" xr:uid="{00000000-0005-0000-0000-0000BB1A0000}"/>
    <cellStyle name="Jun 5 18 3" xfId="4872" xr:uid="{00000000-0005-0000-0000-0000BC1A0000}"/>
    <cellStyle name="Jun 5 19" xfId="4873" xr:uid="{00000000-0005-0000-0000-0000BD1A0000}"/>
    <cellStyle name="Jun 5 19 2" xfId="4874" xr:uid="{00000000-0005-0000-0000-0000BE1A0000}"/>
    <cellStyle name="Jun 5 19 3" xfId="4875" xr:uid="{00000000-0005-0000-0000-0000BF1A0000}"/>
    <cellStyle name="Jun 5 2" xfId="4876" xr:uid="{00000000-0005-0000-0000-0000C01A0000}"/>
    <cellStyle name="Jun 5 2 2" xfId="4877" xr:uid="{00000000-0005-0000-0000-0000C11A0000}"/>
    <cellStyle name="Jun 5 2 3" xfId="4878" xr:uid="{00000000-0005-0000-0000-0000C21A0000}"/>
    <cellStyle name="Jun 5 20" xfId="4879" xr:uid="{00000000-0005-0000-0000-0000C31A0000}"/>
    <cellStyle name="Jun 5 20 2" xfId="4880" xr:uid="{00000000-0005-0000-0000-0000C41A0000}"/>
    <cellStyle name="Jun 5 20 3" xfId="4881" xr:uid="{00000000-0005-0000-0000-0000C51A0000}"/>
    <cellStyle name="Jun 5 21" xfId="4882" xr:uid="{00000000-0005-0000-0000-0000C61A0000}"/>
    <cellStyle name="Jun 5 21 2" xfId="4883" xr:uid="{00000000-0005-0000-0000-0000C71A0000}"/>
    <cellStyle name="Jun 5 21 3" xfId="4884" xr:uid="{00000000-0005-0000-0000-0000C81A0000}"/>
    <cellStyle name="Jun 5 22" xfId="4885" xr:uid="{00000000-0005-0000-0000-0000C91A0000}"/>
    <cellStyle name="Jun 5 23" xfId="4886" xr:uid="{00000000-0005-0000-0000-0000CA1A0000}"/>
    <cellStyle name="Jun 5 3" xfId="4887" xr:uid="{00000000-0005-0000-0000-0000CB1A0000}"/>
    <cellStyle name="Jun 5 3 2" xfId="4888" xr:uid="{00000000-0005-0000-0000-0000CC1A0000}"/>
    <cellStyle name="Jun 5 3 3" xfId="4889" xr:uid="{00000000-0005-0000-0000-0000CD1A0000}"/>
    <cellStyle name="Jun 5 4" xfId="4890" xr:uid="{00000000-0005-0000-0000-0000CE1A0000}"/>
    <cellStyle name="Jun 5 4 2" xfId="4891" xr:uid="{00000000-0005-0000-0000-0000CF1A0000}"/>
    <cellStyle name="Jun 5 4 3" xfId="4892" xr:uid="{00000000-0005-0000-0000-0000D01A0000}"/>
    <cellStyle name="Jun 5 5" xfId="4893" xr:uid="{00000000-0005-0000-0000-0000D11A0000}"/>
    <cellStyle name="Jun 5 5 2" xfId="4894" xr:uid="{00000000-0005-0000-0000-0000D21A0000}"/>
    <cellStyle name="Jun 5 5 3" xfId="4895" xr:uid="{00000000-0005-0000-0000-0000D31A0000}"/>
    <cellStyle name="Jun 5 6" xfId="4896" xr:uid="{00000000-0005-0000-0000-0000D41A0000}"/>
    <cellStyle name="Jun 5 6 2" xfId="4897" xr:uid="{00000000-0005-0000-0000-0000D51A0000}"/>
    <cellStyle name="Jun 5 6 3" xfId="4898" xr:uid="{00000000-0005-0000-0000-0000D61A0000}"/>
    <cellStyle name="Jun 5 7" xfId="4899" xr:uid="{00000000-0005-0000-0000-0000D71A0000}"/>
    <cellStyle name="Jun 5 7 2" xfId="4900" xr:uid="{00000000-0005-0000-0000-0000D81A0000}"/>
    <cellStyle name="Jun 5 7 3" xfId="4901" xr:uid="{00000000-0005-0000-0000-0000D91A0000}"/>
    <cellStyle name="Jun 5 8" xfId="4902" xr:uid="{00000000-0005-0000-0000-0000DA1A0000}"/>
    <cellStyle name="Jun 5 8 2" xfId="4903" xr:uid="{00000000-0005-0000-0000-0000DB1A0000}"/>
    <cellStyle name="Jun 5 8 3" xfId="4904" xr:uid="{00000000-0005-0000-0000-0000DC1A0000}"/>
    <cellStyle name="Jun 5 9" xfId="4905" xr:uid="{00000000-0005-0000-0000-0000DD1A0000}"/>
    <cellStyle name="Jun 5 9 2" xfId="4906" xr:uid="{00000000-0005-0000-0000-0000DE1A0000}"/>
    <cellStyle name="Jun 5 9 3" xfId="4907" xr:uid="{00000000-0005-0000-0000-0000DF1A0000}"/>
    <cellStyle name="Jun 6" xfId="4908" xr:uid="{00000000-0005-0000-0000-0000E01A0000}"/>
    <cellStyle name="Jun 6 10" xfId="4909" xr:uid="{00000000-0005-0000-0000-0000E11A0000}"/>
    <cellStyle name="Jun 6 10 2" xfId="4910" xr:uid="{00000000-0005-0000-0000-0000E21A0000}"/>
    <cellStyle name="Jun 6 10 3" xfId="4911" xr:uid="{00000000-0005-0000-0000-0000E31A0000}"/>
    <cellStyle name="Jun 6 11" xfId="4912" xr:uid="{00000000-0005-0000-0000-0000E41A0000}"/>
    <cellStyle name="Jun 6 11 2" xfId="4913" xr:uid="{00000000-0005-0000-0000-0000E51A0000}"/>
    <cellStyle name="Jun 6 11 3" xfId="4914" xr:uid="{00000000-0005-0000-0000-0000E61A0000}"/>
    <cellStyle name="Jun 6 12" xfId="4915" xr:uid="{00000000-0005-0000-0000-0000E71A0000}"/>
    <cellStyle name="Jun 6 12 2" xfId="4916" xr:uid="{00000000-0005-0000-0000-0000E81A0000}"/>
    <cellStyle name="Jun 6 12 3" xfId="4917" xr:uid="{00000000-0005-0000-0000-0000E91A0000}"/>
    <cellStyle name="Jun 6 13" xfId="4918" xr:uid="{00000000-0005-0000-0000-0000EA1A0000}"/>
    <cellStyle name="Jun 6 13 2" xfId="4919" xr:uid="{00000000-0005-0000-0000-0000EB1A0000}"/>
    <cellStyle name="Jun 6 13 3" xfId="4920" xr:uid="{00000000-0005-0000-0000-0000EC1A0000}"/>
    <cellStyle name="Jun 6 14" xfId="4921" xr:uid="{00000000-0005-0000-0000-0000ED1A0000}"/>
    <cellStyle name="Jun 6 14 2" xfId="4922" xr:uid="{00000000-0005-0000-0000-0000EE1A0000}"/>
    <cellStyle name="Jun 6 14 3" xfId="4923" xr:uid="{00000000-0005-0000-0000-0000EF1A0000}"/>
    <cellStyle name="Jun 6 15" xfId="4924" xr:uid="{00000000-0005-0000-0000-0000F01A0000}"/>
    <cellStyle name="Jun 6 15 2" xfId="4925" xr:uid="{00000000-0005-0000-0000-0000F11A0000}"/>
    <cellStyle name="Jun 6 15 3" xfId="4926" xr:uid="{00000000-0005-0000-0000-0000F21A0000}"/>
    <cellStyle name="Jun 6 16" xfId="4927" xr:uid="{00000000-0005-0000-0000-0000F31A0000}"/>
    <cellStyle name="Jun 6 16 2" xfId="4928" xr:uid="{00000000-0005-0000-0000-0000F41A0000}"/>
    <cellStyle name="Jun 6 16 3" xfId="4929" xr:uid="{00000000-0005-0000-0000-0000F51A0000}"/>
    <cellStyle name="Jun 6 17" xfId="4930" xr:uid="{00000000-0005-0000-0000-0000F61A0000}"/>
    <cellStyle name="Jun 6 17 2" xfId="4931" xr:uid="{00000000-0005-0000-0000-0000F71A0000}"/>
    <cellStyle name="Jun 6 17 3" xfId="4932" xr:uid="{00000000-0005-0000-0000-0000F81A0000}"/>
    <cellStyle name="Jun 6 18" xfId="4933" xr:uid="{00000000-0005-0000-0000-0000F91A0000}"/>
    <cellStyle name="Jun 6 18 2" xfId="4934" xr:uid="{00000000-0005-0000-0000-0000FA1A0000}"/>
    <cellStyle name="Jun 6 18 3" xfId="4935" xr:uid="{00000000-0005-0000-0000-0000FB1A0000}"/>
    <cellStyle name="Jun 6 19" xfId="4936" xr:uid="{00000000-0005-0000-0000-0000FC1A0000}"/>
    <cellStyle name="Jun 6 19 2" xfId="4937" xr:uid="{00000000-0005-0000-0000-0000FD1A0000}"/>
    <cellStyle name="Jun 6 19 3" xfId="4938" xr:uid="{00000000-0005-0000-0000-0000FE1A0000}"/>
    <cellStyle name="Jun 6 2" xfId="4939" xr:uid="{00000000-0005-0000-0000-0000FF1A0000}"/>
    <cellStyle name="Jun 6 2 2" xfId="4940" xr:uid="{00000000-0005-0000-0000-0000001B0000}"/>
    <cellStyle name="Jun 6 2 3" xfId="4941" xr:uid="{00000000-0005-0000-0000-0000011B0000}"/>
    <cellStyle name="Jun 6 20" xfId="4942" xr:uid="{00000000-0005-0000-0000-0000021B0000}"/>
    <cellStyle name="Jun 6 20 2" xfId="4943" xr:uid="{00000000-0005-0000-0000-0000031B0000}"/>
    <cellStyle name="Jun 6 20 3" xfId="4944" xr:uid="{00000000-0005-0000-0000-0000041B0000}"/>
    <cellStyle name="Jun 6 21" xfId="4945" xr:uid="{00000000-0005-0000-0000-0000051B0000}"/>
    <cellStyle name="Jun 6 21 2" xfId="4946" xr:uid="{00000000-0005-0000-0000-0000061B0000}"/>
    <cellStyle name="Jun 6 21 3" xfId="4947" xr:uid="{00000000-0005-0000-0000-0000071B0000}"/>
    <cellStyle name="Jun 6 22" xfId="4948" xr:uid="{00000000-0005-0000-0000-0000081B0000}"/>
    <cellStyle name="Jun 6 23" xfId="4949" xr:uid="{00000000-0005-0000-0000-0000091B0000}"/>
    <cellStyle name="Jun 6 3" xfId="4950" xr:uid="{00000000-0005-0000-0000-00000A1B0000}"/>
    <cellStyle name="Jun 6 3 2" xfId="4951" xr:uid="{00000000-0005-0000-0000-00000B1B0000}"/>
    <cellStyle name="Jun 6 3 3" xfId="4952" xr:uid="{00000000-0005-0000-0000-00000C1B0000}"/>
    <cellStyle name="Jun 6 4" xfId="4953" xr:uid="{00000000-0005-0000-0000-00000D1B0000}"/>
    <cellStyle name="Jun 6 4 2" xfId="4954" xr:uid="{00000000-0005-0000-0000-00000E1B0000}"/>
    <cellStyle name="Jun 6 4 3" xfId="4955" xr:uid="{00000000-0005-0000-0000-00000F1B0000}"/>
    <cellStyle name="Jun 6 5" xfId="4956" xr:uid="{00000000-0005-0000-0000-0000101B0000}"/>
    <cellStyle name="Jun 6 5 2" xfId="4957" xr:uid="{00000000-0005-0000-0000-0000111B0000}"/>
    <cellStyle name="Jun 6 5 3" xfId="4958" xr:uid="{00000000-0005-0000-0000-0000121B0000}"/>
    <cellStyle name="Jun 6 6" xfId="4959" xr:uid="{00000000-0005-0000-0000-0000131B0000}"/>
    <cellStyle name="Jun 6 6 2" xfId="4960" xr:uid="{00000000-0005-0000-0000-0000141B0000}"/>
    <cellStyle name="Jun 6 6 3" xfId="4961" xr:uid="{00000000-0005-0000-0000-0000151B0000}"/>
    <cellStyle name="Jun 6 7" xfId="4962" xr:uid="{00000000-0005-0000-0000-0000161B0000}"/>
    <cellStyle name="Jun 6 7 2" xfId="4963" xr:uid="{00000000-0005-0000-0000-0000171B0000}"/>
    <cellStyle name="Jun 6 7 3" xfId="4964" xr:uid="{00000000-0005-0000-0000-0000181B0000}"/>
    <cellStyle name="Jun 6 8" xfId="4965" xr:uid="{00000000-0005-0000-0000-0000191B0000}"/>
    <cellStyle name="Jun 6 8 2" xfId="4966" xr:uid="{00000000-0005-0000-0000-00001A1B0000}"/>
    <cellStyle name="Jun 6 8 3" xfId="4967" xr:uid="{00000000-0005-0000-0000-00001B1B0000}"/>
    <cellStyle name="Jun 6 9" xfId="4968" xr:uid="{00000000-0005-0000-0000-00001C1B0000}"/>
    <cellStyle name="Jun 6 9 2" xfId="4969" xr:uid="{00000000-0005-0000-0000-00001D1B0000}"/>
    <cellStyle name="Jun 6 9 3" xfId="4970" xr:uid="{00000000-0005-0000-0000-00001E1B0000}"/>
    <cellStyle name="Jun 7" xfId="4971" xr:uid="{00000000-0005-0000-0000-00001F1B0000}"/>
    <cellStyle name="Jun 7 2" xfId="4972" xr:uid="{00000000-0005-0000-0000-0000201B0000}"/>
    <cellStyle name="Jun 7 3" xfId="4973" xr:uid="{00000000-0005-0000-0000-0000211B0000}"/>
    <cellStyle name="Jun 7 4" xfId="14707" xr:uid="{00000000-0005-0000-0000-0000221B0000}"/>
    <cellStyle name="Jun 7 5" xfId="14708" xr:uid="{00000000-0005-0000-0000-0000231B0000}"/>
    <cellStyle name="Jun 8" xfId="4974" xr:uid="{00000000-0005-0000-0000-0000241B0000}"/>
    <cellStyle name="Jun 8 2" xfId="4975" xr:uid="{00000000-0005-0000-0000-0000251B0000}"/>
    <cellStyle name="Jun 8 3" xfId="4976" xr:uid="{00000000-0005-0000-0000-0000261B0000}"/>
    <cellStyle name="Jun 8 4" xfId="14709" xr:uid="{00000000-0005-0000-0000-0000271B0000}"/>
    <cellStyle name="Jun 8 5" xfId="14710" xr:uid="{00000000-0005-0000-0000-0000281B0000}"/>
    <cellStyle name="Jun 9" xfId="4977" xr:uid="{00000000-0005-0000-0000-0000291B0000}"/>
    <cellStyle name="Jun 9 2" xfId="4978" xr:uid="{00000000-0005-0000-0000-00002A1B0000}"/>
    <cellStyle name="Jun 9 3" xfId="4979" xr:uid="{00000000-0005-0000-0000-00002B1B0000}"/>
    <cellStyle name="Linked Cell" xfId="17025" builtinId="24" customBuiltin="1"/>
    <cellStyle name="Linked Cell 2" xfId="14711" xr:uid="{00000000-0005-0000-0000-00002D1B0000}"/>
    <cellStyle name="Linked Cell 2 2" xfId="14712" xr:uid="{00000000-0005-0000-0000-00002E1B0000}"/>
    <cellStyle name="Linked Cell 2 2 2" xfId="14713" xr:uid="{00000000-0005-0000-0000-00002F1B0000}"/>
    <cellStyle name="Linked Cell 2 2 2 2" xfId="14714" xr:uid="{00000000-0005-0000-0000-0000301B0000}"/>
    <cellStyle name="Linked Cell 2 2 3" xfId="14715" xr:uid="{00000000-0005-0000-0000-0000311B0000}"/>
    <cellStyle name="Linked Cell 2 3" xfId="14716" xr:uid="{00000000-0005-0000-0000-0000321B0000}"/>
    <cellStyle name="Linked Cell 2 3 2" xfId="14717" xr:uid="{00000000-0005-0000-0000-0000331B0000}"/>
    <cellStyle name="Linked Cell 2 4" xfId="14718" xr:uid="{00000000-0005-0000-0000-0000341B0000}"/>
    <cellStyle name="Linked Cell 3" xfId="14719" xr:uid="{00000000-0005-0000-0000-0000351B0000}"/>
    <cellStyle name="Linked Cell 3 2" xfId="14720" xr:uid="{00000000-0005-0000-0000-0000361B0000}"/>
    <cellStyle name="Linked Cell 3 2 2" xfId="14721" xr:uid="{00000000-0005-0000-0000-0000371B0000}"/>
    <cellStyle name="Linked Cell 3 2 2 2" xfId="14722" xr:uid="{00000000-0005-0000-0000-0000381B0000}"/>
    <cellStyle name="Linked Cell 3 2 3" xfId="14723" xr:uid="{00000000-0005-0000-0000-0000391B0000}"/>
    <cellStyle name="Linked Cell 3 3" xfId="14724" xr:uid="{00000000-0005-0000-0000-00003A1B0000}"/>
    <cellStyle name="Linked Cell 3 3 2" xfId="14725" xr:uid="{00000000-0005-0000-0000-00003B1B0000}"/>
    <cellStyle name="Linked Cell 3 4" xfId="14726" xr:uid="{00000000-0005-0000-0000-00003C1B0000}"/>
    <cellStyle name="M (3)" xfId="4980" xr:uid="{00000000-0005-0000-0000-00003D1B0000}"/>
    <cellStyle name="M (3) 2" xfId="4981" xr:uid="{00000000-0005-0000-0000-00003E1B0000}"/>
    <cellStyle name="M (3) 2 2" xfId="10803" xr:uid="{00000000-0005-0000-0000-00003F1B0000}"/>
    <cellStyle name="M (3) 3" xfId="4982" xr:uid="{00000000-0005-0000-0000-0000401B0000}"/>
    <cellStyle name="M (3) 3 2" xfId="10804" xr:uid="{00000000-0005-0000-0000-0000411B0000}"/>
    <cellStyle name="M (3) 4" xfId="10802" xr:uid="{00000000-0005-0000-0000-0000421B0000}"/>
    <cellStyle name="Migliaia (0)_ERE" xfId="14727" xr:uid="{00000000-0005-0000-0000-0000431B0000}"/>
    <cellStyle name="Migliaia_ERE" xfId="14728" xr:uid="{00000000-0005-0000-0000-0000441B0000}"/>
    <cellStyle name="Millares [0]_ACTIVAC" xfId="4983" xr:uid="{00000000-0005-0000-0000-0000451B0000}"/>
    <cellStyle name="Millares_ACTIVAC" xfId="4984" xr:uid="{00000000-0005-0000-0000-0000461B0000}"/>
    <cellStyle name="Milliers [0]_EDYAN" xfId="4985" xr:uid="{00000000-0005-0000-0000-0000471B0000}"/>
    <cellStyle name="Milliers_EDYAN" xfId="4986" xr:uid="{00000000-0005-0000-0000-0000481B0000}"/>
    <cellStyle name="Model" xfId="13953" xr:uid="{00000000-0005-0000-0000-0000491B0000}"/>
    <cellStyle name="Moneda [0]_ACTIVAC" xfId="4987" xr:uid="{00000000-0005-0000-0000-00004A1B0000}"/>
    <cellStyle name="Moneda_ACTIVAC" xfId="4988" xr:uid="{00000000-0005-0000-0000-00004B1B0000}"/>
    <cellStyle name="Monétaire [0]_EDYAN" xfId="4989" xr:uid="{00000000-0005-0000-0000-00004C1B0000}"/>
    <cellStyle name="Monétaire_EDYAN" xfId="4990" xr:uid="{00000000-0005-0000-0000-00004D1B0000}"/>
    <cellStyle name="Month" xfId="4991" xr:uid="{00000000-0005-0000-0000-00004E1B0000}"/>
    <cellStyle name="MONTH (2)" xfId="4992" xr:uid="{00000000-0005-0000-0000-00004F1B0000}"/>
    <cellStyle name="MONTH (2) 2" xfId="4993" xr:uid="{00000000-0005-0000-0000-0000501B0000}"/>
    <cellStyle name="MONTH (2) 2 2" xfId="10807" xr:uid="{00000000-0005-0000-0000-0000511B0000}"/>
    <cellStyle name="MONTH (2) 3" xfId="4994" xr:uid="{00000000-0005-0000-0000-0000521B0000}"/>
    <cellStyle name="MONTH (2) 3 2" xfId="10808" xr:uid="{00000000-0005-0000-0000-0000531B0000}"/>
    <cellStyle name="MONTH (2) 4" xfId="10806" xr:uid="{00000000-0005-0000-0000-0000541B0000}"/>
    <cellStyle name="Month 2" xfId="4995" xr:uid="{00000000-0005-0000-0000-0000551B0000}"/>
    <cellStyle name="Month 2 2" xfId="10809" xr:uid="{00000000-0005-0000-0000-0000561B0000}"/>
    <cellStyle name="Month 3" xfId="4996" xr:uid="{00000000-0005-0000-0000-0000571B0000}"/>
    <cellStyle name="Month 3 2" xfId="10810" xr:uid="{00000000-0005-0000-0000-0000581B0000}"/>
    <cellStyle name="Month 4" xfId="10805" xr:uid="{00000000-0005-0000-0000-0000591B0000}"/>
    <cellStyle name="MS^Arabic_over2 (3)_Ovr2 (2)_MONTH (2)" xfId="14729" xr:uid="{00000000-0005-0000-0000-00005A1B0000}"/>
    <cellStyle name="MS_Arabic" xfId="4997" xr:uid="{00000000-0005-0000-0000-00005B1B0000}"/>
    <cellStyle name="Neutral" xfId="17021" builtinId="28" customBuiltin="1"/>
    <cellStyle name="Neutral 2" xfId="14730" xr:uid="{00000000-0005-0000-0000-00005D1B0000}"/>
    <cellStyle name="Neutral 3" xfId="14731" xr:uid="{00000000-0005-0000-0000-00005E1B0000}"/>
    <cellStyle name="no dec" xfId="13920" xr:uid="{00000000-0005-0000-0000-00005F1B0000}"/>
    <cellStyle name="Normal" xfId="0" builtinId="0"/>
    <cellStyle name="Normal - Style1" xfId="4998" xr:uid="{00000000-0005-0000-0000-0000611B0000}"/>
    <cellStyle name="Normal - Style1 2" xfId="4999" xr:uid="{00000000-0005-0000-0000-0000621B0000}"/>
    <cellStyle name="Normal - Style1 3" xfId="5000" xr:uid="{00000000-0005-0000-0000-0000631B0000}"/>
    <cellStyle name="Normal - Style1_WBS" xfId="5001" xr:uid="{00000000-0005-0000-0000-0000641B0000}"/>
    <cellStyle name="Normal 10" xfId="5002" xr:uid="{00000000-0005-0000-0000-0000651B0000}"/>
    <cellStyle name="Normal 10 2" xfId="5003" xr:uid="{00000000-0005-0000-0000-0000661B0000}"/>
    <cellStyle name="Normal 10 2 2" xfId="10812" xr:uid="{00000000-0005-0000-0000-0000671B0000}"/>
    <cellStyle name="Normal 10 2 2 2" xfId="14732" xr:uid="{00000000-0005-0000-0000-0000681B0000}"/>
    <cellStyle name="Normal 10 2 2 2 2" xfId="14733" xr:uid="{00000000-0005-0000-0000-0000691B0000}"/>
    <cellStyle name="Normal 10 2 2 3" xfId="14734" xr:uid="{00000000-0005-0000-0000-00006A1B0000}"/>
    <cellStyle name="Normal 10 2 3" xfId="14735" xr:uid="{00000000-0005-0000-0000-00006B1B0000}"/>
    <cellStyle name="Normal 10 2 3 2" xfId="14736" xr:uid="{00000000-0005-0000-0000-00006C1B0000}"/>
    <cellStyle name="Normal 10 2 3 2 2" xfId="14737" xr:uid="{00000000-0005-0000-0000-00006D1B0000}"/>
    <cellStyle name="Normal 10 2 3 3" xfId="14738" xr:uid="{00000000-0005-0000-0000-00006E1B0000}"/>
    <cellStyle name="Normal 10 2 4" xfId="14739" xr:uid="{00000000-0005-0000-0000-00006F1B0000}"/>
    <cellStyle name="Normal 10 2 5" xfId="14740" xr:uid="{00000000-0005-0000-0000-0000701B0000}"/>
    <cellStyle name="Normal 10 2 6" xfId="14741" xr:uid="{00000000-0005-0000-0000-0000711B0000}"/>
    <cellStyle name="Normal 10 3" xfId="5004" xr:uid="{00000000-0005-0000-0000-0000721B0000}"/>
    <cellStyle name="Normal 10 3 2" xfId="10813" xr:uid="{00000000-0005-0000-0000-0000731B0000}"/>
    <cellStyle name="Normal 10 3 2 2" xfId="14742" xr:uid="{00000000-0005-0000-0000-0000741B0000}"/>
    <cellStyle name="Normal 10 3 2 2 2" xfId="14743" xr:uid="{00000000-0005-0000-0000-0000751B0000}"/>
    <cellStyle name="Normal 10 3 2 3" xfId="14744" xr:uid="{00000000-0005-0000-0000-0000761B0000}"/>
    <cellStyle name="Normal 10 3 3" xfId="14745" xr:uid="{00000000-0005-0000-0000-0000771B0000}"/>
    <cellStyle name="Normal 10 3 3 2" xfId="14746" xr:uid="{00000000-0005-0000-0000-0000781B0000}"/>
    <cellStyle name="Normal 10 3 3 2 2" xfId="14747" xr:uid="{00000000-0005-0000-0000-0000791B0000}"/>
    <cellStyle name="Normal 10 3 3 3" xfId="14748" xr:uid="{00000000-0005-0000-0000-00007A1B0000}"/>
    <cellStyle name="Normal 10 3 4" xfId="14749" xr:uid="{00000000-0005-0000-0000-00007B1B0000}"/>
    <cellStyle name="Normal 10 3 4 2" xfId="14750" xr:uid="{00000000-0005-0000-0000-00007C1B0000}"/>
    <cellStyle name="Normal 10 3 5" xfId="14751" xr:uid="{00000000-0005-0000-0000-00007D1B0000}"/>
    <cellStyle name="Normal 10 4" xfId="10811" xr:uid="{00000000-0005-0000-0000-00007E1B0000}"/>
    <cellStyle name="Normal 10 4 2" xfId="14752" xr:uid="{00000000-0005-0000-0000-00007F1B0000}"/>
    <cellStyle name="Normal 10 4 2 2" xfId="14753" xr:uid="{00000000-0005-0000-0000-0000801B0000}"/>
    <cellStyle name="Normal 10 4 3" xfId="14754" xr:uid="{00000000-0005-0000-0000-0000811B0000}"/>
    <cellStyle name="Normal 10 5" xfId="14755" xr:uid="{00000000-0005-0000-0000-0000821B0000}"/>
    <cellStyle name="Normal 10 5 2" xfId="14756" xr:uid="{00000000-0005-0000-0000-0000831B0000}"/>
    <cellStyle name="Normal 10 6" xfId="14757" xr:uid="{00000000-0005-0000-0000-0000841B0000}"/>
    <cellStyle name="Normal 10_MOBILIZATION" xfId="14758" xr:uid="{00000000-0005-0000-0000-0000851B0000}"/>
    <cellStyle name="Normal 11" xfId="5005" xr:uid="{00000000-0005-0000-0000-0000861B0000}"/>
    <cellStyle name="Normal 11 2" xfId="14759" xr:uid="{00000000-0005-0000-0000-0000871B0000}"/>
    <cellStyle name="Normal 11 3" xfId="14760" xr:uid="{00000000-0005-0000-0000-0000881B0000}"/>
    <cellStyle name="Normal 11 4" xfId="14761" xr:uid="{00000000-0005-0000-0000-0000891B0000}"/>
    <cellStyle name="Normal 12" xfId="3" xr:uid="{00000000-0005-0000-0000-00008A1B0000}"/>
    <cellStyle name="Normal 12 2" xfId="13902" xr:uid="{00000000-0005-0000-0000-00008B1B0000}"/>
    <cellStyle name="Normal 12 2 2" xfId="14762" xr:uid="{00000000-0005-0000-0000-00008C1B0000}"/>
    <cellStyle name="Normal 12 2 2 2" xfId="14763" xr:uid="{00000000-0005-0000-0000-00008D1B0000}"/>
    <cellStyle name="Normal 12 2 2 2 2" xfId="14764" xr:uid="{00000000-0005-0000-0000-00008E1B0000}"/>
    <cellStyle name="Normal 12 2 2 3" xfId="14765" xr:uid="{00000000-0005-0000-0000-00008F1B0000}"/>
    <cellStyle name="Normal 12 2 3" xfId="14766" xr:uid="{00000000-0005-0000-0000-0000901B0000}"/>
    <cellStyle name="Normal 12 2 3 2" xfId="14767" xr:uid="{00000000-0005-0000-0000-0000911B0000}"/>
    <cellStyle name="Normal 12 2 4" xfId="14768" xr:uid="{00000000-0005-0000-0000-0000921B0000}"/>
    <cellStyle name="Normal 12 3" xfId="14769" xr:uid="{00000000-0005-0000-0000-0000931B0000}"/>
    <cellStyle name="Normal 12 3 2" xfId="14770" xr:uid="{00000000-0005-0000-0000-0000941B0000}"/>
    <cellStyle name="Normal 12 3 2 2" xfId="14771" xr:uid="{00000000-0005-0000-0000-0000951B0000}"/>
    <cellStyle name="Normal 12 3 3" xfId="14772" xr:uid="{00000000-0005-0000-0000-0000961B0000}"/>
    <cellStyle name="Normal 12 4" xfId="14773" xr:uid="{00000000-0005-0000-0000-0000971B0000}"/>
    <cellStyle name="Normal 12 4 2" xfId="14774" xr:uid="{00000000-0005-0000-0000-0000981B0000}"/>
    <cellStyle name="Normal 12 5" xfId="14775" xr:uid="{00000000-0005-0000-0000-0000991B0000}"/>
    <cellStyle name="Normal 13" xfId="9677" xr:uid="{00000000-0005-0000-0000-00009A1B0000}"/>
    <cellStyle name="Normal 13 2" xfId="13932" xr:uid="{00000000-0005-0000-0000-00009B1B0000}"/>
    <cellStyle name="Normal 13 2 2" xfId="14776" xr:uid="{00000000-0005-0000-0000-00009C1B0000}"/>
    <cellStyle name="Normal 13 2 2 2" xfId="14777" xr:uid="{00000000-0005-0000-0000-00009D1B0000}"/>
    <cellStyle name="Normal 13 2 3" xfId="14778" xr:uid="{00000000-0005-0000-0000-00009E1B0000}"/>
    <cellStyle name="Normal 13 3" xfId="14779" xr:uid="{00000000-0005-0000-0000-00009F1B0000}"/>
    <cellStyle name="Normal 13 3 2" xfId="14780" xr:uid="{00000000-0005-0000-0000-0000A01B0000}"/>
    <cellStyle name="Normal 13 3 2 2" xfId="14781" xr:uid="{00000000-0005-0000-0000-0000A11B0000}"/>
    <cellStyle name="Normal 13 3 3" xfId="14782" xr:uid="{00000000-0005-0000-0000-0000A21B0000}"/>
    <cellStyle name="Normal 13 4" xfId="14783" xr:uid="{00000000-0005-0000-0000-0000A31B0000}"/>
    <cellStyle name="Normal 13 4 2" xfId="14784" xr:uid="{00000000-0005-0000-0000-0000A41B0000}"/>
    <cellStyle name="Normal 13 4 2 2" xfId="14785" xr:uid="{00000000-0005-0000-0000-0000A51B0000}"/>
    <cellStyle name="Normal 13 4 3" xfId="14786" xr:uid="{00000000-0005-0000-0000-0000A61B0000}"/>
    <cellStyle name="Normal 14" xfId="9678" xr:uid="{00000000-0005-0000-0000-0000A71B0000}"/>
    <cellStyle name="Normal 14 2" xfId="13937" xr:uid="{00000000-0005-0000-0000-0000A81B0000}"/>
    <cellStyle name="Normal 14 2 2" xfId="14787" xr:uid="{00000000-0005-0000-0000-0000A91B0000}"/>
    <cellStyle name="Normal 14 3" xfId="14788" xr:uid="{00000000-0005-0000-0000-0000AA1B0000}"/>
    <cellStyle name="Normal 15" xfId="9679" xr:uid="{00000000-0005-0000-0000-0000AB1B0000}"/>
    <cellStyle name="Normal 15 2" xfId="14789" xr:uid="{00000000-0005-0000-0000-0000AC1B0000}"/>
    <cellStyle name="Normal 15 2 2" xfId="14790" xr:uid="{00000000-0005-0000-0000-0000AD1B0000}"/>
    <cellStyle name="Normal 15 3" xfId="14791" xr:uid="{00000000-0005-0000-0000-0000AE1B0000}"/>
    <cellStyle name="Normal 16" xfId="13899" xr:uid="{00000000-0005-0000-0000-0000AF1B0000}"/>
    <cellStyle name="Normal 17" xfId="13966" xr:uid="{00000000-0005-0000-0000-0000B01B0000}"/>
    <cellStyle name="Normal 18" xfId="13967" xr:uid="{00000000-0005-0000-0000-0000B11B0000}"/>
    <cellStyle name="Normal 18 2" xfId="14792" xr:uid="{00000000-0005-0000-0000-0000B21B0000}"/>
    <cellStyle name="Normal 18 2 2" xfId="14793" xr:uid="{00000000-0005-0000-0000-0000B31B0000}"/>
    <cellStyle name="Normal 18 2 2 2" xfId="14794" xr:uid="{00000000-0005-0000-0000-0000B41B0000}"/>
    <cellStyle name="Normal 18 2 3" xfId="14795" xr:uid="{00000000-0005-0000-0000-0000B51B0000}"/>
    <cellStyle name="Normal 18 3" xfId="14796" xr:uid="{00000000-0005-0000-0000-0000B61B0000}"/>
    <cellStyle name="Normal 18 3 2" xfId="14797" xr:uid="{00000000-0005-0000-0000-0000B71B0000}"/>
    <cellStyle name="Normal 18 3 2 2" xfId="14798" xr:uid="{00000000-0005-0000-0000-0000B81B0000}"/>
    <cellStyle name="Normal 18 3 2 2 2" xfId="14799" xr:uid="{00000000-0005-0000-0000-0000B91B0000}"/>
    <cellStyle name="Normal 18 3 2 2 2 2" xfId="14800" xr:uid="{00000000-0005-0000-0000-0000BA1B0000}"/>
    <cellStyle name="Normal 18 3 2 2 2 3" xfId="14801" xr:uid="{00000000-0005-0000-0000-0000BB1B0000}"/>
    <cellStyle name="Normal 18 3 2 2 3" xfId="14802" xr:uid="{00000000-0005-0000-0000-0000BC1B0000}"/>
    <cellStyle name="Normal 18 3 2 2 3 2" xfId="14803" xr:uid="{00000000-0005-0000-0000-0000BD1B0000}"/>
    <cellStyle name="Normal 18 3 2 2 4" xfId="14804" xr:uid="{00000000-0005-0000-0000-0000BE1B0000}"/>
    <cellStyle name="Normal 18 3 2 3" xfId="14805" xr:uid="{00000000-0005-0000-0000-0000BF1B0000}"/>
    <cellStyle name="Normal 18 3 2 3 2" xfId="14806" xr:uid="{00000000-0005-0000-0000-0000C01B0000}"/>
    <cellStyle name="Normal 18 3 2 4" xfId="14807" xr:uid="{00000000-0005-0000-0000-0000C11B0000}"/>
    <cellStyle name="Normal 18 3 3" xfId="14808" xr:uid="{00000000-0005-0000-0000-0000C21B0000}"/>
    <cellStyle name="Normal 18 3 3 2" xfId="14809" xr:uid="{00000000-0005-0000-0000-0000C31B0000}"/>
    <cellStyle name="Normal 18 3 4" xfId="14810" xr:uid="{00000000-0005-0000-0000-0000C41B0000}"/>
    <cellStyle name="Normal 18 4" xfId="14811" xr:uid="{00000000-0005-0000-0000-0000C51B0000}"/>
    <cellStyle name="Normal 18 4 2" xfId="14812" xr:uid="{00000000-0005-0000-0000-0000C61B0000}"/>
    <cellStyle name="Normal 18 4 2 2" xfId="14813" xr:uid="{00000000-0005-0000-0000-0000C71B0000}"/>
    <cellStyle name="Normal 18 4 3" xfId="14814" xr:uid="{00000000-0005-0000-0000-0000C81B0000}"/>
    <cellStyle name="Normal 18 5" xfId="14815" xr:uid="{00000000-0005-0000-0000-0000C91B0000}"/>
    <cellStyle name="Normal 18 5 2" xfId="14816" xr:uid="{00000000-0005-0000-0000-0000CA1B0000}"/>
    <cellStyle name="Normal 18 5 2 2" xfId="14817" xr:uid="{00000000-0005-0000-0000-0000CB1B0000}"/>
    <cellStyle name="Normal 18 5 3" xfId="14818" xr:uid="{00000000-0005-0000-0000-0000CC1B0000}"/>
    <cellStyle name="Normal 18 6" xfId="14819" xr:uid="{00000000-0005-0000-0000-0000CD1B0000}"/>
    <cellStyle name="Normal 18 6 2" xfId="14820" xr:uid="{00000000-0005-0000-0000-0000CE1B0000}"/>
    <cellStyle name="Normal 18 7" xfId="14821" xr:uid="{00000000-0005-0000-0000-0000CF1B0000}"/>
    <cellStyle name="Normal 19" xfId="14822" xr:uid="{00000000-0005-0000-0000-0000D01B0000}"/>
    <cellStyle name="Normal 19 2" xfId="14823" xr:uid="{00000000-0005-0000-0000-0000D11B0000}"/>
    <cellStyle name="Normal 19 2 2" xfId="14824" xr:uid="{00000000-0005-0000-0000-0000D21B0000}"/>
    <cellStyle name="Normal 19 3" xfId="14825" xr:uid="{00000000-0005-0000-0000-0000D31B0000}"/>
    <cellStyle name="Normal 2" xfId="5" xr:uid="{00000000-0005-0000-0000-0000D41B0000}"/>
    <cellStyle name="Normal 2 10" xfId="5006" xr:uid="{00000000-0005-0000-0000-0000D51B0000}"/>
    <cellStyle name="Normal 2 10 2" xfId="5007" xr:uid="{00000000-0005-0000-0000-0000D61B0000}"/>
    <cellStyle name="Normal 2 10 2 2" xfId="10815" xr:uid="{00000000-0005-0000-0000-0000D71B0000}"/>
    <cellStyle name="Normal 2 10 2 2 2" xfId="14826" xr:uid="{00000000-0005-0000-0000-0000D81B0000}"/>
    <cellStyle name="Normal 2 10 2 2 2 2" xfId="14827" xr:uid="{00000000-0005-0000-0000-0000D91B0000}"/>
    <cellStyle name="Normal 2 10 2 2 3" xfId="14828" xr:uid="{00000000-0005-0000-0000-0000DA1B0000}"/>
    <cellStyle name="Normal 2 10 2 3" xfId="14829" xr:uid="{00000000-0005-0000-0000-0000DB1B0000}"/>
    <cellStyle name="Normal 2 10 2 3 2" xfId="14830" xr:uid="{00000000-0005-0000-0000-0000DC1B0000}"/>
    <cellStyle name="Normal 2 10 2 3 2 2" xfId="14831" xr:uid="{00000000-0005-0000-0000-0000DD1B0000}"/>
    <cellStyle name="Normal 2 10 2 3 3" xfId="14832" xr:uid="{00000000-0005-0000-0000-0000DE1B0000}"/>
    <cellStyle name="Normal 2 10 2 4" xfId="14833" xr:uid="{00000000-0005-0000-0000-0000DF1B0000}"/>
    <cellStyle name="Normal 2 10 2 4 2" xfId="14834" xr:uid="{00000000-0005-0000-0000-0000E01B0000}"/>
    <cellStyle name="Normal 2 10 2 4 2 2" xfId="14835" xr:uid="{00000000-0005-0000-0000-0000E11B0000}"/>
    <cellStyle name="Normal 2 10 2 4 3" xfId="14836" xr:uid="{00000000-0005-0000-0000-0000E21B0000}"/>
    <cellStyle name="Normal 2 10 2 5" xfId="14837" xr:uid="{00000000-0005-0000-0000-0000E31B0000}"/>
    <cellStyle name="Normal 2 10 2 5 2" xfId="14838" xr:uid="{00000000-0005-0000-0000-0000E41B0000}"/>
    <cellStyle name="Normal 2 10 2 5 2 2" xfId="14839" xr:uid="{00000000-0005-0000-0000-0000E51B0000}"/>
    <cellStyle name="Normal 2 10 2 5 3" xfId="14840" xr:uid="{00000000-0005-0000-0000-0000E61B0000}"/>
    <cellStyle name="Normal 2 10 2 6" xfId="14841" xr:uid="{00000000-0005-0000-0000-0000E71B0000}"/>
    <cellStyle name="Normal 2 10 2 6 2" xfId="14842" xr:uid="{00000000-0005-0000-0000-0000E81B0000}"/>
    <cellStyle name="Normal 2 10 2 6 2 2" xfId="14843" xr:uid="{00000000-0005-0000-0000-0000E91B0000}"/>
    <cellStyle name="Normal 2 10 2 6 2 3" xfId="14844" xr:uid="{00000000-0005-0000-0000-0000EA1B0000}"/>
    <cellStyle name="Normal 2 10 2 6 3" xfId="14845" xr:uid="{00000000-0005-0000-0000-0000EB1B0000}"/>
    <cellStyle name="Normal 2 10 2 6 3 2" xfId="14846" xr:uid="{00000000-0005-0000-0000-0000EC1B0000}"/>
    <cellStyle name="Normal 2 10 2 6 4" xfId="14847" xr:uid="{00000000-0005-0000-0000-0000ED1B0000}"/>
    <cellStyle name="Normal 2 10 2 6 5" xfId="14848" xr:uid="{00000000-0005-0000-0000-0000EE1B0000}"/>
    <cellStyle name="Normal 2 10 2 7" xfId="14849" xr:uid="{00000000-0005-0000-0000-0000EF1B0000}"/>
    <cellStyle name="Normal 2 10 2 7 2" xfId="14850" xr:uid="{00000000-0005-0000-0000-0000F01B0000}"/>
    <cellStyle name="Normal 2 10 2 8" xfId="14851" xr:uid="{00000000-0005-0000-0000-0000F11B0000}"/>
    <cellStyle name="Normal 2 10 3" xfId="5008" xr:uid="{00000000-0005-0000-0000-0000F21B0000}"/>
    <cellStyle name="Normal 2 10 3 2" xfId="10816" xr:uid="{00000000-0005-0000-0000-0000F31B0000}"/>
    <cellStyle name="Normal 2 10 3 2 2" xfId="14852" xr:uid="{00000000-0005-0000-0000-0000F41B0000}"/>
    <cellStyle name="Normal 2 10 3 3" xfId="14853" xr:uid="{00000000-0005-0000-0000-0000F51B0000}"/>
    <cellStyle name="Normal 2 10 4" xfId="10814" xr:uid="{00000000-0005-0000-0000-0000F61B0000}"/>
    <cellStyle name="Normal 2 10 4 2" xfId="14854" xr:uid="{00000000-0005-0000-0000-0000F71B0000}"/>
    <cellStyle name="Normal 2 10 4 2 2" xfId="14855" xr:uid="{00000000-0005-0000-0000-0000F81B0000}"/>
    <cellStyle name="Normal 2 10 4 3" xfId="14856" xr:uid="{00000000-0005-0000-0000-0000F91B0000}"/>
    <cellStyle name="Normal 2 10 5" xfId="14857" xr:uid="{00000000-0005-0000-0000-0000FA1B0000}"/>
    <cellStyle name="Normal 2 10 5 2" xfId="14858" xr:uid="{00000000-0005-0000-0000-0000FB1B0000}"/>
    <cellStyle name="Normal 2 10 5 2 2" xfId="14859" xr:uid="{00000000-0005-0000-0000-0000FC1B0000}"/>
    <cellStyle name="Normal 2 10 5 3" xfId="14860" xr:uid="{00000000-0005-0000-0000-0000FD1B0000}"/>
    <cellStyle name="Normal 2 10 6" xfId="14861" xr:uid="{00000000-0005-0000-0000-0000FE1B0000}"/>
    <cellStyle name="Normal 2 10 6 2" xfId="14862" xr:uid="{00000000-0005-0000-0000-0000FF1B0000}"/>
    <cellStyle name="Normal 2 10 6 2 2" xfId="14863" xr:uid="{00000000-0005-0000-0000-0000001C0000}"/>
    <cellStyle name="Normal 2 10 6 3" xfId="14864" xr:uid="{00000000-0005-0000-0000-0000011C0000}"/>
    <cellStyle name="Normal 2 10 7" xfId="14865" xr:uid="{00000000-0005-0000-0000-0000021C0000}"/>
    <cellStyle name="Normal 2 10 7 2" xfId="14866" xr:uid="{00000000-0005-0000-0000-0000031C0000}"/>
    <cellStyle name="Normal 2 10 7 2 2" xfId="14867" xr:uid="{00000000-0005-0000-0000-0000041C0000}"/>
    <cellStyle name="Normal 2 10 7 3" xfId="14868" xr:uid="{00000000-0005-0000-0000-0000051C0000}"/>
    <cellStyle name="Normal 2 10 8" xfId="14869" xr:uid="{00000000-0005-0000-0000-0000061C0000}"/>
    <cellStyle name="Normal 2 10 8 2" xfId="14870" xr:uid="{00000000-0005-0000-0000-0000071C0000}"/>
    <cellStyle name="Normal 2 10 9" xfId="14871" xr:uid="{00000000-0005-0000-0000-0000081C0000}"/>
    <cellStyle name="Normal 2 11" xfId="5009" xr:uid="{00000000-0005-0000-0000-0000091C0000}"/>
    <cellStyle name="Normal 2 11 2" xfId="5010" xr:uid="{00000000-0005-0000-0000-00000A1C0000}"/>
    <cellStyle name="Normal 2 11 2 2" xfId="10818" xr:uid="{00000000-0005-0000-0000-00000B1C0000}"/>
    <cellStyle name="Normal 2 11 2 2 2" xfId="14872" xr:uid="{00000000-0005-0000-0000-00000C1C0000}"/>
    <cellStyle name="Normal 2 11 2 2 2 2" xfId="14873" xr:uid="{00000000-0005-0000-0000-00000D1C0000}"/>
    <cellStyle name="Normal 2 11 2 2 3" xfId="14874" xr:uid="{00000000-0005-0000-0000-00000E1C0000}"/>
    <cellStyle name="Normal 2 11 2 3" xfId="14875" xr:uid="{00000000-0005-0000-0000-00000F1C0000}"/>
    <cellStyle name="Normal 2 11 2 3 2" xfId="14876" xr:uid="{00000000-0005-0000-0000-0000101C0000}"/>
    <cellStyle name="Normal 2 11 2 3 2 2" xfId="14877" xr:uid="{00000000-0005-0000-0000-0000111C0000}"/>
    <cellStyle name="Normal 2 11 2 3 3" xfId="14878" xr:uid="{00000000-0005-0000-0000-0000121C0000}"/>
    <cellStyle name="Normal 2 11 2 4" xfId="14879" xr:uid="{00000000-0005-0000-0000-0000131C0000}"/>
    <cellStyle name="Normal 2 11 2 4 2" xfId="14880" xr:uid="{00000000-0005-0000-0000-0000141C0000}"/>
    <cellStyle name="Normal 2 11 2 4 2 2" xfId="14881" xr:uid="{00000000-0005-0000-0000-0000151C0000}"/>
    <cellStyle name="Normal 2 11 2 4 3" xfId="14882" xr:uid="{00000000-0005-0000-0000-0000161C0000}"/>
    <cellStyle name="Normal 2 11 2 5" xfId="14883" xr:uid="{00000000-0005-0000-0000-0000171C0000}"/>
    <cellStyle name="Normal 2 11 2 5 2" xfId="14884" xr:uid="{00000000-0005-0000-0000-0000181C0000}"/>
    <cellStyle name="Normal 2 11 2 5 2 2" xfId="14885" xr:uid="{00000000-0005-0000-0000-0000191C0000}"/>
    <cellStyle name="Normal 2 11 2 5 3" xfId="14886" xr:uid="{00000000-0005-0000-0000-00001A1C0000}"/>
    <cellStyle name="Normal 2 11 2 6" xfId="14887" xr:uid="{00000000-0005-0000-0000-00001B1C0000}"/>
    <cellStyle name="Normal 2 11 2 6 2" xfId="14888" xr:uid="{00000000-0005-0000-0000-00001C1C0000}"/>
    <cellStyle name="Normal 2 11 2 7" xfId="14889" xr:uid="{00000000-0005-0000-0000-00001D1C0000}"/>
    <cellStyle name="Normal 2 11 3" xfId="5011" xr:uid="{00000000-0005-0000-0000-00001E1C0000}"/>
    <cellStyle name="Normal 2 11 3 2" xfId="10819" xr:uid="{00000000-0005-0000-0000-00001F1C0000}"/>
    <cellStyle name="Normal 2 11 3 2 2" xfId="14890" xr:uid="{00000000-0005-0000-0000-0000201C0000}"/>
    <cellStyle name="Normal 2 11 3 3" xfId="14891" xr:uid="{00000000-0005-0000-0000-0000211C0000}"/>
    <cellStyle name="Normal 2 11 4" xfId="10817" xr:uid="{00000000-0005-0000-0000-0000221C0000}"/>
    <cellStyle name="Normal 2 11 4 2" xfId="14892" xr:uid="{00000000-0005-0000-0000-0000231C0000}"/>
    <cellStyle name="Normal 2 11 4 2 2" xfId="14893" xr:uid="{00000000-0005-0000-0000-0000241C0000}"/>
    <cellStyle name="Normal 2 11 4 3" xfId="14894" xr:uid="{00000000-0005-0000-0000-0000251C0000}"/>
    <cellStyle name="Normal 2 11 5" xfId="14895" xr:uid="{00000000-0005-0000-0000-0000261C0000}"/>
    <cellStyle name="Normal 2 11 5 2" xfId="14896" xr:uid="{00000000-0005-0000-0000-0000271C0000}"/>
    <cellStyle name="Normal 2 11 5 2 2" xfId="14897" xr:uid="{00000000-0005-0000-0000-0000281C0000}"/>
    <cellStyle name="Normal 2 11 5 3" xfId="14898" xr:uid="{00000000-0005-0000-0000-0000291C0000}"/>
    <cellStyle name="Normal 2 11 6" xfId="14899" xr:uid="{00000000-0005-0000-0000-00002A1C0000}"/>
    <cellStyle name="Normal 2 11 6 2" xfId="14900" xr:uid="{00000000-0005-0000-0000-00002B1C0000}"/>
    <cellStyle name="Normal 2 11 6 2 2" xfId="14901" xr:uid="{00000000-0005-0000-0000-00002C1C0000}"/>
    <cellStyle name="Normal 2 11 6 3" xfId="14902" xr:uid="{00000000-0005-0000-0000-00002D1C0000}"/>
    <cellStyle name="Normal 2 11 7" xfId="14903" xr:uid="{00000000-0005-0000-0000-00002E1C0000}"/>
    <cellStyle name="Normal 2 11 7 2" xfId="14904" xr:uid="{00000000-0005-0000-0000-00002F1C0000}"/>
    <cellStyle name="Normal 2 11 7 2 2" xfId="14905" xr:uid="{00000000-0005-0000-0000-0000301C0000}"/>
    <cellStyle name="Normal 2 11 7 3" xfId="14906" xr:uid="{00000000-0005-0000-0000-0000311C0000}"/>
    <cellStyle name="Normal 2 11 8" xfId="14907" xr:uid="{00000000-0005-0000-0000-0000321C0000}"/>
    <cellStyle name="Normal 2 11 8 2" xfId="14908" xr:uid="{00000000-0005-0000-0000-0000331C0000}"/>
    <cellStyle name="Normal 2 11 9" xfId="14909" xr:uid="{00000000-0005-0000-0000-0000341C0000}"/>
    <cellStyle name="Normal 2 12" xfId="5012" xr:uid="{00000000-0005-0000-0000-0000351C0000}"/>
    <cellStyle name="Normal 2 12 2" xfId="5013" xr:uid="{00000000-0005-0000-0000-0000361C0000}"/>
    <cellStyle name="Normal 2 12 2 2" xfId="10821" xr:uid="{00000000-0005-0000-0000-0000371C0000}"/>
    <cellStyle name="Normal 2 12 2 2 2" xfId="14910" xr:uid="{00000000-0005-0000-0000-0000381C0000}"/>
    <cellStyle name="Normal 2 12 2 2 2 2" xfId="14911" xr:uid="{00000000-0005-0000-0000-0000391C0000}"/>
    <cellStyle name="Normal 2 12 2 2 3" xfId="14912" xr:uid="{00000000-0005-0000-0000-00003A1C0000}"/>
    <cellStyle name="Normal 2 12 2 3" xfId="14913" xr:uid="{00000000-0005-0000-0000-00003B1C0000}"/>
    <cellStyle name="Normal 2 12 2 3 2" xfId="14914" xr:uid="{00000000-0005-0000-0000-00003C1C0000}"/>
    <cellStyle name="Normal 2 12 2 3 2 2" xfId="14915" xr:uid="{00000000-0005-0000-0000-00003D1C0000}"/>
    <cellStyle name="Normal 2 12 2 3 3" xfId="14916" xr:uid="{00000000-0005-0000-0000-00003E1C0000}"/>
    <cellStyle name="Normal 2 12 2 4" xfId="14917" xr:uid="{00000000-0005-0000-0000-00003F1C0000}"/>
    <cellStyle name="Normal 2 12 2 4 2" xfId="14918" xr:uid="{00000000-0005-0000-0000-0000401C0000}"/>
    <cellStyle name="Normal 2 12 2 4 2 2" xfId="14919" xr:uid="{00000000-0005-0000-0000-0000411C0000}"/>
    <cellStyle name="Normal 2 12 2 4 3" xfId="14920" xr:uid="{00000000-0005-0000-0000-0000421C0000}"/>
    <cellStyle name="Normal 2 12 2 5" xfId="14921" xr:uid="{00000000-0005-0000-0000-0000431C0000}"/>
    <cellStyle name="Normal 2 12 2 5 2" xfId="14922" xr:uid="{00000000-0005-0000-0000-0000441C0000}"/>
    <cellStyle name="Normal 2 12 2 5 2 2" xfId="14923" xr:uid="{00000000-0005-0000-0000-0000451C0000}"/>
    <cellStyle name="Normal 2 12 2 5 3" xfId="14924" xr:uid="{00000000-0005-0000-0000-0000461C0000}"/>
    <cellStyle name="Normal 2 12 2 6" xfId="14925" xr:uid="{00000000-0005-0000-0000-0000471C0000}"/>
    <cellStyle name="Normal 2 12 2 6 2" xfId="14926" xr:uid="{00000000-0005-0000-0000-0000481C0000}"/>
    <cellStyle name="Normal 2 12 2 7" xfId="14927" xr:uid="{00000000-0005-0000-0000-0000491C0000}"/>
    <cellStyle name="Normal 2 12 3" xfId="5014" xr:uid="{00000000-0005-0000-0000-00004A1C0000}"/>
    <cellStyle name="Normal 2 12 3 2" xfId="10822" xr:uid="{00000000-0005-0000-0000-00004B1C0000}"/>
    <cellStyle name="Normal 2 12 3 2 2" xfId="14928" xr:uid="{00000000-0005-0000-0000-00004C1C0000}"/>
    <cellStyle name="Normal 2 12 3 3" xfId="14929" xr:uid="{00000000-0005-0000-0000-00004D1C0000}"/>
    <cellStyle name="Normal 2 12 4" xfId="10820" xr:uid="{00000000-0005-0000-0000-00004E1C0000}"/>
    <cellStyle name="Normal 2 12 4 2" xfId="14930" xr:uid="{00000000-0005-0000-0000-00004F1C0000}"/>
    <cellStyle name="Normal 2 12 4 2 2" xfId="14931" xr:uid="{00000000-0005-0000-0000-0000501C0000}"/>
    <cellStyle name="Normal 2 12 4 3" xfId="14932" xr:uid="{00000000-0005-0000-0000-0000511C0000}"/>
    <cellStyle name="Normal 2 12 5" xfId="14933" xr:uid="{00000000-0005-0000-0000-0000521C0000}"/>
    <cellStyle name="Normal 2 12 5 2" xfId="14934" xr:uid="{00000000-0005-0000-0000-0000531C0000}"/>
    <cellStyle name="Normal 2 12 5 2 2" xfId="14935" xr:uid="{00000000-0005-0000-0000-0000541C0000}"/>
    <cellStyle name="Normal 2 12 5 3" xfId="14936" xr:uid="{00000000-0005-0000-0000-0000551C0000}"/>
    <cellStyle name="Normal 2 12 6" xfId="14937" xr:uid="{00000000-0005-0000-0000-0000561C0000}"/>
    <cellStyle name="Normal 2 12 6 2" xfId="14938" xr:uid="{00000000-0005-0000-0000-0000571C0000}"/>
    <cellStyle name="Normal 2 12 6 2 2" xfId="14939" xr:uid="{00000000-0005-0000-0000-0000581C0000}"/>
    <cellStyle name="Normal 2 12 6 3" xfId="14940" xr:uid="{00000000-0005-0000-0000-0000591C0000}"/>
    <cellStyle name="Normal 2 12 7" xfId="14941" xr:uid="{00000000-0005-0000-0000-00005A1C0000}"/>
    <cellStyle name="Normal 2 12 7 2" xfId="14942" xr:uid="{00000000-0005-0000-0000-00005B1C0000}"/>
    <cellStyle name="Normal 2 12 7 2 2" xfId="14943" xr:uid="{00000000-0005-0000-0000-00005C1C0000}"/>
    <cellStyle name="Normal 2 12 7 3" xfId="14944" xr:uid="{00000000-0005-0000-0000-00005D1C0000}"/>
    <cellStyle name="Normal 2 12 8" xfId="14945" xr:uid="{00000000-0005-0000-0000-00005E1C0000}"/>
    <cellStyle name="Normal 2 12 8 2" xfId="14946" xr:uid="{00000000-0005-0000-0000-00005F1C0000}"/>
    <cellStyle name="Normal 2 12 9" xfId="14947" xr:uid="{00000000-0005-0000-0000-0000601C0000}"/>
    <cellStyle name="Normal 2 13" xfId="5015" xr:uid="{00000000-0005-0000-0000-0000611C0000}"/>
    <cellStyle name="Normal 2 13 2" xfId="5016" xr:uid="{00000000-0005-0000-0000-0000621C0000}"/>
    <cellStyle name="Normal 2 13 2 2" xfId="10824" xr:uid="{00000000-0005-0000-0000-0000631C0000}"/>
    <cellStyle name="Normal 2 13 2 2 2" xfId="14948" xr:uid="{00000000-0005-0000-0000-0000641C0000}"/>
    <cellStyle name="Normal 2 13 2 2 2 2" xfId="14949" xr:uid="{00000000-0005-0000-0000-0000651C0000}"/>
    <cellStyle name="Normal 2 13 2 2 3" xfId="14950" xr:uid="{00000000-0005-0000-0000-0000661C0000}"/>
    <cellStyle name="Normal 2 13 2 3" xfId="14951" xr:uid="{00000000-0005-0000-0000-0000671C0000}"/>
    <cellStyle name="Normal 2 13 2 3 2" xfId="14952" xr:uid="{00000000-0005-0000-0000-0000681C0000}"/>
    <cellStyle name="Normal 2 13 2 3 2 2" xfId="14953" xr:uid="{00000000-0005-0000-0000-0000691C0000}"/>
    <cellStyle name="Normal 2 13 2 3 3" xfId="14954" xr:uid="{00000000-0005-0000-0000-00006A1C0000}"/>
    <cellStyle name="Normal 2 13 2 4" xfId="14955" xr:uid="{00000000-0005-0000-0000-00006B1C0000}"/>
    <cellStyle name="Normal 2 13 2 4 2" xfId="14956" xr:uid="{00000000-0005-0000-0000-00006C1C0000}"/>
    <cellStyle name="Normal 2 13 2 4 2 2" xfId="14957" xr:uid="{00000000-0005-0000-0000-00006D1C0000}"/>
    <cellStyle name="Normal 2 13 2 4 3" xfId="14958" xr:uid="{00000000-0005-0000-0000-00006E1C0000}"/>
    <cellStyle name="Normal 2 13 2 5" xfId="14959" xr:uid="{00000000-0005-0000-0000-00006F1C0000}"/>
    <cellStyle name="Normal 2 13 2 5 2" xfId="14960" xr:uid="{00000000-0005-0000-0000-0000701C0000}"/>
    <cellStyle name="Normal 2 13 2 5 2 2" xfId="14961" xr:uid="{00000000-0005-0000-0000-0000711C0000}"/>
    <cellStyle name="Normal 2 13 2 5 3" xfId="14962" xr:uid="{00000000-0005-0000-0000-0000721C0000}"/>
    <cellStyle name="Normal 2 13 2 6" xfId="14963" xr:uid="{00000000-0005-0000-0000-0000731C0000}"/>
    <cellStyle name="Normal 2 13 2 6 2" xfId="14964" xr:uid="{00000000-0005-0000-0000-0000741C0000}"/>
    <cellStyle name="Normal 2 13 2 7" xfId="14965" xr:uid="{00000000-0005-0000-0000-0000751C0000}"/>
    <cellStyle name="Normal 2 13 3" xfId="5017" xr:uid="{00000000-0005-0000-0000-0000761C0000}"/>
    <cellStyle name="Normal 2 13 3 2" xfId="10825" xr:uid="{00000000-0005-0000-0000-0000771C0000}"/>
    <cellStyle name="Normal 2 13 3 2 2" xfId="14966" xr:uid="{00000000-0005-0000-0000-0000781C0000}"/>
    <cellStyle name="Normal 2 13 3 3" xfId="14967" xr:uid="{00000000-0005-0000-0000-0000791C0000}"/>
    <cellStyle name="Normal 2 13 4" xfId="10823" xr:uid="{00000000-0005-0000-0000-00007A1C0000}"/>
    <cellStyle name="Normal 2 13 4 2" xfId="14968" xr:uid="{00000000-0005-0000-0000-00007B1C0000}"/>
    <cellStyle name="Normal 2 13 4 2 2" xfId="14969" xr:uid="{00000000-0005-0000-0000-00007C1C0000}"/>
    <cellStyle name="Normal 2 13 4 3" xfId="14970" xr:uid="{00000000-0005-0000-0000-00007D1C0000}"/>
    <cellStyle name="Normal 2 13 5" xfId="14971" xr:uid="{00000000-0005-0000-0000-00007E1C0000}"/>
    <cellStyle name="Normal 2 13 5 2" xfId="14972" xr:uid="{00000000-0005-0000-0000-00007F1C0000}"/>
    <cellStyle name="Normal 2 13 5 2 2" xfId="14973" xr:uid="{00000000-0005-0000-0000-0000801C0000}"/>
    <cellStyle name="Normal 2 13 5 3" xfId="14974" xr:uid="{00000000-0005-0000-0000-0000811C0000}"/>
    <cellStyle name="Normal 2 13 6" xfId="14975" xr:uid="{00000000-0005-0000-0000-0000821C0000}"/>
    <cellStyle name="Normal 2 13 6 2" xfId="14976" xr:uid="{00000000-0005-0000-0000-0000831C0000}"/>
    <cellStyle name="Normal 2 13 6 2 2" xfId="14977" xr:uid="{00000000-0005-0000-0000-0000841C0000}"/>
    <cellStyle name="Normal 2 13 6 3" xfId="14978" xr:uid="{00000000-0005-0000-0000-0000851C0000}"/>
    <cellStyle name="Normal 2 13 7" xfId="14979" xr:uid="{00000000-0005-0000-0000-0000861C0000}"/>
    <cellStyle name="Normal 2 13 7 2" xfId="14980" xr:uid="{00000000-0005-0000-0000-0000871C0000}"/>
    <cellStyle name="Normal 2 13 7 2 2" xfId="14981" xr:uid="{00000000-0005-0000-0000-0000881C0000}"/>
    <cellStyle name="Normal 2 13 7 3" xfId="14982" xr:uid="{00000000-0005-0000-0000-0000891C0000}"/>
    <cellStyle name="Normal 2 13 8" xfId="14983" xr:uid="{00000000-0005-0000-0000-00008A1C0000}"/>
    <cellStyle name="Normal 2 13 8 2" xfId="14984" xr:uid="{00000000-0005-0000-0000-00008B1C0000}"/>
    <cellStyle name="Normal 2 13 9" xfId="14985" xr:uid="{00000000-0005-0000-0000-00008C1C0000}"/>
    <cellStyle name="Normal 2 14" xfId="5018" xr:uid="{00000000-0005-0000-0000-00008D1C0000}"/>
    <cellStyle name="Normal 2 14 2" xfId="5019" xr:uid="{00000000-0005-0000-0000-00008E1C0000}"/>
    <cellStyle name="Normal 2 14 2 2" xfId="10827" xr:uid="{00000000-0005-0000-0000-00008F1C0000}"/>
    <cellStyle name="Normal 2 14 2 2 2" xfId="14986" xr:uid="{00000000-0005-0000-0000-0000901C0000}"/>
    <cellStyle name="Normal 2 14 2 2 2 2" xfId="14987" xr:uid="{00000000-0005-0000-0000-0000911C0000}"/>
    <cellStyle name="Normal 2 14 2 2 3" xfId="14988" xr:uid="{00000000-0005-0000-0000-0000921C0000}"/>
    <cellStyle name="Normal 2 14 2 3" xfId="14989" xr:uid="{00000000-0005-0000-0000-0000931C0000}"/>
    <cellStyle name="Normal 2 14 2 3 2" xfId="14990" xr:uid="{00000000-0005-0000-0000-0000941C0000}"/>
    <cellStyle name="Normal 2 14 2 3 2 2" xfId="14991" xr:uid="{00000000-0005-0000-0000-0000951C0000}"/>
    <cellStyle name="Normal 2 14 2 3 3" xfId="14992" xr:uid="{00000000-0005-0000-0000-0000961C0000}"/>
    <cellStyle name="Normal 2 14 2 4" xfId="14993" xr:uid="{00000000-0005-0000-0000-0000971C0000}"/>
    <cellStyle name="Normal 2 14 2 4 2" xfId="14994" xr:uid="{00000000-0005-0000-0000-0000981C0000}"/>
    <cellStyle name="Normal 2 14 2 4 2 2" xfId="14995" xr:uid="{00000000-0005-0000-0000-0000991C0000}"/>
    <cellStyle name="Normal 2 14 2 4 3" xfId="14996" xr:uid="{00000000-0005-0000-0000-00009A1C0000}"/>
    <cellStyle name="Normal 2 14 2 5" xfId="14997" xr:uid="{00000000-0005-0000-0000-00009B1C0000}"/>
    <cellStyle name="Normal 2 14 2 5 2" xfId="14998" xr:uid="{00000000-0005-0000-0000-00009C1C0000}"/>
    <cellStyle name="Normal 2 14 2 5 2 2" xfId="14999" xr:uid="{00000000-0005-0000-0000-00009D1C0000}"/>
    <cellStyle name="Normal 2 14 2 5 3" xfId="15000" xr:uid="{00000000-0005-0000-0000-00009E1C0000}"/>
    <cellStyle name="Normal 2 14 2 6" xfId="15001" xr:uid="{00000000-0005-0000-0000-00009F1C0000}"/>
    <cellStyle name="Normal 2 14 2 6 2" xfId="15002" xr:uid="{00000000-0005-0000-0000-0000A01C0000}"/>
    <cellStyle name="Normal 2 14 2 7" xfId="15003" xr:uid="{00000000-0005-0000-0000-0000A11C0000}"/>
    <cellStyle name="Normal 2 14 3" xfId="5020" xr:uid="{00000000-0005-0000-0000-0000A21C0000}"/>
    <cellStyle name="Normal 2 14 3 2" xfId="10828" xr:uid="{00000000-0005-0000-0000-0000A31C0000}"/>
    <cellStyle name="Normal 2 14 3 2 2" xfId="15004" xr:uid="{00000000-0005-0000-0000-0000A41C0000}"/>
    <cellStyle name="Normal 2 14 3 3" xfId="15005" xr:uid="{00000000-0005-0000-0000-0000A51C0000}"/>
    <cellStyle name="Normal 2 14 4" xfId="10826" xr:uid="{00000000-0005-0000-0000-0000A61C0000}"/>
    <cellStyle name="Normal 2 14 4 2" xfId="15006" xr:uid="{00000000-0005-0000-0000-0000A71C0000}"/>
    <cellStyle name="Normal 2 14 4 2 2" xfId="15007" xr:uid="{00000000-0005-0000-0000-0000A81C0000}"/>
    <cellStyle name="Normal 2 14 4 3" xfId="15008" xr:uid="{00000000-0005-0000-0000-0000A91C0000}"/>
    <cellStyle name="Normal 2 14 5" xfId="15009" xr:uid="{00000000-0005-0000-0000-0000AA1C0000}"/>
    <cellStyle name="Normal 2 14 5 2" xfId="15010" xr:uid="{00000000-0005-0000-0000-0000AB1C0000}"/>
    <cellStyle name="Normal 2 14 5 2 2" xfId="15011" xr:uid="{00000000-0005-0000-0000-0000AC1C0000}"/>
    <cellStyle name="Normal 2 14 5 3" xfId="15012" xr:uid="{00000000-0005-0000-0000-0000AD1C0000}"/>
    <cellStyle name="Normal 2 14 6" xfId="15013" xr:uid="{00000000-0005-0000-0000-0000AE1C0000}"/>
    <cellStyle name="Normal 2 14 6 2" xfId="15014" xr:uid="{00000000-0005-0000-0000-0000AF1C0000}"/>
    <cellStyle name="Normal 2 14 6 2 2" xfId="15015" xr:uid="{00000000-0005-0000-0000-0000B01C0000}"/>
    <cellStyle name="Normal 2 14 6 3" xfId="15016" xr:uid="{00000000-0005-0000-0000-0000B11C0000}"/>
    <cellStyle name="Normal 2 14 7" xfId="15017" xr:uid="{00000000-0005-0000-0000-0000B21C0000}"/>
    <cellStyle name="Normal 2 14 7 2" xfId="15018" xr:uid="{00000000-0005-0000-0000-0000B31C0000}"/>
    <cellStyle name="Normal 2 14 7 2 2" xfId="15019" xr:uid="{00000000-0005-0000-0000-0000B41C0000}"/>
    <cellStyle name="Normal 2 14 7 3" xfId="15020" xr:uid="{00000000-0005-0000-0000-0000B51C0000}"/>
    <cellStyle name="Normal 2 14 8" xfId="15021" xr:uid="{00000000-0005-0000-0000-0000B61C0000}"/>
    <cellStyle name="Normal 2 14 8 2" xfId="15022" xr:uid="{00000000-0005-0000-0000-0000B71C0000}"/>
    <cellStyle name="Normal 2 14 9" xfId="15023" xr:uid="{00000000-0005-0000-0000-0000B81C0000}"/>
    <cellStyle name="Normal 2 15" xfId="5021" xr:uid="{00000000-0005-0000-0000-0000B91C0000}"/>
    <cellStyle name="Normal 2 15 2" xfId="5022" xr:uid="{00000000-0005-0000-0000-0000BA1C0000}"/>
    <cellStyle name="Normal 2 15 2 2" xfId="10830" xr:uid="{00000000-0005-0000-0000-0000BB1C0000}"/>
    <cellStyle name="Normal 2 15 2 2 2" xfId="15024" xr:uid="{00000000-0005-0000-0000-0000BC1C0000}"/>
    <cellStyle name="Normal 2 15 2 2 2 2" xfId="15025" xr:uid="{00000000-0005-0000-0000-0000BD1C0000}"/>
    <cellStyle name="Normal 2 15 2 2 3" xfId="15026" xr:uid="{00000000-0005-0000-0000-0000BE1C0000}"/>
    <cellStyle name="Normal 2 15 2 3" xfId="15027" xr:uid="{00000000-0005-0000-0000-0000BF1C0000}"/>
    <cellStyle name="Normal 2 15 2 3 2" xfId="15028" xr:uid="{00000000-0005-0000-0000-0000C01C0000}"/>
    <cellStyle name="Normal 2 15 2 3 2 2" xfId="15029" xr:uid="{00000000-0005-0000-0000-0000C11C0000}"/>
    <cellStyle name="Normal 2 15 2 3 3" xfId="15030" xr:uid="{00000000-0005-0000-0000-0000C21C0000}"/>
    <cellStyle name="Normal 2 15 2 4" xfId="15031" xr:uid="{00000000-0005-0000-0000-0000C31C0000}"/>
    <cellStyle name="Normal 2 15 2 4 2" xfId="15032" xr:uid="{00000000-0005-0000-0000-0000C41C0000}"/>
    <cellStyle name="Normal 2 15 2 4 2 2" xfId="15033" xr:uid="{00000000-0005-0000-0000-0000C51C0000}"/>
    <cellStyle name="Normal 2 15 2 4 3" xfId="15034" xr:uid="{00000000-0005-0000-0000-0000C61C0000}"/>
    <cellStyle name="Normal 2 15 2 5" xfId="15035" xr:uid="{00000000-0005-0000-0000-0000C71C0000}"/>
    <cellStyle name="Normal 2 15 2 5 2" xfId="15036" xr:uid="{00000000-0005-0000-0000-0000C81C0000}"/>
    <cellStyle name="Normal 2 15 2 5 2 2" xfId="15037" xr:uid="{00000000-0005-0000-0000-0000C91C0000}"/>
    <cellStyle name="Normal 2 15 2 5 3" xfId="15038" xr:uid="{00000000-0005-0000-0000-0000CA1C0000}"/>
    <cellStyle name="Normal 2 15 2 6" xfId="15039" xr:uid="{00000000-0005-0000-0000-0000CB1C0000}"/>
    <cellStyle name="Normal 2 15 2 6 2" xfId="15040" xr:uid="{00000000-0005-0000-0000-0000CC1C0000}"/>
    <cellStyle name="Normal 2 15 2 7" xfId="15041" xr:uid="{00000000-0005-0000-0000-0000CD1C0000}"/>
    <cellStyle name="Normal 2 15 3" xfId="5023" xr:uid="{00000000-0005-0000-0000-0000CE1C0000}"/>
    <cellStyle name="Normal 2 15 3 2" xfId="10831" xr:uid="{00000000-0005-0000-0000-0000CF1C0000}"/>
    <cellStyle name="Normal 2 15 3 2 2" xfId="15042" xr:uid="{00000000-0005-0000-0000-0000D01C0000}"/>
    <cellStyle name="Normal 2 15 3 3" xfId="15043" xr:uid="{00000000-0005-0000-0000-0000D11C0000}"/>
    <cellStyle name="Normal 2 15 4" xfId="10829" xr:uid="{00000000-0005-0000-0000-0000D21C0000}"/>
    <cellStyle name="Normal 2 15 4 2" xfId="15044" xr:uid="{00000000-0005-0000-0000-0000D31C0000}"/>
    <cellStyle name="Normal 2 15 4 2 2" xfId="15045" xr:uid="{00000000-0005-0000-0000-0000D41C0000}"/>
    <cellStyle name="Normal 2 15 4 3" xfId="15046" xr:uid="{00000000-0005-0000-0000-0000D51C0000}"/>
    <cellStyle name="Normal 2 15 5" xfId="15047" xr:uid="{00000000-0005-0000-0000-0000D61C0000}"/>
    <cellStyle name="Normal 2 15 5 2" xfId="15048" xr:uid="{00000000-0005-0000-0000-0000D71C0000}"/>
    <cellStyle name="Normal 2 15 5 2 2" xfId="15049" xr:uid="{00000000-0005-0000-0000-0000D81C0000}"/>
    <cellStyle name="Normal 2 15 5 3" xfId="15050" xr:uid="{00000000-0005-0000-0000-0000D91C0000}"/>
    <cellStyle name="Normal 2 15 6" xfId="15051" xr:uid="{00000000-0005-0000-0000-0000DA1C0000}"/>
    <cellStyle name="Normal 2 15 6 2" xfId="15052" xr:uid="{00000000-0005-0000-0000-0000DB1C0000}"/>
    <cellStyle name="Normal 2 15 6 2 2" xfId="15053" xr:uid="{00000000-0005-0000-0000-0000DC1C0000}"/>
    <cellStyle name="Normal 2 15 6 3" xfId="15054" xr:uid="{00000000-0005-0000-0000-0000DD1C0000}"/>
    <cellStyle name="Normal 2 15 7" xfId="15055" xr:uid="{00000000-0005-0000-0000-0000DE1C0000}"/>
    <cellStyle name="Normal 2 15 7 2" xfId="15056" xr:uid="{00000000-0005-0000-0000-0000DF1C0000}"/>
    <cellStyle name="Normal 2 15 7 2 2" xfId="15057" xr:uid="{00000000-0005-0000-0000-0000E01C0000}"/>
    <cellStyle name="Normal 2 15 7 3" xfId="15058" xr:uid="{00000000-0005-0000-0000-0000E11C0000}"/>
    <cellStyle name="Normal 2 15 8" xfId="15059" xr:uid="{00000000-0005-0000-0000-0000E21C0000}"/>
    <cellStyle name="Normal 2 15 8 2" xfId="15060" xr:uid="{00000000-0005-0000-0000-0000E31C0000}"/>
    <cellStyle name="Normal 2 15 9" xfId="15061" xr:uid="{00000000-0005-0000-0000-0000E41C0000}"/>
    <cellStyle name="Normal 2 16" xfId="5024" xr:uid="{00000000-0005-0000-0000-0000E51C0000}"/>
    <cellStyle name="Normal 2 16 2" xfId="5025" xr:uid="{00000000-0005-0000-0000-0000E61C0000}"/>
    <cellStyle name="Normal 2 16 2 2" xfId="10833" xr:uid="{00000000-0005-0000-0000-0000E71C0000}"/>
    <cellStyle name="Normal 2 16 2 2 2" xfId="15062" xr:uid="{00000000-0005-0000-0000-0000E81C0000}"/>
    <cellStyle name="Normal 2 16 2 2 2 2" xfId="15063" xr:uid="{00000000-0005-0000-0000-0000E91C0000}"/>
    <cellStyle name="Normal 2 16 2 2 3" xfId="15064" xr:uid="{00000000-0005-0000-0000-0000EA1C0000}"/>
    <cellStyle name="Normal 2 16 2 3" xfId="15065" xr:uid="{00000000-0005-0000-0000-0000EB1C0000}"/>
    <cellStyle name="Normal 2 16 2 3 2" xfId="15066" xr:uid="{00000000-0005-0000-0000-0000EC1C0000}"/>
    <cellStyle name="Normal 2 16 2 3 2 2" xfId="15067" xr:uid="{00000000-0005-0000-0000-0000ED1C0000}"/>
    <cellStyle name="Normal 2 16 2 3 3" xfId="15068" xr:uid="{00000000-0005-0000-0000-0000EE1C0000}"/>
    <cellStyle name="Normal 2 16 2 4" xfId="15069" xr:uid="{00000000-0005-0000-0000-0000EF1C0000}"/>
    <cellStyle name="Normal 2 16 2 4 2" xfId="15070" xr:uid="{00000000-0005-0000-0000-0000F01C0000}"/>
    <cellStyle name="Normal 2 16 2 4 2 2" xfId="15071" xr:uid="{00000000-0005-0000-0000-0000F11C0000}"/>
    <cellStyle name="Normal 2 16 2 4 3" xfId="15072" xr:uid="{00000000-0005-0000-0000-0000F21C0000}"/>
    <cellStyle name="Normal 2 16 2 5" xfId="15073" xr:uid="{00000000-0005-0000-0000-0000F31C0000}"/>
    <cellStyle name="Normal 2 16 2 5 2" xfId="15074" xr:uid="{00000000-0005-0000-0000-0000F41C0000}"/>
    <cellStyle name="Normal 2 16 2 5 2 2" xfId="15075" xr:uid="{00000000-0005-0000-0000-0000F51C0000}"/>
    <cellStyle name="Normal 2 16 2 5 3" xfId="15076" xr:uid="{00000000-0005-0000-0000-0000F61C0000}"/>
    <cellStyle name="Normal 2 16 2 6" xfId="15077" xr:uid="{00000000-0005-0000-0000-0000F71C0000}"/>
    <cellStyle name="Normal 2 16 2 6 2" xfId="15078" xr:uid="{00000000-0005-0000-0000-0000F81C0000}"/>
    <cellStyle name="Normal 2 16 2 7" xfId="15079" xr:uid="{00000000-0005-0000-0000-0000F91C0000}"/>
    <cellStyle name="Normal 2 16 3" xfId="5026" xr:uid="{00000000-0005-0000-0000-0000FA1C0000}"/>
    <cellStyle name="Normal 2 16 3 2" xfId="10834" xr:uid="{00000000-0005-0000-0000-0000FB1C0000}"/>
    <cellStyle name="Normal 2 16 3 2 2" xfId="15080" xr:uid="{00000000-0005-0000-0000-0000FC1C0000}"/>
    <cellStyle name="Normal 2 16 3 3" xfId="15081" xr:uid="{00000000-0005-0000-0000-0000FD1C0000}"/>
    <cellStyle name="Normal 2 16 4" xfId="10832" xr:uid="{00000000-0005-0000-0000-0000FE1C0000}"/>
    <cellStyle name="Normal 2 16 4 2" xfId="15082" xr:uid="{00000000-0005-0000-0000-0000FF1C0000}"/>
    <cellStyle name="Normal 2 16 4 2 2" xfId="15083" xr:uid="{00000000-0005-0000-0000-0000001D0000}"/>
    <cellStyle name="Normal 2 16 4 3" xfId="15084" xr:uid="{00000000-0005-0000-0000-0000011D0000}"/>
    <cellStyle name="Normal 2 16 5" xfId="15085" xr:uid="{00000000-0005-0000-0000-0000021D0000}"/>
    <cellStyle name="Normal 2 16 5 2" xfId="15086" xr:uid="{00000000-0005-0000-0000-0000031D0000}"/>
    <cellStyle name="Normal 2 16 5 2 2" xfId="15087" xr:uid="{00000000-0005-0000-0000-0000041D0000}"/>
    <cellStyle name="Normal 2 16 5 3" xfId="15088" xr:uid="{00000000-0005-0000-0000-0000051D0000}"/>
    <cellStyle name="Normal 2 16 6" xfId="15089" xr:uid="{00000000-0005-0000-0000-0000061D0000}"/>
    <cellStyle name="Normal 2 16 6 2" xfId="15090" xr:uid="{00000000-0005-0000-0000-0000071D0000}"/>
    <cellStyle name="Normal 2 16 6 2 2" xfId="15091" xr:uid="{00000000-0005-0000-0000-0000081D0000}"/>
    <cellStyle name="Normal 2 16 6 3" xfId="15092" xr:uid="{00000000-0005-0000-0000-0000091D0000}"/>
    <cellStyle name="Normal 2 16 7" xfId="15093" xr:uid="{00000000-0005-0000-0000-00000A1D0000}"/>
    <cellStyle name="Normal 2 16 7 2" xfId="15094" xr:uid="{00000000-0005-0000-0000-00000B1D0000}"/>
    <cellStyle name="Normal 2 16 7 2 2" xfId="15095" xr:uid="{00000000-0005-0000-0000-00000C1D0000}"/>
    <cellStyle name="Normal 2 16 7 3" xfId="15096" xr:uid="{00000000-0005-0000-0000-00000D1D0000}"/>
    <cellStyle name="Normal 2 16 8" xfId="15097" xr:uid="{00000000-0005-0000-0000-00000E1D0000}"/>
    <cellStyle name="Normal 2 16 8 2" xfId="15098" xr:uid="{00000000-0005-0000-0000-00000F1D0000}"/>
    <cellStyle name="Normal 2 16 9" xfId="15099" xr:uid="{00000000-0005-0000-0000-0000101D0000}"/>
    <cellStyle name="Normal 2 17" xfId="5027" xr:uid="{00000000-0005-0000-0000-0000111D0000}"/>
    <cellStyle name="Normal 2 17 2" xfId="5028" xr:uid="{00000000-0005-0000-0000-0000121D0000}"/>
    <cellStyle name="Normal 2 17 2 2" xfId="10836" xr:uid="{00000000-0005-0000-0000-0000131D0000}"/>
    <cellStyle name="Normal 2 17 2 2 2" xfId="15100" xr:uid="{00000000-0005-0000-0000-0000141D0000}"/>
    <cellStyle name="Normal 2 17 2 2 2 2" xfId="15101" xr:uid="{00000000-0005-0000-0000-0000151D0000}"/>
    <cellStyle name="Normal 2 17 2 2 3" xfId="15102" xr:uid="{00000000-0005-0000-0000-0000161D0000}"/>
    <cellStyle name="Normal 2 17 2 3" xfId="15103" xr:uid="{00000000-0005-0000-0000-0000171D0000}"/>
    <cellStyle name="Normal 2 17 2 3 2" xfId="15104" xr:uid="{00000000-0005-0000-0000-0000181D0000}"/>
    <cellStyle name="Normal 2 17 2 3 2 2" xfId="15105" xr:uid="{00000000-0005-0000-0000-0000191D0000}"/>
    <cellStyle name="Normal 2 17 2 3 3" xfId="15106" xr:uid="{00000000-0005-0000-0000-00001A1D0000}"/>
    <cellStyle name="Normal 2 17 2 4" xfId="15107" xr:uid="{00000000-0005-0000-0000-00001B1D0000}"/>
    <cellStyle name="Normal 2 17 2 4 2" xfId="15108" xr:uid="{00000000-0005-0000-0000-00001C1D0000}"/>
    <cellStyle name="Normal 2 17 2 4 2 2" xfId="15109" xr:uid="{00000000-0005-0000-0000-00001D1D0000}"/>
    <cellStyle name="Normal 2 17 2 4 3" xfId="15110" xr:uid="{00000000-0005-0000-0000-00001E1D0000}"/>
    <cellStyle name="Normal 2 17 2 5" xfId="15111" xr:uid="{00000000-0005-0000-0000-00001F1D0000}"/>
    <cellStyle name="Normal 2 17 2 5 2" xfId="15112" xr:uid="{00000000-0005-0000-0000-0000201D0000}"/>
    <cellStyle name="Normal 2 17 2 5 2 2" xfId="15113" xr:uid="{00000000-0005-0000-0000-0000211D0000}"/>
    <cellStyle name="Normal 2 17 2 5 3" xfId="15114" xr:uid="{00000000-0005-0000-0000-0000221D0000}"/>
    <cellStyle name="Normal 2 17 2 6" xfId="15115" xr:uid="{00000000-0005-0000-0000-0000231D0000}"/>
    <cellStyle name="Normal 2 17 2 6 2" xfId="15116" xr:uid="{00000000-0005-0000-0000-0000241D0000}"/>
    <cellStyle name="Normal 2 17 2 7" xfId="15117" xr:uid="{00000000-0005-0000-0000-0000251D0000}"/>
    <cellStyle name="Normal 2 17 3" xfId="5029" xr:uid="{00000000-0005-0000-0000-0000261D0000}"/>
    <cellStyle name="Normal 2 17 3 2" xfId="10837" xr:uid="{00000000-0005-0000-0000-0000271D0000}"/>
    <cellStyle name="Normal 2 17 3 2 2" xfId="15118" xr:uid="{00000000-0005-0000-0000-0000281D0000}"/>
    <cellStyle name="Normal 2 17 3 3" xfId="15119" xr:uid="{00000000-0005-0000-0000-0000291D0000}"/>
    <cellStyle name="Normal 2 17 4" xfId="10835" xr:uid="{00000000-0005-0000-0000-00002A1D0000}"/>
    <cellStyle name="Normal 2 17 4 2" xfId="15120" xr:uid="{00000000-0005-0000-0000-00002B1D0000}"/>
    <cellStyle name="Normal 2 17 4 2 2" xfId="15121" xr:uid="{00000000-0005-0000-0000-00002C1D0000}"/>
    <cellStyle name="Normal 2 17 4 3" xfId="15122" xr:uid="{00000000-0005-0000-0000-00002D1D0000}"/>
    <cellStyle name="Normal 2 17 5" xfId="15123" xr:uid="{00000000-0005-0000-0000-00002E1D0000}"/>
    <cellStyle name="Normal 2 17 5 2" xfId="15124" xr:uid="{00000000-0005-0000-0000-00002F1D0000}"/>
    <cellStyle name="Normal 2 17 5 2 2" xfId="15125" xr:uid="{00000000-0005-0000-0000-0000301D0000}"/>
    <cellStyle name="Normal 2 17 5 3" xfId="15126" xr:uid="{00000000-0005-0000-0000-0000311D0000}"/>
    <cellStyle name="Normal 2 17 6" xfId="15127" xr:uid="{00000000-0005-0000-0000-0000321D0000}"/>
    <cellStyle name="Normal 2 17 6 2" xfId="15128" xr:uid="{00000000-0005-0000-0000-0000331D0000}"/>
    <cellStyle name="Normal 2 17 6 2 2" xfId="15129" xr:uid="{00000000-0005-0000-0000-0000341D0000}"/>
    <cellStyle name="Normal 2 17 6 3" xfId="15130" xr:uid="{00000000-0005-0000-0000-0000351D0000}"/>
    <cellStyle name="Normal 2 17 7" xfId="15131" xr:uid="{00000000-0005-0000-0000-0000361D0000}"/>
    <cellStyle name="Normal 2 17 7 2" xfId="15132" xr:uid="{00000000-0005-0000-0000-0000371D0000}"/>
    <cellStyle name="Normal 2 17 7 2 2" xfId="15133" xr:uid="{00000000-0005-0000-0000-0000381D0000}"/>
    <cellStyle name="Normal 2 17 7 3" xfId="15134" xr:uid="{00000000-0005-0000-0000-0000391D0000}"/>
    <cellStyle name="Normal 2 17 8" xfId="15135" xr:uid="{00000000-0005-0000-0000-00003A1D0000}"/>
    <cellStyle name="Normal 2 17 8 2" xfId="15136" xr:uid="{00000000-0005-0000-0000-00003B1D0000}"/>
    <cellStyle name="Normal 2 17 9" xfId="15137" xr:uid="{00000000-0005-0000-0000-00003C1D0000}"/>
    <cellStyle name="Normal 2 18" xfId="5030" xr:uid="{00000000-0005-0000-0000-00003D1D0000}"/>
    <cellStyle name="Normal 2 18 2" xfId="5031" xr:uid="{00000000-0005-0000-0000-00003E1D0000}"/>
    <cellStyle name="Normal 2 18 2 2" xfId="10839" xr:uid="{00000000-0005-0000-0000-00003F1D0000}"/>
    <cellStyle name="Normal 2 18 2 2 2" xfId="15138" xr:uid="{00000000-0005-0000-0000-0000401D0000}"/>
    <cellStyle name="Normal 2 18 2 2 2 2" xfId="15139" xr:uid="{00000000-0005-0000-0000-0000411D0000}"/>
    <cellStyle name="Normal 2 18 2 2 3" xfId="15140" xr:uid="{00000000-0005-0000-0000-0000421D0000}"/>
    <cellStyle name="Normal 2 18 2 3" xfId="15141" xr:uid="{00000000-0005-0000-0000-0000431D0000}"/>
    <cellStyle name="Normal 2 18 2 3 2" xfId="15142" xr:uid="{00000000-0005-0000-0000-0000441D0000}"/>
    <cellStyle name="Normal 2 18 2 3 2 2" xfId="15143" xr:uid="{00000000-0005-0000-0000-0000451D0000}"/>
    <cellStyle name="Normal 2 18 2 3 3" xfId="15144" xr:uid="{00000000-0005-0000-0000-0000461D0000}"/>
    <cellStyle name="Normal 2 18 2 4" xfId="15145" xr:uid="{00000000-0005-0000-0000-0000471D0000}"/>
    <cellStyle name="Normal 2 18 2 4 2" xfId="15146" xr:uid="{00000000-0005-0000-0000-0000481D0000}"/>
    <cellStyle name="Normal 2 18 2 4 2 2" xfId="15147" xr:uid="{00000000-0005-0000-0000-0000491D0000}"/>
    <cellStyle name="Normal 2 18 2 4 3" xfId="15148" xr:uid="{00000000-0005-0000-0000-00004A1D0000}"/>
    <cellStyle name="Normal 2 18 2 5" xfId="15149" xr:uid="{00000000-0005-0000-0000-00004B1D0000}"/>
    <cellStyle name="Normal 2 18 2 5 2" xfId="15150" xr:uid="{00000000-0005-0000-0000-00004C1D0000}"/>
    <cellStyle name="Normal 2 18 2 5 2 2" xfId="15151" xr:uid="{00000000-0005-0000-0000-00004D1D0000}"/>
    <cellStyle name="Normal 2 18 2 5 3" xfId="15152" xr:uid="{00000000-0005-0000-0000-00004E1D0000}"/>
    <cellStyle name="Normal 2 18 2 6" xfId="15153" xr:uid="{00000000-0005-0000-0000-00004F1D0000}"/>
    <cellStyle name="Normal 2 18 2 6 2" xfId="15154" xr:uid="{00000000-0005-0000-0000-0000501D0000}"/>
    <cellStyle name="Normal 2 18 2 7" xfId="15155" xr:uid="{00000000-0005-0000-0000-0000511D0000}"/>
    <cellStyle name="Normal 2 18 3" xfId="5032" xr:uid="{00000000-0005-0000-0000-0000521D0000}"/>
    <cellStyle name="Normal 2 18 3 2" xfId="10840" xr:uid="{00000000-0005-0000-0000-0000531D0000}"/>
    <cellStyle name="Normal 2 18 3 2 2" xfId="15156" xr:uid="{00000000-0005-0000-0000-0000541D0000}"/>
    <cellStyle name="Normal 2 18 3 3" xfId="15157" xr:uid="{00000000-0005-0000-0000-0000551D0000}"/>
    <cellStyle name="Normal 2 18 4" xfId="10838" xr:uid="{00000000-0005-0000-0000-0000561D0000}"/>
    <cellStyle name="Normal 2 18 4 2" xfId="15158" xr:uid="{00000000-0005-0000-0000-0000571D0000}"/>
    <cellStyle name="Normal 2 18 4 2 2" xfId="15159" xr:uid="{00000000-0005-0000-0000-0000581D0000}"/>
    <cellStyle name="Normal 2 18 4 3" xfId="15160" xr:uid="{00000000-0005-0000-0000-0000591D0000}"/>
    <cellStyle name="Normal 2 18 5" xfId="15161" xr:uid="{00000000-0005-0000-0000-00005A1D0000}"/>
    <cellStyle name="Normal 2 18 5 2" xfId="15162" xr:uid="{00000000-0005-0000-0000-00005B1D0000}"/>
    <cellStyle name="Normal 2 18 5 2 2" xfId="15163" xr:uid="{00000000-0005-0000-0000-00005C1D0000}"/>
    <cellStyle name="Normal 2 18 5 3" xfId="15164" xr:uid="{00000000-0005-0000-0000-00005D1D0000}"/>
    <cellStyle name="Normal 2 18 6" xfId="15165" xr:uid="{00000000-0005-0000-0000-00005E1D0000}"/>
    <cellStyle name="Normal 2 18 6 2" xfId="15166" xr:uid="{00000000-0005-0000-0000-00005F1D0000}"/>
    <cellStyle name="Normal 2 18 6 2 2" xfId="15167" xr:uid="{00000000-0005-0000-0000-0000601D0000}"/>
    <cellStyle name="Normal 2 18 6 3" xfId="15168" xr:uid="{00000000-0005-0000-0000-0000611D0000}"/>
    <cellStyle name="Normal 2 18 7" xfId="15169" xr:uid="{00000000-0005-0000-0000-0000621D0000}"/>
    <cellStyle name="Normal 2 18 7 2" xfId="15170" xr:uid="{00000000-0005-0000-0000-0000631D0000}"/>
    <cellStyle name="Normal 2 18 7 2 2" xfId="15171" xr:uid="{00000000-0005-0000-0000-0000641D0000}"/>
    <cellStyle name="Normal 2 18 7 3" xfId="15172" xr:uid="{00000000-0005-0000-0000-0000651D0000}"/>
    <cellStyle name="Normal 2 18 8" xfId="15173" xr:uid="{00000000-0005-0000-0000-0000661D0000}"/>
    <cellStyle name="Normal 2 18 8 2" xfId="15174" xr:uid="{00000000-0005-0000-0000-0000671D0000}"/>
    <cellStyle name="Normal 2 18 9" xfId="15175" xr:uid="{00000000-0005-0000-0000-0000681D0000}"/>
    <cellStyle name="Normal 2 19" xfId="5033" xr:uid="{00000000-0005-0000-0000-0000691D0000}"/>
    <cellStyle name="Normal 2 19 2" xfId="5034" xr:uid="{00000000-0005-0000-0000-00006A1D0000}"/>
    <cellStyle name="Normal 2 19 2 2" xfId="10842" xr:uid="{00000000-0005-0000-0000-00006B1D0000}"/>
    <cellStyle name="Normal 2 19 2 2 2" xfId="15176" xr:uid="{00000000-0005-0000-0000-00006C1D0000}"/>
    <cellStyle name="Normal 2 19 2 2 2 2" xfId="15177" xr:uid="{00000000-0005-0000-0000-00006D1D0000}"/>
    <cellStyle name="Normal 2 19 2 2 3" xfId="15178" xr:uid="{00000000-0005-0000-0000-00006E1D0000}"/>
    <cellStyle name="Normal 2 19 2 3" xfId="15179" xr:uid="{00000000-0005-0000-0000-00006F1D0000}"/>
    <cellStyle name="Normal 2 19 2 3 2" xfId="15180" xr:uid="{00000000-0005-0000-0000-0000701D0000}"/>
    <cellStyle name="Normal 2 19 2 3 2 2" xfId="15181" xr:uid="{00000000-0005-0000-0000-0000711D0000}"/>
    <cellStyle name="Normal 2 19 2 3 3" xfId="15182" xr:uid="{00000000-0005-0000-0000-0000721D0000}"/>
    <cellStyle name="Normal 2 19 2 4" xfId="15183" xr:uid="{00000000-0005-0000-0000-0000731D0000}"/>
    <cellStyle name="Normal 2 19 2 4 2" xfId="15184" xr:uid="{00000000-0005-0000-0000-0000741D0000}"/>
    <cellStyle name="Normal 2 19 2 4 2 2" xfId="15185" xr:uid="{00000000-0005-0000-0000-0000751D0000}"/>
    <cellStyle name="Normal 2 19 2 4 3" xfId="15186" xr:uid="{00000000-0005-0000-0000-0000761D0000}"/>
    <cellStyle name="Normal 2 19 2 5" xfId="15187" xr:uid="{00000000-0005-0000-0000-0000771D0000}"/>
    <cellStyle name="Normal 2 19 2 5 2" xfId="15188" xr:uid="{00000000-0005-0000-0000-0000781D0000}"/>
    <cellStyle name="Normal 2 19 2 5 2 2" xfId="15189" xr:uid="{00000000-0005-0000-0000-0000791D0000}"/>
    <cellStyle name="Normal 2 19 2 5 3" xfId="15190" xr:uid="{00000000-0005-0000-0000-00007A1D0000}"/>
    <cellStyle name="Normal 2 19 2 6" xfId="15191" xr:uid="{00000000-0005-0000-0000-00007B1D0000}"/>
    <cellStyle name="Normal 2 19 2 6 2" xfId="15192" xr:uid="{00000000-0005-0000-0000-00007C1D0000}"/>
    <cellStyle name="Normal 2 19 2 7" xfId="15193" xr:uid="{00000000-0005-0000-0000-00007D1D0000}"/>
    <cellStyle name="Normal 2 19 3" xfId="5035" xr:uid="{00000000-0005-0000-0000-00007E1D0000}"/>
    <cellStyle name="Normal 2 19 3 2" xfId="10843" xr:uid="{00000000-0005-0000-0000-00007F1D0000}"/>
    <cellStyle name="Normal 2 19 3 2 2" xfId="15194" xr:uid="{00000000-0005-0000-0000-0000801D0000}"/>
    <cellStyle name="Normal 2 19 3 3" xfId="15195" xr:uid="{00000000-0005-0000-0000-0000811D0000}"/>
    <cellStyle name="Normal 2 19 4" xfId="10841" xr:uid="{00000000-0005-0000-0000-0000821D0000}"/>
    <cellStyle name="Normal 2 19 4 2" xfId="15196" xr:uid="{00000000-0005-0000-0000-0000831D0000}"/>
    <cellStyle name="Normal 2 19 4 2 2" xfId="15197" xr:uid="{00000000-0005-0000-0000-0000841D0000}"/>
    <cellStyle name="Normal 2 19 4 3" xfId="15198" xr:uid="{00000000-0005-0000-0000-0000851D0000}"/>
    <cellStyle name="Normal 2 19 5" xfId="15199" xr:uid="{00000000-0005-0000-0000-0000861D0000}"/>
    <cellStyle name="Normal 2 19 5 2" xfId="15200" xr:uid="{00000000-0005-0000-0000-0000871D0000}"/>
    <cellStyle name="Normal 2 19 5 2 2" xfId="15201" xr:uid="{00000000-0005-0000-0000-0000881D0000}"/>
    <cellStyle name="Normal 2 19 5 3" xfId="15202" xr:uid="{00000000-0005-0000-0000-0000891D0000}"/>
    <cellStyle name="Normal 2 19 6" xfId="15203" xr:uid="{00000000-0005-0000-0000-00008A1D0000}"/>
    <cellStyle name="Normal 2 19 6 2" xfId="15204" xr:uid="{00000000-0005-0000-0000-00008B1D0000}"/>
    <cellStyle name="Normal 2 19 6 2 2" xfId="15205" xr:uid="{00000000-0005-0000-0000-00008C1D0000}"/>
    <cellStyle name="Normal 2 19 6 3" xfId="15206" xr:uid="{00000000-0005-0000-0000-00008D1D0000}"/>
    <cellStyle name="Normal 2 19 7" xfId="15207" xr:uid="{00000000-0005-0000-0000-00008E1D0000}"/>
    <cellStyle name="Normal 2 19 7 2" xfId="15208" xr:uid="{00000000-0005-0000-0000-00008F1D0000}"/>
    <cellStyle name="Normal 2 19 7 2 2" xfId="15209" xr:uid="{00000000-0005-0000-0000-0000901D0000}"/>
    <cellStyle name="Normal 2 19 7 3" xfId="15210" xr:uid="{00000000-0005-0000-0000-0000911D0000}"/>
    <cellStyle name="Normal 2 19 8" xfId="15211" xr:uid="{00000000-0005-0000-0000-0000921D0000}"/>
    <cellStyle name="Normal 2 19 8 2" xfId="15212" xr:uid="{00000000-0005-0000-0000-0000931D0000}"/>
    <cellStyle name="Normal 2 19 9" xfId="15213" xr:uid="{00000000-0005-0000-0000-0000941D0000}"/>
    <cellStyle name="Normal 2 2" xfId="5036" xr:uid="{00000000-0005-0000-0000-0000951D0000}"/>
    <cellStyle name="Normal 2 2 10" xfId="5037" xr:uid="{00000000-0005-0000-0000-0000961D0000}"/>
    <cellStyle name="Normal 2 2 10 2" xfId="5038" xr:uid="{00000000-0005-0000-0000-0000971D0000}"/>
    <cellStyle name="Normal 2 2 10 2 2" xfId="10846" xr:uid="{00000000-0005-0000-0000-0000981D0000}"/>
    <cellStyle name="Normal 2 2 10 2 2 2" xfId="13972" xr:uid="{00000000-0005-0000-0000-0000991D0000}"/>
    <cellStyle name="Normal 2 2 10 2 3" xfId="15214" xr:uid="{00000000-0005-0000-0000-00009A1D0000}"/>
    <cellStyle name="Normal 2 2 10 2 3 2" xfId="15215" xr:uid="{00000000-0005-0000-0000-00009B1D0000}"/>
    <cellStyle name="Normal 2 2 10 2 3 3" xfId="15216" xr:uid="{00000000-0005-0000-0000-00009C1D0000}"/>
    <cellStyle name="Normal 2 2 10 2 3 4" xfId="15217" xr:uid="{00000000-0005-0000-0000-00009D1D0000}"/>
    <cellStyle name="Normal 2 2 10 2 3 5" xfId="15218" xr:uid="{00000000-0005-0000-0000-00009E1D0000}"/>
    <cellStyle name="Normal 2 2 10 2 4" xfId="15219" xr:uid="{00000000-0005-0000-0000-00009F1D0000}"/>
    <cellStyle name="Normal 2 2 10 3" xfId="5039" xr:uid="{00000000-0005-0000-0000-0000A01D0000}"/>
    <cellStyle name="Normal 2 2 10 3 2" xfId="10847" xr:uid="{00000000-0005-0000-0000-0000A11D0000}"/>
    <cellStyle name="Normal 2 2 10 3 2 2" xfId="15220" xr:uid="{00000000-0005-0000-0000-0000A21D0000}"/>
    <cellStyle name="Normal 2 2 10 3 2 3" xfId="15221" xr:uid="{00000000-0005-0000-0000-0000A31D0000}"/>
    <cellStyle name="Normal 2 2 10 3 2 4" xfId="15222" xr:uid="{00000000-0005-0000-0000-0000A41D0000}"/>
    <cellStyle name="Normal 2 2 10 3 2 5" xfId="15223" xr:uid="{00000000-0005-0000-0000-0000A51D0000}"/>
    <cellStyle name="Normal 2 2 10 4" xfId="13954" xr:uid="{00000000-0005-0000-0000-0000A61D0000}"/>
    <cellStyle name="Normal 2 2 10 4 2" xfId="15224" xr:uid="{00000000-0005-0000-0000-0000A71D0000}"/>
    <cellStyle name="Normal 2 2 10 5" xfId="10845" xr:uid="{00000000-0005-0000-0000-0000A81D0000}"/>
    <cellStyle name="Normal 2 2 11" xfId="5040" xr:uid="{00000000-0005-0000-0000-0000A91D0000}"/>
    <cellStyle name="Normal 2 2 11 2" xfId="5041" xr:uid="{00000000-0005-0000-0000-0000AA1D0000}"/>
    <cellStyle name="Normal 2 2 11 2 2" xfId="10849" xr:uid="{00000000-0005-0000-0000-0000AB1D0000}"/>
    <cellStyle name="Normal 2 2 11 3" xfId="5042" xr:uid="{00000000-0005-0000-0000-0000AC1D0000}"/>
    <cellStyle name="Normal 2 2 11 3 2" xfId="10850" xr:uid="{00000000-0005-0000-0000-0000AD1D0000}"/>
    <cellStyle name="Normal 2 2 11 4" xfId="10848" xr:uid="{00000000-0005-0000-0000-0000AE1D0000}"/>
    <cellStyle name="Normal 2 2 12" xfId="5043" xr:uid="{00000000-0005-0000-0000-0000AF1D0000}"/>
    <cellStyle name="Normal 2 2 12 2" xfId="5044" xr:uid="{00000000-0005-0000-0000-0000B01D0000}"/>
    <cellStyle name="Normal 2 2 12 2 2" xfId="10852" xr:uid="{00000000-0005-0000-0000-0000B11D0000}"/>
    <cellStyle name="Normal 2 2 12 3" xfId="5045" xr:uid="{00000000-0005-0000-0000-0000B21D0000}"/>
    <cellStyle name="Normal 2 2 12 3 2" xfId="10853" xr:uid="{00000000-0005-0000-0000-0000B31D0000}"/>
    <cellStyle name="Normal 2 2 12 4" xfId="10851" xr:uid="{00000000-0005-0000-0000-0000B41D0000}"/>
    <cellStyle name="Normal 2 2 13" xfId="5046" xr:uid="{00000000-0005-0000-0000-0000B51D0000}"/>
    <cellStyle name="Normal 2 2 13 2" xfId="5047" xr:uid="{00000000-0005-0000-0000-0000B61D0000}"/>
    <cellStyle name="Normal 2 2 13 2 2" xfId="10855" xr:uid="{00000000-0005-0000-0000-0000B71D0000}"/>
    <cellStyle name="Normal 2 2 13 3" xfId="5048" xr:uid="{00000000-0005-0000-0000-0000B81D0000}"/>
    <cellStyle name="Normal 2 2 13 3 2" xfId="10856" xr:uid="{00000000-0005-0000-0000-0000B91D0000}"/>
    <cellStyle name="Normal 2 2 13 4" xfId="10854" xr:uid="{00000000-0005-0000-0000-0000BA1D0000}"/>
    <cellStyle name="Normal 2 2 14" xfId="5049" xr:uid="{00000000-0005-0000-0000-0000BB1D0000}"/>
    <cellStyle name="Normal 2 2 14 2" xfId="5050" xr:uid="{00000000-0005-0000-0000-0000BC1D0000}"/>
    <cellStyle name="Normal 2 2 14 2 2" xfId="10858" xr:uid="{00000000-0005-0000-0000-0000BD1D0000}"/>
    <cellStyle name="Normal 2 2 14 3" xfId="5051" xr:uid="{00000000-0005-0000-0000-0000BE1D0000}"/>
    <cellStyle name="Normal 2 2 14 3 2" xfId="10859" xr:uid="{00000000-0005-0000-0000-0000BF1D0000}"/>
    <cellStyle name="Normal 2 2 14 4" xfId="10857" xr:uid="{00000000-0005-0000-0000-0000C01D0000}"/>
    <cellStyle name="Normal 2 2 15" xfId="5052" xr:uid="{00000000-0005-0000-0000-0000C11D0000}"/>
    <cellStyle name="Normal 2 2 15 2" xfId="5053" xr:uid="{00000000-0005-0000-0000-0000C21D0000}"/>
    <cellStyle name="Normal 2 2 15 2 2" xfId="10861" xr:uid="{00000000-0005-0000-0000-0000C31D0000}"/>
    <cellStyle name="Normal 2 2 15 3" xfId="5054" xr:uid="{00000000-0005-0000-0000-0000C41D0000}"/>
    <cellStyle name="Normal 2 2 15 3 2" xfId="10862" xr:uid="{00000000-0005-0000-0000-0000C51D0000}"/>
    <cellStyle name="Normal 2 2 15 4" xfId="10860" xr:uid="{00000000-0005-0000-0000-0000C61D0000}"/>
    <cellStyle name="Normal 2 2 16" xfId="5055" xr:uid="{00000000-0005-0000-0000-0000C71D0000}"/>
    <cellStyle name="Normal 2 2 16 2" xfId="5056" xr:uid="{00000000-0005-0000-0000-0000C81D0000}"/>
    <cellStyle name="Normal 2 2 16 2 2" xfId="10864" xr:uid="{00000000-0005-0000-0000-0000C91D0000}"/>
    <cellStyle name="Normal 2 2 16 3" xfId="5057" xr:uid="{00000000-0005-0000-0000-0000CA1D0000}"/>
    <cellStyle name="Normal 2 2 16 3 2" xfId="10865" xr:uid="{00000000-0005-0000-0000-0000CB1D0000}"/>
    <cellStyle name="Normal 2 2 16 4" xfId="10863" xr:uid="{00000000-0005-0000-0000-0000CC1D0000}"/>
    <cellStyle name="Normal 2 2 17" xfId="5058" xr:uid="{00000000-0005-0000-0000-0000CD1D0000}"/>
    <cellStyle name="Normal 2 2 17 2" xfId="5059" xr:uid="{00000000-0005-0000-0000-0000CE1D0000}"/>
    <cellStyle name="Normal 2 2 17 2 2" xfId="10867" xr:uid="{00000000-0005-0000-0000-0000CF1D0000}"/>
    <cellStyle name="Normal 2 2 17 3" xfId="5060" xr:uid="{00000000-0005-0000-0000-0000D01D0000}"/>
    <cellStyle name="Normal 2 2 17 3 2" xfId="10868" xr:uid="{00000000-0005-0000-0000-0000D11D0000}"/>
    <cellStyle name="Normal 2 2 17 4" xfId="10866" xr:uid="{00000000-0005-0000-0000-0000D21D0000}"/>
    <cellStyle name="Normal 2 2 18" xfId="5061" xr:uid="{00000000-0005-0000-0000-0000D31D0000}"/>
    <cellStyle name="Normal 2 2 18 2" xfId="5062" xr:uid="{00000000-0005-0000-0000-0000D41D0000}"/>
    <cellStyle name="Normal 2 2 18 2 2" xfId="10870" xr:uid="{00000000-0005-0000-0000-0000D51D0000}"/>
    <cellStyle name="Normal 2 2 18 3" xfId="5063" xr:uid="{00000000-0005-0000-0000-0000D61D0000}"/>
    <cellStyle name="Normal 2 2 18 3 2" xfId="10871" xr:uid="{00000000-0005-0000-0000-0000D71D0000}"/>
    <cellStyle name="Normal 2 2 18 4" xfId="10869" xr:uid="{00000000-0005-0000-0000-0000D81D0000}"/>
    <cellStyle name="Normal 2 2 19" xfId="5064" xr:uid="{00000000-0005-0000-0000-0000D91D0000}"/>
    <cellStyle name="Normal 2 2 19 2" xfId="5065" xr:uid="{00000000-0005-0000-0000-0000DA1D0000}"/>
    <cellStyle name="Normal 2 2 19 2 2" xfId="10873" xr:uid="{00000000-0005-0000-0000-0000DB1D0000}"/>
    <cellStyle name="Normal 2 2 19 3" xfId="5066" xr:uid="{00000000-0005-0000-0000-0000DC1D0000}"/>
    <cellStyle name="Normal 2 2 19 3 2" xfId="10874" xr:uid="{00000000-0005-0000-0000-0000DD1D0000}"/>
    <cellStyle name="Normal 2 2 19 4" xfId="10872" xr:uid="{00000000-0005-0000-0000-0000DE1D0000}"/>
    <cellStyle name="Normal 2 2 2" xfId="5067" xr:uid="{00000000-0005-0000-0000-0000DF1D0000}"/>
    <cellStyle name="Normal 2 2 2 10" xfId="5068" xr:uid="{00000000-0005-0000-0000-0000E01D0000}"/>
    <cellStyle name="Normal 2 2 2 10 2" xfId="5069" xr:uid="{00000000-0005-0000-0000-0000E11D0000}"/>
    <cellStyle name="Normal 2 2 2 10 2 2" xfId="10877" xr:uid="{00000000-0005-0000-0000-0000E21D0000}"/>
    <cellStyle name="Normal 2 2 2 10 3" xfId="5070" xr:uid="{00000000-0005-0000-0000-0000E31D0000}"/>
    <cellStyle name="Normal 2 2 2 10 3 2" xfId="10878" xr:uid="{00000000-0005-0000-0000-0000E41D0000}"/>
    <cellStyle name="Normal 2 2 2 10 4" xfId="10876" xr:uid="{00000000-0005-0000-0000-0000E51D0000}"/>
    <cellStyle name="Normal 2 2 2 11" xfId="5071" xr:uid="{00000000-0005-0000-0000-0000E61D0000}"/>
    <cellStyle name="Normal 2 2 2 11 2" xfId="5072" xr:uid="{00000000-0005-0000-0000-0000E71D0000}"/>
    <cellStyle name="Normal 2 2 2 11 2 2" xfId="10880" xr:uid="{00000000-0005-0000-0000-0000E81D0000}"/>
    <cellStyle name="Normal 2 2 2 11 3" xfId="5073" xr:uid="{00000000-0005-0000-0000-0000E91D0000}"/>
    <cellStyle name="Normal 2 2 2 11 3 2" xfId="10881" xr:uid="{00000000-0005-0000-0000-0000EA1D0000}"/>
    <cellStyle name="Normal 2 2 2 11 4" xfId="10879" xr:uid="{00000000-0005-0000-0000-0000EB1D0000}"/>
    <cellStyle name="Normal 2 2 2 12" xfId="5074" xr:uid="{00000000-0005-0000-0000-0000EC1D0000}"/>
    <cellStyle name="Normal 2 2 2 12 2" xfId="5075" xr:uid="{00000000-0005-0000-0000-0000ED1D0000}"/>
    <cellStyle name="Normal 2 2 2 12 2 2" xfId="10883" xr:uid="{00000000-0005-0000-0000-0000EE1D0000}"/>
    <cellStyle name="Normal 2 2 2 12 3" xfId="5076" xr:uid="{00000000-0005-0000-0000-0000EF1D0000}"/>
    <cellStyle name="Normal 2 2 2 12 3 2" xfId="10884" xr:uid="{00000000-0005-0000-0000-0000F01D0000}"/>
    <cellStyle name="Normal 2 2 2 12 4" xfId="10882" xr:uid="{00000000-0005-0000-0000-0000F11D0000}"/>
    <cellStyle name="Normal 2 2 2 13" xfId="5077" xr:uid="{00000000-0005-0000-0000-0000F21D0000}"/>
    <cellStyle name="Normal 2 2 2 13 2" xfId="5078" xr:uid="{00000000-0005-0000-0000-0000F31D0000}"/>
    <cellStyle name="Normal 2 2 2 13 2 2" xfId="10886" xr:uid="{00000000-0005-0000-0000-0000F41D0000}"/>
    <cellStyle name="Normal 2 2 2 13 3" xfId="5079" xr:uid="{00000000-0005-0000-0000-0000F51D0000}"/>
    <cellStyle name="Normal 2 2 2 13 3 2" xfId="10887" xr:uid="{00000000-0005-0000-0000-0000F61D0000}"/>
    <cellStyle name="Normal 2 2 2 13 4" xfId="10885" xr:uid="{00000000-0005-0000-0000-0000F71D0000}"/>
    <cellStyle name="Normal 2 2 2 14" xfId="5080" xr:uid="{00000000-0005-0000-0000-0000F81D0000}"/>
    <cellStyle name="Normal 2 2 2 14 2" xfId="5081" xr:uid="{00000000-0005-0000-0000-0000F91D0000}"/>
    <cellStyle name="Normal 2 2 2 14 2 2" xfId="10889" xr:uid="{00000000-0005-0000-0000-0000FA1D0000}"/>
    <cellStyle name="Normal 2 2 2 14 3" xfId="5082" xr:uid="{00000000-0005-0000-0000-0000FB1D0000}"/>
    <cellStyle name="Normal 2 2 2 14 3 2" xfId="10890" xr:uid="{00000000-0005-0000-0000-0000FC1D0000}"/>
    <cellStyle name="Normal 2 2 2 14 4" xfId="10888" xr:uid="{00000000-0005-0000-0000-0000FD1D0000}"/>
    <cellStyle name="Normal 2 2 2 15" xfId="5083" xr:uid="{00000000-0005-0000-0000-0000FE1D0000}"/>
    <cellStyle name="Normal 2 2 2 15 2" xfId="5084" xr:uid="{00000000-0005-0000-0000-0000FF1D0000}"/>
    <cellStyle name="Normal 2 2 2 15 2 2" xfId="10892" xr:uid="{00000000-0005-0000-0000-0000001E0000}"/>
    <cellStyle name="Normal 2 2 2 15 3" xfId="5085" xr:uid="{00000000-0005-0000-0000-0000011E0000}"/>
    <cellStyle name="Normal 2 2 2 15 3 2" xfId="10893" xr:uid="{00000000-0005-0000-0000-0000021E0000}"/>
    <cellStyle name="Normal 2 2 2 15 4" xfId="10891" xr:uid="{00000000-0005-0000-0000-0000031E0000}"/>
    <cellStyle name="Normal 2 2 2 16" xfId="5086" xr:uid="{00000000-0005-0000-0000-0000041E0000}"/>
    <cellStyle name="Normal 2 2 2 16 2" xfId="5087" xr:uid="{00000000-0005-0000-0000-0000051E0000}"/>
    <cellStyle name="Normal 2 2 2 16 2 2" xfId="10895" xr:uid="{00000000-0005-0000-0000-0000061E0000}"/>
    <cellStyle name="Normal 2 2 2 16 3" xfId="5088" xr:uid="{00000000-0005-0000-0000-0000071E0000}"/>
    <cellStyle name="Normal 2 2 2 16 3 2" xfId="10896" xr:uid="{00000000-0005-0000-0000-0000081E0000}"/>
    <cellStyle name="Normal 2 2 2 16 4" xfId="10894" xr:uid="{00000000-0005-0000-0000-0000091E0000}"/>
    <cellStyle name="Normal 2 2 2 17" xfId="5089" xr:uid="{00000000-0005-0000-0000-00000A1E0000}"/>
    <cellStyle name="Normal 2 2 2 17 2" xfId="5090" xr:uid="{00000000-0005-0000-0000-00000B1E0000}"/>
    <cellStyle name="Normal 2 2 2 17 2 2" xfId="10898" xr:uid="{00000000-0005-0000-0000-00000C1E0000}"/>
    <cellStyle name="Normal 2 2 2 17 3" xfId="5091" xr:uid="{00000000-0005-0000-0000-00000D1E0000}"/>
    <cellStyle name="Normal 2 2 2 17 3 2" xfId="10899" xr:uid="{00000000-0005-0000-0000-00000E1E0000}"/>
    <cellStyle name="Normal 2 2 2 17 4" xfId="10897" xr:uid="{00000000-0005-0000-0000-00000F1E0000}"/>
    <cellStyle name="Normal 2 2 2 18" xfId="5092" xr:uid="{00000000-0005-0000-0000-0000101E0000}"/>
    <cellStyle name="Normal 2 2 2 18 2" xfId="5093" xr:uid="{00000000-0005-0000-0000-0000111E0000}"/>
    <cellStyle name="Normal 2 2 2 18 2 2" xfId="10901" xr:uid="{00000000-0005-0000-0000-0000121E0000}"/>
    <cellStyle name="Normal 2 2 2 18 3" xfId="5094" xr:uid="{00000000-0005-0000-0000-0000131E0000}"/>
    <cellStyle name="Normal 2 2 2 18 3 2" xfId="10902" xr:uid="{00000000-0005-0000-0000-0000141E0000}"/>
    <cellStyle name="Normal 2 2 2 18 4" xfId="10900" xr:uid="{00000000-0005-0000-0000-0000151E0000}"/>
    <cellStyle name="Normal 2 2 2 19" xfId="5095" xr:uid="{00000000-0005-0000-0000-0000161E0000}"/>
    <cellStyle name="Normal 2 2 2 19 2" xfId="5096" xr:uid="{00000000-0005-0000-0000-0000171E0000}"/>
    <cellStyle name="Normal 2 2 2 19 2 2" xfId="10904" xr:uid="{00000000-0005-0000-0000-0000181E0000}"/>
    <cellStyle name="Normal 2 2 2 19 3" xfId="5097" xr:uid="{00000000-0005-0000-0000-0000191E0000}"/>
    <cellStyle name="Normal 2 2 2 19 3 2" xfId="10905" xr:uid="{00000000-0005-0000-0000-00001A1E0000}"/>
    <cellStyle name="Normal 2 2 2 19 4" xfId="10903" xr:uid="{00000000-0005-0000-0000-00001B1E0000}"/>
    <cellStyle name="Normal 2 2 2 2" xfId="5098" xr:uid="{00000000-0005-0000-0000-00001C1E0000}"/>
    <cellStyle name="Normal 2 2 2 2 10" xfId="5099" xr:uid="{00000000-0005-0000-0000-00001D1E0000}"/>
    <cellStyle name="Normal 2 2 2 2 10 2" xfId="5100" xr:uid="{00000000-0005-0000-0000-00001E1E0000}"/>
    <cellStyle name="Normal 2 2 2 2 10 2 2" xfId="10908" xr:uid="{00000000-0005-0000-0000-00001F1E0000}"/>
    <cellStyle name="Normal 2 2 2 2 10 3" xfId="5101" xr:uid="{00000000-0005-0000-0000-0000201E0000}"/>
    <cellStyle name="Normal 2 2 2 2 10 3 2" xfId="10909" xr:uid="{00000000-0005-0000-0000-0000211E0000}"/>
    <cellStyle name="Normal 2 2 2 2 10 4" xfId="10907" xr:uid="{00000000-0005-0000-0000-0000221E0000}"/>
    <cellStyle name="Normal 2 2 2 2 11" xfId="5102" xr:uid="{00000000-0005-0000-0000-0000231E0000}"/>
    <cellStyle name="Normal 2 2 2 2 11 2" xfId="5103" xr:uid="{00000000-0005-0000-0000-0000241E0000}"/>
    <cellStyle name="Normal 2 2 2 2 11 2 2" xfId="10911" xr:uid="{00000000-0005-0000-0000-0000251E0000}"/>
    <cellStyle name="Normal 2 2 2 2 11 3" xfId="5104" xr:uid="{00000000-0005-0000-0000-0000261E0000}"/>
    <cellStyle name="Normal 2 2 2 2 11 3 2" xfId="10912" xr:uid="{00000000-0005-0000-0000-0000271E0000}"/>
    <cellStyle name="Normal 2 2 2 2 11 4" xfId="10910" xr:uid="{00000000-0005-0000-0000-0000281E0000}"/>
    <cellStyle name="Normal 2 2 2 2 12" xfId="5105" xr:uid="{00000000-0005-0000-0000-0000291E0000}"/>
    <cellStyle name="Normal 2 2 2 2 12 2" xfId="5106" xr:uid="{00000000-0005-0000-0000-00002A1E0000}"/>
    <cellStyle name="Normal 2 2 2 2 12 2 2" xfId="10914" xr:uid="{00000000-0005-0000-0000-00002B1E0000}"/>
    <cellStyle name="Normal 2 2 2 2 12 3" xfId="5107" xr:uid="{00000000-0005-0000-0000-00002C1E0000}"/>
    <cellStyle name="Normal 2 2 2 2 12 3 2" xfId="10915" xr:uid="{00000000-0005-0000-0000-00002D1E0000}"/>
    <cellStyle name="Normal 2 2 2 2 12 4" xfId="10913" xr:uid="{00000000-0005-0000-0000-00002E1E0000}"/>
    <cellStyle name="Normal 2 2 2 2 13" xfId="5108" xr:uid="{00000000-0005-0000-0000-00002F1E0000}"/>
    <cellStyle name="Normal 2 2 2 2 13 2" xfId="5109" xr:uid="{00000000-0005-0000-0000-0000301E0000}"/>
    <cellStyle name="Normal 2 2 2 2 13 2 2" xfId="10917" xr:uid="{00000000-0005-0000-0000-0000311E0000}"/>
    <cellStyle name="Normal 2 2 2 2 13 3" xfId="5110" xr:uid="{00000000-0005-0000-0000-0000321E0000}"/>
    <cellStyle name="Normal 2 2 2 2 13 3 2" xfId="10918" xr:uid="{00000000-0005-0000-0000-0000331E0000}"/>
    <cellStyle name="Normal 2 2 2 2 13 4" xfId="10916" xr:uid="{00000000-0005-0000-0000-0000341E0000}"/>
    <cellStyle name="Normal 2 2 2 2 14" xfId="5111" xr:uid="{00000000-0005-0000-0000-0000351E0000}"/>
    <cellStyle name="Normal 2 2 2 2 14 2" xfId="5112" xr:uid="{00000000-0005-0000-0000-0000361E0000}"/>
    <cellStyle name="Normal 2 2 2 2 14 2 2" xfId="10920" xr:uid="{00000000-0005-0000-0000-0000371E0000}"/>
    <cellStyle name="Normal 2 2 2 2 14 3" xfId="5113" xr:uid="{00000000-0005-0000-0000-0000381E0000}"/>
    <cellStyle name="Normal 2 2 2 2 14 3 2" xfId="10921" xr:uid="{00000000-0005-0000-0000-0000391E0000}"/>
    <cellStyle name="Normal 2 2 2 2 14 4" xfId="10919" xr:uid="{00000000-0005-0000-0000-00003A1E0000}"/>
    <cellStyle name="Normal 2 2 2 2 15" xfId="5114" xr:uid="{00000000-0005-0000-0000-00003B1E0000}"/>
    <cellStyle name="Normal 2 2 2 2 15 2" xfId="5115" xr:uid="{00000000-0005-0000-0000-00003C1E0000}"/>
    <cellStyle name="Normal 2 2 2 2 15 2 2" xfId="10923" xr:uid="{00000000-0005-0000-0000-00003D1E0000}"/>
    <cellStyle name="Normal 2 2 2 2 15 3" xfId="5116" xr:uid="{00000000-0005-0000-0000-00003E1E0000}"/>
    <cellStyle name="Normal 2 2 2 2 15 3 2" xfId="10924" xr:uid="{00000000-0005-0000-0000-00003F1E0000}"/>
    <cellStyle name="Normal 2 2 2 2 15 4" xfId="10922" xr:uid="{00000000-0005-0000-0000-0000401E0000}"/>
    <cellStyle name="Normal 2 2 2 2 16" xfId="5117" xr:uid="{00000000-0005-0000-0000-0000411E0000}"/>
    <cellStyle name="Normal 2 2 2 2 16 2" xfId="5118" xr:uid="{00000000-0005-0000-0000-0000421E0000}"/>
    <cellStyle name="Normal 2 2 2 2 16 2 2" xfId="10926" xr:uid="{00000000-0005-0000-0000-0000431E0000}"/>
    <cellStyle name="Normal 2 2 2 2 16 3" xfId="5119" xr:uid="{00000000-0005-0000-0000-0000441E0000}"/>
    <cellStyle name="Normal 2 2 2 2 16 3 2" xfId="10927" xr:uid="{00000000-0005-0000-0000-0000451E0000}"/>
    <cellStyle name="Normal 2 2 2 2 16 4" xfId="10925" xr:uid="{00000000-0005-0000-0000-0000461E0000}"/>
    <cellStyle name="Normal 2 2 2 2 17" xfId="5120" xr:uid="{00000000-0005-0000-0000-0000471E0000}"/>
    <cellStyle name="Normal 2 2 2 2 17 2" xfId="5121" xr:uid="{00000000-0005-0000-0000-0000481E0000}"/>
    <cellStyle name="Normal 2 2 2 2 17 2 2" xfId="10929" xr:uid="{00000000-0005-0000-0000-0000491E0000}"/>
    <cellStyle name="Normal 2 2 2 2 17 3" xfId="5122" xr:uid="{00000000-0005-0000-0000-00004A1E0000}"/>
    <cellStyle name="Normal 2 2 2 2 17 3 2" xfId="10930" xr:uid="{00000000-0005-0000-0000-00004B1E0000}"/>
    <cellStyle name="Normal 2 2 2 2 17 4" xfId="10928" xr:uid="{00000000-0005-0000-0000-00004C1E0000}"/>
    <cellStyle name="Normal 2 2 2 2 18" xfId="5123" xr:uid="{00000000-0005-0000-0000-00004D1E0000}"/>
    <cellStyle name="Normal 2 2 2 2 18 2" xfId="5124" xr:uid="{00000000-0005-0000-0000-00004E1E0000}"/>
    <cellStyle name="Normal 2 2 2 2 18 2 2" xfId="10932" xr:uid="{00000000-0005-0000-0000-00004F1E0000}"/>
    <cellStyle name="Normal 2 2 2 2 18 3" xfId="5125" xr:uid="{00000000-0005-0000-0000-0000501E0000}"/>
    <cellStyle name="Normal 2 2 2 2 18 3 2" xfId="10933" xr:uid="{00000000-0005-0000-0000-0000511E0000}"/>
    <cellStyle name="Normal 2 2 2 2 18 4" xfId="10931" xr:uid="{00000000-0005-0000-0000-0000521E0000}"/>
    <cellStyle name="Normal 2 2 2 2 19" xfId="5126" xr:uid="{00000000-0005-0000-0000-0000531E0000}"/>
    <cellStyle name="Normal 2 2 2 2 19 2" xfId="5127" xr:uid="{00000000-0005-0000-0000-0000541E0000}"/>
    <cellStyle name="Normal 2 2 2 2 19 2 2" xfId="10935" xr:uid="{00000000-0005-0000-0000-0000551E0000}"/>
    <cellStyle name="Normal 2 2 2 2 19 3" xfId="5128" xr:uid="{00000000-0005-0000-0000-0000561E0000}"/>
    <cellStyle name="Normal 2 2 2 2 19 3 2" xfId="10936" xr:uid="{00000000-0005-0000-0000-0000571E0000}"/>
    <cellStyle name="Normal 2 2 2 2 19 4" xfId="10934" xr:uid="{00000000-0005-0000-0000-0000581E0000}"/>
    <cellStyle name="Normal 2 2 2 2 2" xfId="5129" xr:uid="{00000000-0005-0000-0000-0000591E0000}"/>
    <cellStyle name="Normal 2 2 2 2 2 2" xfId="5130" xr:uid="{00000000-0005-0000-0000-00005A1E0000}"/>
    <cellStyle name="Normal 2 2 2 2 2 2 2" xfId="10938" xr:uid="{00000000-0005-0000-0000-00005B1E0000}"/>
    <cellStyle name="Normal 2 2 2 2 2 3" xfId="5131" xr:uid="{00000000-0005-0000-0000-00005C1E0000}"/>
    <cellStyle name="Normal 2 2 2 2 2 3 2" xfId="10939" xr:uid="{00000000-0005-0000-0000-00005D1E0000}"/>
    <cellStyle name="Normal 2 2 2 2 2 4" xfId="5132" xr:uid="{00000000-0005-0000-0000-00005E1E0000}"/>
    <cellStyle name="Normal 2 2 2 2 2 4 2" xfId="10940" xr:uid="{00000000-0005-0000-0000-00005F1E0000}"/>
    <cellStyle name="Normal 2 2 2 2 2 5" xfId="10937" xr:uid="{00000000-0005-0000-0000-0000601E0000}"/>
    <cellStyle name="Normal 2 2 2 2 2_WBS" xfId="5133" xr:uid="{00000000-0005-0000-0000-0000611E0000}"/>
    <cellStyle name="Normal 2 2 2 2 20" xfId="5134" xr:uid="{00000000-0005-0000-0000-0000621E0000}"/>
    <cellStyle name="Normal 2 2 2 2 20 2" xfId="5135" xr:uid="{00000000-0005-0000-0000-0000631E0000}"/>
    <cellStyle name="Normal 2 2 2 2 20 2 2" xfId="10942" xr:uid="{00000000-0005-0000-0000-0000641E0000}"/>
    <cellStyle name="Normal 2 2 2 2 20 3" xfId="5136" xr:uid="{00000000-0005-0000-0000-0000651E0000}"/>
    <cellStyle name="Normal 2 2 2 2 20 3 2" xfId="10943" xr:uid="{00000000-0005-0000-0000-0000661E0000}"/>
    <cellStyle name="Normal 2 2 2 2 20 4" xfId="10941" xr:uid="{00000000-0005-0000-0000-0000671E0000}"/>
    <cellStyle name="Normal 2 2 2 2 21" xfId="5137" xr:uid="{00000000-0005-0000-0000-0000681E0000}"/>
    <cellStyle name="Normal 2 2 2 2 21 2" xfId="5138" xr:uid="{00000000-0005-0000-0000-0000691E0000}"/>
    <cellStyle name="Normal 2 2 2 2 21 2 2" xfId="10945" xr:uid="{00000000-0005-0000-0000-00006A1E0000}"/>
    <cellStyle name="Normal 2 2 2 2 21 3" xfId="5139" xr:uid="{00000000-0005-0000-0000-00006B1E0000}"/>
    <cellStyle name="Normal 2 2 2 2 21 3 2" xfId="10946" xr:uid="{00000000-0005-0000-0000-00006C1E0000}"/>
    <cellStyle name="Normal 2 2 2 2 21 4" xfId="10944" xr:uid="{00000000-0005-0000-0000-00006D1E0000}"/>
    <cellStyle name="Normal 2 2 2 2 22" xfId="10906" xr:uid="{00000000-0005-0000-0000-00006E1E0000}"/>
    <cellStyle name="Normal 2 2 2 2 22 2" xfId="15225" xr:uid="{00000000-0005-0000-0000-00006F1E0000}"/>
    <cellStyle name="Normal 2 2 2 2 22 2 2" xfId="15226" xr:uid="{00000000-0005-0000-0000-0000701E0000}"/>
    <cellStyle name="Normal 2 2 2 2 22 3" xfId="15227" xr:uid="{00000000-0005-0000-0000-0000711E0000}"/>
    <cellStyle name="Normal 2 2 2 2 3" xfId="5140" xr:uid="{00000000-0005-0000-0000-0000721E0000}"/>
    <cellStyle name="Normal 2 2 2 2 3 2" xfId="10947" xr:uid="{00000000-0005-0000-0000-0000731E0000}"/>
    <cellStyle name="Normal 2 2 2 2 4" xfId="5141" xr:uid="{00000000-0005-0000-0000-0000741E0000}"/>
    <cellStyle name="Normal 2 2 2 2 4 2" xfId="10948" xr:uid="{00000000-0005-0000-0000-0000751E0000}"/>
    <cellStyle name="Normal 2 2 2 2 5" xfId="5142" xr:uid="{00000000-0005-0000-0000-0000761E0000}"/>
    <cellStyle name="Normal 2 2 2 2 5 2" xfId="5143" xr:uid="{00000000-0005-0000-0000-0000771E0000}"/>
    <cellStyle name="Normal 2 2 2 2 5 2 2" xfId="10950" xr:uid="{00000000-0005-0000-0000-0000781E0000}"/>
    <cellStyle name="Normal 2 2 2 2 5 3" xfId="5144" xr:uid="{00000000-0005-0000-0000-0000791E0000}"/>
    <cellStyle name="Normal 2 2 2 2 5 3 2" xfId="10951" xr:uid="{00000000-0005-0000-0000-00007A1E0000}"/>
    <cellStyle name="Normal 2 2 2 2 5 4" xfId="10949" xr:uid="{00000000-0005-0000-0000-00007B1E0000}"/>
    <cellStyle name="Normal 2 2 2 2 6" xfId="5145" xr:uid="{00000000-0005-0000-0000-00007C1E0000}"/>
    <cellStyle name="Normal 2 2 2 2 6 2" xfId="5146" xr:uid="{00000000-0005-0000-0000-00007D1E0000}"/>
    <cellStyle name="Normal 2 2 2 2 6 2 2" xfId="10953" xr:uid="{00000000-0005-0000-0000-00007E1E0000}"/>
    <cellStyle name="Normal 2 2 2 2 6 3" xfId="5147" xr:uid="{00000000-0005-0000-0000-00007F1E0000}"/>
    <cellStyle name="Normal 2 2 2 2 6 3 2" xfId="10954" xr:uid="{00000000-0005-0000-0000-0000801E0000}"/>
    <cellStyle name="Normal 2 2 2 2 6 4" xfId="10952" xr:uid="{00000000-0005-0000-0000-0000811E0000}"/>
    <cellStyle name="Normal 2 2 2 2 7" xfId="5148" xr:uid="{00000000-0005-0000-0000-0000821E0000}"/>
    <cellStyle name="Normal 2 2 2 2 7 2" xfId="5149" xr:uid="{00000000-0005-0000-0000-0000831E0000}"/>
    <cellStyle name="Normal 2 2 2 2 7 2 2" xfId="10956" xr:uid="{00000000-0005-0000-0000-0000841E0000}"/>
    <cellStyle name="Normal 2 2 2 2 7 3" xfId="5150" xr:uid="{00000000-0005-0000-0000-0000851E0000}"/>
    <cellStyle name="Normal 2 2 2 2 7 3 2" xfId="10957" xr:uid="{00000000-0005-0000-0000-0000861E0000}"/>
    <cellStyle name="Normal 2 2 2 2 7 4" xfId="10955" xr:uid="{00000000-0005-0000-0000-0000871E0000}"/>
    <cellStyle name="Normal 2 2 2 2 8" xfId="5151" xr:uid="{00000000-0005-0000-0000-0000881E0000}"/>
    <cellStyle name="Normal 2 2 2 2 8 2" xfId="5152" xr:uid="{00000000-0005-0000-0000-0000891E0000}"/>
    <cellStyle name="Normal 2 2 2 2 8 2 2" xfId="10959" xr:uid="{00000000-0005-0000-0000-00008A1E0000}"/>
    <cellStyle name="Normal 2 2 2 2 8 3" xfId="5153" xr:uid="{00000000-0005-0000-0000-00008B1E0000}"/>
    <cellStyle name="Normal 2 2 2 2 8 3 2" xfId="10960" xr:uid="{00000000-0005-0000-0000-00008C1E0000}"/>
    <cellStyle name="Normal 2 2 2 2 8 4" xfId="10958" xr:uid="{00000000-0005-0000-0000-00008D1E0000}"/>
    <cellStyle name="Normal 2 2 2 2 9" xfId="5154" xr:uid="{00000000-0005-0000-0000-00008E1E0000}"/>
    <cellStyle name="Normal 2 2 2 2 9 2" xfId="5155" xr:uid="{00000000-0005-0000-0000-00008F1E0000}"/>
    <cellStyle name="Normal 2 2 2 2 9 2 2" xfId="10962" xr:uid="{00000000-0005-0000-0000-0000901E0000}"/>
    <cellStyle name="Normal 2 2 2 2 9 3" xfId="5156" xr:uid="{00000000-0005-0000-0000-0000911E0000}"/>
    <cellStyle name="Normal 2 2 2 2 9 3 2" xfId="10963" xr:uid="{00000000-0005-0000-0000-0000921E0000}"/>
    <cellStyle name="Normal 2 2 2 2 9 4" xfId="10961" xr:uid="{00000000-0005-0000-0000-0000931E0000}"/>
    <cellStyle name="Normal 2 2 2 2_WBS" xfId="5157" xr:uid="{00000000-0005-0000-0000-0000941E0000}"/>
    <cellStyle name="Normal 2 2 2 20" xfId="5158" xr:uid="{00000000-0005-0000-0000-0000951E0000}"/>
    <cellStyle name="Normal 2 2 2 20 2" xfId="5159" xr:uid="{00000000-0005-0000-0000-0000961E0000}"/>
    <cellStyle name="Normal 2 2 2 20 2 2" xfId="10965" xr:uid="{00000000-0005-0000-0000-0000971E0000}"/>
    <cellStyle name="Normal 2 2 2 20 3" xfId="5160" xr:uid="{00000000-0005-0000-0000-0000981E0000}"/>
    <cellStyle name="Normal 2 2 2 20 3 2" xfId="10966" xr:uid="{00000000-0005-0000-0000-0000991E0000}"/>
    <cellStyle name="Normal 2 2 2 20 4" xfId="10964" xr:uid="{00000000-0005-0000-0000-00009A1E0000}"/>
    <cellStyle name="Normal 2 2 2 21" xfId="5161" xr:uid="{00000000-0005-0000-0000-00009B1E0000}"/>
    <cellStyle name="Normal 2 2 2 21 2" xfId="5162" xr:uid="{00000000-0005-0000-0000-00009C1E0000}"/>
    <cellStyle name="Normal 2 2 2 21 2 2" xfId="10968" xr:uid="{00000000-0005-0000-0000-00009D1E0000}"/>
    <cellStyle name="Normal 2 2 2 21 3" xfId="5163" xr:uid="{00000000-0005-0000-0000-00009E1E0000}"/>
    <cellStyle name="Normal 2 2 2 21 3 2" xfId="10969" xr:uid="{00000000-0005-0000-0000-00009F1E0000}"/>
    <cellStyle name="Normal 2 2 2 21 4" xfId="10967" xr:uid="{00000000-0005-0000-0000-0000A01E0000}"/>
    <cellStyle name="Normal 2 2 2 22" xfId="5164" xr:uid="{00000000-0005-0000-0000-0000A11E0000}"/>
    <cellStyle name="Normal 2 2 2 22 2" xfId="5165" xr:uid="{00000000-0005-0000-0000-0000A21E0000}"/>
    <cellStyle name="Normal 2 2 2 22 2 2" xfId="10971" xr:uid="{00000000-0005-0000-0000-0000A31E0000}"/>
    <cellStyle name="Normal 2 2 2 22 3" xfId="5166" xr:uid="{00000000-0005-0000-0000-0000A41E0000}"/>
    <cellStyle name="Normal 2 2 2 22 3 2" xfId="10972" xr:uid="{00000000-0005-0000-0000-0000A51E0000}"/>
    <cellStyle name="Normal 2 2 2 22 4" xfId="10970" xr:uid="{00000000-0005-0000-0000-0000A61E0000}"/>
    <cellStyle name="Normal 2 2 2 23" xfId="5167" xr:uid="{00000000-0005-0000-0000-0000A71E0000}"/>
    <cellStyle name="Normal 2 2 2 23 2" xfId="5168" xr:uid="{00000000-0005-0000-0000-0000A81E0000}"/>
    <cellStyle name="Normal 2 2 2 23 2 2" xfId="10974" xr:uid="{00000000-0005-0000-0000-0000A91E0000}"/>
    <cellStyle name="Normal 2 2 2 23 3" xfId="5169" xr:uid="{00000000-0005-0000-0000-0000AA1E0000}"/>
    <cellStyle name="Normal 2 2 2 23 3 2" xfId="10975" xr:uid="{00000000-0005-0000-0000-0000AB1E0000}"/>
    <cellStyle name="Normal 2 2 2 23 4" xfId="10973" xr:uid="{00000000-0005-0000-0000-0000AC1E0000}"/>
    <cellStyle name="Normal 2 2 2 24" xfId="10875" xr:uid="{00000000-0005-0000-0000-0000AD1E0000}"/>
    <cellStyle name="Normal 2 2 2 3" xfId="5170" xr:uid="{00000000-0005-0000-0000-0000AE1E0000}"/>
    <cellStyle name="Normal 2 2 2 3 10" xfId="5171" xr:uid="{00000000-0005-0000-0000-0000AF1E0000}"/>
    <cellStyle name="Normal 2 2 2 3 10 2" xfId="5172" xr:uid="{00000000-0005-0000-0000-0000B01E0000}"/>
    <cellStyle name="Normal 2 2 2 3 10 2 2" xfId="10978" xr:uid="{00000000-0005-0000-0000-0000B11E0000}"/>
    <cellStyle name="Normal 2 2 2 3 10 3" xfId="5173" xr:uid="{00000000-0005-0000-0000-0000B21E0000}"/>
    <cellStyle name="Normal 2 2 2 3 10 3 2" xfId="10979" xr:uid="{00000000-0005-0000-0000-0000B31E0000}"/>
    <cellStyle name="Normal 2 2 2 3 10 4" xfId="10977" xr:uid="{00000000-0005-0000-0000-0000B41E0000}"/>
    <cellStyle name="Normal 2 2 2 3 11" xfId="5174" xr:uid="{00000000-0005-0000-0000-0000B51E0000}"/>
    <cellStyle name="Normal 2 2 2 3 11 2" xfId="5175" xr:uid="{00000000-0005-0000-0000-0000B61E0000}"/>
    <cellStyle name="Normal 2 2 2 3 11 2 2" xfId="10981" xr:uid="{00000000-0005-0000-0000-0000B71E0000}"/>
    <cellStyle name="Normal 2 2 2 3 11 3" xfId="5176" xr:uid="{00000000-0005-0000-0000-0000B81E0000}"/>
    <cellStyle name="Normal 2 2 2 3 11 3 2" xfId="10982" xr:uid="{00000000-0005-0000-0000-0000B91E0000}"/>
    <cellStyle name="Normal 2 2 2 3 11 4" xfId="10980" xr:uid="{00000000-0005-0000-0000-0000BA1E0000}"/>
    <cellStyle name="Normal 2 2 2 3 12" xfId="5177" xr:uid="{00000000-0005-0000-0000-0000BB1E0000}"/>
    <cellStyle name="Normal 2 2 2 3 12 2" xfId="5178" xr:uid="{00000000-0005-0000-0000-0000BC1E0000}"/>
    <cellStyle name="Normal 2 2 2 3 12 2 2" xfId="10984" xr:uid="{00000000-0005-0000-0000-0000BD1E0000}"/>
    <cellStyle name="Normal 2 2 2 3 12 3" xfId="5179" xr:uid="{00000000-0005-0000-0000-0000BE1E0000}"/>
    <cellStyle name="Normal 2 2 2 3 12 3 2" xfId="10985" xr:uid="{00000000-0005-0000-0000-0000BF1E0000}"/>
    <cellStyle name="Normal 2 2 2 3 12 4" xfId="10983" xr:uid="{00000000-0005-0000-0000-0000C01E0000}"/>
    <cellStyle name="Normal 2 2 2 3 13" xfId="5180" xr:uid="{00000000-0005-0000-0000-0000C11E0000}"/>
    <cellStyle name="Normal 2 2 2 3 13 2" xfId="5181" xr:uid="{00000000-0005-0000-0000-0000C21E0000}"/>
    <cellStyle name="Normal 2 2 2 3 13 2 2" xfId="10987" xr:uid="{00000000-0005-0000-0000-0000C31E0000}"/>
    <cellStyle name="Normal 2 2 2 3 13 3" xfId="5182" xr:uid="{00000000-0005-0000-0000-0000C41E0000}"/>
    <cellStyle name="Normal 2 2 2 3 13 3 2" xfId="10988" xr:uid="{00000000-0005-0000-0000-0000C51E0000}"/>
    <cellStyle name="Normal 2 2 2 3 13 4" xfId="10986" xr:uid="{00000000-0005-0000-0000-0000C61E0000}"/>
    <cellStyle name="Normal 2 2 2 3 14" xfId="5183" xr:uid="{00000000-0005-0000-0000-0000C71E0000}"/>
    <cellStyle name="Normal 2 2 2 3 14 2" xfId="5184" xr:uid="{00000000-0005-0000-0000-0000C81E0000}"/>
    <cellStyle name="Normal 2 2 2 3 14 2 2" xfId="10990" xr:uid="{00000000-0005-0000-0000-0000C91E0000}"/>
    <cellStyle name="Normal 2 2 2 3 14 3" xfId="5185" xr:uid="{00000000-0005-0000-0000-0000CA1E0000}"/>
    <cellStyle name="Normal 2 2 2 3 14 3 2" xfId="10991" xr:uid="{00000000-0005-0000-0000-0000CB1E0000}"/>
    <cellStyle name="Normal 2 2 2 3 14 4" xfId="10989" xr:uid="{00000000-0005-0000-0000-0000CC1E0000}"/>
    <cellStyle name="Normal 2 2 2 3 15" xfId="5186" xr:uid="{00000000-0005-0000-0000-0000CD1E0000}"/>
    <cellStyle name="Normal 2 2 2 3 15 2" xfId="5187" xr:uid="{00000000-0005-0000-0000-0000CE1E0000}"/>
    <cellStyle name="Normal 2 2 2 3 15 2 2" xfId="10993" xr:uid="{00000000-0005-0000-0000-0000CF1E0000}"/>
    <cellStyle name="Normal 2 2 2 3 15 3" xfId="5188" xr:uid="{00000000-0005-0000-0000-0000D01E0000}"/>
    <cellStyle name="Normal 2 2 2 3 15 3 2" xfId="10994" xr:uid="{00000000-0005-0000-0000-0000D11E0000}"/>
    <cellStyle name="Normal 2 2 2 3 15 4" xfId="10992" xr:uid="{00000000-0005-0000-0000-0000D21E0000}"/>
    <cellStyle name="Normal 2 2 2 3 16" xfId="5189" xr:uid="{00000000-0005-0000-0000-0000D31E0000}"/>
    <cellStyle name="Normal 2 2 2 3 16 2" xfId="5190" xr:uid="{00000000-0005-0000-0000-0000D41E0000}"/>
    <cellStyle name="Normal 2 2 2 3 16 2 2" xfId="10996" xr:uid="{00000000-0005-0000-0000-0000D51E0000}"/>
    <cellStyle name="Normal 2 2 2 3 16 3" xfId="5191" xr:uid="{00000000-0005-0000-0000-0000D61E0000}"/>
    <cellStyle name="Normal 2 2 2 3 16 3 2" xfId="10997" xr:uid="{00000000-0005-0000-0000-0000D71E0000}"/>
    <cellStyle name="Normal 2 2 2 3 16 4" xfId="10995" xr:uid="{00000000-0005-0000-0000-0000D81E0000}"/>
    <cellStyle name="Normal 2 2 2 3 17" xfId="5192" xr:uid="{00000000-0005-0000-0000-0000D91E0000}"/>
    <cellStyle name="Normal 2 2 2 3 17 2" xfId="5193" xr:uid="{00000000-0005-0000-0000-0000DA1E0000}"/>
    <cellStyle name="Normal 2 2 2 3 17 2 2" xfId="10999" xr:uid="{00000000-0005-0000-0000-0000DB1E0000}"/>
    <cellStyle name="Normal 2 2 2 3 17 3" xfId="5194" xr:uid="{00000000-0005-0000-0000-0000DC1E0000}"/>
    <cellStyle name="Normal 2 2 2 3 17 3 2" xfId="11000" xr:uid="{00000000-0005-0000-0000-0000DD1E0000}"/>
    <cellStyle name="Normal 2 2 2 3 17 4" xfId="10998" xr:uid="{00000000-0005-0000-0000-0000DE1E0000}"/>
    <cellStyle name="Normal 2 2 2 3 18" xfId="5195" xr:uid="{00000000-0005-0000-0000-0000DF1E0000}"/>
    <cellStyle name="Normal 2 2 2 3 18 2" xfId="5196" xr:uid="{00000000-0005-0000-0000-0000E01E0000}"/>
    <cellStyle name="Normal 2 2 2 3 18 2 2" xfId="11002" xr:uid="{00000000-0005-0000-0000-0000E11E0000}"/>
    <cellStyle name="Normal 2 2 2 3 18 3" xfId="5197" xr:uid="{00000000-0005-0000-0000-0000E21E0000}"/>
    <cellStyle name="Normal 2 2 2 3 18 3 2" xfId="11003" xr:uid="{00000000-0005-0000-0000-0000E31E0000}"/>
    <cellStyle name="Normal 2 2 2 3 18 4" xfId="11001" xr:uid="{00000000-0005-0000-0000-0000E41E0000}"/>
    <cellStyle name="Normal 2 2 2 3 19" xfId="5198" xr:uid="{00000000-0005-0000-0000-0000E51E0000}"/>
    <cellStyle name="Normal 2 2 2 3 19 2" xfId="5199" xr:uid="{00000000-0005-0000-0000-0000E61E0000}"/>
    <cellStyle name="Normal 2 2 2 3 19 2 2" xfId="11005" xr:uid="{00000000-0005-0000-0000-0000E71E0000}"/>
    <cellStyle name="Normal 2 2 2 3 19 3" xfId="5200" xr:uid="{00000000-0005-0000-0000-0000E81E0000}"/>
    <cellStyle name="Normal 2 2 2 3 19 3 2" xfId="11006" xr:uid="{00000000-0005-0000-0000-0000E91E0000}"/>
    <cellStyle name="Normal 2 2 2 3 19 4" xfId="11004" xr:uid="{00000000-0005-0000-0000-0000EA1E0000}"/>
    <cellStyle name="Normal 2 2 2 3 2" xfId="5201" xr:uid="{00000000-0005-0000-0000-0000EB1E0000}"/>
    <cellStyle name="Normal 2 2 2 3 2 2" xfId="5202" xr:uid="{00000000-0005-0000-0000-0000EC1E0000}"/>
    <cellStyle name="Normal 2 2 2 3 2 2 2" xfId="11008" xr:uid="{00000000-0005-0000-0000-0000ED1E0000}"/>
    <cellStyle name="Normal 2 2 2 3 2 3" xfId="5203" xr:uid="{00000000-0005-0000-0000-0000EE1E0000}"/>
    <cellStyle name="Normal 2 2 2 3 2 3 2" xfId="11009" xr:uid="{00000000-0005-0000-0000-0000EF1E0000}"/>
    <cellStyle name="Normal 2 2 2 3 2 4" xfId="11007" xr:uid="{00000000-0005-0000-0000-0000F01E0000}"/>
    <cellStyle name="Normal 2 2 2 3 20" xfId="5204" xr:uid="{00000000-0005-0000-0000-0000F11E0000}"/>
    <cellStyle name="Normal 2 2 2 3 20 2" xfId="5205" xr:uid="{00000000-0005-0000-0000-0000F21E0000}"/>
    <cellStyle name="Normal 2 2 2 3 20 2 2" xfId="11011" xr:uid="{00000000-0005-0000-0000-0000F31E0000}"/>
    <cellStyle name="Normal 2 2 2 3 20 3" xfId="5206" xr:uid="{00000000-0005-0000-0000-0000F41E0000}"/>
    <cellStyle name="Normal 2 2 2 3 20 3 2" xfId="11012" xr:uid="{00000000-0005-0000-0000-0000F51E0000}"/>
    <cellStyle name="Normal 2 2 2 3 20 4" xfId="11010" xr:uid="{00000000-0005-0000-0000-0000F61E0000}"/>
    <cellStyle name="Normal 2 2 2 3 21" xfId="5207" xr:uid="{00000000-0005-0000-0000-0000F71E0000}"/>
    <cellStyle name="Normal 2 2 2 3 21 2" xfId="5208" xr:uid="{00000000-0005-0000-0000-0000F81E0000}"/>
    <cellStyle name="Normal 2 2 2 3 21 2 2" xfId="11014" xr:uid="{00000000-0005-0000-0000-0000F91E0000}"/>
    <cellStyle name="Normal 2 2 2 3 21 3" xfId="5209" xr:uid="{00000000-0005-0000-0000-0000FA1E0000}"/>
    <cellStyle name="Normal 2 2 2 3 21 3 2" xfId="11015" xr:uid="{00000000-0005-0000-0000-0000FB1E0000}"/>
    <cellStyle name="Normal 2 2 2 3 21 4" xfId="11013" xr:uid="{00000000-0005-0000-0000-0000FC1E0000}"/>
    <cellStyle name="Normal 2 2 2 3 22" xfId="5210" xr:uid="{00000000-0005-0000-0000-0000FD1E0000}"/>
    <cellStyle name="Normal 2 2 2 3 22 2" xfId="11016" xr:uid="{00000000-0005-0000-0000-0000FE1E0000}"/>
    <cellStyle name="Normal 2 2 2 3 23" xfId="5211" xr:uid="{00000000-0005-0000-0000-0000FF1E0000}"/>
    <cellStyle name="Normal 2 2 2 3 23 2" xfId="11017" xr:uid="{00000000-0005-0000-0000-0000001F0000}"/>
    <cellStyle name="Normal 2 2 2 3 24" xfId="10976" xr:uid="{00000000-0005-0000-0000-0000011F0000}"/>
    <cellStyle name="Normal 2 2 2 3 3" xfId="5212" xr:uid="{00000000-0005-0000-0000-0000021F0000}"/>
    <cellStyle name="Normal 2 2 2 3 3 2" xfId="5213" xr:uid="{00000000-0005-0000-0000-0000031F0000}"/>
    <cellStyle name="Normal 2 2 2 3 3 2 2" xfId="11019" xr:uid="{00000000-0005-0000-0000-0000041F0000}"/>
    <cellStyle name="Normal 2 2 2 3 3 3" xfId="5214" xr:uid="{00000000-0005-0000-0000-0000051F0000}"/>
    <cellStyle name="Normal 2 2 2 3 3 3 2" xfId="11020" xr:uid="{00000000-0005-0000-0000-0000061F0000}"/>
    <cellStyle name="Normal 2 2 2 3 3 4" xfId="11018" xr:uid="{00000000-0005-0000-0000-0000071F0000}"/>
    <cellStyle name="Normal 2 2 2 3 4" xfId="5215" xr:uid="{00000000-0005-0000-0000-0000081F0000}"/>
    <cellStyle name="Normal 2 2 2 3 4 2" xfId="5216" xr:uid="{00000000-0005-0000-0000-0000091F0000}"/>
    <cellStyle name="Normal 2 2 2 3 4 2 2" xfId="11022" xr:uid="{00000000-0005-0000-0000-00000A1F0000}"/>
    <cellStyle name="Normal 2 2 2 3 4 3" xfId="5217" xr:uid="{00000000-0005-0000-0000-00000B1F0000}"/>
    <cellStyle name="Normal 2 2 2 3 4 3 2" xfId="11023" xr:uid="{00000000-0005-0000-0000-00000C1F0000}"/>
    <cellStyle name="Normal 2 2 2 3 4 4" xfId="11021" xr:uid="{00000000-0005-0000-0000-00000D1F0000}"/>
    <cellStyle name="Normal 2 2 2 3 5" xfId="5218" xr:uid="{00000000-0005-0000-0000-00000E1F0000}"/>
    <cellStyle name="Normal 2 2 2 3 5 2" xfId="5219" xr:uid="{00000000-0005-0000-0000-00000F1F0000}"/>
    <cellStyle name="Normal 2 2 2 3 5 2 2" xfId="11025" xr:uid="{00000000-0005-0000-0000-0000101F0000}"/>
    <cellStyle name="Normal 2 2 2 3 5 3" xfId="5220" xr:uid="{00000000-0005-0000-0000-0000111F0000}"/>
    <cellStyle name="Normal 2 2 2 3 5 3 2" xfId="11026" xr:uid="{00000000-0005-0000-0000-0000121F0000}"/>
    <cellStyle name="Normal 2 2 2 3 5 4" xfId="11024" xr:uid="{00000000-0005-0000-0000-0000131F0000}"/>
    <cellStyle name="Normal 2 2 2 3 6" xfId="5221" xr:uid="{00000000-0005-0000-0000-0000141F0000}"/>
    <cellStyle name="Normal 2 2 2 3 6 2" xfId="5222" xr:uid="{00000000-0005-0000-0000-0000151F0000}"/>
    <cellStyle name="Normal 2 2 2 3 6 2 2" xfId="11028" xr:uid="{00000000-0005-0000-0000-0000161F0000}"/>
    <cellStyle name="Normal 2 2 2 3 6 3" xfId="5223" xr:uid="{00000000-0005-0000-0000-0000171F0000}"/>
    <cellStyle name="Normal 2 2 2 3 6 3 2" xfId="11029" xr:uid="{00000000-0005-0000-0000-0000181F0000}"/>
    <cellStyle name="Normal 2 2 2 3 6 4" xfId="11027" xr:uid="{00000000-0005-0000-0000-0000191F0000}"/>
    <cellStyle name="Normal 2 2 2 3 7" xfId="5224" xr:uid="{00000000-0005-0000-0000-00001A1F0000}"/>
    <cellStyle name="Normal 2 2 2 3 7 2" xfId="5225" xr:uid="{00000000-0005-0000-0000-00001B1F0000}"/>
    <cellStyle name="Normal 2 2 2 3 7 2 2" xfId="11031" xr:uid="{00000000-0005-0000-0000-00001C1F0000}"/>
    <cellStyle name="Normal 2 2 2 3 7 3" xfId="5226" xr:uid="{00000000-0005-0000-0000-00001D1F0000}"/>
    <cellStyle name="Normal 2 2 2 3 7 3 2" xfId="11032" xr:uid="{00000000-0005-0000-0000-00001E1F0000}"/>
    <cellStyle name="Normal 2 2 2 3 7 4" xfId="11030" xr:uid="{00000000-0005-0000-0000-00001F1F0000}"/>
    <cellStyle name="Normal 2 2 2 3 8" xfId="5227" xr:uid="{00000000-0005-0000-0000-0000201F0000}"/>
    <cellStyle name="Normal 2 2 2 3 8 2" xfId="5228" xr:uid="{00000000-0005-0000-0000-0000211F0000}"/>
    <cellStyle name="Normal 2 2 2 3 8 2 2" xfId="11034" xr:uid="{00000000-0005-0000-0000-0000221F0000}"/>
    <cellStyle name="Normal 2 2 2 3 8 3" xfId="5229" xr:uid="{00000000-0005-0000-0000-0000231F0000}"/>
    <cellStyle name="Normal 2 2 2 3 8 3 2" xfId="11035" xr:uid="{00000000-0005-0000-0000-0000241F0000}"/>
    <cellStyle name="Normal 2 2 2 3 8 4" xfId="11033" xr:uid="{00000000-0005-0000-0000-0000251F0000}"/>
    <cellStyle name="Normal 2 2 2 3 9" xfId="5230" xr:uid="{00000000-0005-0000-0000-0000261F0000}"/>
    <cellStyle name="Normal 2 2 2 3 9 2" xfId="5231" xr:uid="{00000000-0005-0000-0000-0000271F0000}"/>
    <cellStyle name="Normal 2 2 2 3 9 2 2" xfId="11037" xr:uid="{00000000-0005-0000-0000-0000281F0000}"/>
    <cellStyle name="Normal 2 2 2 3 9 3" xfId="5232" xr:uid="{00000000-0005-0000-0000-0000291F0000}"/>
    <cellStyle name="Normal 2 2 2 3 9 3 2" xfId="11038" xr:uid="{00000000-0005-0000-0000-00002A1F0000}"/>
    <cellStyle name="Normal 2 2 2 3 9 4" xfId="11036" xr:uid="{00000000-0005-0000-0000-00002B1F0000}"/>
    <cellStyle name="Normal 2 2 2 3_WBS" xfId="5233" xr:uid="{00000000-0005-0000-0000-00002C1F0000}"/>
    <cellStyle name="Normal 2 2 2 4" xfId="5234" xr:uid="{00000000-0005-0000-0000-00002D1F0000}"/>
    <cellStyle name="Normal 2 2 2 4 2" xfId="5235" xr:uid="{00000000-0005-0000-0000-00002E1F0000}"/>
    <cellStyle name="Normal 2 2 2 4 2 2" xfId="11040" xr:uid="{00000000-0005-0000-0000-00002F1F0000}"/>
    <cellStyle name="Normal 2 2 2 4 3" xfId="5236" xr:uid="{00000000-0005-0000-0000-0000301F0000}"/>
    <cellStyle name="Normal 2 2 2 4 3 2" xfId="11041" xr:uid="{00000000-0005-0000-0000-0000311F0000}"/>
    <cellStyle name="Normal 2 2 2 4 4" xfId="11039" xr:uid="{00000000-0005-0000-0000-0000321F0000}"/>
    <cellStyle name="Normal 2 2 2 4_WBS" xfId="5237" xr:uid="{00000000-0005-0000-0000-0000331F0000}"/>
    <cellStyle name="Normal 2 2 2 5" xfId="5238" xr:uid="{00000000-0005-0000-0000-0000341F0000}"/>
    <cellStyle name="Normal 2 2 2 5 2" xfId="5239" xr:uid="{00000000-0005-0000-0000-0000351F0000}"/>
    <cellStyle name="Normal 2 2 2 5 2 2" xfId="11043" xr:uid="{00000000-0005-0000-0000-0000361F0000}"/>
    <cellStyle name="Normal 2 2 2 5 3" xfId="5240" xr:uid="{00000000-0005-0000-0000-0000371F0000}"/>
    <cellStyle name="Normal 2 2 2 5 3 2" xfId="11044" xr:uid="{00000000-0005-0000-0000-0000381F0000}"/>
    <cellStyle name="Normal 2 2 2 5 4" xfId="11042" xr:uid="{00000000-0005-0000-0000-0000391F0000}"/>
    <cellStyle name="Normal 2 2 2 6" xfId="5241" xr:uid="{00000000-0005-0000-0000-00003A1F0000}"/>
    <cellStyle name="Normal 2 2 2 6 2" xfId="5242" xr:uid="{00000000-0005-0000-0000-00003B1F0000}"/>
    <cellStyle name="Normal 2 2 2 6 2 2" xfId="11046" xr:uid="{00000000-0005-0000-0000-00003C1F0000}"/>
    <cellStyle name="Normal 2 2 2 6 3" xfId="5243" xr:uid="{00000000-0005-0000-0000-00003D1F0000}"/>
    <cellStyle name="Normal 2 2 2 6 3 2" xfId="11047" xr:uid="{00000000-0005-0000-0000-00003E1F0000}"/>
    <cellStyle name="Normal 2 2 2 6 4" xfId="11045" xr:uid="{00000000-0005-0000-0000-00003F1F0000}"/>
    <cellStyle name="Normal 2 2 2 7" xfId="5244" xr:uid="{00000000-0005-0000-0000-0000401F0000}"/>
    <cellStyle name="Normal 2 2 2 7 2" xfId="5245" xr:uid="{00000000-0005-0000-0000-0000411F0000}"/>
    <cellStyle name="Normal 2 2 2 7 2 2" xfId="11049" xr:uid="{00000000-0005-0000-0000-0000421F0000}"/>
    <cellStyle name="Normal 2 2 2 7 3" xfId="5246" xr:uid="{00000000-0005-0000-0000-0000431F0000}"/>
    <cellStyle name="Normal 2 2 2 7 3 2" xfId="11050" xr:uid="{00000000-0005-0000-0000-0000441F0000}"/>
    <cellStyle name="Normal 2 2 2 7 4" xfId="11048" xr:uid="{00000000-0005-0000-0000-0000451F0000}"/>
    <cellStyle name="Normal 2 2 2 8" xfId="5247" xr:uid="{00000000-0005-0000-0000-0000461F0000}"/>
    <cellStyle name="Normal 2 2 2 8 2" xfId="5248" xr:uid="{00000000-0005-0000-0000-0000471F0000}"/>
    <cellStyle name="Normal 2 2 2 8 2 2" xfId="11052" xr:uid="{00000000-0005-0000-0000-0000481F0000}"/>
    <cellStyle name="Normal 2 2 2 8 3" xfId="5249" xr:uid="{00000000-0005-0000-0000-0000491F0000}"/>
    <cellStyle name="Normal 2 2 2 8 3 2" xfId="11053" xr:uid="{00000000-0005-0000-0000-00004A1F0000}"/>
    <cellStyle name="Normal 2 2 2 8 4" xfId="11051" xr:uid="{00000000-0005-0000-0000-00004B1F0000}"/>
    <cellStyle name="Normal 2 2 2 9" xfId="5250" xr:uid="{00000000-0005-0000-0000-00004C1F0000}"/>
    <cellStyle name="Normal 2 2 2 9 2" xfId="5251" xr:uid="{00000000-0005-0000-0000-00004D1F0000}"/>
    <cellStyle name="Normal 2 2 2 9 2 2" xfId="11055" xr:uid="{00000000-0005-0000-0000-00004E1F0000}"/>
    <cellStyle name="Normal 2 2 2 9 3" xfId="5252" xr:uid="{00000000-0005-0000-0000-00004F1F0000}"/>
    <cellStyle name="Normal 2 2 2 9 3 2" xfId="11056" xr:uid="{00000000-0005-0000-0000-0000501F0000}"/>
    <cellStyle name="Normal 2 2 2 9 4" xfId="11054" xr:uid="{00000000-0005-0000-0000-0000511F0000}"/>
    <cellStyle name="Normal 2 2 2_WBS" xfId="5253" xr:uid="{00000000-0005-0000-0000-0000521F0000}"/>
    <cellStyle name="Normal 2 2 20" xfId="5254" xr:uid="{00000000-0005-0000-0000-0000531F0000}"/>
    <cellStyle name="Normal 2 2 20 2" xfId="5255" xr:uid="{00000000-0005-0000-0000-0000541F0000}"/>
    <cellStyle name="Normal 2 2 20 2 2" xfId="11058" xr:uid="{00000000-0005-0000-0000-0000551F0000}"/>
    <cellStyle name="Normal 2 2 20 3" xfId="5256" xr:uid="{00000000-0005-0000-0000-0000561F0000}"/>
    <cellStyle name="Normal 2 2 20 3 2" xfId="11059" xr:uid="{00000000-0005-0000-0000-0000571F0000}"/>
    <cellStyle name="Normal 2 2 20 4" xfId="11057" xr:uid="{00000000-0005-0000-0000-0000581F0000}"/>
    <cellStyle name="Normal 2 2 21" xfId="5257" xr:uid="{00000000-0005-0000-0000-0000591F0000}"/>
    <cellStyle name="Normal 2 2 21 2" xfId="5258" xr:uid="{00000000-0005-0000-0000-00005A1F0000}"/>
    <cellStyle name="Normal 2 2 21 2 2" xfId="11061" xr:uid="{00000000-0005-0000-0000-00005B1F0000}"/>
    <cellStyle name="Normal 2 2 21 3" xfId="5259" xr:uid="{00000000-0005-0000-0000-00005C1F0000}"/>
    <cellStyle name="Normal 2 2 21 3 2" xfId="11062" xr:uid="{00000000-0005-0000-0000-00005D1F0000}"/>
    <cellStyle name="Normal 2 2 21 4" xfId="11060" xr:uid="{00000000-0005-0000-0000-00005E1F0000}"/>
    <cellStyle name="Normal 2 2 22" xfId="5260" xr:uid="{00000000-0005-0000-0000-00005F1F0000}"/>
    <cellStyle name="Normal 2 2 22 2" xfId="5261" xr:uid="{00000000-0005-0000-0000-0000601F0000}"/>
    <cellStyle name="Normal 2 2 22 2 2" xfId="11064" xr:uid="{00000000-0005-0000-0000-0000611F0000}"/>
    <cellStyle name="Normal 2 2 22 3" xfId="5262" xr:uid="{00000000-0005-0000-0000-0000621F0000}"/>
    <cellStyle name="Normal 2 2 22 3 2" xfId="11065" xr:uid="{00000000-0005-0000-0000-0000631F0000}"/>
    <cellStyle name="Normal 2 2 22 4" xfId="11063" xr:uid="{00000000-0005-0000-0000-0000641F0000}"/>
    <cellStyle name="Normal 2 2 23" xfId="5263" xr:uid="{00000000-0005-0000-0000-0000651F0000}"/>
    <cellStyle name="Normal 2 2 23 2" xfId="5264" xr:uid="{00000000-0005-0000-0000-0000661F0000}"/>
    <cellStyle name="Normal 2 2 23 2 2" xfId="11067" xr:uid="{00000000-0005-0000-0000-0000671F0000}"/>
    <cellStyle name="Normal 2 2 23 3" xfId="5265" xr:uid="{00000000-0005-0000-0000-0000681F0000}"/>
    <cellStyle name="Normal 2 2 23 3 2" xfId="11068" xr:uid="{00000000-0005-0000-0000-0000691F0000}"/>
    <cellStyle name="Normal 2 2 23 4" xfId="11066" xr:uid="{00000000-0005-0000-0000-00006A1F0000}"/>
    <cellStyle name="Normal 2 2 24" xfId="5266" xr:uid="{00000000-0005-0000-0000-00006B1F0000}"/>
    <cellStyle name="Normal 2 2 24 2" xfId="5267" xr:uid="{00000000-0005-0000-0000-00006C1F0000}"/>
    <cellStyle name="Normal 2 2 24 2 2" xfId="11070" xr:uid="{00000000-0005-0000-0000-00006D1F0000}"/>
    <cellStyle name="Normal 2 2 24 3" xfId="5268" xr:uid="{00000000-0005-0000-0000-00006E1F0000}"/>
    <cellStyle name="Normal 2 2 24 3 2" xfId="11071" xr:uid="{00000000-0005-0000-0000-00006F1F0000}"/>
    <cellStyle name="Normal 2 2 24 4" xfId="11069" xr:uid="{00000000-0005-0000-0000-0000701F0000}"/>
    <cellStyle name="Normal 2 2 25" xfId="5269" xr:uid="{00000000-0005-0000-0000-0000711F0000}"/>
    <cellStyle name="Normal 2 2 25 2" xfId="11072" xr:uid="{00000000-0005-0000-0000-0000721F0000}"/>
    <cellStyle name="Normal 2 2 26" xfId="5270" xr:uid="{00000000-0005-0000-0000-0000731F0000}"/>
    <cellStyle name="Normal 2 2 26 2" xfId="11073" xr:uid="{00000000-0005-0000-0000-0000741F0000}"/>
    <cellStyle name="Normal 2 2 27" xfId="13938" xr:uid="{00000000-0005-0000-0000-0000751F0000}"/>
    <cellStyle name="Normal 2 2 28" xfId="10844" xr:uid="{00000000-0005-0000-0000-0000761F0000}"/>
    <cellStyle name="Normal 2 2 3" xfId="5271" xr:uid="{00000000-0005-0000-0000-0000771F0000}"/>
    <cellStyle name="Normal 2 2 3 10" xfId="5272" xr:uid="{00000000-0005-0000-0000-0000781F0000}"/>
    <cellStyle name="Normal 2 2 3 10 2" xfId="5273" xr:uid="{00000000-0005-0000-0000-0000791F0000}"/>
    <cellStyle name="Normal 2 2 3 10 2 2" xfId="11076" xr:uid="{00000000-0005-0000-0000-00007A1F0000}"/>
    <cellStyle name="Normal 2 2 3 10 3" xfId="5274" xr:uid="{00000000-0005-0000-0000-00007B1F0000}"/>
    <cellStyle name="Normal 2 2 3 10 3 2" xfId="11077" xr:uid="{00000000-0005-0000-0000-00007C1F0000}"/>
    <cellStyle name="Normal 2 2 3 10 4" xfId="11075" xr:uid="{00000000-0005-0000-0000-00007D1F0000}"/>
    <cellStyle name="Normal 2 2 3 11" xfId="5275" xr:uid="{00000000-0005-0000-0000-00007E1F0000}"/>
    <cellStyle name="Normal 2 2 3 11 2" xfId="5276" xr:uid="{00000000-0005-0000-0000-00007F1F0000}"/>
    <cellStyle name="Normal 2 2 3 11 2 2" xfId="11079" xr:uid="{00000000-0005-0000-0000-0000801F0000}"/>
    <cellStyle name="Normal 2 2 3 11 3" xfId="5277" xr:uid="{00000000-0005-0000-0000-0000811F0000}"/>
    <cellStyle name="Normal 2 2 3 11 3 2" xfId="11080" xr:uid="{00000000-0005-0000-0000-0000821F0000}"/>
    <cellStyle name="Normal 2 2 3 11 4" xfId="11078" xr:uid="{00000000-0005-0000-0000-0000831F0000}"/>
    <cellStyle name="Normal 2 2 3 12" xfId="5278" xr:uid="{00000000-0005-0000-0000-0000841F0000}"/>
    <cellStyle name="Normal 2 2 3 12 2" xfId="5279" xr:uid="{00000000-0005-0000-0000-0000851F0000}"/>
    <cellStyle name="Normal 2 2 3 12 2 2" xfId="11082" xr:uid="{00000000-0005-0000-0000-0000861F0000}"/>
    <cellStyle name="Normal 2 2 3 12 3" xfId="5280" xr:uid="{00000000-0005-0000-0000-0000871F0000}"/>
    <cellStyle name="Normal 2 2 3 12 3 2" xfId="11083" xr:uid="{00000000-0005-0000-0000-0000881F0000}"/>
    <cellStyle name="Normal 2 2 3 12 4" xfId="11081" xr:uid="{00000000-0005-0000-0000-0000891F0000}"/>
    <cellStyle name="Normal 2 2 3 13" xfId="5281" xr:uid="{00000000-0005-0000-0000-00008A1F0000}"/>
    <cellStyle name="Normal 2 2 3 13 2" xfId="5282" xr:uid="{00000000-0005-0000-0000-00008B1F0000}"/>
    <cellStyle name="Normal 2 2 3 13 2 2" xfId="11085" xr:uid="{00000000-0005-0000-0000-00008C1F0000}"/>
    <cellStyle name="Normal 2 2 3 13 3" xfId="5283" xr:uid="{00000000-0005-0000-0000-00008D1F0000}"/>
    <cellStyle name="Normal 2 2 3 13 3 2" xfId="11086" xr:uid="{00000000-0005-0000-0000-00008E1F0000}"/>
    <cellStyle name="Normal 2 2 3 13 4" xfId="11084" xr:uid="{00000000-0005-0000-0000-00008F1F0000}"/>
    <cellStyle name="Normal 2 2 3 14" xfId="5284" xr:uid="{00000000-0005-0000-0000-0000901F0000}"/>
    <cellStyle name="Normal 2 2 3 14 2" xfId="5285" xr:uid="{00000000-0005-0000-0000-0000911F0000}"/>
    <cellStyle name="Normal 2 2 3 14 2 2" xfId="11088" xr:uid="{00000000-0005-0000-0000-0000921F0000}"/>
    <cellStyle name="Normal 2 2 3 14 3" xfId="5286" xr:uid="{00000000-0005-0000-0000-0000931F0000}"/>
    <cellStyle name="Normal 2 2 3 14 3 2" xfId="11089" xr:uid="{00000000-0005-0000-0000-0000941F0000}"/>
    <cellStyle name="Normal 2 2 3 14 4" xfId="11087" xr:uid="{00000000-0005-0000-0000-0000951F0000}"/>
    <cellStyle name="Normal 2 2 3 15" xfId="5287" xr:uid="{00000000-0005-0000-0000-0000961F0000}"/>
    <cellStyle name="Normal 2 2 3 15 2" xfId="5288" xr:uid="{00000000-0005-0000-0000-0000971F0000}"/>
    <cellStyle name="Normal 2 2 3 15 2 2" xfId="11091" xr:uid="{00000000-0005-0000-0000-0000981F0000}"/>
    <cellStyle name="Normal 2 2 3 15 3" xfId="5289" xr:uid="{00000000-0005-0000-0000-0000991F0000}"/>
    <cellStyle name="Normal 2 2 3 15 3 2" xfId="11092" xr:uid="{00000000-0005-0000-0000-00009A1F0000}"/>
    <cellStyle name="Normal 2 2 3 15 4" xfId="11090" xr:uid="{00000000-0005-0000-0000-00009B1F0000}"/>
    <cellStyle name="Normal 2 2 3 16" xfId="5290" xr:uid="{00000000-0005-0000-0000-00009C1F0000}"/>
    <cellStyle name="Normal 2 2 3 16 2" xfId="5291" xr:uid="{00000000-0005-0000-0000-00009D1F0000}"/>
    <cellStyle name="Normal 2 2 3 16 2 2" xfId="11094" xr:uid="{00000000-0005-0000-0000-00009E1F0000}"/>
    <cellStyle name="Normal 2 2 3 16 3" xfId="5292" xr:uid="{00000000-0005-0000-0000-00009F1F0000}"/>
    <cellStyle name="Normal 2 2 3 16 3 2" xfId="11095" xr:uid="{00000000-0005-0000-0000-0000A01F0000}"/>
    <cellStyle name="Normal 2 2 3 16 4" xfId="11093" xr:uid="{00000000-0005-0000-0000-0000A11F0000}"/>
    <cellStyle name="Normal 2 2 3 17" xfId="5293" xr:uid="{00000000-0005-0000-0000-0000A21F0000}"/>
    <cellStyle name="Normal 2 2 3 17 2" xfId="5294" xr:uid="{00000000-0005-0000-0000-0000A31F0000}"/>
    <cellStyle name="Normal 2 2 3 17 2 2" xfId="11097" xr:uid="{00000000-0005-0000-0000-0000A41F0000}"/>
    <cellStyle name="Normal 2 2 3 17 3" xfId="5295" xr:uid="{00000000-0005-0000-0000-0000A51F0000}"/>
    <cellStyle name="Normal 2 2 3 17 3 2" xfId="11098" xr:uid="{00000000-0005-0000-0000-0000A61F0000}"/>
    <cellStyle name="Normal 2 2 3 17 4" xfId="11096" xr:uid="{00000000-0005-0000-0000-0000A71F0000}"/>
    <cellStyle name="Normal 2 2 3 18" xfId="5296" xr:uid="{00000000-0005-0000-0000-0000A81F0000}"/>
    <cellStyle name="Normal 2 2 3 18 2" xfId="5297" xr:uid="{00000000-0005-0000-0000-0000A91F0000}"/>
    <cellStyle name="Normal 2 2 3 18 2 2" xfId="11100" xr:uid="{00000000-0005-0000-0000-0000AA1F0000}"/>
    <cellStyle name="Normal 2 2 3 18 3" xfId="5298" xr:uid="{00000000-0005-0000-0000-0000AB1F0000}"/>
    <cellStyle name="Normal 2 2 3 18 3 2" xfId="11101" xr:uid="{00000000-0005-0000-0000-0000AC1F0000}"/>
    <cellStyle name="Normal 2 2 3 18 4" xfId="11099" xr:uid="{00000000-0005-0000-0000-0000AD1F0000}"/>
    <cellStyle name="Normal 2 2 3 19" xfId="5299" xr:uid="{00000000-0005-0000-0000-0000AE1F0000}"/>
    <cellStyle name="Normal 2 2 3 19 2" xfId="5300" xr:uid="{00000000-0005-0000-0000-0000AF1F0000}"/>
    <cellStyle name="Normal 2 2 3 19 2 2" xfId="11103" xr:uid="{00000000-0005-0000-0000-0000B01F0000}"/>
    <cellStyle name="Normal 2 2 3 19 3" xfId="5301" xr:uid="{00000000-0005-0000-0000-0000B11F0000}"/>
    <cellStyle name="Normal 2 2 3 19 3 2" xfId="11104" xr:uid="{00000000-0005-0000-0000-0000B21F0000}"/>
    <cellStyle name="Normal 2 2 3 19 4" xfId="11102" xr:uid="{00000000-0005-0000-0000-0000B31F0000}"/>
    <cellStyle name="Normal 2 2 3 2" xfId="5302" xr:uid="{00000000-0005-0000-0000-0000B41F0000}"/>
    <cellStyle name="Normal 2 2 3 2 2" xfId="5303" xr:uid="{00000000-0005-0000-0000-0000B51F0000}"/>
    <cellStyle name="Normal 2 2 3 2 2 2" xfId="11106" xr:uid="{00000000-0005-0000-0000-0000B61F0000}"/>
    <cellStyle name="Normal 2 2 3 2 3" xfId="5304" xr:uid="{00000000-0005-0000-0000-0000B71F0000}"/>
    <cellStyle name="Normal 2 2 3 2 3 2" xfId="11107" xr:uid="{00000000-0005-0000-0000-0000B81F0000}"/>
    <cellStyle name="Normal 2 2 3 2 4" xfId="11105" xr:uid="{00000000-0005-0000-0000-0000B91F0000}"/>
    <cellStyle name="Normal 2 2 3 20" xfId="5305" xr:uid="{00000000-0005-0000-0000-0000BA1F0000}"/>
    <cellStyle name="Normal 2 2 3 20 2" xfId="5306" xr:uid="{00000000-0005-0000-0000-0000BB1F0000}"/>
    <cellStyle name="Normal 2 2 3 20 2 2" xfId="11109" xr:uid="{00000000-0005-0000-0000-0000BC1F0000}"/>
    <cellStyle name="Normal 2 2 3 20 3" xfId="5307" xr:uid="{00000000-0005-0000-0000-0000BD1F0000}"/>
    <cellStyle name="Normal 2 2 3 20 3 2" xfId="11110" xr:uid="{00000000-0005-0000-0000-0000BE1F0000}"/>
    <cellStyle name="Normal 2 2 3 20 4" xfId="11108" xr:uid="{00000000-0005-0000-0000-0000BF1F0000}"/>
    <cellStyle name="Normal 2 2 3 21" xfId="5308" xr:uid="{00000000-0005-0000-0000-0000C01F0000}"/>
    <cellStyle name="Normal 2 2 3 21 2" xfId="5309" xr:uid="{00000000-0005-0000-0000-0000C11F0000}"/>
    <cellStyle name="Normal 2 2 3 21 2 2" xfId="11112" xr:uid="{00000000-0005-0000-0000-0000C21F0000}"/>
    <cellStyle name="Normal 2 2 3 21 3" xfId="5310" xr:uid="{00000000-0005-0000-0000-0000C31F0000}"/>
    <cellStyle name="Normal 2 2 3 21 3 2" xfId="11113" xr:uid="{00000000-0005-0000-0000-0000C41F0000}"/>
    <cellStyle name="Normal 2 2 3 21 4" xfId="11111" xr:uid="{00000000-0005-0000-0000-0000C51F0000}"/>
    <cellStyle name="Normal 2 2 3 22" xfId="11074" xr:uid="{00000000-0005-0000-0000-0000C61F0000}"/>
    <cellStyle name="Normal 2 2 3 3" xfId="5311" xr:uid="{00000000-0005-0000-0000-0000C71F0000}"/>
    <cellStyle name="Normal 2 2 3 3 2" xfId="5312" xr:uid="{00000000-0005-0000-0000-0000C81F0000}"/>
    <cellStyle name="Normal 2 2 3 3 2 2" xfId="11115" xr:uid="{00000000-0005-0000-0000-0000C91F0000}"/>
    <cellStyle name="Normal 2 2 3 3 3" xfId="5313" xr:uid="{00000000-0005-0000-0000-0000CA1F0000}"/>
    <cellStyle name="Normal 2 2 3 3 3 2" xfId="11116" xr:uid="{00000000-0005-0000-0000-0000CB1F0000}"/>
    <cellStyle name="Normal 2 2 3 3 4" xfId="11114" xr:uid="{00000000-0005-0000-0000-0000CC1F0000}"/>
    <cellStyle name="Normal 2 2 3 4" xfId="5314" xr:uid="{00000000-0005-0000-0000-0000CD1F0000}"/>
    <cellStyle name="Normal 2 2 3 4 2" xfId="5315" xr:uid="{00000000-0005-0000-0000-0000CE1F0000}"/>
    <cellStyle name="Normal 2 2 3 4 2 2" xfId="11118" xr:uid="{00000000-0005-0000-0000-0000CF1F0000}"/>
    <cellStyle name="Normal 2 2 3 4 3" xfId="5316" xr:uid="{00000000-0005-0000-0000-0000D01F0000}"/>
    <cellStyle name="Normal 2 2 3 4 3 2" xfId="11119" xr:uid="{00000000-0005-0000-0000-0000D11F0000}"/>
    <cellStyle name="Normal 2 2 3 4 4" xfId="11117" xr:uid="{00000000-0005-0000-0000-0000D21F0000}"/>
    <cellStyle name="Normal 2 2 3 5" xfId="5317" xr:uid="{00000000-0005-0000-0000-0000D31F0000}"/>
    <cellStyle name="Normal 2 2 3 5 2" xfId="5318" xr:uid="{00000000-0005-0000-0000-0000D41F0000}"/>
    <cellStyle name="Normal 2 2 3 5 2 2" xfId="11121" xr:uid="{00000000-0005-0000-0000-0000D51F0000}"/>
    <cellStyle name="Normal 2 2 3 5 3" xfId="5319" xr:uid="{00000000-0005-0000-0000-0000D61F0000}"/>
    <cellStyle name="Normal 2 2 3 5 3 2" xfId="11122" xr:uid="{00000000-0005-0000-0000-0000D71F0000}"/>
    <cellStyle name="Normal 2 2 3 5 4" xfId="11120" xr:uid="{00000000-0005-0000-0000-0000D81F0000}"/>
    <cellStyle name="Normal 2 2 3 6" xfId="5320" xr:uid="{00000000-0005-0000-0000-0000D91F0000}"/>
    <cellStyle name="Normal 2 2 3 6 2" xfId="5321" xr:uid="{00000000-0005-0000-0000-0000DA1F0000}"/>
    <cellStyle name="Normal 2 2 3 6 2 2" xfId="11124" xr:uid="{00000000-0005-0000-0000-0000DB1F0000}"/>
    <cellStyle name="Normal 2 2 3 6 3" xfId="5322" xr:uid="{00000000-0005-0000-0000-0000DC1F0000}"/>
    <cellStyle name="Normal 2 2 3 6 3 2" xfId="11125" xr:uid="{00000000-0005-0000-0000-0000DD1F0000}"/>
    <cellStyle name="Normal 2 2 3 6 4" xfId="11123" xr:uid="{00000000-0005-0000-0000-0000DE1F0000}"/>
    <cellStyle name="Normal 2 2 3 7" xfId="5323" xr:uid="{00000000-0005-0000-0000-0000DF1F0000}"/>
    <cellStyle name="Normal 2 2 3 7 2" xfId="5324" xr:uid="{00000000-0005-0000-0000-0000E01F0000}"/>
    <cellStyle name="Normal 2 2 3 7 2 2" xfId="11127" xr:uid="{00000000-0005-0000-0000-0000E11F0000}"/>
    <cellStyle name="Normal 2 2 3 7 3" xfId="5325" xr:uid="{00000000-0005-0000-0000-0000E21F0000}"/>
    <cellStyle name="Normal 2 2 3 7 3 2" xfId="11128" xr:uid="{00000000-0005-0000-0000-0000E31F0000}"/>
    <cellStyle name="Normal 2 2 3 7 4" xfId="11126" xr:uid="{00000000-0005-0000-0000-0000E41F0000}"/>
    <cellStyle name="Normal 2 2 3 8" xfId="5326" xr:uid="{00000000-0005-0000-0000-0000E51F0000}"/>
    <cellStyle name="Normal 2 2 3 8 2" xfId="5327" xr:uid="{00000000-0005-0000-0000-0000E61F0000}"/>
    <cellStyle name="Normal 2 2 3 8 2 2" xfId="11130" xr:uid="{00000000-0005-0000-0000-0000E71F0000}"/>
    <cellStyle name="Normal 2 2 3 8 3" xfId="5328" xr:uid="{00000000-0005-0000-0000-0000E81F0000}"/>
    <cellStyle name="Normal 2 2 3 8 3 2" xfId="11131" xr:uid="{00000000-0005-0000-0000-0000E91F0000}"/>
    <cellStyle name="Normal 2 2 3 8 4" xfId="11129" xr:uid="{00000000-0005-0000-0000-0000EA1F0000}"/>
    <cellStyle name="Normal 2 2 3 9" xfId="5329" xr:uid="{00000000-0005-0000-0000-0000EB1F0000}"/>
    <cellStyle name="Normal 2 2 3 9 2" xfId="5330" xr:uid="{00000000-0005-0000-0000-0000EC1F0000}"/>
    <cellStyle name="Normal 2 2 3 9 2 2" xfId="11133" xr:uid="{00000000-0005-0000-0000-0000ED1F0000}"/>
    <cellStyle name="Normal 2 2 3 9 3" xfId="5331" xr:uid="{00000000-0005-0000-0000-0000EE1F0000}"/>
    <cellStyle name="Normal 2 2 3 9 3 2" xfId="11134" xr:uid="{00000000-0005-0000-0000-0000EF1F0000}"/>
    <cellStyle name="Normal 2 2 3 9 4" xfId="11132" xr:uid="{00000000-0005-0000-0000-0000F01F0000}"/>
    <cellStyle name="Normal 2 2 3_WBS" xfId="5332" xr:uid="{00000000-0005-0000-0000-0000F11F0000}"/>
    <cellStyle name="Normal 2 2 4" xfId="5333" xr:uid="{00000000-0005-0000-0000-0000F21F0000}"/>
    <cellStyle name="Normal 2 2 4 10" xfId="5334" xr:uid="{00000000-0005-0000-0000-0000F31F0000}"/>
    <cellStyle name="Normal 2 2 4 10 2" xfId="5335" xr:uid="{00000000-0005-0000-0000-0000F41F0000}"/>
    <cellStyle name="Normal 2 2 4 10 2 2" xfId="11137" xr:uid="{00000000-0005-0000-0000-0000F51F0000}"/>
    <cellStyle name="Normal 2 2 4 10 3" xfId="5336" xr:uid="{00000000-0005-0000-0000-0000F61F0000}"/>
    <cellStyle name="Normal 2 2 4 10 3 2" xfId="11138" xr:uid="{00000000-0005-0000-0000-0000F71F0000}"/>
    <cellStyle name="Normal 2 2 4 10 4" xfId="11136" xr:uid="{00000000-0005-0000-0000-0000F81F0000}"/>
    <cellStyle name="Normal 2 2 4 11" xfId="5337" xr:uid="{00000000-0005-0000-0000-0000F91F0000}"/>
    <cellStyle name="Normal 2 2 4 11 2" xfId="5338" xr:uid="{00000000-0005-0000-0000-0000FA1F0000}"/>
    <cellStyle name="Normal 2 2 4 11 2 2" xfId="11140" xr:uid="{00000000-0005-0000-0000-0000FB1F0000}"/>
    <cellStyle name="Normal 2 2 4 11 3" xfId="5339" xr:uid="{00000000-0005-0000-0000-0000FC1F0000}"/>
    <cellStyle name="Normal 2 2 4 11 3 2" xfId="11141" xr:uid="{00000000-0005-0000-0000-0000FD1F0000}"/>
    <cellStyle name="Normal 2 2 4 11 4" xfId="11139" xr:uid="{00000000-0005-0000-0000-0000FE1F0000}"/>
    <cellStyle name="Normal 2 2 4 12" xfId="5340" xr:uid="{00000000-0005-0000-0000-0000FF1F0000}"/>
    <cellStyle name="Normal 2 2 4 12 2" xfId="5341" xr:uid="{00000000-0005-0000-0000-000000200000}"/>
    <cellStyle name="Normal 2 2 4 12 2 2" xfId="11143" xr:uid="{00000000-0005-0000-0000-000001200000}"/>
    <cellStyle name="Normal 2 2 4 12 3" xfId="5342" xr:uid="{00000000-0005-0000-0000-000002200000}"/>
    <cellStyle name="Normal 2 2 4 12 3 2" xfId="11144" xr:uid="{00000000-0005-0000-0000-000003200000}"/>
    <cellStyle name="Normal 2 2 4 12 4" xfId="11142" xr:uid="{00000000-0005-0000-0000-000004200000}"/>
    <cellStyle name="Normal 2 2 4 13" xfId="5343" xr:uid="{00000000-0005-0000-0000-000005200000}"/>
    <cellStyle name="Normal 2 2 4 13 2" xfId="5344" xr:uid="{00000000-0005-0000-0000-000006200000}"/>
    <cellStyle name="Normal 2 2 4 13 2 2" xfId="11146" xr:uid="{00000000-0005-0000-0000-000007200000}"/>
    <cellStyle name="Normal 2 2 4 13 3" xfId="5345" xr:uid="{00000000-0005-0000-0000-000008200000}"/>
    <cellStyle name="Normal 2 2 4 13 3 2" xfId="11147" xr:uid="{00000000-0005-0000-0000-000009200000}"/>
    <cellStyle name="Normal 2 2 4 13 4" xfId="11145" xr:uid="{00000000-0005-0000-0000-00000A200000}"/>
    <cellStyle name="Normal 2 2 4 14" xfId="5346" xr:uid="{00000000-0005-0000-0000-00000B200000}"/>
    <cellStyle name="Normal 2 2 4 14 2" xfId="5347" xr:uid="{00000000-0005-0000-0000-00000C200000}"/>
    <cellStyle name="Normal 2 2 4 14 2 2" xfId="11149" xr:uid="{00000000-0005-0000-0000-00000D200000}"/>
    <cellStyle name="Normal 2 2 4 14 3" xfId="5348" xr:uid="{00000000-0005-0000-0000-00000E200000}"/>
    <cellStyle name="Normal 2 2 4 14 3 2" xfId="11150" xr:uid="{00000000-0005-0000-0000-00000F200000}"/>
    <cellStyle name="Normal 2 2 4 14 4" xfId="11148" xr:uid="{00000000-0005-0000-0000-000010200000}"/>
    <cellStyle name="Normal 2 2 4 15" xfId="5349" xr:uid="{00000000-0005-0000-0000-000011200000}"/>
    <cellStyle name="Normal 2 2 4 15 2" xfId="5350" xr:uid="{00000000-0005-0000-0000-000012200000}"/>
    <cellStyle name="Normal 2 2 4 15 2 2" xfId="11152" xr:uid="{00000000-0005-0000-0000-000013200000}"/>
    <cellStyle name="Normal 2 2 4 15 3" xfId="5351" xr:uid="{00000000-0005-0000-0000-000014200000}"/>
    <cellStyle name="Normal 2 2 4 15 3 2" xfId="11153" xr:uid="{00000000-0005-0000-0000-000015200000}"/>
    <cellStyle name="Normal 2 2 4 15 4" xfId="11151" xr:uid="{00000000-0005-0000-0000-000016200000}"/>
    <cellStyle name="Normal 2 2 4 16" xfId="5352" xr:uid="{00000000-0005-0000-0000-000017200000}"/>
    <cellStyle name="Normal 2 2 4 16 2" xfId="5353" xr:uid="{00000000-0005-0000-0000-000018200000}"/>
    <cellStyle name="Normal 2 2 4 16 2 2" xfId="11155" xr:uid="{00000000-0005-0000-0000-000019200000}"/>
    <cellStyle name="Normal 2 2 4 16 3" xfId="5354" xr:uid="{00000000-0005-0000-0000-00001A200000}"/>
    <cellStyle name="Normal 2 2 4 16 3 2" xfId="11156" xr:uid="{00000000-0005-0000-0000-00001B200000}"/>
    <cellStyle name="Normal 2 2 4 16 4" xfId="11154" xr:uid="{00000000-0005-0000-0000-00001C200000}"/>
    <cellStyle name="Normal 2 2 4 17" xfId="5355" xr:uid="{00000000-0005-0000-0000-00001D200000}"/>
    <cellStyle name="Normal 2 2 4 17 2" xfId="5356" xr:uid="{00000000-0005-0000-0000-00001E200000}"/>
    <cellStyle name="Normal 2 2 4 17 2 2" xfId="11158" xr:uid="{00000000-0005-0000-0000-00001F200000}"/>
    <cellStyle name="Normal 2 2 4 17 3" xfId="5357" xr:uid="{00000000-0005-0000-0000-000020200000}"/>
    <cellStyle name="Normal 2 2 4 17 3 2" xfId="11159" xr:uid="{00000000-0005-0000-0000-000021200000}"/>
    <cellStyle name="Normal 2 2 4 17 4" xfId="11157" xr:uid="{00000000-0005-0000-0000-000022200000}"/>
    <cellStyle name="Normal 2 2 4 18" xfId="5358" xr:uid="{00000000-0005-0000-0000-000023200000}"/>
    <cellStyle name="Normal 2 2 4 18 2" xfId="5359" xr:uid="{00000000-0005-0000-0000-000024200000}"/>
    <cellStyle name="Normal 2 2 4 18 2 2" xfId="11161" xr:uid="{00000000-0005-0000-0000-000025200000}"/>
    <cellStyle name="Normal 2 2 4 18 3" xfId="5360" xr:uid="{00000000-0005-0000-0000-000026200000}"/>
    <cellStyle name="Normal 2 2 4 18 3 2" xfId="11162" xr:uid="{00000000-0005-0000-0000-000027200000}"/>
    <cellStyle name="Normal 2 2 4 18 4" xfId="11160" xr:uid="{00000000-0005-0000-0000-000028200000}"/>
    <cellStyle name="Normal 2 2 4 19" xfId="5361" xr:uid="{00000000-0005-0000-0000-000029200000}"/>
    <cellStyle name="Normal 2 2 4 19 2" xfId="5362" xr:uid="{00000000-0005-0000-0000-00002A200000}"/>
    <cellStyle name="Normal 2 2 4 19 2 2" xfId="11164" xr:uid="{00000000-0005-0000-0000-00002B200000}"/>
    <cellStyle name="Normal 2 2 4 19 3" xfId="5363" xr:uid="{00000000-0005-0000-0000-00002C200000}"/>
    <cellStyle name="Normal 2 2 4 19 3 2" xfId="11165" xr:uid="{00000000-0005-0000-0000-00002D200000}"/>
    <cellStyle name="Normal 2 2 4 19 4" xfId="11163" xr:uid="{00000000-0005-0000-0000-00002E200000}"/>
    <cellStyle name="Normal 2 2 4 2" xfId="5364" xr:uid="{00000000-0005-0000-0000-00002F200000}"/>
    <cellStyle name="Normal 2 2 4 2 2" xfId="5365" xr:uid="{00000000-0005-0000-0000-000030200000}"/>
    <cellStyle name="Normal 2 2 4 2 2 2" xfId="11167" xr:uid="{00000000-0005-0000-0000-000031200000}"/>
    <cellStyle name="Normal 2 2 4 2 3" xfId="5366" xr:uid="{00000000-0005-0000-0000-000032200000}"/>
    <cellStyle name="Normal 2 2 4 2 3 2" xfId="11168" xr:uid="{00000000-0005-0000-0000-000033200000}"/>
    <cellStyle name="Normal 2 2 4 2 4" xfId="11166" xr:uid="{00000000-0005-0000-0000-000034200000}"/>
    <cellStyle name="Normal 2 2 4 20" xfId="5367" xr:uid="{00000000-0005-0000-0000-000035200000}"/>
    <cellStyle name="Normal 2 2 4 20 2" xfId="5368" xr:uid="{00000000-0005-0000-0000-000036200000}"/>
    <cellStyle name="Normal 2 2 4 20 2 2" xfId="11170" xr:uid="{00000000-0005-0000-0000-000037200000}"/>
    <cellStyle name="Normal 2 2 4 20 3" xfId="5369" xr:uid="{00000000-0005-0000-0000-000038200000}"/>
    <cellStyle name="Normal 2 2 4 20 3 2" xfId="11171" xr:uid="{00000000-0005-0000-0000-000039200000}"/>
    <cellStyle name="Normal 2 2 4 20 4" xfId="11169" xr:uid="{00000000-0005-0000-0000-00003A200000}"/>
    <cellStyle name="Normal 2 2 4 21" xfId="5370" xr:uid="{00000000-0005-0000-0000-00003B200000}"/>
    <cellStyle name="Normal 2 2 4 21 2" xfId="5371" xr:uid="{00000000-0005-0000-0000-00003C200000}"/>
    <cellStyle name="Normal 2 2 4 21 2 2" xfId="11173" xr:uid="{00000000-0005-0000-0000-00003D200000}"/>
    <cellStyle name="Normal 2 2 4 21 3" xfId="5372" xr:uid="{00000000-0005-0000-0000-00003E200000}"/>
    <cellStyle name="Normal 2 2 4 21 3 2" xfId="11174" xr:uid="{00000000-0005-0000-0000-00003F200000}"/>
    <cellStyle name="Normal 2 2 4 21 4" xfId="11172" xr:uid="{00000000-0005-0000-0000-000040200000}"/>
    <cellStyle name="Normal 2 2 4 22" xfId="5373" xr:uid="{00000000-0005-0000-0000-000041200000}"/>
    <cellStyle name="Normal 2 2 4 22 2" xfId="11175" xr:uid="{00000000-0005-0000-0000-000042200000}"/>
    <cellStyle name="Normal 2 2 4 23" xfId="5374" xr:uid="{00000000-0005-0000-0000-000043200000}"/>
    <cellStyle name="Normal 2 2 4 23 2" xfId="11176" xr:uid="{00000000-0005-0000-0000-000044200000}"/>
    <cellStyle name="Normal 2 2 4 24" xfId="11135" xr:uid="{00000000-0005-0000-0000-000045200000}"/>
    <cellStyle name="Normal 2 2 4 3" xfId="5375" xr:uid="{00000000-0005-0000-0000-000046200000}"/>
    <cellStyle name="Normal 2 2 4 3 2" xfId="5376" xr:uid="{00000000-0005-0000-0000-000047200000}"/>
    <cellStyle name="Normal 2 2 4 3 2 2" xfId="11178" xr:uid="{00000000-0005-0000-0000-000048200000}"/>
    <cellStyle name="Normal 2 2 4 3 3" xfId="5377" xr:uid="{00000000-0005-0000-0000-000049200000}"/>
    <cellStyle name="Normal 2 2 4 3 3 2" xfId="11179" xr:uid="{00000000-0005-0000-0000-00004A200000}"/>
    <cellStyle name="Normal 2 2 4 3 4" xfId="11177" xr:uid="{00000000-0005-0000-0000-00004B200000}"/>
    <cellStyle name="Normal 2 2 4 4" xfId="5378" xr:uid="{00000000-0005-0000-0000-00004C200000}"/>
    <cellStyle name="Normal 2 2 4 4 2" xfId="5379" xr:uid="{00000000-0005-0000-0000-00004D200000}"/>
    <cellStyle name="Normal 2 2 4 4 2 2" xfId="11181" xr:uid="{00000000-0005-0000-0000-00004E200000}"/>
    <cellStyle name="Normal 2 2 4 4 3" xfId="5380" xr:uid="{00000000-0005-0000-0000-00004F200000}"/>
    <cellStyle name="Normal 2 2 4 4 3 2" xfId="11182" xr:uid="{00000000-0005-0000-0000-000050200000}"/>
    <cellStyle name="Normal 2 2 4 4 4" xfId="11180" xr:uid="{00000000-0005-0000-0000-000051200000}"/>
    <cellStyle name="Normal 2 2 4 5" xfId="5381" xr:uid="{00000000-0005-0000-0000-000052200000}"/>
    <cellStyle name="Normal 2 2 4 5 2" xfId="5382" xr:uid="{00000000-0005-0000-0000-000053200000}"/>
    <cellStyle name="Normal 2 2 4 5 2 2" xfId="11184" xr:uid="{00000000-0005-0000-0000-000054200000}"/>
    <cellStyle name="Normal 2 2 4 5 3" xfId="5383" xr:uid="{00000000-0005-0000-0000-000055200000}"/>
    <cellStyle name="Normal 2 2 4 5 3 2" xfId="11185" xr:uid="{00000000-0005-0000-0000-000056200000}"/>
    <cellStyle name="Normal 2 2 4 5 4" xfId="11183" xr:uid="{00000000-0005-0000-0000-000057200000}"/>
    <cellStyle name="Normal 2 2 4 6" xfId="5384" xr:uid="{00000000-0005-0000-0000-000058200000}"/>
    <cellStyle name="Normal 2 2 4 6 2" xfId="5385" xr:uid="{00000000-0005-0000-0000-000059200000}"/>
    <cellStyle name="Normal 2 2 4 6 2 2" xfId="11187" xr:uid="{00000000-0005-0000-0000-00005A200000}"/>
    <cellStyle name="Normal 2 2 4 6 3" xfId="5386" xr:uid="{00000000-0005-0000-0000-00005B200000}"/>
    <cellStyle name="Normal 2 2 4 6 3 2" xfId="11188" xr:uid="{00000000-0005-0000-0000-00005C200000}"/>
    <cellStyle name="Normal 2 2 4 6 4" xfId="11186" xr:uid="{00000000-0005-0000-0000-00005D200000}"/>
    <cellStyle name="Normal 2 2 4 7" xfId="5387" xr:uid="{00000000-0005-0000-0000-00005E200000}"/>
    <cellStyle name="Normal 2 2 4 7 2" xfId="5388" xr:uid="{00000000-0005-0000-0000-00005F200000}"/>
    <cellStyle name="Normal 2 2 4 7 2 2" xfId="11190" xr:uid="{00000000-0005-0000-0000-000060200000}"/>
    <cellStyle name="Normal 2 2 4 7 3" xfId="5389" xr:uid="{00000000-0005-0000-0000-000061200000}"/>
    <cellStyle name="Normal 2 2 4 7 3 2" xfId="11191" xr:uid="{00000000-0005-0000-0000-000062200000}"/>
    <cellStyle name="Normal 2 2 4 7 4" xfId="11189" xr:uid="{00000000-0005-0000-0000-000063200000}"/>
    <cellStyle name="Normal 2 2 4 8" xfId="5390" xr:uid="{00000000-0005-0000-0000-000064200000}"/>
    <cellStyle name="Normal 2 2 4 8 2" xfId="5391" xr:uid="{00000000-0005-0000-0000-000065200000}"/>
    <cellStyle name="Normal 2 2 4 8 2 2" xfId="11193" xr:uid="{00000000-0005-0000-0000-000066200000}"/>
    <cellStyle name="Normal 2 2 4 8 3" xfId="5392" xr:uid="{00000000-0005-0000-0000-000067200000}"/>
    <cellStyle name="Normal 2 2 4 8 3 2" xfId="11194" xr:uid="{00000000-0005-0000-0000-000068200000}"/>
    <cellStyle name="Normal 2 2 4 8 4" xfId="11192" xr:uid="{00000000-0005-0000-0000-000069200000}"/>
    <cellStyle name="Normal 2 2 4 9" xfId="5393" xr:uid="{00000000-0005-0000-0000-00006A200000}"/>
    <cellStyle name="Normal 2 2 4 9 2" xfId="5394" xr:uid="{00000000-0005-0000-0000-00006B200000}"/>
    <cellStyle name="Normal 2 2 4 9 2 2" xfId="11196" xr:uid="{00000000-0005-0000-0000-00006C200000}"/>
    <cellStyle name="Normal 2 2 4 9 3" xfId="5395" xr:uid="{00000000-0005-0000-0000-00006D200000}"/>
    <cellStyle name="Normal 2 2 4 9 3 2" xfId="11197" xr:uid="{00000000-0005-0000-0000-00006E200000}"/>
    <cellStyle name="Normal 2 2 4 9 4" xfId="11195" xr:uid="{00000000-0005-0000-0000-00006F200000}"/>
    <cellStyle name="Normal 2 2 4_WBS" xfId="5396" xr:uid="{00000000-0005-0000-0000-000070200000}"/>
    <cellStyle name="Normal 2 2 5" xfId="5397" xr:uid="{00000000-0005-0000-0000-000071200000}"/>
    <cellStyle name="Normal 2 2 5 10" xfId="5398" xr:uid="{00000000-0005-0000-0000-000072200000}"/>
    <cellStyle name="Normal 2 2 5 10 2" xfId="5399" xr:uid="{00000000-0005-0000-0000-000073200000}"/>
    <cellStyle name="Normal 2 2 5 10 2 2" xfId="11200" xr:uid="{00000000-0005-0000-0000-000074200000}"/>
    <cellStyle name="Normal 2 2 5 10 2 2 2" xfId="15228" xr:uid="{00000000-0005-0000-0000-000075200000}"/>
    <cellStyle name="Normal 2 2 5 10 2 3" xfId="15229" xr:uid="{00000000-0005-0000-0000-000076200000}"/>
    <cellStyle name="Normal 2 2 5 10 3" xfId="5400" xr:uid="{00000000-0005-0000-0000-000077200000}"/>
    <cellStyle name="Normal 2 2 5 10 3 2" xfId="11201" xr:uid="{00000000-0005-0000-0000-000078200000}"/>
    <cellStyle name="Normal 2 2 5 10 3 2 2" xfId="15230" xr:uid="{00000000-0005-0000-0000-000079200000}"/>
    <cellStyle name="Normal 2 2 5 10 3 3" xfId="15231" xr:uid="{00000000-0005-0000-0000-00007A200000}"/>
    <cellStyle name="Normal 2 2 5 10 4" xfId="11199" xr:uid="{00000000-0005-0000-0000-00007B200000}"/>
    <cellStyle name="Normal 2 2 5 10 4 2" xfId="15232" xr:uid="{00000000-0005-0000-0000-00007C200000}"/>
    <cellStyle name="Normal 2 2 5 10 4 2 2" xfId="15233" xr:uid="{00000000-0005-0000-0000-00007D200000}"/>
    <cellStyle name="Normal 2 2 5 10 4 3" xfId="15234" xr:uid="{00000000-0005-0000-0000-00007E200000}"/>
    <cellStyle name="Normal 2 2 5 10 5" xfId="15235" xr:uid="{00000000-0005-0000-0000-00007F200000}"/>
    <cellStyle name="Normal 2 2 5 10 5 2" xfId="15236" xr:uid="{00000000-0005-0000-0000-000080200000}"/>
    <cellStyle name="Normal 2 2 5 10 5 2 2" xfId="15237" xr:uid="{00000000-0005-0000-0000-000081200000}"/>
    <cellStyle name="Normal 2 2 5 10 5 3" xfId="15238" xr:uid="{00000000-0005-0000-0000-000082200000}"/>
    <cellStyle name="Normal 2 2 5 10 6" xfId="15239" xr:uid="{00000000-0005-0000-0000-000083200000}"/>
    <cellStyle name="Normal 2 2 5 10 6 2" xfId="15240" xr:uid="{00000000-0005-0000-0000-000084200000}"/>
    <cellStyle name="Normal 2 2 5 10 6 2 2" xfId="15241" xr:uid="{00000000-0005-0000-0000-000085200000}"/>
    <cellStyle name="Normal 2 2 5 10 6 3" xfId="15242" xr:uid="{00000000-0005-0000-0000-000086200000}"/>
    <cellStyle name="Normal 2 2 5 10 7" xfId="15243" xr:uid="{00000000-0005-0000-0000-000087200000}"/>
    <cellStyle name="Normal 2 2 5 10 7 2" xfId="15244" xr:uid="{00000000-0005-0000-0000-000088200000}"/>
    <cellStyle name="Normal 2 2 5 10 8" xfId="15245" xr:uid="{00000000-0005-0000-0000-000089200000}"/>
    <cellStyle name="Normal 2 2 5 11" xfId="5401" xr:uid="{00000000-0005-0000-0000-00008A200000}"/>
    <cellStyle name="Normal 2 2 5 11 2" xfId="5402" xr:uid="{00000000-0005-0000-0000-00008B200000}"/>
    <cellStyle name="Normal 2 2 5 11 2 2" xfId="11203" xr:uid="{00000000-0005-0000-0000-00008C200000}"/>
    <cellStyle name="Normal 2 2 5 11 2 2 2" xfId="15246" xr:uid="{00000000-0005-0000-0000-00008D200000}"/>
    <cellStyle name="Normal 2 2 5 11 2 3" xfId="15247" xr:uid="{00000000-0005-0000-0000-00008E200000}"/>
    <cellStyle name="Normal 2 2 5 11 3" xfId="5403" xr:uid="{00000000-0005-0000-0000-00008F200000}"/>
    <cellStyle name="Normal 2 2 5 11 3 2" xfId="11204" xr:uid="{00000000-0005-0000-0000-000090200000}"/>
    <cellStyle name="Normal 2 2 5 11 3 2 2" xfId="15248" xr:uid="{00000000-0005-0000-0000-000091200000}"/>
    <cellStyle name="Normal 2 2 5 11 3 3" xfId="15249" xr:uid="{00000000-0005-0000-0000-000092200000}"/>
    <cellStyle name="Normal 2 2 5 11 4" xfId="11202" xr:uid="{00000000-0005-0000-0000-000093200000}"/>
    <cellStyle name="Normal 2 2 5 11 4 2" xfId="15250" xr:uid="{00000000-0005-0000-0000-000094200000}"/>
    <cellStyle name="Normal 2 2 5 11 4 2 2" xfId="15251" xr:uid="{00000000-0005-0000-0000-000095200000}"/>
    <cellStyle name="Normal 2 2 5 11 4 3" xfId="15252" xr:uid="{00000000-0005-0000-0000-000096200000}"/>
    <cellStyle name="Normal 2 2 5 11 5" xfId="15253" xr:uid="{00000000-0005-0000-0000-000097200000}"/>
    <cellStyle name="Normal 2 2 5 11 5 2" xfId="15254" xr:uid="{00000000-0005-0000-0000-000098200000}"/>
    <cellStyle name="Normal 2 2 5 11 5 2 2" xfId="15255" xr:uid="{00000000-0005-0000-0000-000099200000}"/>
    <cellStyle name="Normal 2 2 5 11 5 3" xfId="15256" xr:uid="{00000000-0005-0000-0000-00009A200000}"/>
    <cellStyle name="Normal 2 2 5 11 6" xfId="15257" xr:uid="{00000000-0005-0000-0000-00009B200000}"/>
    <cellStyle name="Normal 2 2 5 11 6 2" xfId="15258" xr:uid="{00000000-0005-0000-0000-00009C200000}"/>
    <cellStyle name="Normal 2 2 5 11 6 2 2" xfId="15259" xr:uid="{00000000-0005-0000-0000-00009D200000}"/>
    <cellStyle name="Normal 2 2 5 11 6 3" xfId="15260" xr:uid="{00000000-0005-0000-0000-00009E200000}"/>
    <cellStyle name="Normal 2 2 5 11 7" xfId="15261" xr:uid="{00000000-0005-0000-0000-00009F200000}"/>
    <cellStyle name="Normal 2 2 5 11 7 2" xfId="15262" xr:uid="{00000000-0005-0000-0000-0000A0200000}"/>
    <cellStyle name="Normal 2 2 5 11 8" xfId="15263" xr:uid="{00000000-0005-0000-0000-0000A1200000}"/>
    <cellStyle name="Normal 2 2 5 12" xfId="5404" xr:uid="{00000000-0005-0000-0000-0000A2200000}"/>
    <cellStyle name="Normal 2 2 5 12 2" xfId="5405" xr:uid="{00000000-0005-0000-0000-0000A3200000}"/>
    <cellStyle name="Normal 2 2 5 12 2 2" xfId="11206" xr:uid="{00000000-0005-0000-0000-0000A4200000}"/>
    <cellStyle name="Normal 2 2 5 12 2 2 2" xfId="15264" xr:uid="{00000000-0005-0000-0000-0000A5200000}"/>
    <cellStyle name="Normal 2 2 5 12 2 3" xfId="15265" xr:uid="{00000000-0005-0000-0000-0000A6200000}"/>
    <cellStyle name="Normal 2 2 5 12 3" xfId="5406" xr:uid="{00000000-0005-0000-0000-0000A7200000}"/>
    <cellStyle name="Normal 2 2 5 12 3 2" xfId="11207" xr:uid="{00000000-0005-0000-0000-0000A8200000}"/>
    <cellStyle name="Normal 2 2 5 12 3 2 2" xfId="15266" xr:uid="{00000000-0005-0000-0000-0000A9200000}"/>
    <cellStyle name="Normal 2 2 5 12 3 3" xfId="15267" xr:uid="{00000000-0005-0000-0000-0000AA200000}"/>
    <cellStyle name="Normal 2 2 5 12 4" xfId="11205" xr:uid="{00000000-0005-0000-0000-0000AB200000}"/>
    <cellStyle name="Normal 2 2 5 12 4 2" xfId="15268" xr:uid="{00000000-0005-0000-0000-0000AC200000}"/>
    <cellStyle name="Normal 2 2 5 12 4 2 2" xfId="15269" xr:uid="{00000000-0005-0000-0000-0000AD200000}"/>
    <cellStyle name="Normal 2 2 5 12 4 3" xfId="15270" xr:uid="{00000000-0005-0000-0000-0000AE200000}"/>
    <cellStyle name="Normal 2 2 5 12 5" xfId="15271" xr:uid="{00000000-0005-0000-0000-0000AF200000}"/>
    <cellStyle name="Normal 2 2 5 12 5 2" xfId="15272" xr:uid="{00000000-0005-0000-0000-0000B0200000}"/>
    <cellStyle name="Normal 2 2 5 12 5 2 2" xfId="15273" xr:uid="{00000000-0005-0000-0000-0000B1200000}"/>
    <cellStyle name="Normal 2 2 5 12 5 3" xfId="15274" xr:uid="{00000000-0005-0000-0000-0000B2200000}"/>
    <cellStyle name="Normal 2 2 5 12 6" xfId="15275" xr:uid="{00000000-0005-0000-0000-0000B3200000}"/>
    <cellStyle name="Normal 2 2 5 12 6 2" xfId="15276" xr:uid="{00000000-0005-0000-0000-0000B4200000}"/>
    <cellStyle name="Normal 2 2 5 12 6 2 2" xfId="15277" xr:uid="{00000000-0005-0000-0000-0000B5200000}"/>
    <cellStyle name="Normal 2 2 5 12 6 3" xfId="15278" xr:uid="{00000000-0005-0000-0000-0000B6200000}"/>
    <cellStyle name="Normal 2 2 5 12 7" xfId="15279" xr:uid="{00000000-0005-0000-0000-0000B7200000}"/>
    <cellStyle name="Normal 2 2 5 12 7 2" xfId="15280" xr:uid="{00000000-0005-0000-0000-0000B8200000}"/>
    <cellStyle name="Normal 2 2 5 12 8" xfId="15281" xr:uid="{00000000-0005-0000-0000-0000B9200000}"/>
    <cellStyle name="Normal 2 2 5 13" xfId="5407" xr:uid="{00000000-0005-0000-0000-0000BA200000}"/>
    <cellStyle name="Normal 2 2 5 13 2" xfId="5408" xr:uid="{00000000-0005-0000-0000-0000BB200000}"/>
    <cellStyle name="Normal 2 2 5 13 2 2" xfId="11209" xr:uid="{00000000-0005-0000-0000-0000BC200000}"/>
    <cellStyle name="Normal 2 2 5 13 2 2 2" xfId="15282" xr:uid="{00000000-0005-0000-0000-0000BD200000}"/>
    <cellStyle name="Normal 2 2 5 13 2 3" xfId="15283" xr:uid="{00000000-0005-0000-0000-0000BE200000}"/>
    <cellStyle name="Normal 2 2 5 13 3" xfId="5409" xr:uid="{00000000-0005-0000-0000-0000BF200000}"/>
    <cellStyle name="Normal 2 2 5 13 3 2" xfId="11210" xr:uid="{00000000-0005-0000-0000-0000C0200000}"/>
    <cellStyle name="Normal 2 2 5 13 3 2 2" xfId="15284" xr:uid="{00000000-0005-0000-0000-0000C1200000}"/>
    <cellStyle name="Normal 2 2 5 13 3 3" xfId="15285" xr:uid="{00000000-0005-0000-0000-0000C2200000}"/>
    <cellStyle name="Normal 2 2 5 13 4" xfId="11208" xr:uid="{00000000-0005-0000-0000-0000C3200000}"/>
    <cellStyle name="Normal 2 2 5 13 4 2" xfId="15286" xr:uid="{00000000-0005-0000-0000-0000C4200000}"/>
    <cellStyle name="Normal 2 2 5 13 4 2 2" xfId="15287" xr:uid="{00000000-0005-0000-0000-0000C5200000}"/>
    <cellStyle name="Normal 2 2 5 13 4 3" xfId="15288" xr:uid="{00000000-0005-0000-0000-0000C6200000}"/>
    <cellStyle name="Normal 2 2 5 13 5" xfId="15289" xr:uid="{00000000-0005-0000-0000-0000C7200000}"/>
    <cellStyle name="Normal 2 2 5 13 5 2" xfId="15290" xr:uid="{00000000-0005-0000-0000-0000C8200000}"/>
    <cellStyle name="Normal 2 2 5 13 5 2 2" xfId="15291" xr:uid="{00000000-0005-0000-0000-0000C9200000}"/>
    <cellStyle name="Normal 2 2 5 13 5 3" xfId="15292" xr:uid="{00000000-0005-0000-0000-0000CA200000}"/>
    <cellStyle name="Normal 2 2 5 13 6" xfId="15293" xr:uid="{00000000-0005-0000-0000-0000CB200000}"/>
    <cellStyle name="Normal 2 2 5 13 6 2" xfId="15294" xr:uid="{00000000-0005-0000-0000-0000CC200000}"/>
    <cellStyle name="Normal 2 2 5 13 6 2 2" xfId="15295" xr:uid="{00000000-0005-0000-0000-0000CD200000}"/>
    <cellStyle name="Normal 2 2 5 13 6 3" xfId="15296" xr:uid="{00000000-0005-0000-0000-0000CE200000}"/>
    <cellStyle name="Normal 2 2 5 13 7" xfId="15297" xr:uid="{00000000-0005-0000-0000-0000CF200000}"/>
    <cellStyle name="Normal 2 2 5 13 7 2" xfId="15298" xr:uid="{00000000-0005-0000-0000-0000D0200000}"/>
    <cellStyle name="Normal 2 2 5 13 8" xfId="15299" xr:uid="{00000000-0005-0000-0000-0000D1200000}"/>
    <cellStyle name="Normal 2 2 5 14" xfId="5410" xr:uid="{00000000-0005-0000-0000-0000D2200000}"/>
    <cellStyle name="Normal 2 2 5 14 2" xfId="5411" xr:uid="{00000000-0005-0000-0000-0000D3200000}"/>
    <cellStyle name="Normal 2 2 5 14 2 2" xfId="11212" xr:uid="{00000000-0005-0000-0000-0000D4200000}"/>
    <cellStyle name="Normal 2 2 5 14 2 2 2" xfId="15300" xr:uid="{00000000-0005-0000-0000-0000D5200000}"/>
    <cellStyle name="Normal 2 2 5 14 2 3" xfId="15301" xr:uid="{00000000-0005-0000-0000-0000D6200000}"/>
    <cellStyle name="Normal 2 2 5 14 3" xfId="5412" xr:uid="{00000000-0005-0000-0000-0000D7200000}"/>
    <cellStyle name="Normal 2 2 5 14 3 2" xfId="11213" xr:uid="{00000000-0005-0000-0000-0000D8200000}"/>
    <cellStyle name="Normal 2 2 5 14 3 2 2" xfId="15302" xr:uid="{00000000-0005-0000-0000-0000D9200000}"/>
    <cellStyle name="Normal 2 2 5 14 3 3" xfId="15303" xr:uid="{00000000-0005-0000-0000-0000DA200000}"/>
    <cellStyle name="Normal 2 2 5 14 4" xfId="11211" xr:uid="{00000000-0005-0000-0000-0000DB200000}"/>
    <cellStyle name="Normal 2 2 5 14 4 2" xfId="15304" xr:uid="{00000000-0005-0000-0000-0000DC200000}"/>
    <cellStyle name="Normal 2 2 5 14 4 2 2" xfId="15305" xr:uid="{00000000-0005-0000-0000-0000DD200000}"/>
    <cellStyle name="Normal 2 2 5 14 4 3" xfId="15306" xr:uid="{00000000-0005-0000-0000-0000DE200000}"/>
    <cellStyle name="Normal 2 2 5 14 5" xfId="15307" xr:uid="{00000000-0005-0000-0000-0000DF200000}"/>
    <cellStyle name="Normal 2 2 5 14 5 2" xfId="15308" xr:uid="{00000000-0005-0000-0000-0000E0200000}"/>
    <cellStyle name="Normal 2 2 5 14 5 2 2" xfId="15309" xr:uid="{00000000-0005-0000-0000-0000E1200000}"/>
    <cellStyle name="Normal 2 2 5 14 5 3" xfId="15310" xr:uid="{00000000-0005-0000-0000-0000E2200000}"/>
    <cellStyle name="Normal 2 2 5 14 6" xfId="15311" xr:uid="{00000000-0005-0000-0000-0000E3200000}"/>
    <cellStyle name="Normal 2 2 5 14 6 2" xfId="15312" xr:uid="{00000000-0005-0000-0000-0000E4200000}"/>
    <cellStyle name="Normal 2 2 5 14 6 2 2" xfId="15313" xr:uid="{00000000-0005-0000-0000-0000E5200000}"/>
    <cellStyle name="Normal 2 2 5 14 6 3" xfId="15314" xr:uid="{00000000-0005-0000-0000-0000E6200000}"/>
    <cellStyle name="Normal 2 2 5 14 7" xfId="15315" xr:uid="{00000000-0005-0000-0000-0000E7200000}"/>
    <cellStyle name="Normal 2 2 5 14 7 2" xfId="15316" xr:uid="{00000000-0005-0000-0000-0000E8200000}"/>
    <cellStyle name="Normal 2 2 5 14 8" xfId="15317" xr:uid="{00000000-0005-0000-0000-0000E9200000}"/>
    <cellStyle name="Normal 2 2 5 15" xfId="5413" xr:uid="{00000000-0005-0000-0000-0000EA200000}"/>
    <cellStyle name="Normal 2 2 5 15 2" xfId="5414" xr:uid="{00000000-0005-0000-0000-0000EB200000}"/>
    <cellStyle name="Normal 2 2 5 15 2 2" xfId="11215" xr:uid="{00000000-0005-0000-0000-0000EC200000}"/>
    <cellStyle name="Normal 2 2 5 15 2 2 2" xfId="15318" xr:uid="{00000000-0005-0000-0000-0000ED200000}"/>
    <cellStyle name="Normal 2 2 5 15 2 3" xfId="15319" xr:uid="{00000000-0005-0000-0000-0000EE200000}"/>
    <cellStyle name="Normal 2 2 5 15 3" xfId="5415" xr:uid="{00000000-0005-0000-0000-0000EF200000}"/>
    <cellStyle name="Normal 2 2 5 15 3 2" xfId="11216" xr:uid="{00000000-0005-0000-0000-0000F0200000}"/>
    <cellStyle name="Normal 2 2 5 15 3 2 2" xfId="15320" xr:uid="{00000000-0005-0000-0000-0000F1200000}"/>
    <cellStyle name="Normal 2 2 5 15 3 3" xfId="15321" xr:uid="{00000000-0005-0000-0000-0000F2200000}"/>
    <cellStyle name="Normal 2 2 5 15 4" xfId="11214" xr:uid="{00000000-0005-0000-0000-0000F3200000}"/>
    <cellStyle name="Normal 2 2 5 15 4 2" xfId="15322" xr:uid="{00000000-0005-0000-0000-0000F4200000}"/>
    <cellStyle name="Normal 2 2 5 15 4 2 2" xfId="15323" xr:uid="{00000000-0005-0000-0000-0000F5200000}"/>
    <cellStyle name="Normal 2 2 5 15 4 3" xfId="15324" xr:uid="{00000000-0005-0000-0000-0000F6200000}"/>
    <cellStyle name="Normal 2 2 5 15 5" xfId="15325" xr:uid="{00000000-0005-0000-0000-0000F7200000}"/>
    <cellStyle name="Normal 2 2 5 15 5 2" xfId="15326" xr:uid="{00000000-0005-0000-0000-0000F8200000}"/>
    <cellStyle name="Normal 2 2 5 15 5 2 2" xfId="15327" xr:uid="{00000000-0005-0000-0000-0000F9200000}"/>
    <cellStyle name="Normal 2 2 5 15 5 3" xfId="15328" xr:uid="{00000000-0005-0000-0000-0000FA200000}"/>
    <cellStyle name="Normal 2 2 5 15 6" xfId="15329" xr:uid="{00000000-0005-0000-0000-0000FB200000}"/>
    <cellStyle name="Normal 2 2 5 15 6 2" xfId="15330" xr:uid="{00000000-0005-0000-0000-0000FC200000}"/>
    <cellStyle name="Normal 2 2 5 15 6 2 2" xfId="15331" xr:uid="{00000000-0005-0000-0000-0000FD200000}"/>
    <cellStyle name="Normal 2 2 5 15 6 3" xfId="15332" xr:uid="{00000000-0005-0000-0000-0000FE200000}"/>
    <cellStyle name="Normal 2 2 5 15 7" xfId="15333" xr:uid="{00000000-0005-0000-0000-0000FF200000}"/>
    <cellStyle name="Normal 2 2 5 15 7 2" xfId="15334" xr:uid="{00000000-0005-0000-0000-000000210000}"/>
    <cellStyle name="Normal 2 2 5 15 8" xfId="15335" xr:uid="{00000000-0005-0000-0000-000001210000}"/>
    <cellStyle name="Normal 2 2 5 16" xfId="5416" xr:uid="{00000000-0005-0000-0000-000002210000}"/>
    <cellStyle name="Normal 2 2 5 16 2" xfId="5417" xr:uid="{00000000-0005-0000-0000-000003210000}"/>
    <cellStyle name="Normal 2 2 5 16 2 2" xfId="11218" xr:uid="{00000000-0005-0000-0000-000004210000}"/>
    <cellStyle name="Normal 2 2 5 16 2 2 2" xfId="15336" xr:uid="{00000000-0005-0000-0000-000005210000}"/>
    <cellStyle name="Normal 2 2 5 16 2 3" xfId="15337" xr:uid="{00000000-0005-0000-0000-000006210000}"/>
    <cellStyle name="Normal 2 2 5 16 3" xfId="5418" xr:uid="{00000000-0005-0000-0000-000007210000}"/>
    <cellStyle name="Normal 2 2 5 16 3 2" xfId="11219" xr:uid="{00000000-0005-0000-0000-000008210000}"/>
    <cellStyle name="Normal 2 2 5 16 3 2 2" xfId="15338" xr:uid="{00000000-0005-0000-0000-000009210000}"/>
    <cellStyle name="Normal 2 2 5 16 3 3" xfId="15339" xr:uid="{00000000-0005-0000-0000-00000A210000}"/>
    <cellStyle name="Normal 2 2 5 16 4" xfId="11217" xr:uid="{00000000-0005-0000-0000-00000B210000}"/>
    <cellStyle name="Normal 2 2 5 16 4 2" xfId="15340" xr:uid="{00000000-0005-0000-0000-00000C210000}"/>
    <cellStyle name="Normal 2 2 5 16 4 2 2" xfId="15341" xr:uid="{00000000-0005-0000-0000-00000D210000}"/>
    <cellStyle name="Normal 2 2 5 16 4 3" xfId="15342" xr:uid="{00000000-0005-0000-0000-00000E210000}"/>
    <cellStyle name="Normal 2 2 5 16 5" xfId="15343" xr:uid="{00000000-0005-0000-0000-00000F210000}"/>
    <cellStyle name="Normal 2 2 5 16 5 2" xfId="15344" xr:uid="{00000000-0005-0000-0000-000010210000}"/>
    <cellStyle name="Normal 2 2 5 16 5 2 2" xfId="15345" xr:uid="{00000000-0005-0000-0000-000011210000}"/>
    <cellStyle name="Normal 2 2 5 16 5 3" xfId="15346" xr:uid="{00000000-0005-0000-0000-000012210000}"/>
    <cellStyle name="Normal 2 2 5 16 6" xfId="15347" xr:uid="{00000000-0005-0000-0000-000013210000}"/>
    <cellStyle name="Normal 2 2 5 16 6 2" xfId="15348" xr:uid="{00000000-0005-0000-0000-000014210000}"/>
    <cellStyle name="Normal 2 2 5 16 6 2 2" xfId="15349" xr:uid="{00000000-0005-0000-0000-000015210000}"/>
    <cellStyle name="Normal 2 2 5 16 6 3" xfId="15350" xr:uid="{00000000-0005-0000-0000-000016210000}"/>
    <cellStyle name="Normal 2 2 5 16 7" xfId="15351" xr:uid="{00000000-0005-0000-0000-000017210000}"/>
    <cellStyle name="Normal 2 2 5 16 7 2" xfId="15352" xr:uid="{00000000-0005-0000-0000-000018210000}"/>
    <cellStyle name="Normal 2 2 5 16 8" xfId="15353" xr:uid="{00000000-0005-0000-0000-000019210000}"/>
    <cellStyle name="Normal 2 2 5 17" xfId="5419" xr:uid="{00000000-0005-0000-0000-00001A210000}"/>
    <cellStyle name="Normal 2 2 5 17 2" xfId="5420" xr:uid="{00000000-0005-0000-0000-00001B210000}"/>
    <cellStyle name="Normal 2 2 5 17 2 2" xfId="11221" xr:uid="{00000000-0005-0000-0000-00001C210000}"/>
    <cellStyle name="Normal 2 2 5 17 2 2 2" xfId="15354" xr:uid="{00000000-0005-0000-0000-00001D210000}"/>
    <cellStyle name="Normal 2 2 5 17 2 3" xfId="15355" xr:uid="{00000000-0005-0000-0000-00001E210000}"/>
    <cellStyle name="Normal 2 2 5 17 3" xfId="5421" xr:uid="{00000000-0005-0000-0000-00001F210000}"/>
    <cellStyle name="Normal 2 2 5 17 3 2" xfId="11222" xr:uid="{00000000-0005-0000-0000-000020210000}"/>
    <cellStyle name="Normal 2 2 5 17 3 2 2" xfId="15356" xr:uid="{00000000-0005-0000-0000-000021210000}"/>
    <cellStyle name="Normal 2 2 5 17 3 3" xfId="15357" xr:uid="{00000000-0005-0000-0000-000022210000}"/>
    <cellStyle name="Normal 2 2 5 17 4" xfId="11220" xr:uid="{00000000-0005-0000-0000-000023210000}"/>
    <cellStyle name="Normal 2 2 5 17 4 2" xfId="15358" xr:uid="{00000000-0005-0000-0000-000024210000}"/>
    <cellStyle name="Normal 2 2 5 17 4 2 2" xfId="15359" xr:uid="{00000000-0005-0000-0000-000025210000}"/>
    <cellStyle name="Normal 2 2 5 17 4 3" xfId="15360" xr:uid="{00000000-0005-0000-0000-000026210000}"/>
    <cellStyle name="Normal 2 2 5 17 5" xfId="15361" xr:uid="{00000000-0005-0000-0000-000027210000}"/>
    <cellStyle name="Normal 2 2 5 17 5 2" xfId="15362" xr:uid="{00000000-0005-0000-0000-000028210000}"/>
    <cellStyle name="Normal 2 2 5 17 5 2 2" xfId="15363" xr:uid="{00000000-0005-0000-0000-000029210000}"/>
    <cellStyle name="Normal 2 2 5 17 5 3" xfId="15364" xr:uid="{00000000-0005-0000-0000-00002A210000}"/>
    <cellStyle name="Normal 2 2 5 17 6" xfId="15365" xr:uid="{00000000-0005-0000-0000-00002B210000}"/>
    <cellStyle name="Normal 2 2 5 17 6 2" xfId="15366" xr:uid="{00000000-0005-0000-0000-00002C210000}"/>
    <cellStyle name="Normal 2 2 5 17 6 2 2" xfId="15367" xr:uid="{00000000-0005-0000-0000-00002D210000}"/>
    <cellStyle name="Normal 2 2 5 17 6 3" xfId="15368" xr:uid="{00000000-0005-0000-0000-00002E210000}"/>
    <cellStyle name="Normal 2 2 5 17 7" xfId="15369" xr:uid="{00000000-0005-0000-0000-00002F210000}"/>
    <cellStyle name="Normal 2 2 5 17 7 2" xfId="15370" xr:uid="{00000000-0005-0000-0000-000030210000}"/>
    <cellStyle name="Normal 2 2 5 17 8" xfId="15371" xr:uid="{00000000-0005-0000-0000-000031210000}"/>
    <cellStyle name="Normal 2 2 5 18" xfId="5422" xr:uid="{00000000-0005-0000-0000-000032210000}"/>
    <cellStyle name="Normal 2 2 5 18 2" xfId="5423" xr:uid="{00000000-0005-0000-0000-000033210000}"/>
    <cellStyle name="Normal 2 2 5 18 2 2" xfId="11224" xr:uid="{00000000-0005-0000-0000-000034210000}"/>
    <cellStyle name="Normal 2 2 5 18 2 2 2" xfId="15372" xr:uid="{00000000-0005-0000-0000-000035210000}"/>
    <cellStyle name="Normal 2 2 5 18 2 3" xfId="15373" xr:uid="{00000000-0005-0000-0000-000036210000}"/>
    <cellStyle name="Normal 2 2 5 18 3" xfId="5424" xr:uid="{00000000-0005-0000-0000-000037210000}"/>
    <cellStyle name="Normal 2 2 5 18 3 2" xfId="11225" xr:uid="{00000000-0005-0000-0000-000038210000}"/>
    <cellStyle name="Normal 2 2 5 18 3 2 2" xfId="15374" xr:uid="{00000000-0005-0000-0000-000039210000}"/>
    <cellStyle name="Normal 2 2 5 18 3 3" xfId="15375" xr:uid="{00000000-0005-0000-0000-00003A210000}"/>
    <cellStyle name="Normal 2 2 5 18 4" xfId="11223" xr:uid="{00000000-0005-0000-0000-00003B210000}"/>
    <cellStyle name="Normal 2 2 5 18 4 2" xfId="15376" xr:uid="{00000000-0005-0000-0000-00003C210000}"/>
    <cellStyle name="Normal 2 2 5 18 4 2 2" xfId="15377" xr:uid="{00000000-0005-0000-0000-00003D210000}"/>
    <cellStyle name="Normal 2 2 5 18 4 3" xfId="15378" xr:uid="{00000000-0005-0000-0000-00003E210000}"/>
    <cellStyle name="Normal 2 2 5 18 5" xfId="15379" xr:uid="{00000000-0005-0000-0000-00003F210000}"/>
    <cellStyle name="Normal 2 2 5 18 5 2" xfId="15380" xr:uid="{00000000-0005-0000-0000-000040210000}"/>
    <cellStyle name="Normal 2 2 5 18 5 2 2" xfId="15381" xr:uid="{00000000-0005-0000-0000-000041210000}"/>
    <cellStyle name="Normal 2 2 5 18 5 3" xfId="15382" xr:uid="{00000000-0005-0000-0000-000042210000}"/>
    <cellStyle name="Normal 2 2 5 18 6" xfId="15383" xr:uid="{00000000-0005-0000-0000-000043210000}"/>
    <cellStyle name="Normal 2 2 5 18 6 2" xfId="15384" xr:uid="{00000000-0005-0000-0000-000044210000}"/>
    <cellStyle name="Normal 2 2 5 18 6 2 2" xfId="15385" xr:uid="{00000000-0005-0000-0000-000045210000}"/>
    <cellStyle name="Normal 2 2 5 18 6 3" xfId="15386" xr:uid="{00000000-0005-0000-0000-000046210000}"/>
    <cellStyle name="Normal 2 2 5 18 7" xfId="15387" xr:uid="{00000000-0005-0000-0000-000047210000}"/>
    <cellStyle name="Normal 2 2 5 18 7 2" xfId="15388" xr:uid="{00000000-0005-0000-0000-000048210000}"/>
    <cellStyle name="Normal 2 2 5 18 8" xfId="15389" xr:uid="{00000000-0005-0000-0000-000049210000}"/>
    <cellStyle name="Normal 2 2 5 19" xfId="5425" xr:uid="{00000000-0005-0000-0000-00004A210000}"/>
    <cellStyle name="Normal 2 2 5 19 2" xfId="5426" xr:uid="{00000000-0005-0000-0000-00004B210000}"/>
    <cellStyle name="Normal 2 2 5 19 2 2" xfId="11227" xr:uid="{00000000-0005-0000-0000-00004C210000}"/>
    <cellStyle name="Normal 2 2 5 19 2 2 2" xfId="15390" xr:uid="{00000000-0005-0000-0000-00004D210000}"/>
    <cellStyle name="Normal 2 2 5 19 2 3" xfId="15391" xr:uid="{00000000-0005-0000-0000-00004E210000}"/>
    <cellStyle name="Normal 2 2 5 19 3" xfId="5427" xr:uid="{00000000-0005-0000-0000-00004F210000}"/>
    <cellStyle name="Normal 2 2 5 19 3 2" xfId="11228" xr:uid="{00000000-0005-0000-0000-000050210000}"/>
    <cellStyle name="Normal 2 2 5 19 3 2 2" xfId="15392" xr:uid="{00000000-0005-0000-0000-000051210000}"/>
    <cellStyle name="Normal 2 2 5 19 3 3" xfId="15393" xr:uid="{00000000-0005-0000-0000-000052210000}"/>
    <cellStyle name="Normal 2 2 5 19 4" xfId="11226" xr:uid="{00000000-0005-0000-0000-000053210000}"/>
    <cellStyle name="Normal 2 2 5 19 4 2" xfId="15394" xr:uid="{00000000-0005-0000-0000-000054210000}"/>
    <cellStyle name="Normal 2 2 5 19 4 2 2" xfId="15395" xr:uid="{00000000-0005-0000-0000-000055210000}"/>
    <cellStyle name="Normal 2 2 5 19 4 3" xfId="15396" xr:uid="{00000000-0005-0000-0000-000056210000}"/>
    <cellStyle name="Normal 2 2 5 19 5" xfId="15397" xr:uid="{00000000-0005-0000-0000-000057210000}"/>
    <cellStyle name="Normal 2 2 5 19 5 2" xfId="15398" xr:uid="{00000000-0005-0000-0000-000058210000}"/>
    <cellStyle name="Normal 2 2 5 19 5 2 2" xfId="15399" xr:uid="{00000000-0005-0000-0000-000059210000}"/>
    <cellStyle name="Normal 2 2 5 19 5 3" xfId="15400" xr:uid="{00000000-0005-0000-0000-00005A210000}"/>
    <cellStyle name="Normal 2 2 5 19 6" xfId="15401" xr:uid="{00000000-0005-0000-0000-00005B210000}"/>
    <cellStyle name="Normal 2 2 5 19 6 2" xfId="15402" xr:uid="{00000000-0005-0000-0000-00005C210000}"/>
    <cellStyle name="Normal 2 2 5 19 6 2 2" xfId="15403" xr:uid="{00000000-0005-0000-0000-00005D210000}"/>
    <cellStyle name="Normal 2 2 5 19 6 3" xfId="15404" xr:uid="{00000000-0005-0000-0000-00005E210000}"/>
    <cellStyle name="Normal 2 2 5 19 7" xfId="15405" xr:uid="{00000000-0005-0000-0000-00005F210000}"/>
    <cellStyle name="Normal 2 2 5 19 7 2" xfId="15406" xr:uid="{00000000-0005-0000-0000-000060210000}"/>
    <cellStyle name="Normal 2 2 5 19 8" xfId="15407" xr:uid="{00000000-0005-0000-0000-000061210000}"/>
    <cellStyle name="Normal 2 2 5 2" xfId="5428" xr:uid="{00000000-0005-0000-0000-000062210000}"/>
    <cellStyle name="Normal 2 2 5 2 2" xfId="5429" xr:uid="{00000000-0005-0000-0000-000063210000}"/>
    <cellStyle name="Normal 2 2 5 2 2 2" xfId="11230" xr:uid="{00000000-0005-0000-0000-000064210000}"/>
    <cellStyle name="Normal 2 2 5 2 2 2 2" xfId="15408" xr:uid="{00000000-0005-0000-0000-000065210000}"/>
    <cellStyle name="Normal 2 2 5 2 2 3" xfId="15409" xr:uid="{00000000-0005-0000-0000-000066210000}"/>
    <cellStyle name="Normal 2 2 5 2 3" xfId="5430" xr:uid="{00000000-0005-0000-0000-000067210000}"/>
    <cellStyle name="Normal 2 2 5 2 3 2" xfId="11231" xr:uid="{00000000-0005-0000-0000-000068210000}"/>
    <cellStyle name="Normal 2 2 5 2 3 2 2" xfId="15410" xr:uid="{00000000-0005-0000-0000-000069210000}"/>
    <cellStyle name="Normal 2 2 5 2 3 3" xfId="15411" xr:uid="{00000000-0005-0000-0000-00006A210000}"/>
    <cellStyle name="Normal 2 2 5 2 4" xfId="11229" xr:uid="{00000000-0005-0000-0000-00006B210000}"/>
    <cellStyle name="Normal 2 2 5 2 4 2" xfId="15412" xr:uid="{00000000-0005-0000-0000-00006C210000}"/>
    <cellStyle name="Normal 2 2 5 2 4 2 2" xfId="15413" xr:uid="{00000000-0005-0000-0000-00006D210000}"/>
    <cellStyle name="Normal 2 2 5 2 4 3" xfId="15414" xr:uid="{00000000-0005-0000-0000-00006E210000}"/>
    <cellStyle name="Normal 2 2 5 2 5" xfId="15415" xr:uid="{00000000-0005-0000-0000-00006F210000}"/>
    <cellStyle name="Normal 2 2 5 2 5 2" xfId="15416" xr:uid="{00000000-0005-0000-0000-000070210000}"/>
    <cellStyle name="Normal 2 2 5 2 5 2 2" xfId="15417" xr:uid="{00000000-0005-0000-0000-000071210000}"/>
    <cellStyle name="Normal 2 2 5 2 5 3" xfId="15418" xr:uid="{00000000-0005-0000-0000-000072210000}"/>
    <cellStyle name="Normal 2 2 5 2 6" xfId="15419" xr:uid="{00000000-0005-0000-0000-000073210000}"/>
    <cellStyle name="Normal 2 2 5 2 6 2" xfId="15420" xr:uid="{00000000-0005-0000-0000-000074210000}"/>
    <cellStyle name="Normal 2 2 5 2 6 2 2" xfId="15421" xr:uid="{00000000-0005-0000-0000-000075210000}"/>
    <cellStyle name="Normal 2 2 5 2 6 3" xfId="15422" xr:uid="{00000000-0005-0000-0000-000076210000}"/>
    <cellStyle name="Normal 2 2 5 2 7" xfId="15423" xr:uid="{00000000-0005-0000-0000-000077210000}"/>
    <cellStyle name="Normal 2 2 5 2 7 2" xfId="15424" xr:uid="{00000000-0005-0000-0000-000078210000}"/>
    <cellStyle name="Normal 2 2 5 2 8" xfId="15425" xr:uid="{00000000-0005-0000-0000-000079210000}"/>
    <cellStyle name="Normal 2 2 5 20" xfId="5431" xr:uid="{00000000-0005-0000-0000-00007A210000}"/>
    <cellStyle name="Normal 2 2 5 20 2" xfId="5432" xr:uid="{00000000-0005-0000-0000-00007B210000}"/>
    <cellStyle name="Normal 2 2 5 20 2 2" xfId="11233" xr:uid="{00000000-0005-0000-0000-00007C210000}"/>
    <cellStyle name="Normal 2 2 5 20 2 2 2" xfId="15426" xr:uid="{00000000-0005-0000-0000-00007D210000}"/>
    <cellStyle name="Normal 2 2 5 20 2 3" xfId="15427" xr:uid="{00000000-0005-0000-0000-00007E210000}"/>
    <cellStyle name="Normal 2 2 5 20 3" xfId="5433" xr:uid="{00000000-0005-0000-0000-00007F210000}"/>
    <cellStyle name="Normal 2 2 5 20 3 2" xfId="11234" xr:uid="{00000000-0005-0000-0000-000080210000}"/>
    <cellStyle name="Normal 2 2 5 20 3 2 2" xfId="15428" xr:uid="{00000000-0005-0000-0000-000081210000}"/>
    <cellStyle name="Normal 2 2 5 20 3 3" xfId="15429" xr:uid="{00000000-0005-0000-0000-000082210000}"/>
    <cellStyle name="Normal 2 2 5 20 4" xfId="11232" xr:uid="{00000000-0005-0000-0000-000083210000}"/>
    <cellStyle name="Normal 2 2 5 20 4 2" xfId="15430" xr:uid="{00000000-0005-0000-0000-000084210000}"/>
    <cellStyle name="Normal 2 2 5 20 4 2 2" xfId="15431" xr:uid="{00000000-0005-0000-0000-000085210000}"/>
    <cellStyle name="Normal 2 2 5 20 4 3" xfId="15432" xr:uid="{00000000-0005-0000-0000-000086210000}"/>
    <cellStyle name="Normal 2 2 5 20 5" xfId="15433" xr:uid="{00000000-0005-0000-0000-000087210000}"/>
    <cellStyle name="Normal 2 2 5 20 5 2" xfId="15434" xr:uid="{00000000-0005-0000-0000-000088210000}"/>
    <cellStyle name="Normal 2 2 5 20 5 2 2" xfId="15435" xr:uid="{00000000-0005-0000-0000-000089210000}"/>
    <cellStyle name="Normal 2 2 5 20 5 3" xfId="15436" xr:uid="{00000000-0005-0000-0000-00008A210000}"/>
    <cellStyle name="Normal 2 2 5 20 6" xfId="15437" xr:uid="{00000000-0005-0000-0000-00008B210000}"/>
    <cellStyle name="Normal 2 2 5 20 6 2" xfId="15438" xr:uid="{00000000-0005-0000-0000-00008C210000}"/>
    <cellStyle name="Normal 2 2 5 20 6 2 2" xfId="15439" xr:uid="{00000000-0005-0000-0000-00008D210000}"/>
    <cellStyle name="Normal 2 2 5 20 6 3" xfId="15440" xr:uid="{00000000-0005-0000-0000-00008E210000}"/>
    <cellStyle name="Normal 2 2 5 20 7" xfId="15441" xr:uid="{00000000-0005-0000-0000-00008F210000}"/>
    <cellStyle name="Normal 2 2 5 20 7 2" xfId="15442" xr:uid="{00000000-0005-0000-0000-000090210000}"/>
    <cellStyle name="Normal 2 2 5 20 8" xfId="15443" xr:uid="{00000000-0005-0000-0000-000091210000}"/>
    <cellStyle name="Normal 2 2 5 21" xfId="5434" xr:uid="{00000000-0005-0000-0000-000092210000}"/>
    <cellStyle name="Normal 2 2 5 21 2" xfId="5435" xr:uid="{00000000-0005-0000-0000-000093210000}"/>
    <cellStyle name="Normal 2 2 5 21 2 2" xfId="11236" xr:uid="{00000000-0005-0000-0000-000094210000}"/>
    <cellStyle name="Normal 2 2 5 21 2 2 2" xfId="15444" xr:uid="{00000000-0005-0000-0000-000095210000}"/>
    <cellStyle name="Normal 2 2 5 21 2 3" xfId="15445" xr:uid="{00000000-0005-0000-0000-000096210000}"/>
    <cellStyle name="Normal 2 2 5 21 3" xfId="5436" xr:uid="{00000000-0005-0000-0000-000097210000}"/>
    <cellStyle name="Normal 2 2 5 21 3 2" xfId="11237" xr:uid="{00000000-0005-0000-0000-000098210000}"/>
    <cellStyle name="Normal 2 2 5 21 3 2 2" xfId="15446" xr:uid="{00000000-0005-0000-0000-000099210000}"/>
    <cellStyle name="Normal 2 2 5 21 3 3" xfId="15447" xr:uid="{00000000-0005-0000-0000-00009A210000}"/>
    <cellStyle name="Normal 2 2 5 21 4" xfId="11235" xr:uid="{00000000-0005-0000-0000-00009B210000}"/>
    <cellStyle name="Normal 2 2 5 21 4 2" xfId="15448" xr:uid="{00000000-0005-0000-0000-00009C210000}"/>
    <cellStyle name="Normal 2 2 5 21 4 2 2" xfId="15449" xr:uid="{00000000-0005-0000-0000-00009D210000}"/>
    <cellStyle name="Normal 2 2 5 21 4 3" xfId="15450" xr:uid="{00000000-0005-0000-0000-00009E210000}"/>
    <cellStyle name="Normal 2 2 5 21 5" xfId="15451" xr:uid="{00000000-0005-0000-0000-00009F210000}"/>
    <cellStyle name="Normal 2 2 5 21 5 2" xfId="15452" xr:uid="{00000000-0005-0000-0000-0000A0210000}"/>
    <cellStyle name="Normal 2 2 5 21 5 2 2" xfId="15453" xr:uid="{00000000-0005-0000-0000-0000A1210000}"/>
    <cellStyle name="Normal 2 2 5 21 5 3" xfId="15454" xr:uid="{00000000-0005-0000-0000-0000A2210000}"/>
    <cellStyle name="Normal 2 2 5 21 6" xfId="15455" xr:uid="{00000000-0005-0000-0000-0000A3210000}"/>
    <cellStyle name="Normal 2 2 5 21 6 2" xfId="15456" xr:uid="{00000000-0005-0000-0000-0000A4210000}"/>
    <cellStyle name="Normal 2 2 5 21 6 2 2" xfId="15457" xr:uid="{00000000-0005-0000-0000-0000A5210000}"/>
    <cellStyle name="Normal 2 2 5 21 6 3" xfId="15458" xr:uid="{00000000-0005-0000-0000-0000A6210000}"/>
    <cellStyle name="Normal 2 2 5 21 7" xfId="15459" xr:uid="{00000000-0005-0000-0000-0000A7210000}"/>
    <cellStyle name="Normal 2 2 5 21 7 2" xfId="15460" xr:uid="{00000000-0005-0000-0000-0000A8210000}"/>
    <cellStyle name="Normal 2 2 5 21 8" xfId="15461" xr:uid="{00000000-0005-0000-0000-0000A9210000}"/>
    <cellStyle name="Normal 2 2 5 22" xfId="5437" xr:uid="{00000000-0005-0000-0000-0000AA210000}"/>
    <cellStyle name="Normal 2 2 5 22 2" xfId="11238" xr:uid="{00000000-0005-0000-0000-0000AB210000}"/>
    <cellStyle name="Normal 2 2 5 23" xfId="5438" xr:uid="{00000000-0005-0000-0000-0000AC210000}"/>
    <cellStyle name="Normal 2 2 5 23 2" xfId="11239" xr:uid="{00000000-0005-0000-0000-0000AD210000}"/>
    <cellStyle name="Normal 2 2 5 24" xfId="11198" xr:uid="{00000000-0005-0000-0000-0000AE210000}"/>
    <cellStyle name="Normal 2 2 5 3" xfId="5439" xr:uid="{00000000-0005-0000-0000-0000AF210000}"/>
    <cellStyle name="Normal 2 2 5 3 2" xfId="5440" xr:uid="{00000000-0005-0000-0000-0000B0210000}"/>
    <cellStyle name="Normal 2 2 5 3 2 2" xfId="11241" xr:uid="{00000000-0005-0000-0000-0000B1210000}"/>
    <cellStyle name="Normal 2 2 5 3 2 2 2" xfId="15462" xr:uid="{00000000-0005-0000-0000-0000B2210000}"/>
    <cellStyle name="Normal 2 2 5 3 2 3" xfId="15463" xr:uid="{00000000-0005-0000-0000-0000B3210000}"/>
    <cellStyle name="Normal 2 2 5 3 3" xfId="5441" xr:uid="{00000000-0005-0000-0000-0000B4210000}"/>
    <cellStyle name="Normal 2 2 5 3 3 2" xfId="11242" xr:uid="{00000000-0005-0000-0000-0000B5210000}"/>
    <cellStyle name="Normal 2 2 5 3 3 2 2" xfId="15464" xr:uid="{00000000-0005-0000-0000-0000B6210000}"/>
    <cellStyle name="Normal 2 2 5 3 3 3" xfId="15465" xr:uid="{00000000-0005-0000-0000-0000B7210000}"/>
    <cellStyle name="Normal 2 2 5 3 4" xfId="11240" xr:uid="{00000000-0005-0000-0000-0000B8210000}"/>
    <cellStyle name="Normal 2 2 5 3 4 2" xfId="15466" xr:uid="{00000000-0005-0000-0000-0000B9210000}"/>
    <cellStyle name="Normal 2 2 5 3 4 2 2" xfId="15467" xr:uid="{00000000-0005-0000-0000-0000BA210000}"/>
    <cellStyle name="Normal 2 2 5 3 4 3" xfId="15468" xr:uid="{00000000-0005-0000-0000-0000BB210000}"/>
    <cellStyle name="Normal 2 2 5 3 5" xfId="15469" xr:uid="{00000000-0005-0000-0000-0000BC210000}"/>
    <cellStyle name="Normal 2 2 5 3 5 2" xfId="15470" xr:uid="{00000000-0005-0000-0000-0000BD210000}"/>
    <cellStyle name="Normal 2 2 5 3 5 2 2" xfId="15471" xr:uid="{00000000-0005-0000-0000-0000BE210000}"/>
    <cellStyle name="Normal 2 2 5 3 5 3" xfId="15472" xr:uid="{00000000-0005-0000-0000-0000BF210000}"/>
    <cellStyle name="Normal 2 2 5 3 6" xfId="15473" xr:uid="{00000000-0005-0000-0000-0000C0210000}"/>
    <cellStyle name="Normal 2 2 5 3 6 2" xfId="15474" xr:uid="{00000000-0005-0000-0000-0000C1210000}"/>
    <cellStyle name="Normal 2 2 5 3 6 2 2" xfId="15475" xr:uid="{00000000-0005-0000-0000-0000C2210000}"/>
    <cellStyle name="Normal 2 2 5 3 6 3" xfId="15476" xr:uid="{00000000-0005-0000-0000-0000C3210000}"/>
    <cellStyle name="Normal 2 2 5 3 7" xfId="15477" xr:uid="{00000000-0005-0000-0000-0000C4210000}"/>
    <cellStyle name="Normal 2 2 5 3 7 2" xfId="15478" xr:uid="{00000000-0005-0000-0000-0000C5210000}"/>
    <cellStyle name="Normal 2 2 5 3 8" xfId="15479" xr:uid="{00000000-0005-0000-0000-0000C6210000}"/>
    <cellStyle name="Normal 2 2 5 4" xfId="5442" xr:uid="{00000000-0005-0000-0000-0000C7210000}"/>
    <cellStyle name="Normal 2 2 5 4 2" xfId="5443" xr:uid="{00000000-0005-0000-0000-0000C8210000}"/>
    <cellStyle name="Normal 2 2 5 4 2 2" xfId="11244" xr:uid="{00000000-0005-0000-0000-0000C9210000}"/>
    <cellStyle name="Normal 2 2 5 4 2 2 2" xfId="15480" xr:uid="{00000000-0005-0000-0000-0000CA210000}"/>
    <cellStyle name="Normal 2 2 5 4 2 3" xfId="15481" xr:uid="{00000000-0005-0000-0000-0000CB210000}"/>
    <cellStyle name="Normal 2 2 5 4 3" xfId="5444" xr:uid="{00000000-0005-0000-0000-0000CC210000}"/>
    <cellStyle name="Normal 2 2 5 4 3 2" xfId="11245" xr:uid="{00000000-0005-0000-0000-0000CD210000}"/>
    <cellStyle name="Normal 2 2 5 4 3 2 2" xfId="15482" xr:uid="{00000000-0005-0000-0000-0000CE210000}"/>
    <cellStyle name="Normal 2 2 5 4 3 3" xfId="15483" xr:uid="{00000000-0005-0000-0000-0000CF210000}"/>
    <cellStyle name="Normal 2 2 5 4 4" xfId="11243" xr:uid="{00000000-0005-0000-0000-0000D0210000}"/>
    <cellStyle name="Normal 2 2 5 4 4 2" xfId="15484" xr:uid="{00000000-0005-0000-0000-0000D1210000}"/>
    <cellStyle name="Normal 2 2 5 4 4 2 2" xfId="15485" xr:uid="{00000000-0005-0000-0000-0000D2210000}"/>
    <cellStyle name="Normal 2 2 5 4 4 3" xfId="15486" xr:uid="{00000000-0005-0000-0000-0000D3210000}"/>
    <cellStyle name="Normal 2 2 5 4 5" xfId="15487" xr:uid="{00000000-0005-0000-0000-0000D4210000}"/>
    <cellStyle name="Normal 2 2 5 4 5 2" xfId="15488" xr:uid="{00000000-0005-0000-0000-0000D5210000}"/>
    <cellStyle name="Normal 2 2 5 4 5 2 2" xfId="15489" xr:uid="{00000000-0005-0000-0000-0000D6210000}"/>
    <cellStyle name="Normal 2 2 5 4 5 3" xfId="15490" xr:uid="{00000000-0005-0000-0000-0000D7210000}"/>
    <cellStyle name="Normal 2 2 5 4 6" xfId="15491" xr:uid="{00000000-0005-0000-0000-0000D8210000}"/>
    <cellStyle name="Normal 2 2 5 4 6 2" xfId="15492" xr:uid="{00000000-0005-0000-0000-0000D9210000}"/>
    <cellStyle name="Normal 2 2 5 4 6 2 2" xfId="15493" xr:uid="{00000000-0005-0000-0000-0000DA210000}"/>
    <cellStyle name="Normal 2 2 5 4 6 3" xfId="15494" xr:uid="{00000000-0005-0000-0000-0000DB210000}"/>
    <cellStyle name="Normal 2 2 5 4 7" xfId="15495" xr:uid="{00000000-0005-0000-0000-0000DC210000}"/>
    <cellStyle name="Normal 2 2 5 4 7 2" xfId="15496" xr:uid="{00000000-0005-0000-0000-0000DD210000}"/>
    <cellStyle name="Normal 2 2 5 4 8" xfId="15497" xr:uid="{00000000-0005-0000-0000-0000DE210000}"/>
    <cellStyle name="Normal 2 2 5 5" xfId="5445" xr:uid="{00000000-0005-0000-0000-0000DF210000}"/>
    <cellStyle name="Normal 2 2 5 5 2" xfId="5446" xr:uid="{00000000-0005-0000-0000-0000E0210000}"/>
    <cellStyle name="Normal 2 2 5 5 2 2" xfId="11247" xr:uid="{00000000-0005-0000-0000-0000E1210000}"/>
    <cellStyle name="Normal 2 2 5 5 2 2 2" xfId="15498" xr:uid="{00000000-0005-0000-0000-0000E2210000}"/>
    <cellStyle name="Normal 2 2 5 5 2 3" xfId="15499" xr:uid="{00000000-0005-0000-0000-0000E3210000}"/>
    <cellStyle name="Normal 2 2 5 5 3" xfId="5447" xr:uid="{00000000-0005-0000-0000-0000E4210000}"/>
    <cellStyle name="Normal 2 2 5 5 3 2" xfId="11248" xr:uid="{00000000-0005-0000-0000-0000E5210000}"/>
    <cellStyle name="Normal 2 2 5 5 3 2 2" xfId="15500" xr:uid="{00000000-0005-0000-0000-0000E6210000}"/>
    <cellStyle name="Normal 2 2 5 5 3 3" xfId="15501" xr:uid="{00000000-0005-0000-0000-0000E7210000}"/>
    <cellStyle name="Normal 2 2 5 5 4" xfId="11246" xr:uid="{00000000-0005-0000-0000-0000E8210000}"/>
    <cellStyle name="Normal 2 2 5 5 4 2" xfId="15502" xr:uid="{00000000-0005-0000-0000-0000E9210000}"/>
    <cellStyle name="Normal 2 2 5 5 4 2 2" xfId="15503" xr:uid="{00000000-0005-0000-0000-0000EA210000}"/>
    <cellStyle name="Normal 2 2 5 5 4 3" xfId="15504" xr:uid="{00000000-0005-0000-0000-0000EB210000}"/>
    <cellStyle name="Normal 2 2 5 5 5" xfId="15505" xr:uid="{00000000-0005-0000-0000-0000EC210000}"/>
    <cellStyle name="Normal 2 2 5 5 5 2" xfId="15506" xr:uid="{00000000-0005-0000-0000-0000ED210000}"/>
    <cellStyle name="Normal 2 2 5 5 5 2 2" xfId="15507" xr:uid="{00000000-0005-0000-0000-0000EE210000}"/>
    <cellStyle name="Normal 2 2 5 5 5 3" xfId="15508" xr:uid="{00000000-0005-0000-0000-0000EF210000}"/>
    <cellStyle name="Normal 2 2 5 5 6" xfId="15509" xr:uid="{00000000-0005-0000-0000-0000F0210000}"/>
    <cellStyle name="Normal 2 2 5 5 6 2" xfId="15510" xr:uid="{00000000-0005-0000-0000-0000F1210000}"/>
    <cellStyle name="Normal 2 2 5 5 6 2 2" xfId="15511" xr:uid="{00000000-0005-0000-0000-0000F2210000}"/>
    <cellStyle name="Normal 2 2 5 5 6 3" xfId="15512" xr:uid="{00000000-0005-0000-0000-0000F3210000}"/>
    <cellStyle name="Normal 2 2 5 5 7" xfId="15513" xr:uid="{00000000-0005-0000-0000-0000F4210000}"/>
    <cellStyle name="Normal 2 2 5 5 7 2" xfId="15514" xr:uid="{00000000-0005-0000-0000-0000F5210000}"/>
    <cellStyle name="Normal 2 2 5 5 8" xfId="15515" xr:uid="{00000000-0005-0000-0000-0000F6210000}"/>
    <cellStyle name="Normal 2 2 5 6" xfId="5448" xr:uid="{00000000-0005-0000-0000-0000F7210000}"/>
    <cellStyle name="Normal 2 2 5 6 2" xfId="5449" xr:uid="{00000000-0005-0000-0000-0000F8210000}"/>
    <cellStyle name="Normal 2 2 5 6 2 2" xfId="11250" xr:uid="{00000000-0005-0000-0000-0000F9210000}"/>
    <cellStyle name="Normal 2 2 5 6 2 2 2" xfId="15516" xr:uid="{00000000-0005-0000-0000-0000FA210000}"/>
    <cellStyle name="Normal 2 2 5 6 2 3" xfId="15517" xr:uid="{00000000-0005-0000-0000-0000FB210000}"/>
    <cellStyle name="Normal 2 2 5 6 3" xfId="5450" xr:uid="{00000000-0005-0000-0000-0000FC210000}"/>
    <cellStyle name="Normal 2 2 5 6 3 2" xfId="11251" xr:uid="{00000000-0005-0000-0000-0000FD210000}"/>
    <cellStyle name="Normal 2 2 5 6 3 2 2" xfId="15518" xr:uid="{00000000-0005-0000-0000-0000FE210000}"/>
    <cellStyle name="Normal 2 2 5 6 3 3" xfId="15519" xr:uid="{00000000-0005-0000-0000-0000FF210000}"/>
    <cellStyle name="Normal 2 2 5 6 4" xfId="11249" xr:uid="{00000000-0005-0000-0000-000000220000}"/>
    <cellStyle name="Normal 2 2 5 6 4 2" xfId="15520" xr:uid="{00000000-0005-0000-0000-000001220000}"/>
    <cellStyle name="Normal 2 2 5 6 4 2 2" xfId="15521" xr:uid="{00000000-0005-0000-0000-000002220000}"/>
    <cellStyle name="Normal 2 2 5 6 4 3" xfId="15522" xr:uid="{00000000-0005-0000-0000-000003220000}"/>
    <cellStyle name="Normal 2 2 5 6 5" xfId="15523" xr:uid="{00000000-0005-0000-0000-000004220000}"/>
    <cellStyle name="Normal 2 2 5 6 5 2" xfId="15524" xr:uid="{00000000-0005-0000-0000-000005220000}"/>
    <cellStyle name="Normal 2 2 5 6 5 2 2" xfId="15525" xr:uid="{00000000-0005-0000-0000-000006220000}"/>
    <cellStyle name="Normal 2 2 5 6 5 3" xfId="15526" xr:uid="{00000000-0005-0000-0000-000007220000}"/>
    <cellStyle name="Normal 2 2 5 6 6" xfId="15527" xr:uid="{00000000-0005-0000-0000-000008220000}"/>
    <cellStyle name="Normal 2 2 5 6 6 2" xfId="15528" xr:uid="{00000000-0005-0000-0000-000009220000}"/>
    <cellStyle name="Normal 2 2 5 6 6 2 2" xfId="15529" xr:uid="{00000000-0005-0000-0000-00000A220000}"/>
    <cellStyle name="Normal 2 2 5 6 6 3" xfId="15530" xr:uid="{00000000-0005-0000-0000-00000B220000}"/>
    <cellStyle name="Normal 2 2 5 6 7" xfId="15531" xr:uid="{00000000-0005-0000-0000-00000C220000}"/>
    <cellStyle name="Normal 2 2 5 6 7 2" xfId="15532" xr:uid="{00000000-0005-0000-0000-00000D220000}"/>
    <cellStyle name="Normal 2 2 5 6 8" xfId="15533" xr:uid="{00000000-0005-0000-0000-00000E220000}"/>
    <cellStyle name="Normal 2 2 5 7" xfId="5451" xr:uid="{00000000-0005-0000-0000-00000F220000}"/>
    <cellStyle name="Normal 2 2 5 7 2" xfId="5452" xr:uid="{00000000-0005-0000-0000-000010220000}"/>
    <cellStyle name="Normal 2 2 5 7 2 2" xfId="11253" xr:uid="{00000000-0005-0000-0000-000011220000}"/>
    <cellStyle name="Normal 2 2 5 7 2 2 2" xfId="15534" xr:uid="{00000000-0005-0000-0000-000012220000}"/>
    <cellStyle name="Normal 2 2 5 7 2 3" xfId="15535" xr:uid="{00000000-0005-0000-0000-000013220000}"/>
    <cellStyle name="Normal 2 2 5 7 3" xfId="5453" xr:uid="{00000000-0005-0000-0000-000014220000}"/>
    <cellStyle name="Normal 2 2 5 7 3 2" xfId="11254" xr:uid="{00000000-0005-0000-0000-000015220000}"/>
    <cellStyle name="Normal 2 2 5 7 3 2 2" xfId="15536" xr:uid="{00000000-0005-0000-0000-000016220000}"/>
    <cellStyle name="Normal 2 2 5 7 3 3" xfId="15537" xr:uid="{00000000-0005-0000-0000-000017220000}"/>
    <cellStyle name="Normal 2 2 5 7 4" xfId="11252" xr:uid="{00000000-0005-0000-0000-000018220000}"/>
    <cellStyle name="Normal 2 2 5 7 4 2" xfId="15538" xr:uid="{00000000-0005-0000-0000-000019220000}"/>
    <cellStyle name="Normal 2 2 5 7 4 2 2" xfId="15539" xr:uid="{00000000-0005-0000-0000-00001A220000}"/>
    <cellStyle name="Normal 2 2 5 7 4 3" xfId="15540" xr:uid="{00000000-0005-0000-0000-00001B220000}"/>
    <cellStyle name="Normal 2 2 5 7 5" xfId="15541" xr:uid="{00000000-0005-0000-0000-00001C220000}"/>
    <cellStyle name="Normal 2 2 5 7 5 2" xfId="15542" xr:uid="{00000000-0005-0000-0000-00001D220000}"/>
    <cellStyle name="Normal 2 2 5 7 5 2 2" xfId="15543" xr:uid="{00000000-0005-0000-0000-00001E220000}"/>
    <cellStyle name="Normal 2 2 5 7 5 3" xfId="15544" xr:uid="{00000000-0005-0000-0000-00001F220000}"/>
    <cellStyle name="Normal 2 2 5 7 6" xfId="15545" xr:uid="{00000000-0005-0000-0000-000020220000}"/>
    <cellStyle name="Normal 2 2 5 7 6 2" xfId="15546" xr:uid="{00000000-0005-0000-0000-000021220000}"/>
    <cellStyle name="Normal 2 2 5 7 6 2 2" xfId="15547" xr:uid="{00000000-0005-0000-0000-000022220000}"/>
    <cellStyle name="Normal 2 2 5 7 6 3" xfId="15548" xr:uid="{00000000-0005-0000-0000-000023220000}"/>
    <cellStyle name="Normal 2 2 5 7 7" xfId="15549" xr:uid="{00000000-0005-0000-0000-000024220000}"/>
    <cellStyle name="Normal 2 2 5 7 7 2" xfId="15550" xr:uid="{00000000-0005-0000-0000-000025220000}"/>
    <cellStyle name="Normal 2 2 5 7 8" xfId="15551" xr:uid="{00000000-0005-0000-0000-000026220000}"/>
    <cellStyle name="Normal 2 2 5 8" xfId="5454" xr:uid="{00000000-0005-0000-0000-000027220000}"/>
    <cellStyle name="Normal 2 2 5 8 2" xfId="5455" xr:uid="{00000000-0005-0000-0000-000028220000}"/>
    <cellStyle name="Normal 2 2 5 8 2 2" xfId="11256" xr:uid="{00000000-0005-0000-0000-000029220000}"/>
    <cellStyle name="Normal 2 2 5 8 2 2 2" xfId="15552" xr:uid="{00000000-0005-0000-0000-00002A220000}"/>
    <cellStyle name="Normal 2 2 5 8 2 3" xfId="15553" xr:uid="{00000000-0005-0000-0000-00002B220000}"/>
    <cellStyle name="Normal 2 2 5 8 3" xfId="5456" xr:uid="{00000000-0005-0000-0000-00002C220000}"/>
    <cellStyle name="Normal 2 2 5 8 3 2" xfId="11257" xr:uid="{00000000-0005-0000-0000-00002D220000}"/>
    <cellStyle name="Normal 2 2 5 8 3 2 2" xfId="15554" xr:uid="{00000000-0005-0000-0000-00002E220000}"/>
    <cellStyle name="Normal 2 2 5 8 3 3" xfId="15555" xr:uid="{00000000-0005-0000-0000-00002F220000}"/>
    <cellStyle name="Normal 2 2 5 8 4" xfId="11255" xr:uid="{00000000-0005-0000-0000-000030220000}"/>
    <cellStyle name="Normal 2 2 5 8 4 2" xfId="15556" xr:uid="{00000000-0005-0000-0000-000031220000}"/>
    <cellStyle name="Normal 2 2 5 8 4 2 2" xfId="15557" xr:uid="{00000000-0005-0000-0000-000032220000}"/>
    <cellStyle name="Normal 2 2 5 8 4 3" xfId="15558" xr:uid="{00000000-0005-0000-0000-000033220000}"/>
    <cellStyle name="Normal 2 2 5 8 5" xfId="15559" xr:uid="{00000000-0005-0000-0000-000034220000}"/>
    <cellStyle name="Normal 2 2 5 8 5 2" xfId="15560" xr:uid="{00000000-0005-0000-0000-000035220000}"/>
    <cellStyle name="Normal 2 2 5 8 5 2 2" xfId="15561" xr:uid="{00000000-0005-0000-0000-000036220000}"/>
    <cellStyle name="Normal 2 2 5 8 5 3" xfId="15562" xr:uid="{00000000-0005-0000-0000-000037220000}"/>
    <cellStyle name="Normal 2 2 5 8 6" xfId="15563" xr:uid="{00000000-0005-0000-0000-000038220000}"/>
    <cellStyle name="Normal 2 2 5 8 6 2" xfId="15564" xr:uid="{00000000-0005-0000-0000-000039220000}"/>
    <cellStyle name="Normal 2 2 5 8 6 2 2" xfId="15565" xr:uid="{00000000-0005-0000-0000-00003A220000}"/>
    <cellStyle name="Normal 2 2 5 8 6 3" xfId="15566" xr:uid="{00000000-0005-0000-0000-00003B220000}"/>
    <cellStyle name="Normal 2 2 5 8 7" xfId="15567" xr:uid="{00000000-0005-0000-0000-00003C220000}"/>
    <cellStyle name="Normal 2 2 5 8 7 2" xfId="15568" xr:uid="{00000000-0005-0000-0000-00003D220000}"/>
    <cellStyle name="Normal 2 2 5 8 8" xfId="15569" xr:uid="{00000000-0005-0000-0000-00003E220000}"/>
    <cellStyle name="Normal 2 2 5 9" xfId="5457" xr:uid="{00000000-0005-0000-0000-00003F220000}"/>
    <cellStyle name="Normal 2 2 5 9 2" xfId="5458" xr:uid="{00000000-0005-0000-0000-000040220000}"/>
    <cellStyle name="Normal 2 2 5 9 2 2" xfId="11259" xr:uid="{00000000-0005-0000-0000-000041220000}"/>
    <cellStyle name="Normal 2 2 5 9 2 2 2" xfId="15570" xr:uid="{00000000-0005-0000-0000-000042220000}"/>
    <cellStyle name="Normal 2 2 5 9 2 3" xfId="15571" xr:uid="{00000000-0005-0000-0000-000043220000}"/>
    <cellStyle name="Normal 2 2 5 9 3" xfId="5459" xr:uid="{00000000-0005-0000-0000-000044220000}"/>
    <cellStyle name="Normal 2 2 5 9 3 2" xfId="11260" xr:uid="{00000000-0005-0000-0000-000045220000}"/>
    <cellStyle name="Normal 2 2 5 9 3 2 2" xfId="15572" xr:uid="{00000000-0005-0000-0000-000046220000}"/>
    <cellStyle name="Normal 2 2 5 9 3 3" xfId="15573" xr:uid="{00000000-0005-0000-0000-000047220000}"/>
    <cellStyle name="Normal 2 2 5 9 4" xfId="11258" xr:uid="{00000000-0005-0000-0000-000048220000}"/>
    <cellStyle name="Normal 2 2 5 9 4 2" xfId="15574" xr:uid="{00000000-0005-0000-0000-000049220000}"/>
    <cellStyle name="Normal 2 2 5 9 4 2 2" xfId="15575" xr:uid="{00000000-0005-0000-0000-00004A220000}"/>
    <cellStyle name="Normal 2 2 5 9 4 3" xfId="15576" xr:uid="{00000000-0005-0000-0000-00004B220000}"/>
    <cellStyle name="Normal 2 2 5 9 5" xfId="15577" xr:uid="{00000000-0005-0000-0000-00004C220000}"/>
    <cellStyle name="Normal 2 2 5 9 5 2" xfId="15578" xr:uid="{00000000-0005-0000-0000-00004D220000}"/>
    <cellStyle name="Normal 2 2 5 9 5 2 2" xfId="15579" xr:uid="{00000000-0005-0000-0000-00004E220000}"/>
    <cellStyle name="Normal 2 2 5 9 5 3" xfId="15580" xr:uid="{00000000-0005-0000-0000-00004F220000}"/>
    <cellStyle name="Normal 2 2 5 9 6" xfId="15581" xr:uid="{00000000-0005-0000-0000-000050220000}"/>
    <cellStyle name="Normal 2 2 5 9 6 2" xfId="15582" xr:uid="{00000000-0005-0000-0000-000051220000}"/>
    <cellStyle name="Normal 2 2 5 9 6 2 2" xfId="15583" xr:uid="{00000000-0005-0000-0000-000052220000}"/>
    <cellStyle name="Normal 2 2 5 9 6 3" xfId="15584" xr:uid="{00000000-0005-0000-0000-000053220000}"/>
    <cellStyle name="Normal 2 2 5 9 7" xfId="15585" xr:uid="{00000000-0005-0000-0000-000054220000}"/>
    <cellStyle name="Normal 2 2 5 9 7 2" xfId="15586" xr:uid="{00000000-0005-0000-0000-000055220000}"/>
    <cellStyle name="Normal 2 2 5 9 8" xfId="15587" xr:uid="{00000000-0005-0000-0000-000056220000}"/>
    <cellStyle name="Normal 2 2 5_WBS" xfId="5460" xr:uid="{00000000-0005-0000-0000-000057220000}"/>
    <cellStyle name="Normal 2 2 6" xfId="5461" xr:uid="{00000000-0005-0000-0000-000058220000}"/>
    <cellStyle name="Normal 2 2 6 2" xfId="5462" xr:uid="{00000000-0005-0000-0000-000059220000}"/>
    <cellStyle name="Normal 2 2 6 2 2" xfId="11262" xr:uid="{00000000-0005-0000-0000-00005A220000}"/>
    <cellStyle name="Normal 2 2 6 3" xfId="5463" xr:uid="{00000000-0005-0000-0000-00005B220000}"/>
    <cellStyle name="Normal 2 2 6 3 2" xfId="11263" xr:uid="{00000000-0005-0000-0000-00005C220000}"/>
    <cellStyle name="Normal 2 2 6 4" xfId="11261" xr:uid="{00000000-0005-0000-0000-00005D220000}"/>
    <cellStyle name="Normal 2 2 7" xfId="5464" xr:uid="{00000000-0005-0000-0000-00005E220000}"/>
    <cellStyle name="Normal 2 2 7 2" xfId="5465" xr:uid="{00000000-0005-0000-0000-00005F220000}"/>
    <cellStyle name="Normal 2 2 7 2 2" xfId="11265" xr:uid="{00000000-0005-0000-0000-000060220000}"/>
    <cellStyle name="Normal 2 2 7 3" xfId="5466" xr:uid="{00000000-0005-0000-0000-000061220000}"/>
    <cellStyle name="Normal 2 2 7 3 2" xfId="11266" xr:uid="{00000000-0005-0000-0000-000062220000}"/>
    <cellStyle name="Normal 2 2 7 4" xfId="11264" xr:uid="{00000000-0005-0000-0000-000063220000}"/>
    <cellStyle name="Normal 2 2 8" xfId="5467" xr:uid="{00000000-0005-0000-0000-000064220000}"/>
    <cellStyle name="Normal 2 2 8 2" xfId="5468" xr:uid="{00000000-0005-0000-0000-000065220000}"/>
    <cellStyle name="Normal 2 2 8 2 2" xfId="11268" xr:uid="{00000000-0005-0000-0000-000066220000}"/>
    <cellStyle name="Normal 2 2 8 3" xfId="5469" xr:uid="{00000000-0005-0000-0000-000067220000}"/>
    <cellStyle name="Normal 2 2 8 3 2" xfId="11269" xr:uid="{00000000-0005-0000-0000-000068220000}"/>
    <cellStyle name="Normal 2 2 8 4" xfId="11267" xr:uid="{00000000-0005-0000-0000-000069220000}"/>
    <cellStyle name="Normal 2 2 9" xfId="5470" xr:uid="{00000000-0005-0000-0000-00006A220000}"/>
    <cellStyle name="Normal 2 2 9 2" xfId="5471" xr:uid="{00000000-0005-0000-0000-00006B220000}"/>
    <cellStyle name="Normal 2 2 9 2 2" xfId="11271" xr:uid="{00000000-0005-0000-0000-00006C220000}"/>
    <cellStyle name="Normal 2 2 9 3" xfId="5472" xr:uid="{00000000-0005-0000-0000-00006D220000}"/>
    <cellStyle name="Normal 2 2 9 3 2" xfId="11272" xr:uid="{00000000-0005-0000-0000-00006E220000}"/>
    <cellStyle name="Normal 2 2 9 4" xfId="11270" xr:uid="{00000000-0005-0000-0000-00006F220000}"/>
    <cellStyle name="Normal 2 2_WBS" xfId="5473" xr:uid="{00000000-0005-0000-0000-000070220000}"/>
    <cellStyle name="Normal 2 20" xfId="5474" xr:uid="{00000000-0005-0000-0000-000071220000}"/>
    <cellStyle name="Normal 2 20 2" xfId="5475" xr:uid="{00000000-0005-0000-0000-000072220000}"/>
    <cellStyle name="Normal 2 20 2 2" xfId="11274" xr:uid="{00000000-0005-0000-0000-000073220000}"/>
    <cellStyle name="Normal 2 20 2 2 2" xfId="15588" xr:uid="{00000000-0005-0000-0000-000074220000}"/>
    <cellStyle name="Normal 2 20 2 2 2 2" xfId="15589" xr:uid="{00000000-0005-0000-0000-000075220000}"/>
    <cellStyle name="Normal 2 20 2 2 3" xfId="15590" xr:uid="{00000000-0005-0000-0000-000076220000}"/>
    <cellStyle name="Normal 2 20 2 3" xfId="15591" xr:uid="{00000000-0005-0000-0000-000077220000}"/>
    <cellStyle name="Normal 2 20 2 3 2" xfId="15592" xr:uid="{00000000-0005-0000-0000-000078220000}"/>
    <cellStyle name="Normal 2 20 2 3 2 2" xfId="15593" xr:uid="{00000000-0005-0000-0000-000079220000}"/>
    <cellStyle name="Normal 2 20 2 3 3" xfId="15594" xr:uid="{00000000-0005-0000-0000-00007A220000}"/>
    <cellStyle name="Normal 2 20 2 4" xfId="15595" xr:uid="{00000000-0005-0000-0000-00007B220000}"/>
    <cellStyle name="Normal 2 20 2 4 2" xfId="15596" xr:uid="{00000000-0005-0000-0000-00007C220000}"/>
    <cellStyle name="Normal 2 20 2 4 2 2" xfId="15597" xr:uid="{00000000-0005-0000-0000-00007D220000}"/>
    <cellStyle name="Normal 2 20 2 4 3" xfId="15598" xr:uid="{00000000-0005-0000-0000-00007E220000}"/>
    <cellStyle name="Normal 2 20 2 5" xfId="15599" xr:uid="{00000000-0005-0000-0000-00007F220000}"/>
    <cellStyle name="Normal 2 20 2 5 2" xfId="15600" xr:uid="{00000000-0005-0000-0000-000080220000}"/>
    <cellStyle name="Normal 2 20 2 5 2 2" xfId="15601" xr:uid="{00000000-0005-0000-0000-000081220000}"/>
    <cellStyle name="Normal 2 20 2 5 3" xfId="15602" xr:uid="{00000000-0005-0000-0000-000082220000}"/>
    <cellStyle name="Normal 2 20 2 6" xfId="15603" xr:uid="{00000000-0005-0000-0000-000083220000}"/>
    <cellStyle name="Normal 2 20 2 6 2" xfId="15604" xr:uid="{00000000-0005-0000-0000-000084220000}"/>
    <cellStyle name="Normal 2 20 2 7" xfId="15605" xr:uid="{00000000-0005-0000-0000-000085220000}"/>
    <cellStyle name="Normal 2 20 3" xfId="5476" xr:uid="{00000000-0005-0000-0000-000086220000}"/>
    <cellStyle name="Normal 2 20 3 2" xfId="11275" xr:uid="{00000000-0005-0000-0000-000087220000}"/>
    <cellStyle name="Normal 2 20 3 2 2" xfId="15606" xr:uid="{00000000-0005-0000-0000-000088220000}"/>
    <cellStyle name="Normal 2 20 3 3" xfId="15607" xr:uid="{00000000-0005-0000-0000-000089220000}"/>
    <cellStyle name="Normal 2 20 4" xfId="11273" xr:uid="{00000000-0005-0000-0000-00008A220000}"/>
    <cellStyle name="Normal 2 20 4 2" xfId="15608" xr:uid="{00000000-0005-0000-0000-00008B220000}"/>
    <cellStyle name="Normal 2 20 4 2 2" xfId="15609" xr:uid="{00000000-0005-0000-0000-00008C220000}"/>
    <cellStyle name="Normal 2 20 4 3" xfId="15610" xr:uid="{00000000-0005-0000-0000-00008D220000}"/>
    <cellStyle name="Normal 2 20 5" xfId="15611" xr:uid="{00000000-0005-0000-0000-00008E220000}"/>
    <cellStyle name="Normal 2 20 5 2" xfId="15612" xr:uid="{00000000-0005-0000-0000-00008F220000}"/>
    <cellStyle name="Normal 2 20 5 2 2" xfId="15613" xr:uid="{00000000-0005-0000-0000-000090220000}"/>
    <cellStyle name="Normal 2 20 5 3" xfId="15614" xr:uid="{00000000-0005-0000-0000-000091220000}"/>
    <cellStyle name="Normal 2 20 6" xfId="15615" xr:uid="{00000000-0005-0000-0000-000092220000}"/>
    <cellStyle name="Normal 2 20 6 2" xfId="15616" xr:uid="{00000000-0005-0000-0000-000093220000}"/>
    <cellStyle name="Normal 2 20 6 2 2" xfId="15617" xr:uid="{00000000-0005-0000-0000-000094220000}"/>
    <cellStyle name="Normal 2 20 6 3" xfId="15618" xr:uid="{00000000-0005-0000-0000-000095220000}"/>
    <cellStyle name="Normal 2 20 7" xfId="15619" xr:uid="{00000000-0005-0000-0000-000096220000}"/>
    <cellStyle name="Normal 2 20 7 2" xfId="15620" xr:uid="{00000000-0005-0000-0000-000097220000}"/>
    <cellStyle name="Normal 2 20 7 2 2" xfId="15621" xr:uid="{00000000-0005-0000-0000-000098220000}"/>
    <cellStyle name="Normal 2 20 7 3" xfId="15622" xr:uid="{00000000-0005-0000-0000-000099220000}"/>
    <cellStyle name="Normal 2 20 8" xfId="15623" xr:uid="{00000000-0005-0000-0000-00009A220000}"/>
    <cellStyle name="Normal 2 20 8 2" xfId="15624" xr:uid="{00000000-0005-0000-0000-00009B220000}"/>
    <cellStyle name="Normal 2 20 9" xfId="15625" xr:uid="{00000000-0005-0000-0000-00009C220000}"/>
    <cellStyle name="Normal 2 21" xfId="5477" xr:uid="{00000000-0005-0000-0000-00009D220000}"/>
    <cellStyle name="Normal 2 21 2" xfId="5478" xr:uid="{00000000-0005-0000-0000-00009E220000}"/>
    <cellStyle name="Normal 2 21 2 2" xfId="11277" xr:uid="{00000000-0005-0000-0000-00009F220000}"/>
    <cellStyle name="Normal 2 21 2 2 2" xfId="15626" xr:uid="{00000000-0005-0000-0000-0000A0220000}"/>
    <cellStyle name="Normal 2 21 2 2 2 2" xfId="15627" xr:uid="{00000000-0005-0000-0000-0000A1220000}"/>
    <cellStyle name="Normal 2 21 2 2 3" xfId="15628" xr:uid="{00000000-0005-0000-0000-0000A2220000}"/>
    <cellStyle name="Normal 2 21 2 3" xfId="15629" xr:uid="{00000000-0005-0000-0000-0000A3220000}"/>
    <cellStyle name="Normal 2 21 2 3 2" xfId="15630" xr:uid="{00000000-0005-0000-0000-0000A4220000}"/>
    <cellStyle name="Normal 2 21 2 3 2 2" xfId="15631" xr:uid="{00000000-0005-0000-0000-0000A5220000}"/>
    <cellStyle name="Normal 2 21 2 3 3" xfId="15632" xr:uid="{00000000-0005-0000-0000-0000A6220000}"/>
    <cellStyle name="Normal 2 21 2 4" xfId="15633" xr:uid="{00000000-0005-0000-0000-0000A7220000}"/>
    <cellStyle name="Normal 2 21 2 4 2" xfId="15634" xr:uid="{00000000-0005-0000-0000-0000A8220000}"/>
    <cellStyle name="Normal 2 21 2 4 2 2" xfId="15635" xr:uid="{00000000-0005-0000-0000-0000A9220000}"/>
    <cellStyle name="Normal 2 21 2 4 3" xfId="15636" xr:uid="{00000000-0005-0000-0000-0000AA220000}"/>
    <cellStyle name="Normal 2 21 2 5" xfId="15637" xr:uid="{00000000-0005-0000-0000-0000AB220000}"/>
    <cellStyle name="Normal 2 21 2 5 2" xfId="15638" xr:uid="{00000000-0005-0000-0000-0000AC220000}"/>
    <cellStyle name="Normal 2 21 2 5 2 2" xfId="15639" xr:uid="{00000000-0005-0000-0000-0000AD220000}"/>
    <cellStyle name="Normal 2 21 2 5 3" xfId="15640" xr:uid="{00000000-0005-0000-0000-0000AE220000}"/>
    <cellStyle name="Normal 2 21 2 6" xfId="15641" xr:uid="{00000000-0005-0000-0000-0000AF220000}"/>
    <cellStyle name="Normal 2 21 2 6 2" xfId="15642" xr:uid="{00000000-0005-0000-0000-0000B0220000}"/>
    <cellStyle name="Normal 2 21 2 7" xfId="15643" xr:uid="{00000000-0005-0000-0000-0000B1220000}"/>
    <cellStyle name="Normal 2 21 3" xfId="5479" xr:uid="{00000000-0005-0000-0000-0000B2220000}"/>
    <cellStyle name="Normal 2 21 3 2" xfId="11278" xr:uid="{00000000-0005-0000-0000-0000B3220000}"/>
    <cellStyle name="Normal 2 21 3 2 2" xfId="15644" xr:uid="{00000000-0005-0000-0000-0000B4220000}"/>
    <cellStyle name="Normal 2 21 3 3" xfId="15645" xr:uid="{00000000-0005-0000-0000-0000B5220000}"/>
    <cellStyle name="Normal 2 21 4" xfId="11276" xr:uid="{00000000-0005-0000-0000-0000B6220000}"/>
    <cellStyle name="Normal 2 21 4 2" xfId="15646" xr:uid="{00000000-0005-0000-0000-0000B7220000}"/>
    <cellStyle name="Normal 2 21 4 2 2" xfId="15647" xr:uid="{00000000-0005-0000-0000-0000B8220000}"/>
    <cellStyle name="Normal 2 21 4 3" xfId="15648" xr:uid="{00000000-0005-0000-0000-0000B9220000}"/>
    <cellStyle name="Normal 2 21 5" xfId="15649" xr:uid="{00000000-0005-0000-0000-0000BA220000}"/>
    <cellStyle name="Normal 2 21 5 2" xfId="15650" xr:uid="{00000000-0005-0000-0000-0000BB220000}"/>
    <cellStyle name="Normal 2 21 5 2 2" xfId="15651" xr:uid="{00000000-0005-0000-0000-0000BC220000}"/>
    <cellStyle name="Normal 2 21 5 3" xfId="15652" xr:uid="{00000000-0005-0000-0000-0000BD220000}"/>
    <cellStyle name="Normal 2 21 6" xfId="15653" xr:uid="{00000000-0005-0000-0000-0000BE220000}"/>
    <cellStyle name="Normal 2 21 6 2" xfId="15654" xr:uid="{00000000-0005-0000-0000-0000BF220000}"/>
    <cellStyle name="Normal 2 21 6 2 2" xfId="15655" xr:uid="{00000000-0005-0000-0000-0000C0220000}"/>
    <cellStyle name="Normal 2 21 6 3" xfId="15656" xr:uid="{00000000-0005-0000-0000-0000C1220000}"/>
    <cellStyle name="Normal 2 21 7" xfId="15657" xr:uid="{00000000-0005-0000-0000-0000C2220000}"/>
    <cellStyle name="Normal 2 21 7 2" xfId="15658" xr:uid="{00000000-0005-0000-0000-0000C3220000}"/>
    <cellStyle name="Normal 2 21 7 2 2" xfId="15659" xr:uid="{00000000-0005-0000-0000-0000C4220000}"/>
    <cellStyle name="Normal 2 21 7 3" xfId="15660" xr:uid="{00000000-0005-0000-0000-0000C5220000}"/>
    <cellStyle name="Normal 2 21 8" xfId="15661" xr:uid="{00000000-0005-0000-0000-0000C6220000}"/>
    <cellStyle name="Normal 2 21 8 2" xfId="15662" xr:uid="{00000000-0005-0000-0000-0000C7220000}"/>
    <cellStyle name="Normal 2 21 9" xfId="15663" xr:uid="{00000000-0005-0000-0000-0000C8220000}"/>
    <cellStyle name="Normal 2 22" xfId="5480" xr:uid="{00000000-0005-0000-0000-0000C9220000}"/>
    <cellStyle name="Normal 2 22 2" xfId="5481" xr:uid="{00000000-0005-0000-0000-0000CA220000}"/>
    <cellStyle name="Normal 2 22 2 2" xfId="11280" xr:uid="{00000000-0005-0000-0000-0000CB220000}"/>
    <cellStyle name="Normal 2 22 2 2 2" xfId="15664" xr:uid="{00000000-0005-0000-0000-0000CC220000}"/>
    <cellStyle name="Normal 2 22 2 2 2 2" xfId="15665" xr:uid="{00000000-0005-0000-0000-0000CD220000}"/>
    <cellStyle name="Normal 2 22 2 2 3" xfId="15666" xr:uid="{00000000-0005-0000-0000-0000CE220000}"/>
    <cellStyle name="Normal 2 22 2 3" xfId="15667" xr:uid="{00000000-0005-0000-0000-0000CF220000}"/>
    <cellStyle name="Normal 2 22 2 3 2" xfId="15668" xr:uid="{00000000-0005-0000-0000-0000D0220000}"/>
    <cellStyle name="Normal 2 22 2 3 2 2" xfId="15669" xr:uid="{00000000-0005-0000-0000-0000D1220000}"/>
    <cellStyle name="Normal 2 22 2 3 3" xfId="15670" xr:uid="{00000000-0005-0000-0000-0000D2220000}"/>
    <cellStyle name="Normal 2 22 2 4" xfId="15671" xr:uid="{00000000-0005-0000-0000-0000D3220000}"/>
    <cellStyle name="Normal 2 22 2 4 2" xfId="15672" xr:uid="{00000000-0005-0000-0000-0000D4220000}"/>
    <cellStyle name="Normal 2 22 2 4 2 2" xfId="15673" xr:uid="{00000000-0005-0000-0000-0000D5220000}"/>
    <cellStyle name="Normal 2 22 2 4 3" xfId="15674" xr:uid="{00000000-0005-0000-0000-0000D6220000}"/>
    <cellStyle name="Normal 2 22 2 5" xfId="15675" xr:uid="{00000000-0005-0000-0000-0000D7220000}"/>
    <cellStyle name="Normal 2 22 2 5 2" xfId="15676" xr:uid="{00000000-0005-0000-0000-0000D8220000}"/>
    <cellStyle name="Normal 2 22 2 5 2 2" xfId="15677" xr:uid="{00000000-0005-0000-0000-0000D9220000}"/>
    <cellStyle name="Normal 2 22 2 5 3" xfId="15678" xr:uid="{00000000-0005-0000-0000-0000DA220000}"/>
    <cellStyle name="Normal 2 22 2 6" xfId="15679" xr:uid="{00000000-0005-0000-0000-0000DB220000}"/>
    <cellStyle name="Normal 2 22 2 6 2" xfId="15680" xr:uid="{00000000-0005-0000-0000-0000DC220000}"/>
    <cellStyle name="Normal 2 22 2 7" xfId="15681" xr:uid="{00000000-0005-0000-0000-0000DD220000}"/>
    <cellStyle name="Normal 2 22 3" xfId="5482" xr:uid="{00000000-0005-0000-0000-0000DE220000}"/>
    <cellStyle name="Normal 2 22 3 2" xfId="11281" xr:uid="{00000000-0005-0000-0000-0000DF220000}"/>
    <cellStyle name="Normal 2 22 3 2 2" xfId="15682" xr:uid="{00000000-0005-0000-0000-0000E0220000}"/>
    <cellStyle name="Normal 2 22 3 3" xfId="15683" xr:uid="{00000000-0005-0000-0000-0000E1220000}"/>
    <cellStyle name="Normal 2 22 4" xfId="11279" xr:uid="{00000000-0005-0000-0000-0000E2220000}"/>
    <cellStyle name="Normal 2 22 4 2" xfId="15684" xr:uid="{00000000-0005-0000-0000-0000E3220000}"/>
    <cellStyle name="Normal 2 22 4 2 2" xfId="15685" xr:uid="{00000000-0005-0000-0000-0000E4220000}"/>
    <cellStyle name="Normal 2 22 4 3" xfId="15686" xr:uid="{00000000-0005-0000-0000-0000E5220000}"/>
    <cellStyle name="Normal 2 22 5" xfId="15687" xr:uid="{00000000-0005-0000-0000-0000E6220000}"/>
    <cellStyle name="Normal 2 22 5 2" xfId="15688" xr:uid="{00000000-0005-0000-0000-0000E7220000}"/>
    <cellStyle name="Normal 2 22 5 2 2" xfId="15689" xr:uid="{00000000-0005-0000-0000-0000E8220000}"/>
    <cellStyle name="Normal 2 22 5 3" xfId="15690" xr:uid="{00000000-0005-0000-0000-0000E9220000}"/>
    <cellStyle name="Normal 2 22 6" xfId="15691" xr:uid="{00000000-0005-0000-0000-0000EA220000}"/>
    <cellStyle name="Normal 2 22 6 2" xfId="15692" xr:uid="{00000000-0005-0000-0000-0000EB220000}"/>
    <cellStyle name="Normal 2 22 6 2 2" xfId="15693" xr:uid="{00000000-0005-0000-0000-0000EC220000}"/>
    <cellStyle name="Normal 2 22 6 3" xfId="15694" xr:uid="{00000000-0005-0000-0000-0000ED220000}"/>
    <cellStyle name="Normal 2 22 7" xfId="15695" xr:uid="{00000000-0005-0000-0000-0000EE220000}"/>
    <cellStyle name="Normal 2 22 7 2" xfId="15696" xr:uid="{00000000-0005-0000-0000-0000EF220000}"/>
    <cellStyle name="Normal 2 22 7 2 2" xfId="15697" xr:uid="{00000000-0005-0000-0000-0000F0220000}"/>
    <cellStyle name="Normal 2 22 7 3" xfId="15698" xr:uid="{00000000-0005-0000-0000-0000F1220000}"/>
    <cellStyle name="Normal 2 22 8" xfId="15699" xr:uid="{00000000-0005-0000-0000-0000F2220000}"/>
    <cellStyle name="Normal 2 22 8 2" xfId="15700" xr:uid="{00000000-0005-0000-0000-0000F3220000}"/>
    <cellStyle name="Normal 2 22 9" xfId="15701" xr:uid="{00000000-0005-0000-0000-0000F4220000}"/>
    <cellStyle name="Normal 2 23" xfId="5483" xr:uid="{00000000-0005-0000-0000-0000F5220000}"/>
    <cellStyle name="Normal 2 23 2" xfId="5484" xr:uid="{00000000-0005-0000-0000-0000F6220000}"/>
    <cellStyle name="Normal 2 23 2 2" xfId="11283" xr:uid="{00000000-0005-0000-0000-0000F7220000}"/>
    <cellStyle name="Normal 2 23 2 2 2" xfId="15702" xr:uid="{00000000-0005-0000-0000-0000F8220000}"/>
    <cellStyle name="Normal 2 23 2 2 2 2" xfId="15703" xr:uid="{00000000-0005-0000-0000-0000F9220000}"/>
    <cellStyle name="Normal 2 23 2 2 3" xfId="15704" xr:uid="{00000000-0005-0000-0000-0000FA220000}"/>
    <cellStyle name="Normal 2 23 2 3" xfId="15705" xr:uid="{00000000-0005-0000-0000-0000FB220000}"/>
    <cellStyle name="Normal 2 23 2 3 2" xfId="15706" xr:uid="{00000000-0005-0000-0000-0000FC220000}"/>
    <cellStyle name="Normal 2 23 2 3 2 2" xfId="15707" xr:uid="{00000000-0005-0000-0000-0000FD220000}"/>
    <cellStyle name="Normal 2 23 2 3 3" xfId="15708" xr:uid="{00000000-0005-0000-0000-0000FE220000}"/>
    <cellStyle name="Normal 2 23 2 4" xfId="15709" xr:uid="{00000000-0005-0000-0000-0000FF220000}"/>
    <cellStyle name="Normal 2 23 2 4 2" xfId="15710" xr:uid="{00000000-0005-0000-0000-000000230000}"/>
    <cellStyle name="Normal 2 23 2 4 2 2" xfId="15711" xr:uid="{00000000-0005-0000-0000-000001230000}"/>
    <cellStyle name="Normal 2 23 2 4 3" xfId="15712" xr:uid="{00000000-0005-0000-0000-000002230000}"/>
    <cellStyle name="Normal 2 23 2 5" xfId="15713" xr:uid="{00000000-0005-0000-0000-000003230000}"/>
    <cellStyle name="Normal 2 23 2 5 2" xfId="15714" xr:uid="{00000000-0005-0000-0000-000004230000}"/>
    <cellStyle name="Normal 2 23 2 5 2 2" xfId="15715" xr:uid="{00000000-0005-0000-0000-000005230000}"/>
    <cellStyle name="Normal 2 23 2 5 3" xfId="15716" xr:uid="{00000000-0005-0000-0000-000006230000}"/>
    <cellStyle name="Normal 2 23 2 6" xfId="15717" xr:uid="{00000000-0005-0000-0000-000007230000}"/>
    <cellStyle name="Normal 2 23 2 6 2" xfId="15718" xr:uid="{00000000-0005-0000-0000-000008230000}"/>
    <cellStyle name="Normal 2 23 2 7" xfId="15719" xr:uid="{00000000-0005-0000-0000-000009230000}"/>
    <cellStyle name="Normal 2 23 3" xfId="5485" xr:uid="{00000000-0005-0000-0000-00000A230000}"/>
    <cellStyle name="Normal 2 23 3 2" xfId="11284" xr:uid="{00000000-0005-0000-0000-00000B230000}"/>
    <cellStyle name="Normal 2 23 3 2 2" xfId="15720" xr:uid="{00000000-0005-0000-0000-00000C230000}"/>
    <cellStyle name="Normal 2 23 3 3" xfId="15721" xr:uid="{00000000-0005-0000-0000-00000D230000}"/>
    <cellStyle name="Normal 2 23 4" xfId="11282" xr:uid="{00000000-0005-0000-0000-00000E230000}"/>
    <cellStyle name="Normal 2 23 4 2" xfId="15722" xr:uid="{00000000-0005-0000-0000-00000F230000}"/>
    <cellStyle name="Normal 2 23 4 2 2" xfId="15723" xr:uid="{00000000-0005-0000-0000-000010230000}"/>
    <cellStyle name="Normal 2 23 4 3" xfId="15724" xr:uid="{00000000-0005-0000-0000-000011230000}"/>
    <cellStyle name="Normal 2 23 5" xfId="15725" xr:uid="{00000000-0005-0000-0000-000012230000}"/>
    <cellStyle name="Normal 2 23 5 2" xfId="15726" xr:uid="{00000000-0005-0000-0000-000013230000}"/>
    <cellStyle name="Normal 2 23 5 2 2" xfId="15727" xr:uid="{00000000-0005-0000-0000-000014230000}"/>
    <cellStyle name="Normal 2 23 5 3" xfId="15728" xr:uid="{00000000-0005-0000-0000-000015230000}"/>
    <cellStyle name="Normal 2 23 6" xfId="15729" xr:uid="{00000000-0005-0000-0000-000016230000}"/>
    <cellStyle name="Normal 2 23 6 2" xfId="15730" xr:uid="{00000000-0005-0000-0000-000017230000}"/>
    <cellStyle name="Normal 2 23 6 2 2" xfId="15731" xr:uid="{00000000-0005-0000-0000-000018230000}"/>
    <cellStyle name="Normal 2 23 6 3" xfId="15732" xr:uid="{00000000-0005-0000-0000-000019230000}"/>
    <cellStyle name="Normal 2 23 7" xfId="15733" xr:uid="{00000000-0005-0000-0000-00001A230000}"/>
    <cellStyle name="Normal 2 23 7 2" xfId="15734" xr:uid="{00000000-0005-0000-0000-00001B230000}"/>
    <cellStyle name="Normal 2 23 7 2 2" xfId="15735" xr:uid="{00000000-0005-0000-0000-00001C230000}"/>
    <cellStyle name="Normal 2 23 7 3" xfId="15736" xr:uid="{00000000-0005-0000-0000-00001D230000}"/>
    <cellStyle name="Normal 2 23 8" xfId="15737" xr:uid="{00000000-0005-0000-0000-00001E230000}"/>
    <cellStyle name="Normal 2 23 8 2" xfId="15738" xr:uid="{00000000-0005-0000-0000-00001F230000}"/>
    <cellStyle name="Normal 2 23 9" xfId="15739" xr:uid="{00000000-0005-0000-0000-000020230000}"/>
    <cellStyle name="Normal 2 24" xfId="5486" xr:uid="{00000000-0005-0000-0000-000021230000}"/>
    <cellStyle name="Normal 2 24 2" xfId="5487" xr:uid="{00000000-0005-0000-0000-000022230000}"/>
    <cellStyle name="Normal 2 24 2 2" xfId="11286" xr:uid="{00000000-0005-0000-0000-000023230000}"/>
    <cellStyle name="Normal 2 24 2 2 2" xfId="15740" xr:uid="{00000000-0005-0000-0000-000024230000}"/>
    <cellStyle name="Normal 2 24 2 2 2 2" xfId="15741" xr:uid="{00000000-0005-0000-0000-000025230000}"/>
    <cellStyle name="Normal 2 24 2 2 3" xfId="15742" xr:uid="{00000000-0005-0000-0000-000026230000}"/>
    <cellStyle name="Normal 2 24 2 3" xfId="15743" xr:uid="{00000000-0005-0000-0000-000027230000}"/>
    <cellStyle name="Normal 2 24 2 3 2" xfId="15744" xr:uid="{00000000-0005-0000-0000-000028230000}"/>
    <cellStyle name="Normal 2 24 2 3 2 2" xfId="15745" xr:uid="{00000000-0005-0000-0000-000029230000}"/>
    <cellStyle name="Normal 2 24 2 3 3" xfId="15746" xr:uid="{00000000-0005-0000-0000-00002A230000}"/>
    <cellStyle name="Normal 2 24 2 4" xfId="15747" xr:uid="{00000000-0005-0000-0000-00002B230000}"/>
    <cellStyle name="Normal 2 24 2 4 2" xfId="15748" xr:uid="{00000000-0005-0000-0000-00002C230000}"/>
    <cellStyle name="Normal 2 24 2 4 2 2" xfId="15749" xr:uid="{00000000-0005-0000-0000-00002D230000}"/>
    <cellStyle name="Normal 2 24 2 4 3" xfId="15750" xr:uid="{00000000-0005-0000-0000-00002E230000}"/>
    <cellStyle name="Normal 2 24 2 5" xfId="15751" xr:uid="{00000000-0005-0000-0000-00002F230000}"/>
    <cellStyle name="Normal 2 24 2 5 2" xfId="15752" xr:uid="{00000000-0005-0000-0000-000030230000}"/>
    <cellStyle name="Normal 2 24 2 5 2 2" xfId="15753" xr:uid="{00000000-0005-0000-0000-000031230000}"/>
    <cellStyle name="Normal 2 24 2 5 3" xfId="15754" xr:uid="{00000000-0005-0000-0000-000032230000}"/>
    <cellStyle name="Normal 2 24 2 6" xfId="15755" xr:uid="{00000000-0005-0000-0000-000033230000}"/>
    <cellStyle name="Normal 2 24 2 6 2" xfId="15756" xr:uid="{00000000-0005-0000-0000-000034230000}"/>
    <cellStyle name="Normal 2 24 2 7" xfId="15757" xr:uid="{00000000-0005-0000-0000-000035230000}"/>
    <cellStyle name="Normal 2 24 3" xfId="5488" xr:uid="{00000000-0005-0000-0000-000036230000}"/>
    <cellStyle name="Normal 2 24 3 2" xfId="11287" xr:uid="{00000000-0005-0000-0000-000037230000}"/>
    <cellStyle name="Normal 2 24 3 2 2" xfId="15758" xr:uid="{00000000-0005-0000-0000-000038230000}"/>
    <cellStyle name="Normal 2 24 3 3" xfId="15759" xr:uid="{00000000-0005-0000-0000-000039230000}"/>
    <cellStyle name="Normal 2 24 4" xfId="11285" xr:uid="{00000000-0005-0000-0000-00003A230000}"/>
    <cellStyle name="Normal 2 24 4 2" xfId="15760" xr:uid="{00000000-0005-0000-0000-00003B230000}"/>
    <cellStyle name="Normal 2 24 4 2 2" xfId="15761" xr:uid="{00000000-0005-0000-0000-00003C230000}"/>
    <cellStyle name="Normal 2 24 4 3" xfId="15762" xr:uid="{00000000-0005-0000-0000-00003D230000}"/>
    <cellStyle name="Normal 2 24 5" xfId="15763" xr:uid="{00000000-0005-0000-0000-00003E230000}"/>
    <cellStyle name="Normal 2 24 5 2" xfId="15764" xr:uid="{00000000-0005-0000-0000-00003F230000}"/>
    <cellStyle name="Normal 2 24 5 2 2" xfId="15765" xr:uid="{00000000-0005-0000-0000-000040230000}"/>
    <cellStyle name="Normal 2 24 5 3" xfId="15766" xr:uid="{00000000-0005-0000-0000-000041230000}"/>
    <cellStyle name="Normal 2 24 6" xfId="15767" xr:uid="{00000000-0005-0000-0000-000042230000}"/>
    <cellStyle name="Normal 2 24 6 2" xfId="15768" xr:uid="{00000000-0005-0000-0000-000043230000}"/>
    <cellStyle name="Normal 2 24 6 2 2" xfId="15769" xr:uid="{00000000-0005-0000-0000-000044230000}"/>
    <cellStyle name="Normal 2 24 6 3" xfId="15770" xr:uid="{00000000-0005-0000-0000-000045230000}"/>
    <cellStyle name="Normal 2 24 7" xfId="15771" xr:uid="{00000000-0005-0000-0000-000046230000}"/>
    <cellStyle name="Normal 2 24 7 2" xfId="15772" xr:uid="{00000000-0005-0000-0000-000047230000}"/>
    <cellStyle name="Normal 2 24 7 2 2" xfId="15773" xr:uid="{00000000-0005-0000-0000-000048230000}"/>
    <cellStyle name="Normal 2 24 7 3" xfId="15774" xr:uid="{00000000-0005-0000-0000-000049230000}"/>
    <cellStyle name="Normal 2 24 8" xfId="15775" xr:uid="{00000000-0005-0000-0000-00004A230000}"/>
    <cellStyle name="Normal 2 24 8 2" xfId="15776" xr:uid="{00000000-0005-0000-0000-00004B230000}"/>
    <cellStyle name="Normal 2 24 9" xfId="15777" xr:uid="{00000000-0005-0000-0000-00004C230000}"/>
    <cellStyle name="Normal 2 25" xfId="5489" xr:uid="{00000000-0005-0000-0000-00004D230000}"/>
    <cellStyle name="Normal 2 25 2" xfId="5490" xr:uid="{00000000-0005-0000-0000-00004E230000}"/>
    <cellStyle name="Normal 2 25 2 2" xfId="11289" xr:uid="{00000000-0005-0000-0000-00004F230000}"/>
    <cellStyle name="Normal 2 25 2 2 2" xfId="15778" xr:uid="{00000000-0005-0000-0000-000050230000}"/>
    <cellStyle name="Normal 2 25 2 2 2 2" xfId="15779" xr:uid="{00000000-0005-0000-0000-000051230000}"/>
    <cellStyle name="Normal 2 25 2 2 3" xfId="15780" xr:uid="{00000000-0005-0000-0000-000052230000}"/>
    <cellStyle name="Normal 2 25 2 3" xfId="15781" xr:uid="{00000000-0005-0000-0000-000053230000}"/>
    <cellStyle name="Normal 2 25 2 3 2" xfId="15782" xr:uid="{00000000-0005-0000-0000-000054230000}"/>
    <cellStyle name="Normal 2 25 2 3 2 2" xfId="15783" xr:uid="{00000000-0005-0000-0000-000055230000}"/>
    <cellStyle name="Normal 2 25 2 3 3" xfId="15784" xr:uid="{00000000-0005-0000-0000-000056230000}"/>
    <cellStyle name="Normal 2 25 2 4" xfId="15785" xr:uid="{00000000-0005-0000-0000-000057230000}"/>
    <cellStyle name="Normal 2 25 2 4 2" xfId="15786" xr:uid="{00000000-0005-0000-0000-000058230000}"/>
    <cellStyle name="Normal 2 25 2 4 2 2" xfId="15787" xr:uid="{00000000-0005-0000-0000-000059230000}"/>
    <cellStyle name="Normal 2 25 2 4 3" xfId="15788" xr:uid="{00000000-0005-0000-0000-00005A230000}"/>
    <cellStyle name="Normal 2 25 2 5" xfId="15789" xr:uid="{00000000-0005-0000-0000-00005B230000}"/>
    <cellStyle name="Normal 2 25 2 5 2" xfId="15790" xr:uid="{00000000-0005-0000-0000-00005C230000}"/>
    <cellStyle name="Normal 2 25 2 5 2 2" xfId="15791" xr:uid="{00000000-0005-0000-0000-00005D230000}"/>
    <cellStyle name="Normal 2 25 2 5 3" xfId="15792" xr:uid="{00000000-0005-0000-0000-00005E230000}"/>
    <cellStyle name="Normal 2 25 2 6" xfId="15793" xr:uid="{00000000-0005-0000-0000-00005F230000}"/>
    <cellStyle name="Normal 2 25 2 6 2" xfId="15794" xr:uid="{00000000-0005-0000-0000-000060230000}"/>
    <cellStyle name="Normal 2 25 2 7" xfId="15795" xr:uid="{00000000-0005-0000-0000-000061230000}"/>
    <cellStyle name="Normal 2 25 3" xfId="5491" xr:uid="{00000000-0005-0000-0000-000062230000}"/>
    <cellStyle name="Normal 2 25 3 2" xfId="11290" xr:uid="{00000000-0005-0000-0000-000063230000}"/>
    <cellStyle name="Normal 2 25 3 2 2" xfId="15796" xr:uid="{00000000-0005-0000-0000-000064230000}"/>
    <cellStyle name="Normal 2 25 3 3" xfId="15797" xr:uid="{00000000-0005-0000-0000-000065230000}"/>
    <cellStyle name="Normal 2 25 4" xfId="11288" xr:uid="{00000000-0005-0000-0000-000066230000}"/>
    <cellStyle name="Normal 2 25 4 2" xfId="15798" xr:uid="{00000000-0005-0000-0000-000067230000}"/>
    <cellStyle name="Normal 2 25 4 2 2" xfId="15799" xr:uid="{00000000-0005-0000-0000-000068230000}"/>
    <cellStyle name="Normal 2 25 4 3" xfId="15800" xr:uid="{00000000-0005-0000-0000-000069230000}"/>
    <cellStyle name="Normal 2 25 5" xfId="15801" xr:uid="{00000000-0005-0000-0000-00006A230000}"/>
    <cellStyle name="Normal 2 25 5 2" xfId="15802" xr:uid="{00000000-0005-0000-0000-00006B230000}"/>
    <cellStyle name="Normal 2 25 5 2 2" xfId="15803" xr:uid="{00000000-0005-0000-0000-00006C230000}"/>
    <cellStyle name="Normal 2 25 5 3" xfId="15804" xr:uid="{00000000-0005-0000-0000-00006D230000}"/>
    <cellStyle name="Normal 2 25 6" xfId="15805" xr:uid="{00000000-0005-0000-0000-00006E230000}"/>
    <cellStyle name="Normal 2 25 6 2" xfId="15806" xr:uid="{00000000-0005-0000-0000-00006F230000}"/>
    <cellStyle name="Normal 2 25 6 2 2" xfId="15807" xr:uid="{00000000-0005-0000-0000-000070230000}"/>
    <cellStyle name="Normal 2 25 6 3" xfId="15808" xr:uid="{00000000-0005-0000-0000-000071230000}"/>
    <cellStyle name="Normal 2 25 7" xfId="15809" xr:uid="{00000000-0005-0000-0000-000072230000}"/>
    <cellStyle name="Normal 2 25 7 2" xfId="15810" xr:uid="{00000000-0005-0000-0000-000073230000}"/>
    <cellStyle name="Normal 2 25 7 2 2" xfId="15811" xr:uid="{00000000-0005-0000-0000-000074230000}"/>
    <cellStyle name="Normal 2 25 7 3" xfId="15812" xr:uid="{00000000-0005-0000-0000-000075230000}"/>
    <cellStyle name="Normal 2 25 8" xfId="15813" xr:uid="{00000000-0005-0000-0000-000076230000}"/>
    <cellStyle name="Normal 2 25 8 2" xfId="15814" xr:uid="{00000000-0005-0000-0000-000077230000}"/>
    <cellStyle name="Normal 2 25 9" xfId="15815" xr:uid="{00000000-0005-0000-0000-000078230000}"/>
    <cellStyle name="Normal 2 26" xfId="5492" xr:uid="{00000000-0005-0000-0000-000079230000}"/>
    <cellStyle name="Normal 2 26 2" xfId="11291" xr:uid="{00000000-0005-0000-0000-00007A230000}"/>
    <cellStyle name="Normal 2 26 2 2" xfId="15816" xr:uid="{00000000-0005-0000-0000-00007B230000}"/>
    <cellStyle name="Normal 2 26 3" xfId="15817" xr:uid="{00000000-0005-0000-0000-00007C230000}"/>
    <cellStyle name="Normal 2 27" xfId="5493" xr:uid="{00000000-0005-0000-0000-00007D230000}"/>
    <cellStyle name="Normal 2 27 2" xfId="11292" xr:uid="{00000000-0005-0000-0000-00007E230000}"/>
    <cellStyle name="Normal 2 27 2 2" xfId="15818" xr:uid="{00000000-0005-0000-0000-00007F230000}"/>
    <cellStyle name="Normal 2 27 3" xfId="15819" xr:uid="{00000000-0005-0000-0000-000080230000}"/>
    <cellStyle name="Normal 2 28" xfId="9680" xr:uid="{00000000-0005-0000-0000-000081230000}"/>
    <cellStyle name="Normal 2 28 2" xfId="15820" xr:uid="{00000000-0005-0000-0000-000082230000}"/>
    <cellStyle name="Normal 2 28 2 2" xfId="15821" xr:uid="{00000000-0005-0000-0000-000083230000}"/>
    <cellStyle name="Normal 2 28 3" xfId="15822" xr:uid="{00000000-0005-0000-0000-000084230000}"/>
    <cellStyle name="Normal 2 29" xfId="13969" xr:uid="{00000000-0005-0000-0000-000085230000}"/>
    <cellStyle name="Normal 2 29 2" xfId="15823" xr:uid="{00000000-0005-0000-0000-000086230000}"/>
    <cellStyle name="Normal 2 29 2 2" xfId="15824" xr:uid="{00000000-0005-0000-0000-000087230000}"/>
    <cellStyle name="Normal 2 29 3" xfId="15825" xr:uid="{00000000-0005-0000-0000-000088230000}"/>
    <cellStyle name="Normal 2 3" xfId="5494" xr:uid="{00000000-0005-0000-0000-000089230000}"/>
    <cellStyle name="Normal 2 3 10" xfId="5495" xr:uid="{00000000-0005-0000-0000-00008A230000}"/>
    <cellStyle name="Normal 2 3 10 2" xfId="5496" xr:uid="{00000000-0005-0000-0000-00008B230000}"/>
    <cellStyle name="Normal 2 3 10 2 2" xfId="11295" xr:uid="{00000000-0005-0000-0000-00008C230000}"/>
    <cellStyle name="Normal 2 3 10 3" xfId="5497" xr:uid="{00000000-0005-0000-0000-00008D230000}"/>
    <cellStyle name="Normal 2 3 10 3 2" xfId="11296" xr:uid="{00000000-0005-0000-0000-00008E230000}"/>
    <cellStyle name="Normal 2 3 10 4" xfId="11294" xr:uid="{00000000-0005-0000-0000-00008F230000}"/>
    <cellStyle name="Normal 2 3 11" xfId="5498" xr:uid="{00000000-0005-0000-0000-000090230000}"/>
    <cellStyle name="Normal 2 3 11 2" xfId="5499" xr:uid="{00000000-0005-0000-0000-000091230000}"/>
    <cellStyle name="Normal 2 3 11 2 2" xfId="11298" xr:uid="{00000000-0005-0000-0000-000092230000}"/>
    <cellStyle name="Normal 2 3 11 3" xfId="5500" xr:uid="{00000000-0005-0000-0000-000093230000}"/>
    <cellStyle name="Normal 2 3 11 3 2" xfId="11299" xr:uid="{00000000-0005-0000-0000-000094230000}"/>
    <cellStyle name="Normal 2 3 11 4" xfId="11297" xr:uid="{00000000-0005-0000-0000-000095230000}"/>
    <cellStyle name="Normal 2 3 12" xfId="5501" xr:uid="{00000000-0005-0000-0000-000096230000}"/>
    <cellStyle name="Normal 2 3 12 2" xfId="5502" xr:uid="{00000000-0005-0000-0000-000097230000}"/>
    <cellStyle name="Normal 2 3 12 2 2" xfId="11301" xr:uid="{00000000-0005-0000-0000-000098230000}"/>
    <cellStyle name="Normal 2 3 12 3" xfId="5503" xr:uid="{00000000-0005-0000-0000-000099230000}"/>
    <cellStyle name="Normal 2 3 12 3 2" xfId="11302" xr:uid="{00000000-0005-0000-0000-00009A230000}"/>
    <cellStyle name="Normal 2 3 12 4" xfId="11300" xr:uid="{00000000-0005-0000-0000-00009B230000}"/>
    <cellStyle name="Normal 2 3 13" xfId="5504" xr:uid="{00000000-0005-0000-0000-00009C230000}"/>
    <cellStyle name="Normal 2 3 13 2" xfId="5505" xr:uid="{00000000-0005-0000-0000-00009D230000}"/>
    <cellStyle name="Normal 2 3 13 2 2" xfId="11304" xr:uid="{00000000-0005-0000-0000-00009E230000}"/>
    <cellStyle name="Normal 2 3 13 3" xfId="5506" xr:uid="{00000000-0005-0000-0000-00009F230000}"/>
    <cellStyle name="Normal 2 3 13 3 2" xfId="11305" xr:uid="{00000000-0005-0000-0000-0000A0230000}"/>
    <cellStyle name="Normal 2 3 13 4" xfId="11303" xr:uid="{00000000-0005-0000-0000-0000A1230000}"/>
    <cellStyle name="Normal 2 3 14" xfId="5507" xr:uid="{00000000-0005-0000-0000-0000A2230000}"/>
    <cellStyle name="Normal 2 3 14 2" xfId="5508" xr:uid="{00000000-0005-0000-0000-0000A3230000}"/>
    <cellStyle name="Normal 2 3 14 2 2" xfId="11307" xr:uid="{00000000-0005-0000-0000-0000A4230000}"/>
    <cellStyle name="Normal 2 3 14 3" xfId="5509" xr:uid="{00000000-0005-0000-0000-0000A5230000}"/>
    <cellStyle name="Normal 2 3 14 3 2" xfId="11308" xr:uid="{00000000-0005-0000-0000-0000A6230000}"/>
    <cellStyle name="Normal 2 3 14 4" xfId="11306" xr:uid="{00000000-0005-0000-0000-0000A7230000}"/>
    <cellStyle name="Normal 2 3 15" xfId="5510" xr:uid="{00000000-0005-0000-0000-0000A8230000}"/>
    <cellStyle name="Normal 2 3 15 2" xfId="5511" xr:uid="{00000000-0005-0000-0000-0000A9230000}"/>
    <cellStyle name="Normal 2 3 15 2 2" xfId="11310" xr:uid="{00000000-0005-0000-0000-0000AA230000}"/>
    <cellStyle name="Normal 2 3 15 3" xfId="5512" xr:uid="{00000000-0005-0000-0000-0000AB230000}"/>
    <cellStyle name="Normal 2 3 15 3 2" xfId="11311" xr:uid="{00000000-0005-0000-0000-0000AC230000}"/>
    <cellStyle name="Normal 2 3 15 4" xfId="11309" xr:uid="{00000000-0005-0000-0000-0000AD230000}"/>
    <cellStyle name="Normal 2 3 16" xfId="5513" xr:uid="{00000000-0005-0000-0000-0000AE230000}"/>
    <cellStyle name="Normal 2 3 16 2" xfId="5514" xr:uid="{00000000-0005-0000-0000-0000AF230000}"/>
    <cellStyle name="Normal 2 3 16 2 2" xfId="11313" xr:uid="{00000000-0005-0000-0000-0000B0230000}"/>
    <cellStyle name="Normal 2 3 16 3" xfId="5515" xr:uid="{00000000-0005-0000-0000-0000B1230000}"/>
    <cellStyle name="Normal 2 3 16 3 2" xfId="11314" xr:uid="{00000000-0005-0000-0000-0000B2230000}"/>
    <cellStyle name="Normal 2 3 16 4" xfId="11312" xr:uid="{00000000-0005-0000-0000-0000B3230000}"/>
    <cellStyle name="Normal 2 3 17" xfId="5516" xr:uid="{00000000-0005-0000-0000-0000B4230000}"/>
    <cellStyle name="Normal 2 3 17 2" xfId="5517" xr:uid="{00000000-0005-0000-0000-0000B5230000}"/>
    <cellStyle name="Normal 2 3 17 2 2" xfId="11316" xr:uid="{00000000-0005-0000-0000-0000B6230000}"/>
    <cellStyle name="Normal 2 3 17 3" xfId="5518" xr:uid="{00000000-0005-0000-0000-0000B7230000}"/>
    <cellStyle name="Normal 2 3 17 3 2" xfId="11317" xr:uid="{00000000-0005-0000-0000-0000B8230000}"/>
    <cellStyle name="Normal 2 3 17 4" xfId="11315" xr:uid="{00000000-0005-0000-0000-0000B9230000}"/>
    <cellStyle name="Normal 2 3 18" xfId="5519" xr:uid="{00000000-0005-0000-0000-0000BA230000}"/>
    <cellStyle name="Normal 2 3 18 2" xfId="5520" xr:uid="{00000000-0005-0000-0000-0000BB230000}"/>
    <cellStyle name="Normal 2 3 18 2 2" xfId="11319" xr:uid="{00000000-0005-0000-0000-0000BC230000}"/>
    <cellStyle name="Normal 2 3 18 3" xfId="5521" xr:uid="{00000000-0005-0000-0000-0000BD230000}"/>
    <cellStyle name="Normal 2 3 18 3 2" xfId="11320" xr:uid="{00000000-0005-0000-0000-0000BE230000}"/>
    <cellStyle name="Normal 2 3 18 4" xfId="11318" xr:uid="{00000000-0005-0000-0000-0000BF230000}"/>
    <cellStyle name="Normal 2 3 19" xfId="5522" xr:uid="{00000000-0005-0000-0000-0000C0230000}"/>
    <cellStyle name="Normal 2 3 19 2" xfId="5523" xr:uid="{00000000-0005-0000-0000-0000C1230000}"/>
    <cellStyle name="Normal 2 3 19 2 2" xfId="11322" xr:uid="{00000000-0005-0000-0000-0000C2230000}"/>
    <cellStyle name="Normal 2 3 19 3" xfId="5524" xr:uid="{00000000-0005-0000-0000-0000C3230000}"/>
    <cellStyle name="Normal 2 3 19 3 2" xfId="11323" xr:uid="{00000000-0005-0000-0000-0000C4230000}"/>
    <cellStyle name="Normal 2 3 19 4" xfId="11321" xr:uid="{00000000-0005-0000-0000-0000C5230000}"/>
    <cellStyle name="Normal 2 3 2" xfId="5525" xr:uid="{00000000-0005-0000-0000-0000C6230000}"/>
    <cellStyle name="Normal 2 3 2 10" xfId="5526" xr:uid="{00000000-0005-0000-0000-0000C7230000}"/>
    <cellStyle name="Normal 2 3 2 10 2" xfId="5527" xr:uid="{00000000-0005-0000-0000-0000C8230000}"/>
    <cellStyle name="Normal 2 3 2 10 2 2" xfId="11326" xr:uid="{00000000-0005-0000-0000-0000C9230000}"/>
    <cellStyle name="Normal 2 3 2 10 3" xfId="5528" xr:uid="{00000000-0005-0000-0000-0000CA230000}"/>
    <cellStyle name="Normal 2 3 2 10 3 2" xfId="11327" xr:uid="{00000000-0005-0000-0000-0000CB230000}"/>
    <cellStyle name="Normal 2 3 2 10 4" xfId="11325" xr:uid="{00000000-0005-0000-0000-0000CC230000}"/>
    <cellStyle name="Normal 2 3 2 11" xfId="5529" xr:uid="{00000000-0005-0000-0000-0000CD230000}"/>
    <cellStyle name="Normal 2 3 2 11 2" xfId="5530" xr:uid="{00000000-0005-0000-0000-0000CE230000}"/>
    <cellStyle name="Normal 2 3 2 11 2 2" xfId="11329" xr:uid="{00000000-0005-0000-0000-0000CF230000}"/>
    <cellStyle name="Normal 2 3 2 11 3" xfId="5531" xr:uid="{00000000-0005-0000-0000-0000D0230000}"/>
    <cellStyle name="Normal 2 3 2 11 3 2" xfId="11330" xr:uid="{00000000-0005-0000-0000-0000D1230000}"/>
    <cellStyle name="Normal 2 3 2 11 4" xfId="11328" xr:uid="{00000000-0005-0000-0000-0000D2230000}"/>
    <cellStyle name="Normal 2 3 2 12" xfId="5532" xr:uid="{00000000-0005-0000-0000-0000D3230000}"/>
    <cellStyle name="Normal 2 3 2 12 2" xfId="5533" xr:uid="{00000000-0005-0000-0000-0000D4230000}"/>
    <cellStyle name="Normal 2 3 2 12 2 2" xfId="11332" xr:uid="{00000000-0005-0000-0000-0000D5230000}"/>
    <cellStyle name="Normal 2 3 2 12 3" xfId="5534" xr:uid="{00000000-0005-0000-0000-0000D6230000}"/>
    <cellStyle name="Normal 2 3 2 12 3 2" xfId="11333" xr:uid="{00000000-0005-0000-0000-0000D7230000}"/>
    <cellStyle name="Normal 2 3 2 12 4" xfId="11331" xr:uid="{00000000-0005-0000-0000-0000D8230000}"/>
    <cellStyle name="Normal 2 3 2 13" xfId="5535" xr:uid="{00000000-0005-0000-0000-0000D9230000}"/>
    <cellStyle name="Normal 2 3 2 13 2" xfId="5536" xr:uid="{00000000-0005-0000-0000-0000DA230000}"/>
    <cellStyle name="Normal 2 3 2 13 2 2" xfId="11335" xr:uid="{00000000-0005-0000-0000-0000DB230000}"/>
    <cellStyle name="Normal 2 3 2 13 3" xfId="5537" xr:uid="{00000000-0005-0000-0000-0000DC230000}"/>
    <cellStyle name="Normal 2 3 2 13 3 2" xfId="11336" xr:uid="{00000000-0005-0000-0000-0000DD230000}"/>
    <cellStyle name="Normal 2 3 2 13 4" xfId="11334" xr:uid="{00000000-0005-0000-0000-0000DE230000}"/>
    <cellStyle name="Normal 2 3 2 14" xfId="5538" xr:uid="{00000000-0005-0000-0000-0000DF230000}"/>
    <cellStyle name="Normal 2 3 2 14 2" xfId="5539" xr:uid="{00000000-0005-0000-0000-0000E0230000}"/>
    <cellStyle name="Normal 2 3 2 14 2 2" xfId="11338" xr:uid="{00000000-0005-0000-0000-0000E1230000}"/>
    <cellStyle name="Normal 2 3 2 14 3" xfId="5540" xr:uid="{00000000-0005-0000-0000-0000E2230000}"/>
    <cellStyle name="Normal 2 3 2 14 3 2" xfId="11339" xr:uid="{00000000-0005-0000-0000-0000E3230000}"/>
    <cellStyle name="Normal 2 3 2 14 4" xfId="11337" xr:uid="{00000000-0005-0000-0000-0000E4230000}"/>
    <cellStyle name="Normal 2 3 2 15" xfId="5541" xr:uid="{00000000-0005-0000-0000-0000E5230000}"/>
    <cellStyle name="Normal 2 3 2 15 2" xfId="5542" xr:uid="{00000000-0005-0000-0000-0000E6230000}"/>
    <cellStyle name="Normal 2 3 2 15 2 2" xfId="11341" xr:uid="{00000000-0005-0000-0000-0000E7230000}"/>
    <cellStyle name="Normal 2 3 2 15 3" xfId="5543" xr:uid="{00000000-0005-0000-0000-0000E8230000}"/>
    <cellStyle name="Normal 2 3 2 15 3 2" xfId="11342" xr:uid="{00000000-0005-0000-0000-0000E9230000}"/>
    <cellStyle name="Normal 2 3 2 15 4" xfId="11340" xr:uid="{00000000-0005-0000-0000-0000EA230000}"/>
    <cellStyle name="Normal 2 3 2 16" xfId="5544" xr:uid="{00000000-0005-0000-0000-0000EB230000}"/>
    <cellStyle name="Normal 2 3 2 16 2" xfId="5545" xr:uid="{00000000-0005-0000-0000-0000EC230000}"/>
    <cellStyle name="Normal 2 3 2 16 2 2" xfId="11344" xr:uid="{00000000-0005-0000-0000-0000ED230000}"/>
    <cellStyle name="Normal 2 3 2 16 3" xfId="5546" xr:uid="{00000000-0005-0000-0000-0000EE230000}"/>
    <cellStyle name="Normal 2 3 2 16 3 2" xfId="11345" xr:uid="{00000000-0005-0000-0000-0000EF230000}"/>
    <cellStyle name="Normal 2 3 2 16 4" xfId="11343" xr:uid="{00000000-0005-0000-0000-0000F0230000}"/>
    <cellStyle name="Normal 2 3 2 17" xfId="5547" xr:uid="{00000000-0005-0000-0000-0000F1230000}"/>
    <cellStyle name="Normal 2 3 2 17 2" xfId="5548" xr:uid="{00000000-0005-0000-0000-0000F2230000}"/>
    <cellStyle name="Normal 2 3 2 17 2 2" xfId="11347" xr:uid="{00000000-0005-0000-0000-0000F3230000}"/>
    <cellStyle name="Normal 2 3 2 17 3" xfId="5549" xr:uid="{00000000-0005-0000-0000-0000F4230000}"/>
    <cellStyle name="Normal 2 3 2 17 3 2" xfId="11348" xr:uid="{00000000-0005-0000-0000-0000F5230000}"/>
    <cellStyle name="Normal 2 3 2 17 4" xfId="11346" xr:uid="{00000000-0005-0000-0000-0000F6230000}"/>
    <cellStyle name="Normal 2 3 2 18" xfId="5550" xr:uid="{00000000-0005-0000-0000-0000F7230000}"/>
    <cellStyle name="Normal 2 3 2 18 2" xfId="5551" xr:uid="{00000000-0005-0000-0000-0000F8230000}"/>
    <cellStyle name="Normal 2 3 2 18 2 2" xfId="11350" xr:uid="{00000000-0005-0000-0000-0000F9230000}"/>
    <cellStyle name="Normal 2 3 2 18 3" xfId="5552" xr:uid="{00000000-0005-0000-0000-0000FA230000}"/>
    <cellStyle name="Normal 2 3 2 18 3 2" xfId="11351" xr:uid="{00000000-0005-0000-0000-0000FB230000}"/>
    <cellStyle name="Normal 2 3 2 18 4" xfId="11349" xr:uid="{00000000-0005-0000-0000-0000FC230000}"/>
    <cellStyle name="Normal 2 3 2 19" xfId="5553" xr:uid="{00000000-0005-0000-0000-0000FD230000}"/>
    <cellStyle name="Normal 2 3 2 19 2" xfId="5554" xr:uid="{00000000-0005-0000-0000-0000FE230000}"/>
    <cellStyle name="Normal 2 3 2 19 2 2" xfId="11353" xr:uid="{00000000-0005-0000-0000-0000FF230000}"/>
    <cellStyle name="Normal 2 3 2 19 3" xfId="5555" xr:uid="{00000000-0005-0000-0000-000000240000}"/>
    <cellStyle name="Normal 2 3 2 19 3 2" xfId="11354" xr:uid="{00000000-0005-0000-0000-000001240000}"/>
    <cellStyle name="Normal 2 3 2 19 4" xfId="11352" xr:uid="{00000000-0005-0000-0000-000002240000}"/>
    <cellStyle name="Normal 2 3 2 2" xfId="5556" xr:uid="{00000000-0005-0000-0000-000003240000}"/>
    <cellStyle name="Normal 2 3 2 2 10" xfId="5557" xr:uid="{00000000-0005-0000-0000-000004240000}"/>
    <cellStyle name="Normal 2 3 2 2 10 2" xfId="5558" xr:uid="{00000000-0005-0000-0000-000005240000}"/>
    <cellStyle name="Normal 2 3 2 2 10 2 2" xfId="11357" xr:uid="{00000000-0005-0000-0000-000006240000}"/>
    <cellStyle name="Normal 2 3 2 2 10 3" xfId="5559" xr:uid="{00000000-0005-0000-0000-000007240000}"/>
    <cellStyle name="Normal 2 3 2 2 10 3 2" xfId="11358" xr:uid="{00000000-0005-0000-0000-000008240000}"/>
    <cellStyle name="Normal 2 3 2 2 10 4" xfId="11356" xr:uid="{00000000-0005-0000-0000-000009240000}"/>
    <cellStyle name="Normal 2 3 2 2 11" xfId="5560" xr:uid="{00000000-0005-0000-0000-00000A240000}"/>
    <cellStyle name="Normal 2 3 2 2 11 2" xfId="5561" xr:uid="{00000000-0005-0000-0000-00000B240000}"/>
    <cellStyle name="Normal 2 3 2 2 11 2 2" xfId="11360" xr:uid="{00000000-0005-0000-0000-00000C240000}"/>
    <cellStyle name="Normal 2 3 2 2 11 3" xfId="5562" xr:uid="{00000000-0005-0000-0000-00000D240000}"/>
    <cellStyle name="Normal 2 3 2 2 11 3 2" xfId="11361" xr:uid="{00000000-0005-0000-0000-00000E240000}"/>
    <cellStyle name="Normal 2 3 2 2 11 4" xfId="11359" xr:uid="{00000000-0005-0000-0000-00000F240000}"/>
    <cellStyle name="Normal 2 3 2 2 12" xfId="5563" xr:uid="{00000000-0005-0000-0000-000010240000}"/>
    <cellStyle name="Normal 2 3 2 2 12 2" xfId="5564" xr:uid="{00000000-0005-0000-0000-000011240000}"/>
    <cellStyle name="Normal 2 3 2 2 12 2 2" xfId="11363" xr:uid="{00000000-0005-0000-0000-000012240000}"/>
    <cellStyle name="Normal 2 3 2 2 12 3" xfId="5565" xr:uid="{00000000-0005-0000-0000-000013240000}"/>
    <cellStyle name="Normal 2 3 2 2 12 3 2" xfId="11364" xr:uid="{00000000-0005-0000-0000-000014240000}"/>
    <cellStyle name="Normal 2 3 2 2 12 4" xfId="11362" xr:uid="{00000000-0005-0000-0000-000015240000}"/>
    <cellStyle name="Normal 2 3 2 2 13" xfId="5566" xr:uid="{00000000-0005-0000-0000-000016240000}"/>
    <cellStyle name="Normal 2 3 2 2 13 2" xfId="5567" xr:uid="{00000000-0005-0000-0000-000017240000}"/>
    <cellStyle name="Normal 2 3 2 2 13 2 2" xfId="11366" xr:uid="{00000000-0005-0000-0000-000018240000}"/>
    <cellStyle name="Normal 2 3 2 2 13 3" xfId="5568" xr:uid="{00000000-0005-0000-0000-000019240000}"/>
    <cellStyle name="Normal 2 3 2 2 13 3 2" xfId="11367" xr:uid="{00000000-0005-0000-0000-00001A240000}"/>
    <cellStyle name="Normal 2 3 2 2 13 4" xfId="11365" xr:uid="{00000000-0005-0000-0000-00001B240000}"/>
    <cellStyle name="Normal 2 3 2 2 14" xfId="5569" xr:uid="{00000000-0005-0000-0000-00001C240000}"/>
    <cellStyle name="Normal 2 3 2 2 14 2" xfId="5570" xr:uid="{00000000-0005-0000-0000-00001D240000}"/>
    <cellStyle name="Normal 2 3 2 2 14 2 2" xfId="11369" xr:uid="{00000000-0005-0000-0000-00001E240000}"/>
    <cellStyle name="Normal 2 3 2 2 14 3" xfId="5571" xr:uid="{00000000-0005-0000-0000-00001F240000}"/>
    <cellStyle name="Normal 2 3 2 2 14 3 2" xfId="11370" xr:uid="{00000000-0005-0000-0000-000020240000}"/>
    <cellStyle name="Normal 2 3 2 2 14 4" xfId="11368" xr:uid="{00000000-0005-0000-0000-000021240000}"/>
    <cellStyle name="Normal 2 3 2 2 15" xfId="5572" xr:uid="{00000000-0005-0000-0000-000022240000}"/>
    <cellStyle name="Normal 2 3 2 2 15 2" xfId="5573" xr:uid="{00000000-0005-0000-0000-000023240000}"/>
    <cellStyle name="Normal 2 3 2 2 15 2 2" xfId="11372" xr:uid="{00000000-0005-0000-0000-000024240000}"/>
    <cellStyle name="Normal 2 3 2 2 15 3" xfId="5574" xr:uid="{00000000-0005-0000-0000-000025240000}"/>
    <cellStyle name="Normal 2 3 2 2 15 3 2" xfId="11373" xr:uid="{00000000-0005-0000-0000-000026240000}"/>
    <cellStyle name="Normal 2 3 2 2 15 4" xfId="11371" xr:uid="{00000000-0005-0000-0000-000027240000}"/>
    <cellStyle name="Normal 2 3 2 2 16" xfId="5575" xr:uid="{00000000-0005-0000-0000-000028240000}"/>
    <cellStyle name="Normal 2 3 2 2 16 2" xfId="5576" xr:uid="{00000000-0005-0000-0000-000029240000}"/>
    <cellStyle name="Normal 2 3 2 2 16 2 2" xfId="11375" xr:uid="{00000000-0005-0000-0000-00002A240000}"/>
    <cellStyle name="Normal 2 3 2 2 16 3" xfId="5577" xr:uid="{00000000-0005-0000-0000-00002B240000}"/>
    <cellStyle name="Normal 2 3 2 2 16 3 2" xfId="11376" xr:uid="{00000000-0005-0000-0000-00002C240000}"/>
    <cellStyle name="Normal 2 3 2 2 16 4" xfId="11374" xr:uid="{00000000-0005-0000-0000-00002D240000}"/>
    <cellStyle name="Normal 2 3 2 2 17" xfId="5578" xr:uid="{00000000-0005-0000-0000-00002E240000}"/>
    <cellStyle name="Normal 2 3 2 2 17 2" xfId="5579" xr:uid="{00000000-0005-0000-0000-00002F240000}"/>
    <cellStyle name="Normal 2 3 2 2 17 2 2" xfId="11378" xr:uid="{00000000-0005-0000-0000-000030240000}"/>
    <cellStyle name="Normal 2 3 2 2 17 3" xfId="5580" xr:uid="{00000000-0005-0000-0000-000031240000}"/>
    <cellStyle name="Normal 2 3 2 2 17 3 2" xfId="11379" xr:uid="{00000000-0005-0000-0000-000032240000}"/>
    <cellStyle name="Normal 2 3 2 2 17 4" xfId="11377" xr:uid="{00000000-0005-0000-0000-000033240000}"/>
    <cellStyle name="Normal 2 3 2 2 18" xfId="5581" xr:uid="{00000000-0005-0000-0000-000034240000}"/>
    <cellStyle name="Normal 2 3 2 2 18 2" xfId="5582" xr:uid="{00000000-0005-0000-0000-000035240000}"/>
    <cellStyle name="Normal 2 3 2 2 18 2 2" xfId="11381" xr:uid="{00000000-0005-0000-0000-000036240000}"/>
    <cellStyle name="Normal 2 3 2 2 18 3" xfId="5583" xr:uid="{00000000-0005-0000-0000-000037240000}"/>
    <cellStyle name="Normal 2 3 2 2 18 3 2" xfId="11382" xr:uid="{00000000-0005-0000-0000-000038240000}"/>
    <cellStyle name="Normal 2 3 2 2 18 4" xfId="11380" xr:uid="{00000000-0005-0000-0000-000039240000}"/>
    <cellStyle name="Normal 2 3 2 2 19" xfId="5584" xr:uid="{00000000-0005-0000-0000-00003A240000}"/>
    <cellStyle name="Normal 2 3 2 2 19 2" xfId="5585" xr:uid="{00000000-0005-0000-0000-00003B240000}"/>
    <cellStyle name="Normal 2 3 2 2 19 2 2" xfId="11384" xr:uid="{00000000-0005-0000-0000-00003C240000}"/>
    <cellStyle name="Normal 2 3 2 2 19 3" xfId="5586" xr:uid="{00000000-0005-0000-0000-00003D240000}"/>
    <cellStyle name="Normal 2 3 2 2 19 3 2" xfId="11385" xr:uid="{00000000-0005-0000-0000-00003E240000}"/>
    <cellStyle name="Normal 2 3 2 2 19 4" xfId="11383" xr:uid="{00000000-0005-0000-0000-00003F240000}"/>
    <cellStyle name="Normal 2 3 2 2 2" xfId="5587" xr:uid="{00000000-0005-0000-0000-000040240000}"/>
    <cellStyle name="Normal 2 3 2 2 2 2" xfId="5588" xr:uid="{00000000-0005-0000-0000-000041240000}"/>
    <cellStyle name="Normal 2 3 2 2 2 2 2" xfId="11387" xr:uid="{00000000-0005-0000-0000-000042240000}"/>
    <cellStyle name="Normal 2 3 2 2 2 3" xfId="5589" xr:uid="{00000000-0005-0000-0000-000043240000}"/>
    <cellStyle name="Normal 2 3 2 2 2 3 2" xfId="11388" xr:uid="{00000000-0005-0000-0000-000044240000}"/>
    <cellStyle name="Normal 2 3 2 2 2 4" xfId="11386" xr:uid="{00000000-0005-0000-0000-000045240000}"/>
    <cellStyle name="Normal 2 3 2 2 20" xfId="5590" xr:uid="{00000000-0005-0000-0000-000046240000}"/>
    <cellStyle name="Normal 2 3 2 2 20 2" xfId="5591" xr:uid="{00000000-0005-0000-0000-000047240000}"/>
    <cellStyle name="Normal 2 3 2 2 20 2 2" xfId="11390" xr:uid="{00000000-0005-0000-0000-000048240000}"/>
    <cellStyle name="Normal 2 3 2 2 20 3" xfId="5592" xr:uid="{00000000-0005-0000-0000-000049240000}"/>
    <cellStyle name="Normal 2 3 2 2 20 3 2" xfId="11391" xr:uid="{00000000-0005-0000-0000-00004A240000}"/>
    <cellStyle name="Normal 2 3 2 2 20 4" xfId="11389" xr:uid="{00000000-0005-0000-0000-00004B240000}"/>
    <cellStyle name="Normal 2 3 2 2 21" xfId="5593" xr:uid="{00000000-0005-0000-0000-00004C240000}"/>
    <cellStyle name="Normal 2 3 2 2 21 2" xfId="5594" xr:uid="{00000000-0005-0000-0000-00004D240000}"/>
    <cellStyle name="Normal 2 3 2 2 21 2 2" xfId="11393" xr:uid="{00000000-0005-0000-0000-00004E240000}"/>
    <cellStyle name="Normal 2 3 2 2 21 3" xfId="5595" xr:uid="{00000000-0005-0000-0000-00004F240000}"/>
    <cellStyle name="Normal 2 3 2 2 21 3 2" xfId="11394" xr:uid="{00000000-0005-0000-0000-000050240000}"/>
    <cellStyle name="Normal 2 3 2 2 21 4" xfId="11392" xr:uid="{00000000-0005-0000-0000-000051240000}"/>
    <cellStyle name="Normal 2 3 2 2 22" xfId="5596" xr:uid="{00000000-0005-0000-0000-000052240000}"/>
    <cellStyle name="Normal 2 3 2 2 22 2" xfId="11395" xr:uid="{00000000-0005-0000-0000-000053240000}"/>
    <cellStyle name="Normal 2 3 2 2 23" xfId="5597" xr:uid="{00000000-0005-0000-0000-000054240000}"/>
    <cellStyle name="Normal 2 3 2 2 23 2" xfId="11396" xr:uid="{00000000-0005-0000-0000-000055240000}"/>
    <cellStyle name="Normal 2 3 2 2 24" xfId="11355" xr:uid="{00000000-0005-0000-0000-000056240000}"/>
    <cellStyle name="Normal 2 3 2 2 3" xfId="5598" xr:uid="{00000000-0005-0000-0000-000057240000}"/>
    <cellStyle name="Normal 2 3 2 2 3 2" xfId="5599" xr:uid="{00000000-0005-0000-0000-000058240000}"/>
    <cellStyle name="Normal 2 3 2 2 3 2 2" xfId="11398" xr:uid="{00000000-0005-0000-0000-000059240000}"/>
    <cellStyle name="Normal 2 3 2 2 3 3" xfId="5600" xr:uid="{00000000-0005-0000-0000-00005A240000}"/>
    <cellStyle name="Normal 2 3 2 2 3 3 2" xfId="11399" xr:uid="{00000000-0005-0000-0000-00005B240000}"/>
    <cellStyle name="Normal 2 3 2 2 3 4" xfId="11397" xr:uid="{00000000-0005-0000-0000-00005C240000}"/>
    <cellStyle name="Normal 2 3 2 2 4" xfId="5601" xr:uid="{00000000-0005-0000-0000-00005D240000}"/>
    <cellStyle name="Normal 2 3 2 2 4 2" xfId="5602" xr:uid="{00000000-0005-0000-0000-00005E240000}"/>
    <cellStyle name="Normal 2 3 2 2 4 2 2" xfId="11401" xr:uid="{00000000-0005-0000-0000-00005F240000}"/>
    <cellStyle name="Normal 2 3 2 2 4 3" xfId="5603" xr:uid="{00000000-0005-0000-0000-000060240000}"/>
    <cellStyle name="Normal 2 3 2 2 4 3 2" xfId="11402" xr:uid="{00000000-0005-0000-0000-000061240000}"/>
    <cellStyle name="Normal 2 3 2 2 4 4" xfId="11400" xr:uid="{00000000-0005-0000-0000-000062240000}"/>
    <cellStyle name="Normal 2 3 2 2 5" xfId="5604" xr:uid="{00000000-0005-0000-0000-000063240000}"/>
    <cellStyle name="Normal 2 3 2 2 5 2" xfId="5605" xr:uid="{00000000-0005-0000-0000-000064240000}"/>
    <cellStyle name="Normal 2 3 2 2 5 2 2" xfId="11404" xr:uid="{00000000-0005-0000-0000-000065240000}"/>
    <cellStyle name="Normal 2 3 2 2 5 3" xfId="5606" xr:uid="{00000000-0005-0000-0000-000066240000}"/>
    <cellStyle name="Normal 2 3 2 2 5 3 2" xfId="11405" xr:uid="{00000000-0005-0000-0000-000067240000}"/>
    <cellStyle name="Normal 2 3 2 2 5 4" xfId="11403" xr:uid="{00000000-0005-0000-0000-000068240000}"/>
    <cellStyle name="Normal 2 3 2 2 6" xfId="5607" xr:uid="{00000000-0005-0000-0000-000069240000}"/>
    <cellStyle name="Normal 2 3 2 2 6 2" xfId="5608" xr:uid="{00000000-0005-0000-0000-00006A240000}"/>
    <cellStyle name="Normal 2 3 2 2 6 2 2" xfId="11407" xr:uid="{00000000-0005-0000-0000-00006B240000}"/>
    <cellStyle name="Normal 2 3 2 2 6 3" xfId="5609" xr:uid="{00000000-0005-0000-0000-00006C240000}"/>
    <cellStyle name="Normal 2 3 2 2 6 3 2" xfId="11408" xr:uid="{00000000-0005-0000-0000-00006D240000}"/>
    <cellStyle name="Normal 2 3 2 2 6 4" xfId="11406" xr:uid="{00000000-0005-0000-0000-00006E240000}"/>
    <cellStyle name="Normal 2 3 2 2 7" xfId="5610" xr:uid="{00000000-0005-0000-0000-00006F240000}"/>
    <cellStyle name="Normal 2 3 2 2 7 2" xfId="5611" xr:uid="{00000000-0005-0000-0000-000070240000}"/>
    <cellStyle name="Normal 2 3 2 2 7 2 2" xfId="11410" xr:uid="{00000000-0005-0000-0000-000071240000}"/>
    <cellStyle name="Normal 2 3 2 2 7 3" xfId="5612" xr:uid="{00000000-0005-0000-0000-000072240000}"/>
    <cellStyle name="Normal 2 3 2 2 7 3 2" xfId="11411" xr:uid="{00000000-0005-0000-0000-000073240000}"/>
    <cellStyle name="Normal 2 3 2 2 7 4" xfId="11409" xr:uid="{00000000-0005-0000-0000-000074240000}"/>
    <cellStyle name="Normal 2 3 2 2 8" xfId="5613" xr:uid="{00000000-0005-0000-0000-000075240000}"/>
    <cellStyle name="Normal 2 3 2 2 8 2" xfId="5614" xr:uid="{00000000-0005-0000-0000-000076240000}"/>
    <cellStyle name="Normal 2 3 2 2 8 2 2" xfId="11413" xr:uid="{00000000-0005-0000-0000-000077240000}"/>
    <cellStyle name="Normal 2 3 2 2 8 3" xfId="5615" xr:uid="{00000000-0005-0000-0000-000078240000}"/>
    <cellStyle name="Normal 2 3 2 2 8 3 2" xfId="11414" xr:uid="{00000000-0005-0000-0000-000079240000}"/>
    <cellStyle name="Normal 2 3 2 2 8 4" xfId="11412" xr:uid="{00000000-0005-0000-0000-00007A240000}"/>
    <cellStyle name="Normal 2 3 2 2 9" xfId="5616" xr:uid="{00000000-0005-0000-0000-00007B240000}"/>
    <cellStyle name="Normal 2 3 2 2 9 2" xfId="5617" xr:uid="{00000000-0005-0000-0000-00007C240000}"/>
    <cellStyle name="Normal 2 3 2 2 9 2 2" xfId="11416" xr:uid="{00000000-0005-0000-0000-00007D240000}"/>
    <cellStyle name="Normal 2 3 2 2 9 3" xfId="5618" xr:uid="{00000000-0005-0000-0000-00007E240000}"/>
    <cellStyle name="Normal 2 3 2 2 9 3 2" xfId="11417" xr:uid="{00000000-0005-0000-0000-00007F240000}"/>
    <cellStyle name="Normal 2 3 2 2 9 4" xfId="11415" xr:uid="{00000000-0005-0000-0000-000080240000}"/>
    <cellStyle name="Normal 2 3 2 20" xfId="5619" xr:uid="{00000000-0005-0000-0000-000081240000}"/>
    <cellStyle name="Normal 2 3 2 20 2" xfId="5620" xr:uid="{00000000-0005-0000-0000-000082240000}"/>
    <cellStyle name="Normal 2 3 2 20 2 2" xfId="11419" xr:uid="{00000000-0005-0000-0000-000083240000}"/>
    <cellStyle name="Normal 2 3 2 20 3" xfId="5621" xr:uid="{00000000-0005-0000-0000-000084240000}"/>
    <cellStyle name="Normal 2 3 2 20 3 2" xfId="11420" xr:uid="{00000000-0005-0000-0000-000085240000}"/>
    <cellStyle name="Normal 2 3 2 20 4" xfId="11418" xr:uid="{00000000-0005-0000-0000-000086240000}"/>
    <cellStyle name="Normal 2 3 2 21" xfId="5622" xr:uid="{00000000-0005-0000-0000-000087240000}"/>
    <cellStyle name="Normal 2 3 2 21 2" xfId="5623" xr:uid="{00000000-0005-0000-0000-000088240000}"/>
    <cellStyle name="Normal 2 3 2 21 2 2" xfId="11422" xr:uid="{00000000-0005-0000-0000-000089240000}"/>
    <cellStyle name="Normal 2 3 2 21 3" xfId="5624" xr:uid="{00000000-0005-0000-0000-00008A240000}"/>
    <cellStyle name="Normal 2 3 2 21 3 2" xfId="11423" xr:uid="{00000000-0005-0000-0000-00008B240000}"/>
    <cellStyle name="Normal 2 3 2 21 4" xfId="11421" xr:uid="{00000000-0005-0000-0000-00008C240000}"/>
    <cellStyle name="Normal 2 3 2 22" xfId="5625" xr:uid="{00000000-0005-0000-0000-00008D240000}"/>
    <cellStyle name="Normal 2 3 2 22 2" xfId="5626" xr:uid="{00000000-0005-0000-0000-00008E240000}"/>
    <cellStyle name="Normal 2 3 2 22 2 2" xfId="11425" xr:uid="{00000000-0005-0000-0000-00008F240000}"/>
    <cellStyle name="Normal 2 3 2 22 3" xfId="5627" xr:uid="{00000000-0005-0000-0000-000090240000}"/>
    <cellStyle name="Normal 2 3 2 22 3 2" xfId="11426" xr:uid="{00000000-0005-0000-0000-000091240000}"/>
    <cellStyle name="Normal 2 3 2 22 4" xfId="11424" xr:uid="{00000000-0005-0000-0000-000092240000}"/>
    <cellStyle name="Normal 2 3 2 23" xfId="5628" xr:uid="{00000000-0005-0000-0000-000093240000}"/>
    <cellStyle name="Normal 2 3 2 23 2" xfId="5629" xr:uid="{00000000-0005-0000-0000-000094240000}"/>
    <cellStyle name="Normal 2 3 2 23 2 2" xfId="11428" xr:uid="{00000000-0005-0000-0000-000095240000}"/>
    <cellStyle name="Normal 2 3 2 23 3" xfId="5630" xr:uid="{00000000-0005-0000-0000-000096240000}"/>
    <cellStyle name="Normal 2 3 2 23 3 2" xfId="11429" xr:uid="{00000000-0005-0000-0000-000097240000}"/>
    <cellStyle name="Normal 2 3 2 23 4" xfId="11427" xr:uid="{00000000-0005-0000-0000-000098240000}"/>
    <cellStyle name="Normal 2 3 2 24" xfId="5631" xr:uid="{00000000-0005-0000-0000-000099240000}"/>
    <cellStyle name="Normal 2 3 2 24 2" xfId="11430" xr:uid="{00000000-0005-0000-0000-00009A240000}"/>
    <cellStyle name="Normal 2 3 2 25" xfId="5632" xr:uid="{00000000-0005-0000-0000-00009B240000}"/>
    <cellStyle name="Normal 2 3 2 25 2" xfId="11431" xr:uid="{00000000-0005-0000-0000-00009C240000}"/>
    <cellStyle name="Normal 2 3 2 26" xfId="11324" xr:uid="{00000000-0005-0000-0000-00009D240000}"/>
    <cellStyle name="Normal 2 3 2 3" xfId="5633" xr:uid="{00000000-0005-0000-0000-00009E240000}"/>
    <cellStyle name="Normal 2 3 2 3 10" xfId="5634" xr:uid="{00000000-0005-0000-0000-00009F240000}"/>
    <cellStyle name="Normal 2 3 2 3 10 2" xfId="5635" xr:uid="{00000000-0005-0000-0000-0000A0240000}"/>
    <cellStyle name="Normal 2 3 2 3 10 2 2" xfId="11434" xr:uid="{00000000-0005-0000-0000-0000A1240000}"/>
    <cellStyle name="Normal 2 3 2 3 10 3" xfId="5636" xr:uid="{00000000-0005-0000-0000-0000A2240000}"/>
    <cellStyle name="Normal 2 3 2 3 10 3 2" xfId="11435" xr:uid="{00000000-0005-0000-0000-0000A3240000}"/>
    <cellStyle name="Normal 2 3 2 3 10 4" xfId="11433" xr:uid="{00000000-0005-0000-0000-0000A4240000}"/>
    <cellStyle name="Normal 2 3 2 3 11" xfId="5637" xr:uid="{00000000-0005-0000-0000-0000A5240000}"/>
    <cellStyle name="Normal 2 3 2 3 11 2" xfId="5638" xr:uid="{00000000-0005-0000-0000-0000A6240000}"/>
    <cellStyle name="Normal 2 3 2 3 11 2 2" xfId="11437" xr:uid="{00000000-0005-0000-0000-0000A7240000}"/>
    <cellStyle name="Normal 2 3 2 3 11 3" xfId="5639" xr:uid="{00000000-0005-0000-0000-0000A8240000}"/>
    <cellStyle name="Normal 2 3 2 3 11 3 2" xfId="11438" xr:uid="{00000000-0005-0000-0000-0000A9240000}"/>
    <cellStyle name="Normal 2 3 2 3 11 4" xfId="11436" xr:uid="{00000000-0005-0000-0000-0000AA240000}"/>
    <cellStyle name="Normal 2 3 2 3 12" xfId="5640" xr:uid="{00000000-0005-0000-0000-0000AB240000}"/>
    <cellStyle name="Normal 2 3 2 3 12 2" xfId="5641" xr:uid="{00000000-0005-0000-0000-0000AC240000}"/>
    <cellStyle name="Normal 2 3 2 3 12 2 2" xfId="11440" xr:uid="{00000000-0005-0000-0000-0000AD240000}"/>
    <cellStyle name="Normal 2 3 2 3 12 3" xfId="5642" xr:uid="{00000000-0005-0000-0000-0000AE240000}"/>
    <cellStyle name="Normal 2 3 2 3 12 3 2" xfId="11441" xr:uid="{00000000-0005-0000-0000-0000AF240000}"/>
    <cellStyle name="Normal 2 3 2 3 12 4" xfId="11439" xr:uid="{00000000-0005-0000-0000-0000B0240000}"/>
    <cellStyle name="Normal 2 3 2 3 13" xfId="5643" xr:uid="{00000000-0005-0000-0000-0000B1240000}"/>
    <cellStyle name="Normal 2 3 2 3 13 2" xfId="5644" xr:uid="{00000000-0005-0000-0000-0000B2240000}"/>
    <cellStyle name="Normal 2 3 2 3 13 2 2" xfId="11443" xr:uid="{00000000-0005-0000-0000-0000B3240000}"/>
    <cellStyle name="Normal 2 3 2 3 13 3" xfId="5645" xr:uid="{00000000-0005-0000-0000-0000B4240000}"/>
    <cellStyle name="Normal 2 3 2 3 13 3 2" xfId="11444" xr:uid="{00000000-0005-0000-0000-0000B5240000}"/>
    <cellStyle name="Normal 2 3 2 3 13 4" xfId="11442" xr:uid="{00000000-0005-0000-0000-0000B6240000}"/>
    <cellStyle name="Normal 2 3 2 3 14" xfId="5646" xr:uid="{00000000-0005-0000-0000-0000B7240000}"/>
    <cellStyle name="Normal 2 3 2 3 14 2" xfId="5647" xr:uid="{00000000-0005-0000-0000-0000B8240000}"/>
    <cellStyle name="Normal 2 3 2 3 14 2 2" xfId="11446" xr:uid="{00000000-0005-0000-0000-0000B9240000}"/>
    <cellStyle name="Normal 2 3 2 3 14 3" xfId="5648" xr:uid="{00000000-0005-0000-0000-0000BA240000}"/>
    <cellStyle name="Normal 2 3 2 3 14 3 2" xfId="11447" xr:uid="{00000000-0005-0000-0000-0000BB240000}"/>
    <cellStyle name="Normal 2 3 2 3 14 4" xfId="11445" xr:uid="{00000000-0005-0000-0000-0000BC240000}"/>
    <cellStyle name="Normal 2 3 2 3 15" xfId="5649" xr:uid="{00000000-0005-0000-0000-0000BD240000}"/>
    <cellStyle name="Normal 2 3 2 3 15 2" xfId="5650" xr:uid="{00000000-0005-0000-0000-0000BE240000}"/>
    <cellStyle name="Normal 2 3 2 3 15 2 2" xfId="11449" xr:uid="{00000000-0005-0000-0000-0000BF240000}"/>
    <cellStyle name="Normal 2 3 2 3 15 3" xfId="5651" xr:uid="{00000000-0005-0000-0000-0000C0240000}"/>
    <cellStyle name="Normal 2 3 2 3 15 3 2" xfId="11450" xr:uid="{00000000-0005-0000-0000-0000C1240000}"/>
    <cellStyle name="Normal 2 3 2 3 15 4" xfId="11448" xr:uid="{00000000-0005-0000-0000-0000C2240000}"/>
    <cellStyle name="Normal 2 3 2 3 16" xfId="5652" xr:uid="{00000000-0005-0000-0000-0000C3240000}"/>
    <cellStyle name="Normal 2 3 2 3 16 2" xfId="5653" xr:uid="{00000000-0005-0000-0000-0000C4240000}"/>
    <cellStyle name="Normal 2 3 2 3 16 2 2" xfId="11452" xr:uid="{00000000-0005-0000-0000-0000C5240000}"/>
    <cellStyle name="Normal 2 3 2 3 16 3" xfId="5654" xr:uid="{00000000-0005-0000-0000-0000C6240000}"/>
    <cellStyle name="Normal 2 3 2 3 16 3 2" xfId="11453" xr:uid="{00000000-0005-0000-0000-0000C7240000}"/>
    <cellStyle name="Normal 2 3 2 3 16 4" xfId="11451" xr:uid="{00000000-0005-0000-0000-0000C8240000}"/>
    <cellStyle name="Normal 2 3 2 3 17" xfId="5655" xr:uid="{00000000-0005-0000-0000-0000C9240000}"/>
    <cellStyle name="Normal 2 3 2 3 17 2" xfId="5656" xr:uid="{00000000-0005-0000-0000-0000CA240000}"/>
    <cellStyle name="Normal 2 3 2 3 17 2 2" xfId="11455" xr:uid="{00000000-0005-0000-0000-0000CB240000}"/>
    <cellStyle name="Normal 2 3 2 3 17 3" xfId="5657" xr:uid="{00000000-0005-0000-0000-0000CC240000}"/>
    <cellStyle name="Normal 2 3 2 3 17 3 2" xfId="11456" xr:uid="{00000000-0005-0000-0000-0000CD240000}"/>
    <cellStyle name="Normal 2 3 2 3 17 4" xfId="11454" xr:uid="{00000000-0005-0000-0000-0000CE240000}"/>
    <cellStyle name="Normal 2 3 2 3 18" xfId="5658" xr:uid="{00000000-0005-0000-0000-0000CF240000}"/>
    <cellStyle name="Normal 2 3 2 3 18 2" xfId="5659" xr:uid="{00000000-0005-0000-0000-0000D0240000}"/>
    <cellStyle name="Normal 2 3 2 3 18 2 2" xfId="11458" xr:uid="{00000000-0005-0000-0000-0000D1240000}"/>
    <cellStyle name="Normal 2 3 2 3 18 3" xfId="5660" xr:uid="{00000000-0005-0000-0000-0000D2240000}"/>
    <cellStyle name="Normal 2 3 2 3 18 3 2" xfId="11459" xr:uid="{00000000-0005-0000-0000-0000D3240000}"/>
    <cellStyle name="Normal 2 3 2 3 18 4" xfId="11457" xr:uid="{00000000-0005-0000-0000-0000D4240000}"/>
    <cellStyle name="Normal 2 3 2 3 19" xfId="5661" xr:uid="{00000000-0005-0000-0000-0000D5240000}"/>
    <cellStyle name="Normal 2 3 2 3 19 2" xfId="5662" xr:uid="{00000000-0005-0000-0000-0000D6240000}"/>
    <cellStyle name="Normal 2 3 2 3 19 2 2" xfId="11461" xr:uid="{00000000-0005-0000-0000-0000D7240000}"/>
    <cellStyle name="Normal 2 3 2 3 19 3" xfId="5663" xr:uid="{00000000-0005-0000-0000-0000D8240000}"/>
    <cellStyle name="Normal 2 3 2 3 19 3 2" xfId="11462" xr:uid="{00000000-0005-0000-0000-0000D9240000}"/>
    <cellStyle name="Normal 2 3 2 3 19 4" xfId="11460" xr:uid="{00000000-0005-0000-0000-0000DA240000}"/>
    <cellStyle name="Normal 2 3 2 3 2" xfId="5664" xr:uid="{00000000-0005-0000-0000-0000DB240000}"/>
    <cellStyle name="Normal 2 3 2 3 2 2" xfId="5665" xr:uid="{00000000-0005-0000-0000-0000DC240000}"/>
    <cellStyle name="Normal 2 3 2 3 2 2 2" xfId="11464" xr:uid="{00000000-0005-0000-0000-0000DD240000}"/>
    <cellStyle name="Normal 2 3 2 3 2 3" xfId="5666" xr:uid="{00000000-0005-0000-0000-0000DE240000}"/>
    <cellStyle name="Normal 2 3 2 3 2 3 2" xfId="11465" xr:uid="{00000000-0005-0000-0000-0000DF240000}"/>
    <cellStyle name="Normal 2 3 2 3 2 4" xfId="11463" xr:uid="{00000000-0005-0000-0000-0000E0240000}"/>
    <cellStyle name="Normal 2 3 2 3 20" xfId="5667" xr:uid="{00000000-0005-0000-0000-0000E1240000}"/>
    <cellStyle name="Normal 2 3 2 3 20 2" xfId="5668" xr:uid="{00000000-0005-0000-0000-0000E2240000}"/>
    <cellStyle name="Normal 2 3 2 3 20 2 2" xfId="11467" xr:uid="{00000000-0005-0000-0000-0000E3240000}"/>
    <cellStyle name="Normal 2 3 2 3 20 3" xfId="5669" xr:uid="{00000000-0005-0000-0000-0000E4240000}"/>
    <cellStyle name="Normal 2 3 2 3 20 3 2" xfId="11468" xr:uid="{00000000-0005-0000-0000-0000E5240000}"/>
    <cellStyle name="Normal 2 3 2 3 20 4" xfId="11466" xr:uid="{00000000-0005-0000-0000-0000E6240000}"/>
    <cellStyle name="Normal 2 3 2 3 21" xfId="5670" xr:uid="{00000000-0005-0000-0000-0000E7240000}"/>
    <cellStyle name="Normal 2 3 2 3 21 2" xfId="5671" xr:uid="{00000000-0005-0000-0000-0000E8240000}"/>
    <cellStyle name="Normal 2 3 2 3 21 2 2" xfId="11470" xr:uid="{00000000-0005-0000-0000-0000E9240000}"/>
    <cellStyle name="Normal 2 3 2 3 21 3" xfId="5672" xr:uid="{00000000-0005-0000-0000-0000EA240000}"/>
    <cellStyle name="Normal 2 3 2 3 21 3 2" xfId="11471" xr:uid="{00000000-0005-0000-0000-0000EB240000}"/>
    <cellStyle name="Normal 2 3 2 3 21 4" xfId="11469" xr:uid="{00000000-0005-0000-0000-0000EC240000}"/>
    <cellStyle name="Normal 2 3 2 3 22" xfId="5673" xr:uid="{00000000-0005-0000-0000-0000ED240000}"/>
    <cellStyle name="Normal 2 3 2 3 22 2" xfId="11472" xr:uid="{00000000-0005-0000-0000-0000EE240000}"/>
    <cellStyle name="Normal 2 3 2 3 23" xfId="5674" xr:uid="{00000000-0005-0000-0000-0000EF240000}"/>
    <cellStyle name="Normal 2 3 2 3 23 2" xfId="11473" xr:uid="{00000000-0005-0000-0000-0000F0240000}"/>
    <cellStyle name="Normal 2 3 2 3 24" xfId="11432" xr:uid="{00000000-0005-0000-0000-0000F1240000}"/>
    <cellStyle name="Normal 2 3 2 3 3" xfId="5675" xr:uid="{00000000-0005-0000-0000-0000F2240000}"/>
    <cellStyle name="Normal 2 3 2 3 3 2" xfId="5676" xr:uid="{00000000-0005-0000-0000-0000F3240000}"/>
    <cellStyle name="Normal 2 3 2 3 3 2 2" xfId="11475" xr:uid="{00000000-0005-0000-0000-0000F4240000}"/>
    <cellStyle name="Normal 2 3 2 3 3 3" xfId="5677" xr:uid="{00000000-0005-0000-0000-0000F5240000}"/>
    <cellStyle name="Normal 2 3 2 3 3 3 2" xfId="11476" xr:uid="{00000000-0005-0000-0000-0000F6240000}"/>
    <cellStyle name="Normal 2 3 2 3 3 4" xfId="11474" xr:uid="{00000000-0005-0000-0000-0000F7240000}"/>
    <cellStyle name="Normal 2 3 2 3 4" xfId="5678" xr:uid="{00000000-0005-0000-0000-0000F8240000}"/>
    <cellStyle name="Normal 2 3 2 3 4 2" xfId="5679" xr:uid="{00000000-0005-0000-0000-0000F9240000}"/>
    <cellStyle name="Normal 2 3 2 3 4 2 2" xfId="11478" xr:uid="{00000000-0005-0000-0000-0000FA240000}"/>
    <cellStyle name="Normal 2 3 2 3 4 3" xfId="5680" xr:uid="{00000000-0005-0000-0000-0000FB240000}"/>
    <cellStyle name="Normal 2 3 2 3 4 3 2" xfId="11479" xr:uid="{00000000-0005-0000-0000-0000FC240000}"/>
    <cellStyle name="Normal 2 3 2 3 4 4" xfId="11477" xr:uid="{00000000-0005-0000-0000-0000FD240000}"/>
    <cellStyle name="Normal 2 3 2 3 5" xfId="5681" xr:uid="{00000000-0005-0000-0000-0000FE240000}"/>
    <cellStyle name="Normal 2 3 2 3 5 2" xfId="5682" xr:uid="{00000000-0005-0000-0000-0000FF240000}"/>
    <cellStyle name="Normal 2 3 2 3 5 2 2" xfId="11481" xr:uid="{00000000-0005-0000-0000-000000250000}"/>
    <cellStyle name="Normal 2 3 2 3 5 3" xfId="5683" xr:uid="{00000000-0005-0000-0000-000001250000}"/>
    <cellStyle name="Normal 2 3 2 3 5 3 2" xfId="11482" xr:uid="{00000000-0005-0000-0000-000002250000}"/>
    <cellStyle name="Normal 2 3 2 3 5 4" xfId="11480" xr:uid="{00000000-0005-0000-0000-000003250000}"/>
    <cellStyle name="Normal 2 3 2 3 6" xfId="5684" xr:uid="{00000000-0005-0000-0000-000004250000}"/>
    <cellStyle name="Normal 2 3 2 3 6 2" xfId="5685" xr:uid="{00000000-0005-0000-0000-000005250000}"/>
    <cellStyle name="Normal 2 3 2 3 6 2 2" xfId="11484" xr:uid="{00000000-0005-0000-0000-000006250000}"/>
    <cellStyle name="Normal 2 3 2 3 6 3" xfId="5686" xr:uid="{00000000-0005-0000-0000-000007250000}"/>
    <cellStyle name="Normal 2 3 2 3 6 3 2" xfId="11485" xr:uid="{00000000-0005-0000-0000-000008250000}"/>
    <cellStyle name="Normal 2 3 2 3 6 4" xfId="11483" xr:uid="{00000000-0005-0000-0000-000009250000}"/>
    <cellStyle name="Normal 2 3 2 3 7" xfId="5687" xr:uid="{00000000-0005-0000-0000-00000A250000}"/>
    <cellStyle name="Normal 2 3 2 3 7 2" xfId="5688" xr:uid="{00000000-0005-0000-0000-00000B250000}"/>
    <cellStyle name="Normal 2 3 2 3 7 2 2" xfId="11487" xr:uid="{00000000-0005-0000-0000-00000C250000}"/>
    <cellStyle name="Normal 2 3 2 3 7 3" xfId="5689" xr:uid="{00000000-0005-0000-0000-00000D250000}"/>
    <cellStyle name="Normal 2 3 2 3 7 3 2" xfId="11488" xr:uid="{00000000-0005-0000-0000-00000E250000}"/>
    <cellStyle name="Normal 2 3 2 3 7 4" xfId="11486" xr:uid="{00000000-0005-0000-0000-00000F250000}"/>
    <cellStyle name="Normal 2 3 2 3 8" xfId="5690" xr:uid="{00000000-0005-0000-0000-000010250000}"/>
    <cellStyle name="Normal 2 3 2 3 8 2" xfId="5691" xr:uid="{00000000-0005-0000-0000-000011250000}"/>
    <cellStyle name="Normal 2 3 2 3 8 2 2" xfId="11490" xr:uid="{00000000-0005-0000-0000-000012250000}"/>
    <cellStyle name="Normal 2 3 2 3 8 3" xfId="5692" xr:uid="{00000000-0005-0000-0000-000013250000}"/>
    <cellStyle name="Normal 2 3 2 3 8 3 2" xfId="11491" xr:uid="{00000000-0005-0000-0000-000014250000}"/>
    <cellStyle name="Normal 2 3 2 3 8 4" xfId="11489" xr:uid="{00000000-0005-0000-0000-000015250000}"/>
    <cellStyle name="Normal 2 3 2 3 9" xfId="5693" xr:uid="{00000000-0005-0000-0000-000016250000}"/>
    <cellStyle name="Normal 2 3 2 3 9 2" xfId="5694" xr:uid="{00000000-0005-0000-0000-000017250000}"/>
    <cellStyle name="Normal 2 3 2 3 9 2 2" xfId="11493" xr:uid="{00000000-0005-0000-0000-000018250000}"/>
    <cellStyle name="Normal 2 3 2 3 9 3" xfId="5695" xr:uid="{00000000-0005-0000-0000-000019250000}"/>
    <cellStyle name="Normal 2 3 2 3 9 3 2" xfId="11494" xr:uid="{00000000-0005-0000-0000-00001A250000}"/>
    <cellStyle name="Normal 2 3 2 3 9 4" xfId="11492" xr:uid="{00000000-0005-0000-0000-00001B250000}"/>
    <cellStyle name="Normal 2 3 2 4" xfId="5696" xr:uid="{00000000-0005-0000-0000-00001C250000}"/>
    <cellStyle name="Normal 2 3 2 4 2" xfId="5697" xr:uid="{00000000-0005-0000-0000-00001D250000}"/>
    <cellStyle name="Normal 2 3 2 4 2 2" xfId="11496" xr:uid="{00000000-0005-0000-0000-00001E250000}"/>
    <cellStyle name="Normal 2 3 2 4 3" xfId="5698" xr:uid="{00000000-0005-0000-0000-00001F250000}"/>
    <cellStyle name="Normal 2 3 2 4 3 2" xfId="11497" xr:uid="{00000000-0005-0000-0000-000020250000}"/>
    <cellStyle name="Normal 2 3 2 4 4" xfId="11495" xr:uid="{00000000-0005-0000-0000-000021250000}"/>
    <cellStyle name="Normal 2 3 2 5" xfId="5699" xr:uid="{00000000-0005-0000-0000-000022250000}"/>
    <cellStyle name="Normal 2 3 2 5 2" xfId="5700" xr:uid="{00000000-0005-0000-0000-000023250000}"/>
    <cellStyle name="Normal 2 3 2 5 2 2" xfId="11499" xr:uid="{00000000-0005-0000-0000-000024250000}"/>
    <cellStyle name="Normal 2 3 2 5 3" xfId="5701" xr:uid="{00000000-0005-0000-0000-000025250000}"/>
    <cellStyle name="Normal 2 3 2 5 3 2" xfId="11500" xr:uid="{00000000-0005-0000-0000-000026250000}"/>
    <cellStyle name="Normal 2 3 2 5 4" xfId="11498" xr:uid="{00000000-0005-0000-0000-000027250000}"/>
    <cellStyle name="Normal 2 3 2 6" xfId="5702" xr:uid="{00000000-0005-0000-0000-000028250000}"/>
    <cellStyle name="Normal 2 3 2 6 2" xfId="5703" xr:uid="{00000000-0005-0000-0000-000029250000}"/>
    <cellStyle name="Normal 2 3 2 6 2 2" xfId="11502" xr:uid="{00000000-0005-0000-0000-00002A250000}"/>
    <cellStyle name="Normal 2 3 2 6 3" xfId="5704" xr:uid="{00000000-0005-0000-0000-00002B250000}"/>
    <cellStyle name="Normal 2 3 2 6 3 2" xfId="11503" xr:uid="{00000000-0005-0000-0000-00002C250000}"/>
    <cellStyle name="Normal 2 3 2 6 4" xfId="11501" xr:uid="{00000000-0005-0000-0000-00002D250000}"/>
    <cellStyle name="Normal 2 3 2 6 5" xfId="15826" xr:uid="{00000000-0005-0000-0000-00002E250000}"/>
    <cellStyle name="Normal 2 3 2 6 6" xfId="15827" xr:uid="{00000000-0005-0000-0000-00002F250000}"/>
    <cellStyle name="Normal 2 3 2 6 6 2" xfId="15828" xr:uid="{00000000-0005-0000-0000-000030250000}"/>
    <cellStyle name="Normal 2 3 2 6 7" xfId="15829" xr:uid="{00000000-0005-0000-0000-000031250000}"/>
    <cellStyle name="Normal 2 3 2 7" xfId="5705" xr:uid="{00000000-0005-0000-0000-000032250000}"/>
    <cellStyle name="Normal 2 3 2 7 2" xfId="5706" xr:uid="{00000000-0005-0000-0000-000033250000}"/>
    <cellStyle name="Normal 2 3 2 7 2 2" xfId="11505" xr:uid="{00000000-0005-0000-0000-000034250000}"/>
    <cellStyle name="Normal 2 3 2 7 3" xfId="5707" xr:uid="{00000000-0005-0000-0000-000035250000}"/>
    <cellStyle name="Normal 2 3 2 7 3 2" xfId="11506" xr:uid="{00000000-0005-0000-0000-000036250000}"/>
    <cellStyle name="Normal 2 3 2 7 4" xfId="11504" xr:uid="{00000000-0005-0000-0000-000037250000}"/>
    <cellStyle name="Normal 2 3 2 8" xfId="5708" xr:uid="{00000000-0005-0000-0000-000038250000}"/>
    <cellStyle name="Normal 2 3 2 8 2" xfId="5709" xr:uid="{00000000-0005-0000-0000-000039250000}"/>
    <cellStyle name="Normal 2 3 2 8 2 2" xfId="11508" xr:uid="{00000000-0005-0000-0000-00003A250000}"/>
    <cellStyle name="Normal 2 3 2 8 3" xfId="5710" xr:uid="{00000000-0005-0000-0000-00003B250000}"/>
    <cellStyle name="Normal 2 3 2 8 3 2" xfId="11509" xr:uid="{00000000-0005-0000-0000-00003C250000}"/>
    <cellStyle name="Normal 2 3 2 8 4" xfId="11507" xr:uid="{00000000-0005-0000-0000-00003D250000}"/>
    <cellStyle name="Normal 2 3 2 9" xfId="5711" xr:uid="{00000000-0005-0000-0000-00003E250000}"/>
    <cellStyle name="Normal 2 3 2 9 2" xfId="5712" xr:uid="{00000000-0005-0000-0000-00003F250000}"/>
    <cellStyle name="Normal 2 3 2 9 2 2" xfId="11511" xr:uid="{00000000-0005-0000-0000-000040250000}"/>
    <cellStyle name="Normal 2 3 2 9 3" xfId="5713" xr:uid="{00000000-0005-0000-0000-000041250000}"/>
    <cellStyle name="Normal 2 3 2 9 3 2" xfId="11512" xr:uid="{00000000-0005-0000-0000-000042250000}"/>
    <cellStyle name="Normal 2 3 2 9 4" xfId="11510" xr:uid="{00000000-0005-0000-0000-000043250000}"/>
    <cellStyle name="Normal 2 3 20" xfId="5714" xr:uid="{00000000-0005-0000-0000-000044250000}"/>
    <cellStyle name="Normal 2 3 20 2" xfId="5715" xr:uid="{00000000-0005-0000-0000-000045250000}"/>
    <cellStyle name="Normal 2 3 20 2 2" xfId="11514" xr:uid="{00000000-0005-0000-0000-000046250000}"/>
    <cellStyle name="Normal 2 3 20 3" xfId="5716" xr:uid="{00000000-0005-0000-0000-000047250000}"/>
    <cellStyle name="Normal 2 3 20 3 2" xfId="11515" xr:uid="{00000000-0005-0000-0000-000048250000}"/>
    <cellStyle name="Normal 2 3 20 4" xfId="11513" xr:uid="{00000000-0005-0000-0000-000049250000}"/>
    <cellStyle name="Normal 2 3 21" xfId="5717" xr:uid="{00000000-0005-0000-0000-00004A250000}"/>
    <cellStyle name="Normal 2 3 21 2" xfId="5718" xr:uid="{00000000-0005-0000-0000-00004B250000}"/>
    <cellStyle name="Normal 2 3 21 2 2" xfId="11517" xr:uid="{00000000-0005-0000-0000-00004C250000}"/>
    <cellStyle name="Normal 2 3 21 3" xfId="5719" xr:uid="{00000000-0005-0000-0000-00004D250000}"/>
    <cellStyle name="Normal 2 3 21 3 2" xfId="11518" xr:uid="{00000000-0005-0000-0000-00004E250000}"/>
    <cellStyle name="Normal 2 3 21 4" xfId="11516" xr:uid="{00000000-0005-0000-0000-00004F250000}"/>
    <cellStyle name="Normal 2 3 22" xfId="5720" xr:uid="{00000000-0005-0000-0000-000050250000}"/>
    <cellStyle name="Normal 2 3 22 2" xfId="5721" xr:uid="{00000000-0005-0000-0000-000051250000}"/>
    <cellStyle name="Normal 2 3 22 2 2" xfId="11520" xr:uid="{00000000-0005-0000-0000-000052250000}"/>
    <cellStyle name="Normal 2 3 22 3" xfId="5722" xr:uid="{00000000-0005-0000-0000-000053250000}"/>
    <cellStyle name="Normal 2 3 22 3 2" xfId="11521" xr:uid="{00000000-0005-0000-0000-000054250000}"/>
    <cellStyle name="Normal 2 3 22 4" xfId="11519" xr:uid="{00000000-0005-0000-0000-000055250000}"/>
    <cellStyle name="Normal 2 3 23" xfId="5723" xr:uid="{00000000-0005-0000-0000-000056250000}"/>
    <cellStyle name="Normal 2 3 23 2" xfId="5724" xr:uid="{00000000-0005-0000-0000-000057250000}"/>
    <cellStyle name="Normal 2 3 23 2 2" xfId="11523" xr:uid="{00000000-0005-0000-0000-000058250000}"/>
    <cellStyle name="Normal 2 3 23 3" xfId="5725" xr:uid="{00000000-0005-0000-0000-000059250000}"/>
    <cellStyle name="Normal 2 3 23 3 2" xfId="11524" xr:uid="{00000000-0005-0000-0000-00005A250000}"/>
    <cellStyle name="Normal 2 3 23 4" xfId="11522" xr:uid="{00000000-0005-0000-0000-00005B250000}"/>
    <cellStyle name="Normal 2 3 24" xfId="5726" xr:uid="{00000000-0005-0000-0000-00005C250000}"/>
    <cellStyle name="Normal 2 3 24 2" xfId="5727" xr:uid="{00000000-0005-0000-0000-00005D250000}"/>
    <cellStyle name="Normal 2 3 24 2 2" xfId="11526" xr:uid="{00000000-0005-0000-0000-00005E250000}"/>
    <cellStyle name="Normal 2 3 24 3" xfId="5728" xr:uid="{00000000-0005-0000-0000-00005F250000}"/>
    <cellStyle name="Normal 2 3 24 3 2" xfId="11527" xr:uid="{00000000-0005-0000-0000-000060250000}"/>
    <cellStyle name="Normal 2 3 24 4" xfId="11525" xr:uid="{00000000-0005-0000-0000-000061250000}"/>
    <cellStyle name="Normal 2 3 25" xfId="5729" xr:uid="{00000000-0005-0000-0000-000062250000}"/>
    <cellStyle name="Normal 2 3 25 2" xfId="11528" xr:uid="{00000000-0005-0000-0000-000063250000}"/>
    <cellStyle name="Normal 2 3 26" xfId="5730" xr:uid="{00000000-0005-0000-0000-000064250000}"/>
    <cellStyle name="Normal 2 3 26 2" xfId="11529" xr:uid="{00000000-0005-0000-0000-000065250000}"/>
    <cellStyle name="Normal 2 3 27" xfId="11293" xr:uid="{00000000-0005-0000-0000-000066250000}"/>
    <cellStyle name="Normal 2 3 3" xfId="5731" xr:uid="{00000000-0005-0000-0000-000067250000}"/>
    <cellStyle name="Normal 2 3 3 10" xfId="5732" xr:uid="{00000000-0005-0000-0000-000068250000}"/>
    <cellStyle name="Normal 2 3 3 10 2" xfId="5733" xr:uid="{00000000-0005-0000-0000-000069250000}"/>
    <cellStyle name="Normal 2 3 3 10 2 2" xfId="11532" xr:uid="{00000000-0005-0000-0000-00006A250000}"/>
    <cellStyle name="Normal 2 3 3 10 3" xfId="5734" xr:uid="{00000000-0005-0000-0000-00006B250000}"/>
    <cellStyle name="Normal 2 3 3 10 3 2" xfId="11533" xr:uid="{00000000-0005-0000-0000-00006C250000}"/>
    <cellStyle name="Normal 2 3 3 10 4" xfId="11531" xr:uid="{00000000-0005-0000-0000-00006D250000}"/>
    <cellStyle name="Normal 2 3 3 11" xfId="5735" xr:uid="{00000000-0005-0000-0000-00006E250000}"/>
    <cellStyle name="Normal 2 3 3 11 2" xfId="5736" xr:uid="{00000000-0005-0000-0000-00006F250000}"/>
    <cellStyle name="Normal 2 3 3 11 2 2" xfId="11535" xr:uid="{00000000-0005-0000-0000-000070250000}"/>
    <cellStyle name="Normal 2 3 3 11 3" xfId="5737" xr:uid="{00000000-0005-0000-0000-000071250000}"/>
    <cellStyle name="Normal 2 3 3 11 3 2" xfId="11536" xr:uid="{00000000-0005-0000-0000-000072250000}"/>
    <cellStyle name="Normal 2 3 3 11 4" xfId="11534" xr:uid="{00000000-0005-0000-0000-000073250000}"/>
    <cellStyle name="Normal 2 3 3 12" xfId="5738" xr:uid="{00000000-0005-0000-0000-000074250000}"/>
    <cellStyle name="Normal 2 3 3 12 2" xfId="5739" xr:uid="{00000000-0005-0000-0000-000075250000}"/>
    <cellStyle name="Normal 2 3 3 12 2 2" xfId="11538" xr:uid="{00000000-0005-0000-0000-000076250000}"/>
    <cellStyle name="Normal 2 3 3 12 3" xfId="5740" xr:uid="{00000000-0005-0000-0000-000077250000}"/>
    <cellStyle name="Normal 2 3 3 12 3 2" xfId="11539" xr:uid="{00000000-0005-0000-0000-000078250000}"/>
    <cellStyle name="Normal 2 3 3 12 4" xfId="11537" xr:uid="{00000000-0005-0000-0000-000079250000}"/>
    <cellStyle name="Normal 2 3 3 13" xfId="5741" xr:uid="{00000000-0005-0000-0000-00007A250000}"/>
    <cellStyle name="Normal 2 3 3 13 2" xfId="5742" xr:uid="{00000000-0005-0000-0000-00007B250000}"/>
    <cellStyle name="Normal 2 3 3 13 2 2" xfId="11541" xr:uid="{00000000-0005-0000-0000-00007C250000}"/>
    <cellStyle name="Normal 2 3 3 13 3" xfId="5743" xr:uid="{00000000-0005-0000-0000-00007D250000}"/>
    <cellStyle name="Normal 2 3 3 13 3 2" xfId="11542" xr:uid="{00000000-0005-0000-0000-00007E250000}"/>
    <cellStyle name="Normal 2 3 3 13 4" xfId="11540" xr:uid="{00000000-0005-0000-0000-00007F250000}"/>
    <cellStyle name="Normal 2 3 3 14" xfId="5744" xr:uid="{00000000-0005-0000-0000-000080250000}"/>
    <cellStyle name="Normal 2 3 3 14 2" xfId="5745" xr:uid="{00000000-0005-0000-0000-000081250000}"/>
    <cellStyle name="Normal 2 3 3 14 2 2" xfId="11544" xr:uid="{00000000-0005-0000-0000-000082250000}"/>
    <cellStyle name="Normal 2 3 3 14 3" xfId="5746" xr:uid="{00000000-0005-0000-0000-000083250000}"/>
    <cellStyle name="Normal 2 3 3 14 3 2" xfId="11545" xr:uid="{00000000-0005-0000-0000-000084250000}"/>
    <cellStyle name="Normal 2 3 3 14 4" xfId="11543" xr:uid="{00000000-0005-0000-0000-000085250000}"/>
    <cellStyle name="Normal 2 3 3 15" xfId="5747" xr:uid="{00000000-0005-0000-0000-000086250000}"/>
    <cellStyle name="Normal 2 3 3 15 2" xfId="5748" xr:uid="{00000000-0005-0000-0000-000087250000}"/>
    <cellStyle name="Normal 2 3 3 15 2 2" xfId="11547" xr:uid="{00000000-0005-0000-0000-000088250000}"/>
    <cellStyle name="Normal 2 3 3 15 3" xfId="5749" xr:uid="{00000000-0005-0000-0000-000089250000}"/>
    <cellStyle name="Normal 2 3 3 15 3 2" xfId="11548" xr:uid="{00000000-0005-0000-0000-00008A250000}"/>
    <cellStyle name="Normal 2 3 3 15 4" xfId="11546" xr:uid="{00000000-0005-0000-0000-00008B250000}"/>
    <cellStyle name="Normal 2 3 3 16" xfId="5750" xr:uid="{00000000-0005-0000-0000-00008C250000}"/>
    <cellStyle name="Normal 2 3 3 16 2" xfId="5751" xr:uid="{00000000-0005-0000-0000-00008D250000}"/>
    <cellStyle name="Normal 2 3 3 16 2 2" xfId="11550" xr:uid="{00000000-0005-0000-0000-00008E250000}"/>
    <cellStyle name="Normal 2 3 3 16 3" xfId="5752" xr:uid="{00000000-0005-0000-0000-00008F250000}"/>
    <cellStyle name="Normal 2 3 3 16 3 2" xfId="11551" xr:uid="{00000000-0005-0000-0000-000090250000}"/>
    <cellStyle name="Normal 2 3 3 16 4" xfId="11549" xr:uid="{00000000-0005-0000-0000-000091250000}"/>
    <cellStyle name="Normal 2 3 3 17" xfId="5753" xr:uid="{00000000-0005-0000-0000-000092250000}"/>
    <cellStyle name="Normal 2 3 3 17 2" xfId="5754" xr:uid="{00000000-0005-0000-0000-000093250000}"/>
    <cellStyle name="Normal 2 3 3 17 2 2" xfId="11553" xr:uid="{00000000-0005-0000-0000-000094250000}"/>
    <cellStyle name="Normal 2 3 3 17 3" xfId="5755" xr:uid="{00000000-0005-0000-0000-000095250000}"/>
    <cellStyle name="Normal 2 3 3 17 3 2" xfId="11554" xr:uid="{00000000-0005-0000-0000-000096250000}"/>
    <cellStyle name="Normal 2 3 3 17 4" xfId="11552" xr:uid="{00000000-0005-0000-0000-000097250000}"/>
    <cellStyle name="Normal 2 3 3 18" xfId="5756" xr:uid="{00000000-0005-0000-0000-000098250000}"/>
    <cellStyle name="Normal 2 3 3 18 2" xfId="5757" xr:uid="{00000000-0005-0000-0000-000099250000}"/>
    <cellStyle name="Normal 2 3 3 18 2 2" xfId="11556" xr:uid="{00000000-0005-0000-0000-00009A250000}"/>
    <cellStyle name="Normal 2 3 3 18 3" xfId="5758" xr:uid="{00000000-0005-0000-0000-00009B250000}"/>
    <cellStyle name="Normal 2 3 3 18 3 2" xfId="11557" xr:uid="{00000000-0005-0000-0000-00009C250000}"/>
    <cellStyle name="Normal 2 3 3 18 4" xfId="11555" xr:uid="{00000000-0005-0000-0000-00009D250000}"/>
    <cellStyle name="Normal 2 3 3 19" xfId="5759" xr:uid="{00000000-0005-0000-0000-00009E250000}"/>
    <cellStyle name="Normal 2 3 3 19 2" xfId="5760" xr:uid="{00000000-0005-0000-0000-00009F250000}"/>
    <cellStyle name="Normal 2 3 3 19 2 2" xfId="11559" xr:uid="{00000000-0005-0000-0000-0000A0250000}"/>
    <cellStyle name="Normal 2 3 3 19 3" xfId="5761" xr:uid="{00000000-0005-0000-0000-0000A1250000}"/>
    <cellStyle name="Normal 2 3 3 19 3 2" xfId="11560" xr:uid="{00000000-0005-0000-0000-0000A2250000}"/>
    <cellStyle name="Normal 2 3 3 19 4" xfId="11558" xr:uid="{00000000-0005-0000-0000-0000A3250000}"/>
    <cellStyle name="Normal 2 3 3 2" xfId="5762" xr:uid="{00000000-0005-0000-0000-0000A4250000}"/>
    <cellStyle name="Normal 2 3 3 2 2" xfId="5763" xr:uid="{00000000-0005-0000-0000-0000A5250000}"/>
    <cellStyle name="Normal 2 3 3 2 2 2" xfId="11562" xr:uid="{00000000-0005-0000-0000-0000A6250000}"/>
    <cellStyle name="Normal 2 3 3 2 3" xfId="5764" xr:uid="{00000000-0005-0000-0000-0000A7250000}"/>
    <cellStyle name="Normal 2 3 3 2 3 2" xfId="11563" xr:uid="{00000000-0005-0000-0000-0000A8250000}"/>
    <cellStyle name="Normal 2 3 3 2 4" xfId="11561" xr:uid="{00000000-0005-0000-0000-0000A9250000}"/>
    <cellStyle name="Normal 2 3 3 20" xfId="5765" xr:uid="{00000000-0005-0000-0000-0000AA250000}"/>
    <cellStyle name="Normal 2 3 3 20 2" xfId="5766" xr:uid="{00000000-0005-0000-0000-0000AB250000}"/>
    <cellStyle name="Normal 2 3 3 20 2 2" xfId="11565" xr:uid="{00000000-0005-0000-0000-0000AC250000}"/>
    <cellStyle name="Normal 2 3 3 20 3" xfId="5767" xr:uid="{00000000-0005-0000-0000-0000AD250000}"/>
    <cellStyle name="Normal 2 3 3 20 3 2" xfId="11566" xr:uid="{00000000-0005-0000-0000-0000AE250000}"/>
    <cellStyle name="Normal 2 3 3 20 4" xfId="11564" xr:uid="{00000000-0005-0000-0000-0000AF250000}"/>
    <cellStyle name="Normal 2 3 3 21" xfId="5768" xr:uid="{00000000-0005-0000-0000-0000B0250000}"/>
    <cellStyle name="Normal 2 3 3 21 2" xfId="5769" xr:uid="{00000000-0005-0000-0000-0000B1250000}"/>
    <cellStyle name="Normal 2 3 3 21 2 2" xfId="11568" xr:uid="{00000000-0005-0000-0000-0000B2250000}"/>
    <cellStyle name="Normal 2 3 3 21 3" xfId="5770" xr:uid="{00000000-0005-0000-0000-0000B3250000}"/>
    <cellStyle name="Normal 2 3 3 21 3 2" xfId="11569" xr:uid="{00000000-0005-0000-0000-0000B4250000}"/>
    <cellStyle name="Normal 2 3 3 21 4" xfId="11567" xr:uid="{00000000-0005-0000-0000-0000B5250000}"/>
    <cellStyle name="Normal 2 3 3 22" xfId="5771" xr:uid="{00000000-0005-0000-0000-0000B6250000}"/>
    <cellStyle name="Normal 2 3 3 22 2" xfId="11570" xr:uid="{00000000-0005-0000-0000-0000B7250000}"/>
    <cellStyle name="Normal 2 3 3 23" xfId="5772" xr:uid="{00000000-0005-0000-0000-0000B8250000}"/>
    <cellStyle name="Normal 2 3 3 23 2" xfId="11571" xr:uid="{00000000-0005-0000-0000-0000B9250000}"/>
    <cellStyle name="Normal 2 3 3 24" xfId="11530" xr:uid="{00000000-0005-0000-0000-0000BA250000}"/>
    <cellStyle name="Normal 2 3 3 3" xfId="5773" xr:uid="{00000000-0005-0000-0000-0000BB250000}"/>
    <cellStyle name="Normal 2 3 3 3 2" xfId="5774" xr:uid="{00000000-0005-0000-0000-0000BC250000}"/>
    <cellStyle name="Normal 2 3 3 3 2 2" xfId="11573" xr:uid="{00000000-0005-0000-0000-0000BD250000}"/>
    <cellStyle name="Normal 2 3 3 3 3" xfId="5775" xr:uid="{00000000-0005-0000-0000-0000BE250000}"/>
    <cellStyle name="Normal 2 3 3 3 3 2" xfId="11574" xr:uid="{00000000-0005-0000-0000-0000BF250000}"/>
    <cellStyle name="Normal 2 3 3 3 4" xfId="11572" xr:uid="{00000000-0005-0000-0000-0000C0250000}"/>
    <cellStyle name="Normal 2 3 3 4" xfId="5776" xr:uid="{00000000-0005-0000-0000-0000C1250000}"/>
    <cellStyle name="Normal 2 3 3 4 2" xfId="5777" xr:uid="{00000000-0005-0000-0000-0000C2250000}"/>
    <cellStyle name="Normal 2 3 3 4 2 2" xfId="11576" xr:uid="{00000000-0005-0000-0000-0000C3250000}"/>
    <cellStyle name="Normal 2 3 3 4 3" xfId="5778" xr:uid="{00000000-0005-0000-0000-0000C4250000}"/>
    <cellStyle name="Normal 2 3 3 4 3 2" xfId="11577" xr:uid="{00000000-0005-0000-0000-0000C5250000}"/>
    <cellStyle name="Normal 2 3 3 4 4" xfId="11575" xr:uid="{00000000-0005-0000-0000-0000C6250000}"/>
    <cellStyle name="Normal 2 3 3 5" xfId="5779" xr:uid="{00000000-0005-0000-0000-0000C7250000}"/>
    <cellStyle name="Normal 2 3 3 5 2" xfId="5780" xr:uid="{00000000-0005-0000-0000-0000C8250000}"/>
    <cellStyle name="Normal 2 3 3 5 2 2" xfId="11579" xr:uid="{00000000-0005-0000-0000-0000C9250000}"/>
    <cellStyle name="Normal 2 3 3 5 3" xfId="5781" xr:uid="{00000000-0005-0000-0000-0000CA250000}"/>
    <cellStyle name="Normal 2 3 3 5 3 2" xfId="11580" xr:uid="{00000000-0005-0000-0000-0000CB250000}"/>
    <cellStyle name="Normal 2 3 3 5 4" xfId="11578" xr:uid="{00000000-0005-0000-0000-0000CC250000}"/>
    <cellStyle name="Normal 2 3 3 6" xfId="5782" xr:uid="{00000000-0005-0000-0000-0000CD250000}"/>
    <cellStyle name="Normal 2 3 3 6 2" xfId="5783" xr:uid="{00000000-0005-0000-0000-0000CE250000}"/>
    <cellStyle name="Normal 2 3 3 6 2 2" xfId="11582" xr:uid="{00000000-0005-0000-0000-0000CF250000}"/>
    <cellStyle name="Normal 2 3 3 6 3" xfId="5784" xr:uid="{00000000-0005-0000-0000-0000D0250000}"/>
    <cellStyle name="Normal 2 3 3 6 3 2" xfId="11583" xr:uid="{00000000-0005-0000-0000-0000D1250000}"/>
    <cellStyle name="Normal 2 3 3 6 4" xfId="11581" xr:uid="{00000000-0005-0000-0000-0000D2250000}"/>
    <cellStyle name="Normal 2 3 3 7" xfId="5785" xr:uid="{00000000-0005-0000-0000-0000D3250000}"/>
    <cellStyle name="Normal 2 3 3 7 2" xfId="5786" xr:uid="{00000000-0005-0000-0000-0000D4250000}"/>
    <cellStyle name="Normal 2 3 3 7 2 2" xfId="11585" xr:uid="{00000000-0005-0000-0000-0000D5250000}"/>
    <cellStyle name="Normal 2 3 3 7 3" xfId="5787" xr:uid="{00000000-0005-0000-0000-0000D6250000}"/>
    <cellStyle name="Normal 2 3 3 7 3 2" xfId="11586" xr:uid="{00000000-0005-0000-0000-0000D7250000}"/>
    <cellStyle name="Normal 2 3 3 7 4" xfId="11584" xr:uid="{00000000-0005-0000-0000-0000D8250000}"/>
    <cellStyle name="Normal 2 3 3 8" xfId="5788" xr:uid="{00000000-0005-0000-0000-0000D9250000}"/>
    <cellStyle name="Normal 2 3 3 8 2" xfId="5789" xr:uid="{00000000-0005-0000-0000-0000DA250000}"/>
    <cellStyle name="Normal 2 3 3 8 2 2" xfId="11588" xr:uid="{00000000-0005-0000-0000-0000DB250000}"/>
    <cellStyle name="Normal 2 3 3 8 3" xfId="5790" xr:uid="{00000000-0005-0000-0000-0000DC250000}"/>
    <cellStyle name="Normal 2 3 3 8 3 2" xfId="11589" xr:uid="{00000000-0005-0000-0000-0000DD250000}"/>
    <cellStyle name="Normal 2 3 3 8 4" xfId="11587" xr:uid="{00000000-0005-0000-0000-0000DE250000}"/>
    <cellStyle name="Normal 2 3 3 9" xfId="5791" xr:uid="{00000000-0005-0000-0000-0000DF250000}"/>
    <cellStyle name="Normal 2 3 3 9 2" xfId="5792" xr:uid="{00000000-0005-0000-0000-0000E0250000}"/>
    <cellStyle name="Normal 2 3 3 9 2 2" xfId="11591" xr:uid="{00000000-0005-0000-0000-0000E1250000}"/>
    <cellStyle name="Normal 2 3 3 9 3" xfId="5793" xr:uid="{00000000-0005-0000-0000-0000E2250000}"/>
    <cellStyle name="Normal 2 3 3 9 3 2" xfId="11592" xr:uid="{00000000-0005-0000-0000-0000E3250000}"/>
    <cellStyle name="Normal 2 3 3 9 4" xfId="11590" xr:uid="{00000000-0005-0000-0000-0000E4250000}"/>
    <cellStyle name="Normal 2 3 4" xfId="5794" xr:uid="{00000000-0005-0000-0000-0000E5250000}"/>
    <cellStyle name="Normal 2 3 4 10" xfId="5795" xr:uid="{00000000-0005-0000-0000-0000E6250000}"/>
    <cellStyle name="Normal 2 3 4 10 2" xfId="5796" xr:uid="{00000000-0005-0000-0000-0000E7250000}"/>
    <cellStyle name="Normal 2 3 4 10 2 2" xfId="11595" xr:uid="{00000000-0005-0000-0000-0000E8250000}"/>
    <cellStyle name="Normal 2 3 4 10 3" xfId="5797" xr:uid="{00000000-0005-0000-0000-0000E9250000}"/>
    <cellStyle name="Normal 2 3 4 10 3 2" xfId="11596" xr:uid="{00000000-0005-0000-0000-0000EA250000}"/>
    <cellStyle name="Normal 2 3 4 10 4" xfId="11594" xr:uid="{00000000-0005-0000-0000-0000EB250000}"/>
    <cellStyle name="Normal 2 3 4 11" xfId="5798" xr:uid="{00000000-0005-0000-0000-0000EC250000}"/>
    <cellStyle name="Normal 2 3 4 11 2" xfId="5799" xr:uid="{00000000-0005-0000-0000-0000ED250000}"/>
    <cellStyle name="Normal 2 3 4 11 2 2" xfId="11598" xr:uid="{00000000-0005-0000-0000-0000EE250000}"/>
    <cellStyle name="Normal 2 3 4 11 3" xfId="5800" xr:uid="{00000000-0005-0000-0000-0000EF250000}"/>
    <cellStyle name="Normal 2 3 4 11 3 2" xfId="11599" xr:uid="{00000000-0005-0000-0000-0000F0250000}"/>
    <cellStyle name="Normal 2 3 4 11 4" xfId="11597" xr:uid="{00000000-0005-0000-0000-0000F1250000}"/>
    <cellStyle name="Normal 2 3 4 12" xfId="5801" xr:uid="{00000000-0005-0000-0000-0000F2250000}"/>
    <cellStyle name="Normal 2 3 4 12 2" xfId="5802" xr:uid="{00000000-0005-0000-0000-0000F3250000}"/>
    <cellStyle name="Normal 2 3 4 12 2 2" xfId="11601" xr:uid="{00000000-0005-0000-0000-0000F4250000}"/>
    <cellStyle name="Normal 2 3 4 12 3" xfId="5803" xr:uid="{00000000-0005-0000-0000-0000F5250000}"/>
    <cellStyle name="Normal 2 3 4 12 3 2" xfId="11602" xr:uid="{00000000-0005-0000-0000-0000F6250000}"/>
    <cellStyle name="Normal 2 3 4 12 4" xfId="11600" xr:uid="{00000000-0005-0000-0000-0000F7250000}"/>
    <cellStyle name="Normal 2 3 4 13" xfId="5804" xr:uid="{00000000-0005-0000-0000-0000F8250000}"/>
    <cellStyle name="Normal 2 3 4 13 2" xfId="5805" xr:uid="{00000000-0005-0000-0000-0000F9250000}"/>
    <cellStyle name="Normal 2 3 4 13 2 2" xfId="11604" xr:uid="{00000000-0005-0000-0000-0000FA250000}"/>
    <cellStyle name="Normal 2 3 4 13 3" xfId="5806" xr:uid="{00000000-0005-0000-0000-0000FB250000}"/>
    <cellStyle name="Normal 2 3 4 13 3 2" xfId="11605" xr:uid="{00000000-0005-0000-0000-0000FC250000}"/>
    <cellStyle name="Normal 2 3 4 13 4" xfId="11603" xr:uid="{00000000-0005-0000-0000-0000FD250000}"/>
    <cellStyle name="Normal 2 3 4 14" xfId="5807" xr:uid="{00000000-0005-0000-0000-0000FE250000}"/>
    <cellStyle name="Normal 2 3 4 14 2" xfId="5808" xr:uid="{00000000-0005-0000-0000-0000FF250000}"/>
    <cellStyle name="Normal 2 3 4 14 2 2" xfId="11607" xr:uid="{00000000-0005-0000-0000-000000260000}"/>
    <cellStyle name="Normal 2 3 4 14 3" xfId="5809" xr:uid="{00000000-0005-0000-0000-000001260000}"/>
    <cellStyle name="Normal 2 3 4 14 3 2" xfId="11608" xr:uid="{00000000-0005-0000-0000-000002260000}"/>
    <cellStyle name="Normal 2 3 4 14 4" xfId="11606" xr:uid="{00000000-0005-0000-0000-000003260000}"/>
    <cellStyle name="Normal 2 3 4 15" xfId="5810" xr:uid="{00000000-0005-0000-0000-000004260000}"/>
    <cellStyle name="Normal 2 3 4 15 2" xfId="5811" xr:uid="{00000000-0005-0000-0000-000005260000}"/>
    <cellStyle name="Normal 2 3 4 15 2 2" xfId="11610" xr:uid="{00000000-0005-0000-0000-000006260000}"/>
    <cellStyle name="Normal 2 3 4 15 3" xfId="5812" xr:uid="{00000000-0005-0000-0000-000007260000}"/>
    <cellStyle name="Normal 2 3 4 15 3 2" xfId="11611" xr:uid="{00000000-0005-0000-0000-000008260000}"/>
    <cellStyle name="Normal 2 3 4 15 4" xfId="11609" xr:uid="{00000000-0005-0000-0000-000009260000}"/>
    <cellStyle name="Normal 2 3 4 16" xfId="5813" xr:uid="{00000000-0005-0000-0000-00000A260000}"/>
    <cellStyle name="Normal 2 3 4 16 2" xfId="5814" xr:uid="{00000000-0005-0000-0000-00000B260000}"/>
    <cellStyle name="Normal 2 3 4 16 2 2" xfId="11613" xr:uid="{00000000-0005-0000-0000-00000C260000}"/>
    <cellStyle name="Normal 2 3 4 16 3" xfId="5815" xr:uid="{00000000-0005-0000-0000-00000D260000}"/>
    <cellStyle name="Normal 2 3 4 16 3 2" xfId="11614" xr:uid="{00000000-0005-0000-0000-00000E260000}"/>
    <cellStyle name="Normal 2 3 4 16 4" xfId="11612" xr:uid="{00000000-0005-0000-0000-00000F260000}"/>
    <cellStyle name="Normal 2 3 4 17" xfId="5816" xr:uid="{00000000-0005-0000-0000-000010260000}"/>
    <cellStyle name="Normal 2 3 4 17 2" xfId="5817" xr:uid="{00000000-0005-0000-0000-000011260000}"/>
    <cellStyle name="Normal 2 3 4 17 2 2" xfId="11616" xr:uid="{00000000-0005-0000-0000-000012260000}"/>
    <cellStyle name="Normal 2 3 4 17 3" xfId="5818" xr:uid="{00000000-0005-0000-0000-000013260000}"/>
    <cellStyle name="Normal 2 3 4 17 3 2" xfId="11617" xr:uid="{00000000-0005-0000-0000-000014260000}"/>
    <cellStyle name="Normal 2 3 4 17 4" xfId="11615" xr:uid="{00000000-0005-0000-0000-000015260000}"/>
    <cellStyle name="Normal 2 3 4 18" xfId="5819" xr:uid="{00000000-0005-0000-0000-000016260000}"/>
    <cellStyle name="Normal 2 3 4 18 2" xfId="5820" xr:uid="{00000000-0005-0000-0000-000017260000}"/>
    <cellStyle name="Normal 2 3 4 18 2 2" xfId="11619" xr:uid="{00000000-0005-0000-0000-000018260000}"/>
    <cellStyle name="Normal 2 3 4 18 3" xfId="5821" xr:uid="{00000000-0005-0000-0000-000019260000}"/>
    <cellStyle name="Normal 2 3 4 18 3 2" xfId="11620" xr:uid="{00000000-0005-0000-0000-00001A260000}"/>
    <cellStyle name="Normal 2 3 4 18 4" xfId="11618" xr:uid="{00000000-0005-0000-0000-00001B260000}"/>
    <cellStyle name="Normal 2 3 4 19" xfId="5822" xr:uid="{00000000-0005-0000-0000-00001C260000}"/>
    <cellStyle name="Normal 2 3 4 19 2" xfId="5823" xr:uid="{00000000-0005-0000-0000-00001D260000}"/>
    <cellStyle name="Normal 2 3 4 19 2 2" xfId="11622" xr:uid="{00000000-0005-0000-0000-00001E260000}"/>
    <cellStyle name="Normal 2 3 4 19 3" xfId="5824" xr:uid="{00000000-0005-0000-0000-00001F260000}"/>
    <cellStyle name="Normal 2 3 4 19 3 2" xfId="11623" xr:uid="{00000000-0005-0000-0000-000020260000}"/>
    <cellStyle name="Normal 2 3 4 19 4" xfId="11621" xr:uid="{00000000-0005-0000-0000-000021260000}"/>
    <cellStyle name="Normal 2 3 4 2" xfId="5825" xr:uid="{00000000-0005-0000-0000-000022260000}"/>
    <cellStyle name="Normal 2 3 4 2 2" xfId="5826" xr:uid="{00000000-0005-0000-0000-000023260000}"/>
    <cellStyle name="Normal 2 3 4 2 2 2" xfId="11625" xr:uid="{00000000-0005-0000-0000-000024260000}"/>
    <cellStyle name="Normal 2 3 4 2 3" xfId="5827" xr:uid="{00000000-0005-0000-0000-000025260000}"/>
    <cellStyle name="Normal 2 3 4 2 3 2" xfId="11626" xr:uid="{00000000-0005-0000-0000-000026260000}"/>
    <cellStyle name="Normal 2 3 4 2 4" xfId="11624" xr:uid="{00000000-0005-0000-0000-000027260000}"/>
    <cellStyle name="Normal 2 3 4 20" xfId="5828" xr:uid="{00000000-0005-0000-0000-000028260000}"/>
    <cellStyle name="Normal 2 3 4 20 2" xfId="5829" xr:uid="{00000000-0005-0000-0000-000029260000}"/>
    <cellStyle name="Normal 2 3 4 20 2 2" xfId="11628" xr:uid="{00000000-0005-0000-0000-00002A260000}"/>
    <cellStyle name="Normal 2 3 4 20 3" xfId="5830" xr:uid="{00000000-0005-0000-0000-00002B260000}"/>
    <cellStyle name="Normal 2 3 4 20 3 2" xfId="11629" xr:uid="{00000000-0005-0000-0000-00002C260000}"/>
    <cellStyle name="Normal 2 3 4 20 4" xfId="11627" xr:uid="{00000000-0005-0000-0000-00002D260000}"/>
    <cellStyle name="Normal 2 3 4 21" xfId="5831" xr:uid="{00000000-0005-0000-0000-00002E260000}"/>
    <cellStyle name="Normal 2 3 4 21 2" xfId="5832" xr:uid="{00000000-0005-0000-0000-00002F260000}"/>
    <cellStyle name="Normal 2 3 4 21 2 2" xfId="11631" xr:uid="{00000000-0005-0000-0000-000030260000}"/>
    <cellStyle name="Normal 2 3 4 21 3" xfId="5833" xr:uid="{00000000-0005-0000-0000-000031260000}"/>
    <cellStyle name="Normal 2 3 4 21 3 2" xfId="11632" xr:uid="{00000000-0005-0000-0000-000032260000}"/>
    <cellStyle name="Normal 2 3 4 21 4" xfId="11630" xr:uid="{00000000-0005-0000-0000-000033260000}"/>
    <cellStyle name="Normal 2 3 4 22" xfId="5834" xr:uid="{00000000-0005-0000-0000-000034260000}"/>
    <cellStyle name="Normal 2 3 4 22 2" xfId="11633" xr:uid="{00000000-0005-0000-0000-000035260000}"/>
    <cellStyle name="Normal 2 3 4 23" xfId="5835" xr:uid="{00000000-0005-0000-0000-000036260000}"/>
    <cellStyle name="Normal 2 3 4 23 2" xfId="11634" xr:uid="{00000000-0005-0000-0000-000037260000}"/>
    <cellStyle name="Normal 2 3 4 24" xfId="11593" xr:uid="{00000000-0005-0000-0000-000038260000}"/>
    <cellStyle name="Normal 2 3 4 3" xfId="5836" xr:uid="{00000000-0005-0000-0000-000039260000}"/>
    <cellStyle name="Normal 2 3 4 3 2" xfId="5837" xr:uid="{00000000-0005-0000-0000-00003A260000}"/>
    <cellStyle name="Normal 2 3 4 3 2 2" xfId="11636" xr:uid="{00000000-0005-0000-0000-00003B260000}"/>
    <cellStyle name="Normal 2 3 4 3 3" xfId="5838" xr:uid="{00000000-0005-0000-0000-00003C260000}"/>
    <cellStyle name="Normal 2 3 4 3 3 2" xfId="11637" xr:uid="{00000000-0005-0000-0000-00003D260000}"/>
    <cellStyle name="Normal 2 3 4 3 4" xfId="11635" xr:uid="{00000000-0005-0000-0000-00003E260000}"/>
    <cellStyle name="Normal 2 3 4 4" xfId="5839" xr:uid="{00000000-0005-0000-0000-00003F260000}"/>
    <cellStyle name="Normal 2 3 4 4 2" xfId="5840" xr:uid="{00000000-0005-0000-0000-000040260000}"/>
    <cellStyle name="Normal 2 3 4 4 2 2" xfId="11639" xr:uid="{00000000-0005-0000-0000-000041260000}"/>
    <cellStyle name="Normal 2 3 4 4 3" xfId="5841" xr:uid="{00000000-0005-0000-0000-000042260000}"/>
    <cellStyle name="Normal 2 3 4 4 3 2" xfId="11640" xr:uid="{00000000-0005-0000-0000-000043260000}"/>
    <cellStyle name="Normal 2 3 4 4 4" xfId="11638" xr:uid="{00000000-0005-0000-0000-000044260000}"/>
    <cellStyle name="Normal 2 3 4 5" xfId="5842" xr:uid="{00000000-0005-0000-0000-000045260000}"/>
    <cellStyle name="Normal 2 3 4 5 2" xfId="5843" xr:uid="{00000000-0005-0000-0000-000046260000}"/>
    <cellStyle name="Normal 2 3 4 5 2 2" xfId="11642" xr:uid="{00000000-0005-0000-0000-000047260000}"/>
    <cellStyle name="Normal 2 3 4 5 3" xfId="5844" xr:uid="{00000000-0005-0000-0000-000048260000}"/>
    <cellStyle name="Normal 2 3 4 5 3 2" xfId="11643" xr:uid="{00000000-0005-0000-0000-000049260000}"/>
    <cellStyle name="Normal 2 3 4 5 4" xfId="11641" xr:uid="{00000000-0005-0000-0000-00004A260000}"/>
    <cellStyle name="Normal 2 3 4 6" xfId="5845" xr:uid="{00000000-0005-0000-0000-00004B260000}"/>
    <cellStyle name="Normal 2 3 4 6 2" xfId="5846" xr:uid="{00000000-0005-0000-0000-00004C260000}"/>
    <cellStyle name="Normal 2 3 4 6 2 2" xfId="11645" xr:uid="{00000000-0005-0000-0000-00004D260000}"/>
    <cellStyle name="Normal 2 3 4 6 3" xfId="5847" xr:uid="{00000000-0005-0000-0000-00004E260000}"/>
    <cellStyle name="Normal 2 3 4 6 3 2" xfId="11646" xr:uid="{00000000-0005-0000-0000-00004F260000}"/>
    <cellStyle name="Normal 2 3 4 6 4" xfId="11644" xr:uid="{00000000-0005-0000-0000-000050260000}"/>
    <cellStyle name="Normal 2 3 4 7" xfId="5848" xr:uid="{00000000-0005-0000-0000-000051260000}"/>
    <cellStyle name="Normal 2 3 4 7 2" xfId="5849" xr:uid="{00000000-0005-0000-0000-000052260000}"/>
    <cellStyle name="Normal 2 3 4 7 2 2" xfId="11648" xr:uid="{00000000-0005-0000-0000-000053260000}"/>
    <cellStyle name="Normal 2 3 4 7 3" xfId="5850" xr:uid="{00000000-0005-0000-0000-000054260000}"/>
    <cellStyle name="Normal 2 3 4 7 3 2" xfId="11649" xr:uid="{00000000-0005-0000-0000-000055260000}"/>
    <cellStyle name="Normal 2 3 4 7 4" xfId="11647" xr:uid="{00000000-0005-0000-0000-000056260000}"/>
    <cellStyle name="Normal 2 3 4 8" xfId="5851" xr:uid="{00000000-0005-0000-0000-000057260000}"/>
    <cellStyle name="Normal 2 3 4 8 2" xfId="5852" xr:uid="{00000000-0005-0000-0000-000058260000}"/>
    <cellStyle name="Normal 2 3 4 8 2 2" xfId="11651" xr:uid="{00000000-0005-0000-0000-000059260000}"/>
    <cellStyle name="Normal 2 3 4 8 3" xfId="5853" xr:uid="{00000000-0005-0000-0000-00005A260000}"/>
    <cellStyle name="Normal 2 3 4 8 3 2" xfId="11652" xr:uid="{00000000-0005-0000-0000-00005B260000}"/>
    <cellStyle name="Normal 2 3 4 8 4" xfId="11650" xr:uid="{00000000-0005-0000-0000-00005C260000}"/>
    <cellStyle name="Normal 2 3 4 9" xfId="5854" xr:uid="{00000000-0005-0000-0000-00005D260000}"/>
    <cellStyle name="Normal 2 3 4 9 2" xfId="5855" xr:uid="{00000000-0005-0000-0000-00005E260000}"/>
    <cellStyle name="Normal 2 3 4 9 2 2" xfId="11654" xr:uid="{00000000-0005-0000-0000-00005F260000}"/>
    <cellStyle name="Normal 2 3 4 9 3" xfId="5856" xr:uid="{00000000-0005-0000-0000-000060260000}"/>
    <cellStyle name="Normal 2 3 4 9 3 2" xfId="11655" xr:uid="{00000000-0005-0000-0000-000061260000}"/>
    <cellStyle name="Normal 2 3 4 9 4" xfId="11653" xr:uid="{00000000-0005-0000-0000-000062260000}"/>
    <cellStyle name="Normal 2 3 5" xfId="5857" xr:uid="{00000000-0005-0000-0000-000063260000}"/>
    <cellStyle name="Normal 2 3 5 2" xfId="5858" xr:uid="{00000000-0005-0000-0000-000064260000}"/>
    <cellStyle name="Normal 2 3 5 2 2" xfId="11657" xr:uid="{00000000-0005-0000-0000-000065260000}"/>
    <cellStyle name="Normal 2 3 5 3" xfId="5859" xr:uid="{00000000-0005-0000-0000-000066260000}"/>
    <cellStyle name="Normal 2 3 5 3 2" xfId="11658" xr:uid="{00000000-0005-0000-0000-000067260000}"/>
    <cellStyle name="Normal 2 3 5 4" xfId="11656" xr:uid="{00000000-0005-0000-0000-000068260000}"/>
    <cellStyle name="Normal 2 3 6" xfId="5860" xr:uid="{00000000-0005-0000-0000-000069260000}"/>
    <cellStyle name="Normal 2 3 6 2" xfId="5861" xr:uid="{00000000-0005-0000-0000-00006A260000}"/>
    <cellStyle name="Normal 2 3 6 2 2" xfId="11660" xr:uid="{00000000-0005-0000-0000-00006B260000}"/>
    <cellStyle name="Normal 2 3 6 3" xfId="5862" xr:uid="{00000000-0005-0000-0000-00006C260000}"/>
    <cellStyle name="Normal 2 3 6 3 2" xfId="11661" xr:uid="{00000000-0005-0000-0000-00006D260000}"/>
    <cellStyle name="Normal 2 3 6 4" xfId="11659" xr:uid="{00000000-0005-0000-0000-00006E260000}"/>
    <cellStyle name="Normal 2 3 7" xfId="5863" xr:uid="{00000000-0005-0000-0000-00006F260000}"/>
    <cellStyle name="Normal 2 3 7 2" xfId="5864" xr:uid="{00000000-0005-0000-0000-000070260000}"/>
    <cellStyle name="Normal 2 3 7 2 2" xfId="11663" xr:uid="{00000000-0005-0000-0000-000071260000}"/>
    <cellStyle name="Normal 2 3 7 3" xfId="5865" xr:uid="{00000000-0005-0000-0000-000072260000}"/>
    <cellStyle name="Normal 2 3 7 3 2" xfId="11664" xr:uid="{00000000-0005-0000-0000-000073260000}"/>
    <cellStyle name="Normal 2 3 7 4" xfId="11662" xr:uid="{00000000-0005-0000-0000-000074260000}"/>
    <cellStyle name="Normal 2 3 7 5" xfId="15830" xr:uid="{00000000-0005-0000-0000-000075260000}"/>
    <cellStyle name="Normal 2 3 7 6" xfId="15831" xr:uid="{00000000-0005-0000-0000-000076260000}"/>
    <cellStyle name="Normal 2 3 7 6 2" xfId="15832" xr:uid="{00000000-0005-0000-0000-000077260000}"/>
    <cellStyle name="Normal 2 3 7 7" xfId="15833" xr:uid="{00000000-0005-0000-0000-000078260000}"/>
    <cellStyle name="Normal 2 3 8" xfId="5866" xr:uid="{00000000-0005-0000-0000-000079260000}"/>
    <cellStyle name="Normal 2 3 8 2" xfId="5867" xr:uid="{00000000-0005-0000-0000-00007A260000}"/>
    <cellStyle name="Normal 2 3 8 2 2" xfId="11666" xr:uid="{00000000-0005-0000-0000-00007B260000}"/>
    <cellStyle name="Normal 2 3 8 3" xfId="5868" xr:uid="{00000000-0005-0000-0000-00007C260000}"/>
    <cellStyle name="Normal 2 3 8 3 2" xfId="11667" xr:uid="{00000000-0005-0000-0000-00007D260000}"/>
    <cellStyle name="Normal 2 3 8 4" xfId="11665" xr:uid="{00000000-0005-0000-0000-00007E260000}"/>
    <cellStyle name="Normal 2 3 9" xfId="5869" xr:uid="{00000000-0005-0000-0000-00007F260000}"/>
    <cellStyle name="Normal 2 3 9 2" xfId="5870" xr:uid="{00000000-0005-0000-0000-000080260000}"/>
    <cellStyle name="Normal 2 3 9 2 2" xfId="11669" xr:uid="{00000000-0005-0000-0000-000081260000}"/>
    <cellStyle name="Normal 2 3 9 3" xfId="5871" xr:uid="{00000000-0005-0000-0000-000082260000}"/>
    <cellStyle name="Normal 2 3 9 3 2" xfId="11670" xr:uid="{00000000-0005-0000-0000-000083260000}"/>
    <cellStyle name="Normal 2 3 9 4" xfId="11668" xr:uid="{00000000-0005-0000-0000-000084260000}"/>
    <cellStyle name="Normal 2 3_WBS" xfId="5872" xr:uid="{00000000-0005-0000-0000-000085260000}"/>
    <cellStyle name="Normal 2 30" xfId="15834" xr:uid="{00000000-0005-0000-0000-000086260000}"/>
    <cellStyle name="Normal 2 31" xfId="15835" xr:uid="{00000000-0005-0000-0000-000087260000}"/>
    <cellStyle name="Normal 2 31 2" xfId="15836" xr:uid="{00000000-0005-0000-0000-000088260000}"/>
    <cellStyle name="Normal 2 31 2 2" xfId="15837" xr:uid="{00000000-0005-0000-0000-000089260000}"/>
    <cellStyle name="Normal 2 31 3" xfId="15838" xr:uid="{00000000-0005-0000-0000-00008A260000}"/>
    <cellStyle name="Normal 2 32" xfId="15839" xr:uid="{00000000-0005-0000-0000-00008B260000}"/>
    <cellStyle name="Normal 2 32 2" xfId="15840" xr:uid="{00000000-0005-0000-0000-00008C260000}"/>
    <cellStyle name="Normal 2 32 2 2" xfId="15841" xr:uid="{00000000-0005-0000-0000-00008D260000}"/>
    <cellStyle name="Normal 2 32 2 2 2" xfId="15842" xr:uid="{00000000-0005-0000-0000-00008E260000}"/>
    <cellStyle name="Normal 2 32 2 2 2 2" xfId="15843" xr:uid="{00000000-0005-0000-0000-00008F260000}"/>
    <cellStyle name="Normal 2 32 2 2 2 2 2" xfId="15844" xr:uid="{00000000-0005-0000-0000-000090260000}"/>
    <cellStyle name="Normal 2 32 2 2 2 2 2 2" xfId="15845" xr:uid="{00000000-0005-0000-0000-000091260000}"/>
    <cellStyle name="Normal 2 32 2 2 2 2 3" xfId="15846" xr:uid="{00000000-0005-0000-0000-000092260000}"/>
    <cellStyle name="Normal 2 32 2 2 2 2 3 2" xfId="15847" xr:uid="{00000000-0005-0000-0000-000093260000}"/>
    <cellStyle name="Normal 2 32 2 2 2 2 4" xfId="15848" xr:uid="{00000000-0005-0000-0000-000094260000}"/>
    <cellStyle name="Normal 2 32 2 2 2 2 5" xfId="15849" xr:uid="{00000000-0005-0000-0000-000095260000}"/>
    <cellStyle name="Normal 2 32 2 2 2 2 6" xfId="15850" xr:uid="{00000000-0005-0000-0000-000096260000}"/>
    <cellStyle name="Normal 2 32 2 2 2 2 6 2" xfId="15851" xr:uid="{00000000-0005-0000-0000-000097260000}"/>
    <cellStyle name="Normal 2 32 2 2 2 3" xfId="15852" xr:uid="{00000000-0005-0000-0000-000098260000}"/>
    <cellStyle name="Normal 2 32 2 2 2 3 2" xfId="15853" xr:uid="{00000000-0005-0000-0000-000099260000}"/>
    <cellStyle name="Normal 2 32 2 2 2 4" xfId="15854" xr:uid="{00000000-0005-0000-0000-00009A260000}"/>
    <cellStyle name="Normal 2 32 2 2 2 4 2" xfId="15855" xr:uid="{00000000-0005-0000-0000-00009B260000}"/>
    <cellStyle name="Normal 2 32 2 2 2 5" xfId="15856" xr:uid="{00000000-0005-0000-0000-00009C260000}"/>
    <cellStyle name="Normal 2 32 2 2 3" xfId="15857" xr:uid="{00000000-0005-0000-0000-00009D260000}"/>
    <cellStyle name="Normal 2 32 2 2 3 2" xfId="15858" xr:uid="{00000000-0005-0000-0000-00009E260000}"/>
    <cellStyle name="Normal 2 32 2 2 4" xfId="15859" xr:uid="{00000000-0005-0000-0000-00009F260000}"/>
    <cellStyle name="Normal 2 32 2 3" xfId="15860" xr:uid="{00000000-0005-0000-0000-0000A0260000}"/>
    <cellStyle name="Normal 2 32 2 3 2" xfId="15861" xr:uid="{00000000-0005-0000-0000-0000A1260000}"/>
    <cellStyle name="Normal 2 32 2 4" xfId="15862" xr:uid="{00000000-0005-0000-0000-0000A2260000}"/>
    <cellStyle name="Normal 2 32 3" xfId="15863" xr:uid="{00000000-0005-0000-0000-0000A3260000}"/>
    <cellStyle name="Normal 2 32 3 2" xfId="15864" xr:uid="{00000000-0005-0000-0000-0000A4260000}"/>
    <cellStyle name="Normal 2 32 4" xfId="15865" xr:uid="{00000000-0005-0000-0000-0000A5260000}"/>
    <cellStyle name="Normal 2 33" xfId="15866" xr:uid="{00000000-0005-0000-0000-0000A6260000}"/>
    <cellStyle name="Normal 2 34" xfId="15867" xr:uid="{00000000-0005-0000-0000-0000A7260000}"/>
    <cellStyle name="Normal 2 34 2" xfId="15868" xr:uid="{00000000-0005-0000-0000-0000A8260000}"/>
    <cellStyle name="Normal 2 34 2 2" xfId="15869" xr:uid="{00000000-0005-0000-0000-0000A9260000}"/>
    <cellStyle name="Normal 2 34 3" xfId="15870" xr:uid="{00000000-0005-0000-0000-0000AA260000}"/>
    <cellStyle name="Normal 2 35" xfId="15871" xr:uid="{00000000-0005-0000-0000-0000AB260000}"/>
    <cellStyle name="Normal 2 35 2" xfId="15872" xr:uid="{00000000-0005-0000-0000-0000AC260000}"/>
    <cellStyle name="Normal 2 35 2 2" xfId="15873" xr:uid="{00000000-0005-0000-0000-0000AD260000}"/>
    <cellStyle name="Normal 2 35 3" xfId="15874" xr:uid="{00000000-0005-0000-0000-0000AE260000}"/>
    <cellStyle name="Normal 2 36" xfId="15875" xr:uid="{00000000-0005-0000-0000-0000AF260000}"/>
    <cellStyle name="Normal 2 36 2" xfId="15876" xr:uid="{00000000-0005-0000-0000-0000B0260000}"/>
    <cellStyle name="Normal 2 36 2 2" xfId="15877" xr:uid="{00000000-0005-0000-0000-0000B1260000}"/>
    <cellStyle name="Normal 2 36 3" xfId="15878" xr:uid="{00000000-0005-0000-0000-0000B2260000}"/>
    <cellStyle name="Normal 2 37" xfId="15879" xr:uid="{00000000-0005-0000-0000-0000B3260000}"/>
    <cellStyle name="Normal 2 37 2" xfId="15880" xr:uid="{00000000-0005-0000-0000-0000B4260000}"/>
    <cellStyle name="Normal 2 37 2 2" xfId="15881" xr:uid="{00000000-0005-0000-0000-0000B5260000}"/>
    <cellStyle name="Normal 2 37 3" xfId="15882" xr:uid="{00000000-0005-0000-0000-0000B6260000}"/>
    <cellStyle name="Normal 2 38" xfId="15883" xr:uid="{00000000-0005-0000-0000-0000B7260000}"/>
    <cellStyle name="Normal 2 38 2" xfId="15884" xr:uid="{00000000-0005-0000-0000-0000B8260000}"/>
    <cellStyle name="Normal 2 38 2 2" xfId="15885" xr:uid="{00000000-0005-0000-0000-0000B9260000}"/>
    <cellStyle name="Normal 2 38 3" xfId="15886" xr:uid="{00000000-0005-0000-0000-0000BA260000}"/>
    <cellStyle name="Normal 2 39" xfId="15887" xr:uid="{00000000-0005-0000-0000-0000BB260000}"/>
    <cellStyle name="Normal 2 39 2" xfId="15888" xr:uid="{00000000-0005-0000-0000-0000BC260000}"/>
    <cellStyle name="Normal 2 39 2 2" xfId="15889" xr:uid="{00000000-0005-0000-0000-0000BD260000}"/>
    <cellStyle name="Normal 2 39 3" xfId="15890" xr:uid="{00000000-0005-0000-0000-0000BE260000}"/>
    <cellStyle name="Normal 2 4" xfId="5873" xr:uid="{00000000-0005-0000-0000-0000BF260000}"/>
    <cellStyle name="Normal 2 4 10" xfId="5874" xr:uid="{00000000-0005-0000-0000-0000C0260000}"/>
    <cellStyle name="Normal 2 4 10 2" xfId="5875" xr:uid="{00000000-0005-0000-0000-0000C1260000}"/>
    <cellStyle name="Normal 2 4 10 2 2" xfId="11673" xr:uid="{00000000-0005-0000-0000-0000C2260000}"/>
    <cellStyle name="Normal 2 4 10 3" xfId="5876" xr:uid="{00000000-0005-0000-0000-0000C3260000}"/>
    <cellStyle name="Normal 2 4 10 3 2" xfId="11674" xr:uid="{00000000-0005-0000-0000-0000C4260000}"/>
    <cellStyle name="Normal 2 4 10 4" xfId="11672" xr:uid="{00000000-0005-0000-0000-0000C5260000}"/>
    <cellStyle name="Normal 2 4 11" xfId="5877" xr:uid="{00000000-0005-0000-0000-0000C6260000}"/>
    <cellStyle name="Normal 2 4 11 2" xfId="5878" xr:uid="{00000000-0005-0000-0000-0000C7260000}"/>
    <cellStyle name="Normal 2 4 11 2 2" xfId="11676" xr:uid="{00000000-0005-0000-0000-0000C8260000}"/>
    <cellStyle name="Normal 2 4 11 3" xfId="5879" xr:uid="{00000000-0005-0000-0000-0000C9260000}"/>
    <cellStyle name="Normal 2 4 11 3 2" xfId="11677" xr:uid="{00000000-0005-0000-0000-0000CA260000}"/>
    <cellStyle name="Normal 2 4 11 4" xfId="11675" xr:uid="{00000000-0005-0000-0000-0000CB260000}"/>
    <cellStyle name="Normal 2 4 12" xfId="5880" xr:uid="{00000000-0005-0000-0000-0000CC260000}"/>
    <cellStyle name="Normal 2 4 12 2" xfId="5881" xr:uid="{00000000-0005-0000-0000-0000CD260000}"/>
    <cellStyle name="Normal 2 4 12 2 2" xfId="11679" xr:uid="{00000000-0005-0000-0000-0000CE260000}"/>
    <cellStyle name="Normal 2 4 12 3" xfId="5882" xr:uid="{00000000-0005-0000-0000-0000CF260000}"/>
    <cellStyle name="Normal 2 4 12 3 2" xfId="11680" xr:uid="{00000000-0005-0000-0000-0000D0260000}"/>
    <cellStyle name="Normal 2 4 12 4" xfId="11678" xr:uid="{00000000-0005-0000-0000-0000D1260000}"/>
    <cellStyle name="Normal 2 4 13" xfId="5883" xr:uid="{00000000-0005-0000-0000-0000D2260000}"/>
    <cellStyle name="Normal 2 4 13 2" xfId="5884" xr:uid="{00000000-0005-0000-0000-0000D3260000}"/>
    <cellStyle name="Normal 2 4 13 2 2" xfId="11682" xr:uid="{00000000-0005-0000-0000-0000D4260000}"/>
    <cellStyle name="Normal 2 4 13 3" xfId="5885" xr:uid="{00000000-0005-0000-0000-0000D5260000}"/>
    <cellStyle name="Normal 2 4 13 3 2" xfId="11683" xr:uid="{00000000-0005-0000-0000-0000D6260000}"/>
    <cellStyle name="Normal 2 4 13 4" xfId="11681" xr:uid="{00000000-0005-0000-0000-0000D7260000}"/>
    <cellStyle name="Normal 2 4 14" xfId="5886" xr:uid="{00000000-0005-0000-0000-0000D8260000}"/>
    <cellStyle name="Normal 2 4 14 2" xfId="5887" xr:uid="{00000000-0005-0000-0000-0000D9260000}"/>
    <cellStyle name="Normal 2 4 14 2 2" xfId="11685" xr:uid="{00000000-0005-0000-0000-0000DA260000}"/>
    <cellStyle name="Normal 2 4 14 3" xfId="5888" xr:uid="{00000000-0005-0000-0000-0000DB260000}"/>
    <cellStyle name="Normal 2 4 14 3 2" xfId="11686" xr:uid="{00000000-0005-0000-0000-0000DC260000}"/>
    <cellStyle name="Normal 2 4 14 4" xfId="11684" xr:uid="{00000000-0005-0000-0000-0000DD260000}"/>
    <cellStyle name="Normal 2 4 15" xfId="5889" xr:uid="{00000000-0005-0000-0000-0000DE260000}"/>
    <cellStyle name="Normal 2 4 15 2" xfId="5890" xr:uid="{00000000-0005-0000-0000-0000DF260000}"/>
    <cellStyle name="Normal 2 4 15 2 2" xfId="11688" xr:uid="{00000000-0005-0000-0000-0000E0260000}"/>
    <cellStyle name="Normal 2 4 15 3" xfId="5891" xr:uid="{00000000-0005-0000-0000-0000E1260000}"/>
    <cellStyle name="Normal 2 4 15 3 2" xfId="11689" xr:uid="{00000000-0005-0000-0000-0000E2260000}"/>
    <cellStyle name="Normal 2 4 15 4" xfId="11687" xr:uid="{00000000-0005-0000-0000-0000E3260000}"/>
    <cellStyle name="Normal 2 4 16" xfId="5892" xr:uid="{00000000-0005-0000-0000-0000E4260000}"/>
    <cellStyle name="Normal 2 4 16 2" xfId="5893" xr:uid="{00000000-0005-0000-0000-0000E5260000}"/>
    <cellStyle name="Normal 2 4 16 2 2" xfId="11691" xr:uid="{00000000-0005-0000-0000-0000E6260000}"/>
    <cellStyle name="Normal 2 4 16 3" xfId="5894" xr:uid="{00000000-0005-0000-0000-0000E7260000}"/>
    <cellStyle name="Normal 2 4 16 3 2" xfId="11692" xr:uid="{00000000-0005-0000-0000-0000E8260000}"/>
    <cellStyle name="Normal 2 4 16 4" xfId="11690" xr:uid="{00000000-0005-0000-0000-0000E9260000}"/>
    <cellStyle name="Normal 2 4 17" xfId="5895" xr:uid="{00000000-0005-0000-0000-0000EA260000}"/>
    <cellStyle name="Normal 2 4 17 2" xfId="5896" xr:uid="{00000000-0005-0000-0000-0000EB260000}"/>
    <cellStyle name="Normal 2 4 17 2 2" xfId="11694" xr:uid="{00000000-0005-0000-0000-0000EC260000}"/>
    <cellStyle name="Normal 2 4 17 3" xfId="5897" xr:uid="{00000000-0005-0000-0000-0000ED260000}"/>
    <cellStyle name="Normal 2 4 17 3 2" xfId="11695" xr:uid="{00000000-0005-0000-0000-0000EE260000}"/>
    <cellStyle name="Normal 2 4 17 4" xfId="11693" xr:uid="{00000000-0005-0000-0000-0000EF260000}"/>
    <cellStyle name="Normal 2 4 18" xfId="5898" xr:uid="{00000000-0005-0000-0000-0000F0260000}"/>
    <cellStyle name="Normal 2 4 18 2" xfId="5899" xr:uid="{00000000-0005-0000-0000-0000F1260000}"/>
    <cellStyle name="Normal 2 4 18 2 2" xfId="11697" xr:uid="{00000000-0005-0000-0000-0000F2260000}"/>
    <cellStyle name="Normal 2 4 18 3" xfId="5900" xr:uid="{00000000-0005-0000-0000-0000F3260000}"/>
    <cellStyle name="Normal 2 4 18 3 2" xfId="11698" xr:uid="{00000000-0005-0000-0000-0000F4260000}"/>
    <cellStyle name="Normal 2 4 18 4" xfId="11696" xr:uid="{00000000-0005-0000-0000-0000F5260000}"/>
    <cellStyle name="Normal 2 4 19" xfId="5901" xr:uid="{00000000-0005-0000-0000-0000F6260000}"/>
    <cellStyle name="Normal 2 4 19 2" xfId="5902" xr:uid="{00000000-0005-0000-0000-0000F7260000}"/>
    <cellStyle name="Normal 2 4 19 2 2" xfId="11700" xr:uid="{00000000-0005-0000-0000-0000F8260000}"/>
    <cellStyle name="Normal 2 4 19 3" xfId="5903" xr:uid="{00000000-0005-0000-0000-0000F9260000}"/>
    <cellStyle name="Normal 2 4 19 3 2" xfId="11701" xr:uid="{00000000-0005-0000-0000-0000FA260000}"/>
    <cellStyle name="Normal 2 4 19 4" xfId="11699" xr:uid="{00000000-0005-0000-0000-0000FB260000}"/>
    <cellStyle name="Normal 2 4 2" xfId="5904" xr:uid="{00000000-0005-0000-0000-0000FC260000}"/>
    <cellStyle name="Normal 2 4 2 10" xfId="5905" xr:uid="{00000000-0005-0000-0000-0000FD260000}"/>
    <cellStyle name="Normal 2 4 2 10 2" xfId="5906" xr:uid="{00000000-0005-0000-0000-0000FE260000}"/>
    <cellStyle name="Normal 2 4 2 10 2 2" xfId="11704" xr:uid="{00000000-0005-0000-0000-0000FF260000}"/>
    <cellStyle name="Normal 2 4 2 10 3" xfId="5907" xr:uid="{00000000-0005-0000-0000-000000270000}"/>
    <cellStyle name="Normal 2 4 2 10 3 2" xfId="11705" xr:uid="{00000000-0005-0000-0000-000001270000}"/>
    <cellStyle name="Normal 2 4 2 10 4" xfId="11703" xr:uid="{00000000-0005-0000-0000-000002270000}"/>
    <cellStyle name="Normal 2 4 2 11" xfId="5908" xr:uid="{00000000-0005-0000-0000-000003270000}"/>
    <cellStyle name="Normal 2 4 2 11 2" xfId="5909" xr:uid="{00000000-0005-0000-0000-000004270000}"/>
    <cellStyle name="Normal 2 4 2 11 2 2" xfId="11707" xr:uid="{00000000-0005-0000-0000-000005270000}"/>
    <cellStyle name="Normal 2 4 2 11 3" xfId="5910" xr:uid="{00000000-0005-0000-0000-000006270000}"/>
    <cellStyle name="Normal 2 4 2 11 3 2" xfId="11708" xr:uid="{00000000-0005-0000-0000-000007270000}"/>
    <cellStyle name="Normal 2 4 2 11 4" xfId="11706" xr:uid="{00000000-0005-0000-0000-000008270000}"/>
    <cellStyle name="Normal 2 4 2 12" xfId="5911" xr:uid="{00000000-0005-0000-0000-000009270000}"/>
    <cellStyle name="Normal 2 4 2 12 2" xfId="5912" xr:uid="{00000000-0005-0000-0000-00000A270000}"/>
    <cellStyle name="Normal 2 4 2 12 2 2" xfId="11710" xr:uid="{00000000-0005-0000-0000-00000B270000}"/>
    <cellStyle name="Normal 2 4 2 12 3" xfId="5913" xr:uid="{00000000-0005-0000-0000-00000C270000}"/>
    <cellStyle name="Normal 2 4 2 12 3 2" xfId="11711" xr:uid="{00000000-0005-0000-0000-00000D270000}"/>
    <cellStyle name="Normal 2 4 2 12 4" xfId="11709" xr:uid="{00000000-0005-0000-0000-00000E270000}"/>
    <cellStyle name="Normal 2 4 2 13" xfId="5914" xr:uid="{00000000-0005-0000-0000-00000F270000}"/>
    <cellStyle name="Normal 2 4 2 13 2" xfId="5915" xr:uid="{00000000-0005-0000-0000-000010270000}"/>
    <cellStyle name="Normal 2 4 2 13 2 2" xfId="11713" xr:uid="{00000000-0005-0000-0000-000011270000}"/>
    <cellStyle name="Normal 2 4 2 13 3" xfId="5916" xr:uid="{00000000-0005-0000-0000-000012270000}"/>
    <cellStyle name="Normal 2 4 2 13 3 2" xfId="11714" xr:uid="{00000000-0005-0000-0000-000013270000}"/>
    <cellStyle name="Normal 2 4 2 13 4" xfId="11712" xr:uid="{00000000-0005-0000-0000-000014270000}"/>
    <cellStyle name="Normal 2 4 2 14" xfId="5917" xr:uid="{00000000-0005-0000-0000-000015270000}"/>
    <cellStyle name="Normal 2 4 2 14 2" xfId="5918" xr:uid="{00000000-0005-0000-0000-000016270000}"/>
    <cellStyle name="Normal 2 4 2 14 2 2" xfId="11716" xr:uid="{00000000-0005-0000-0000-000017270000}"/>
    <cellStyle name="Normal 2 4 2 14 3" xfId="5919" xr:uid="{00000000-0005-0000-0000-000018270000}"/>
    <cellStyle name="Normal 2 4 2 14 3 2" xfId="11717" xr:uid="{00000000-0005-0000-0000-000019270000}"/>
    <cellStyle name="Normal 2 4 2 14 4" xfId="11715" xr:uid="{00000000-0005-0000-0000-00001A270000}"/>
    <cellStyle name="Normal 2 4 2 15" xfId="5920" xr:uid="{00000000-0005-0000-0000-00001B270000}"/>
    <cellStyle name="Normal 2 4 2 15 2" xfId="5921" xr:uid="{00000000-0005-0000-0000-00001C270000}"/>
    <cellStyle name="Normal 2 4 2 15 2 2" xfId="11719" xr:uid="{00000000-0005-0000-0000-00001D270000}"/>
    <cellStyle name="Normal 2 4 2 15 3" xfId="5922" xr:uid="{00000000-0005-0000-0000-00001E270000}"/>
    <cellStyle name="Normal 2 4 2 15 3 2" xfId="11720" xr:uid="{00000000-0005-0000-0000-00001F270000}"/>
    <cellStyle name="Normal 2 4 2 15 4" xfId="11718" xr:uid="{00000000-0005-0000-0000-000020270000}"/>
    <cellStyle name="Normal 2 4 2 16" xfId="5923" xr:uid="{00000000-0005-0000-0000-000021270000}"/>
    <cellStyle name="Normal 2 4 2 16 2" xfId="5924" xr:uid="{00000000-0005-0000-0000-000022270000}"/>
    <cellStyle name="Normal 2 4 2 16 2 2" xfId="11722" xr:uid="{00000000-0005-0000-0000-000023270000}"/>
    <cellStyle name="Normal 2 4 2 16 3" xfId="5925" xr:uid="{00000000-0005-0000-0000-000024270000}"/>
    <cellStyle name="Normal 2 4 2 16 3 2" xfId="11723" xr:uid="{00000000-0005-0000-0000-000025270000}"/>
    <cellStyle name="Normal 2 4 2 16 4" xfId="11721" xr:uid="{00000000-0005-0000-0000-000026270000}"/>
    <cellStyle name="Normal 2 4 2 17" xfId="5926" xr:uid="{00000000-0005-0000-0000-000027270000}"/>
    <cellStyle name="Normal 2 4 2 17 2" xfId="5927" xr:uid="{00000000-0005-0000-0000-000028270000}"/>
    <cellStyle name="Normal 2 4 2 17 2 2" xfId="11725" xr:uid="{00000000-0005-0000-0000-000029270000}"/>
    <cellStyle name="Normal 2 4 2 17 3" xfId="5928" xr:uid="{00000000-0005-0000-0000-00002A270000}"/>
    <cellStyle name="Normal 2 4 2 17 3 2" xfId="11726" xr:uid="{00000000-0005-0000-0000-00002B270000}"/>
    <cellStyle name="Normal 2 4 2 17 4" xfId="11724" xr:uid="{00000000-0005-0000-0000-00002C270000}"/>
    <cellStyle name="Normal 2 4 2 18" xfId="5929" xr:uid="{00000000-0005-0000-0000-00002D270000}"/>
    <cellStyle name="Normal 2 4 2 18 2" xfId="5930" xr:uid="{00000000-0005-0000-0000-00002E270000}"/>
    <cellStyle name="Normal 2 4 2 18 2 2" xfId="11728" xr:uid="{00000000-0005-0000-0000-00002F270000}"/>
    <cellStyle name="Normal 2 4 2 18 3" xfId="5931" xr:uid="{00000000-0005-0000-0000-000030270000}"/>
    <cellStyle name="Normal 2 4 2 18 3 2" xfId="11729" xr:uid="{00000000-0005-0000-0000-000031270000}"/>
    <cellStyle name="Normal 2 4 2 18 4" xfId="11727" xr:uid="{00000000-0005-0000-0000-000032270000}"/>
    <cellStyle name="Normal 2 4 2 19" xfId="5932" xr:uid="{00000000-0005-0000-0000-000033270000}"/>
    <cellStyle name="Normal 2 4 2 19 2" xfId="5933" xr:uid="{00000000-0005-0000-0000-000034270000}"/>
    <cellStyle name="Normal 2 4 2 19 2 2" xfId="11731" xr:uid="{00000000-0005-0000-0000-000035270000}"/>
    <cellStyle name="Normal 2 4 2 19 3" xfId="5934" xr:uid="{00000000-0005-0000-0000-000036270000}"/>
    <cellStyle name="Normal 2 4 2 19 3 2" xfId="11732" xr:uid="{00000000-0005-0000-0000-000037270000}"/>
    <cellStyle name="Normal 2 4 2 19 4" xfId="11730" xr:uid="{00000000-0005-0000-0000-000038270000}"/>
    <cellStyle name="Normal 2 4 2 2" xfId="5935" xr:uid="{00000000-0005-0000-0000-000039270000}"/>
    <cellStyle name="Normal 2 4 2 2 10" xfId="5936" xr:uid="{00000000-0005-0000-0000-00003A270000}"/>
    <cellStyle name="Normal 2 4 2 2 10 2" xfId="5937" xr:uid="{00000000-0005-0000-0000-00003B270000}"/>
    <cellStyle name="Normal 2 4 2 2 10 2 2" xfId="11735" xr:uid="{00000000-0005-0000-0000-00003C270000}"/>
    <cellStyle name="Normal 2 4 2 2 10 3" xfId="5938" xr:uid="{00000000-0005-0000-0000-00003D270000}"/>
    <cellStyle name="Normal 2 4 2 2 10 3 2" xfId="11736" xr:uid="{00000000-0005-0000-0000-00003E270000}"/>
    <cellStyle name="Normal 2 4 2 2 10 4" xfId="11734" xr:uid="{00000000-0005-0000-0000-00003F270000}"/>
    <cellStyle name="Normal 2 4 2 2 11" xfId="5939" xr:uid="{00000000-0005-0000-0000-000040270000}"/>
    <cellStyle name="Normal 2 4 2 2 11 2" xfId="5940" xr:uid="{00000000-0005-0000-0000-000041270000}"/>
    <cellStyle name="Normal 2 4 2 2 11 2 2" xfId="11738" xr:uid="{00000000-0005-0000-0000-000042270000}"/>
    <cellStyle name="Normal 2 4 2 2 11 3" xfId="5941" xr:uid="{00000000-0005-0000-0000-000043270000}"/>
    <cellStyle name="Normal 2 4 2 2 11 3 2" xfId="11739" xr:uid="{00000000-0005-0000-0000-000044270000}"/>
    <cellStyle name="Normal 2 4 2 2 11 4" xfId="11737" xr:uid="{00000000-0005-0000-0000-000045270000}"/>
    <cellStyle name="Normal 2 4 2 2 12" xfId="5942" xr:uid="{00000000-0005-0000-0000-000046270000}"/>
    <cellStyle name="Normal 2 4 2 2 12 2" xfId="5943" xr:uid="{00000000-0005-0000-0000-000047270000}"/>
    <cellStyle name="Normal 2 4 2 2 12 2 2" xfId="11741" xr:uid="{00000000-0005-0000-0000-000048270000}"/>
    <cellStyle name="Normal 2 4 2 2 12 3" xfId="5944" xr:uid="{00000000-0005-0000-0000-000049270000}"/>
    <cellStyle name="Normal 2 4 2 2 12 3 2" xfId="11742" xr:uid="{00000000-0005-0000-0000-00004A270000}"/>
    <cellStyle name="Normal 2 4 2 2 12 4" xfId="11740" xr:uid="{00000000-0005-0000-0000-00004B270000}"/>
    <cellStyle name="Normal 2 4 2 2 13" xfId="5945" xr:uid="{00000000-0005-0000-0000-00004C270000}"/>
    <cellStyle name="Normal 2 4 2 2 13 2" xfId="5946" xr:uid="{00000000-0005-0000-0000-00004D270000}"/>
    <cellStyle name="Normal 2 4 2 2 13 2 2" xfId="11744" xr:uid="{00000000-0005-0000-0000-00004E270000}"/>
    <cellStyle name="Normal 2 4 2 2 13 3" xfId="5947" xr:uid="{00000000-0005-0000-0000-00004F270000}"/>
    <cellStyle name="Normal 2 4 2 2 13 3 2" xfId="11745" xr:uid="{00000000-0005-0000-0000-000050270000}"/>
    <cellStyle name="Normal 2 4 2 2 13 4" xfId="11743" xr:uid="{00000000-0005-0000-0000-000051270000}"/>
    <cellStyle name="Normal 2 4 2 2 14" xfId="5948" xr:uid="{00000000-0005-0000-0000-000052270000}"/>
    <cellStyle name="Normal 2 4 2 2 14 2" xfId="5949" xr:uid="{00000000-0005-0000-0000-000053270000}"/>
    <cellStyle name="Normal 2 4 2 2 14 2 2" xfId="11747" xr:uid="{00000000-0005-0000-0000-000054270000}"/>
    <cellStyle name="Normal 2 4 2 2 14 3" xfId="5950" xr:uid="{00000000-0005-0000-0000-000055270000}"/>
    <cellStyle name="Normal 2 4 2 2 14 3 2" xfId="11748" xr:uid="{00000000-0005-0000-0000-000056270000}"/>
    <cellStyle name="Normal 2 4 2 2 14 4" xfId="11746" xr:uid="{00000000-0005-0000-0000-000057270000}"/>
    <cellStyle name="Normal 2 4 2 2 15" xfId="5951" xr:uid="{00000000-0005-0000-0000-000058270000}"/>
    <cellStyle name="Normal 2 4 2 2 15 2" xfId="5952" xr:uid="{00000000-0005-0000-0000-000059270000}"/>
    <cellStyle name="Normal 2 4 2 2 15 2 2" xfId="11750" xr:uid="{00000000-0005-0000-0000-00005A270000}"/>
    <cellStyle name="Normal 2 4 2 2 15 3" xfId="5953" xr:uid="{00000000-0005-0000-0000-00005B270000}"/>
    <cellStyle name="Normal 2 4 2 2 15 3 2" xfId="11751" xr:uid="{00000000-0005-0000-0000-00005C270000}"/>
    <cellStyle name="Normal 2 4 2 2 15 4" xfId="11749" xr:uid="{00000000-0005-0000-0000-00005D270000}"/>
    <cellStyle name="Normal 2 4 2 2 16" xfId="5954" xr:uid="{00000000-0005-0000-0000-00005E270000}"/>
    <cellStyle name="Normal 2 4 2 2 16 2" xfId="5955" xr:uid="{00000000-0005-0000-0000-00005F270000}"/>
    <cellStyle name="Normal 2 4 2 2 16 2 2" xfId="11753" xr:uid="{00000000-0005-0000-0000-000060270000}"/>
    <cellStyle name="Normal 2 4 2 2 16 3" xfId="5956" xr:uid="{00000000-0005-0000-0000-000061270000}"/>
    <cellStyle name="Normal 2 4 2 2 16 3 2" xfId="11754" xr:uid="{00000000-0005-0000-0000-000062270000}"/>
    <cellStyle name="Normal 2 4 2 2 16 4" xfId="11752" xr:uid="{00000000-0005-0000-0000-000063270000}"/>
    <cellStyle name="Normal 2 4 2 2 17" xfId="5957" xr:uid="{00000000-0005-0000-0000-000064270000}"/>
    <cellStyle name="Normal 2 4 2 2 17 2" xfId="5958" xr:uid="{00000000-0005-0000-0000-000065270000}"/>
    <cellStyle name="Normal 2 4 2 2 17 2 2" xfId="11756" xr:uid="{00000000-0005-0000-0000-000066270000}"/>
    <cellStyle name="Normal 2 4 2 2 17 3" xfId="5959" xr:uid="{00000000-0005-0000-0000-000067270000}"/>
    <cellStyle name="Normal 2 4 2 2 17 3 2" xfId="11757" xr:uid="{00000000-0005-0000-0000-000068270000}"/>
    <cellStyle name="Normal 2 4 2 2 17 4" xfId="11755" xr:uid="{00000000-0005-0000-0000-000069270000}"/>
    <cellStyle name="Normal 2 4 2 2 18" xfId="5960" xr:uid="{00000000-0005-0000-0000-00006A270000}"/>
    <cellStyle name="Normal 2 4 2 2 18 2" xfId="5961" xr:uid="{00000000-0005-0000-0000-00006B270000}"/>
    <cellStyle name="Normal 2 4 2 2 18 2 2" xfId="11759" xr:uid="{00000000-0005-0000-0000-00006C270000}"/>
    <cellStyle name="Normal 2 4 2 2 18 3" xfId="5962" xr:uid="{00000000-0005-0000-0000-00006D270000}"/>
    <cellStyle name="Normal 2 4 2 2 18 3 2" xfId="11760" xr:uid="{00000000-0005-0000-0000-00006E270000}"/>
    <cellStyle name="Normal 2 4 2 2 18 4" xfId="11758" xr:uid="{00000000-0005-0000-0000-00006F270000}"/>
    <cellStyle name="Normal 2 4 2 2 19" xfId="5963" xr:uid="{00000000-0005-0000-0000-000070270000}"/>
    <cellStyle name="Normal 2 4 2 2 19 2" xfId="5964" xr:uid="{00000000-0005-0000-0000-000071270000}"/>
    <cellStyle name="Normal 2 4 2 2 19 2 2" xfId="11762" xr:uid="{00000000-0005-0000-0000-000072270000}"/>
    <cellStyle name="Normal 2 4 2 2 19 3" xfId="5965" xr:uid="{00000000-0005-0000-0000-000073270000}"/>
    <cellStyle name="Normal 2 4 2 2 19 3 2" xfId="11763" xr:uid="{00000000-0005-0000-0000-000074270000}"/>
    <cellStyle name="Normal 2 4 2 2 19 4" xfId="11761" xr:uid="{00000000-0005-0000-0000-000075270000}"/>
    <cellStyle name="Normal 2 4 2 2 2" xfId="5966" xr:uid="{00000000-0005-0000-0000-000076270000}"/>
    <cellStyle name="Normal 2 4 2 2 2 2" xfId="5967" xr:uid="{00000000-0005-0000-0000-000077270000}"/>
    <cellStyle name="Normal 2 4 2 2 2 2 2" xfId="11765" xr:uid="{00000000-0005-0000-0000-000078270000}"/>
    <cellStyle name="Normal 2 4 2 2 2 3" xfId="5968" xr:uid="{00000000-0005-0000-0000-000079270000}"/>
    <cellStyle name="Normal 2 4 2 2 2 3 2" xfId="11766" xr:uid="{00000000-0005-0000-0000-00007A270000}"/>
    <cellStyle name="Normal 2 4 2 2 2 4" xfId="11764" xr:uid="{00000000-0005-0000-0000-00007B270000}"/>
    <cellStyle name="Normal 2 4 2 2 20" xfId="5969" xr:uid="{00000000-0005-0000-0000-00007C270000}"/>
    <cellStyle name="Normal 2 4 2 2 20 2" xfId="5970" xr:uid="{00000000-0005-0000-0000-00007D270000}"/>
    <cellStyle name="Normal 2 4 2 2 20 2 2" xfId="11768" xr:uid="{00000000-0005-0000-0000-00007E270000}"/>
    <cellStyle name="Normal 2 4 2 2 20 3" xfId="5971" xr:uid="{00000000-0005-0000-0000-00007F270000}"/>
    <cellStyle name="Normal 2 4 2 2 20 3 2" xfId="11769" xr:uid="{00000000-0005-0000-0000-000080270000}"/>
    <cellStyle name="Normal 2 4 2 2 20 4" xfId="11767" xr:uid="{00000000-0005-0000-0000-000081270000}"/>
    <cellStyle name="Normal 2 4 2 2 21" xfId="5972" xr:uid="{00000000-0005-0000-0000-000082270000}"/>
    <cellStyle name="Normal 2 4 2 2 21 2" xfId="5973" xr:uid="{00000000-0005-0000-0000-000083270000}"/>
    <cellStyle name="Normal 2 4 2 2 21 2 2" xfId="11771" xr:uid="{00000000-0005-0000-0000-000084270000}"/>
    <cellStyle name="Normal 2 4 2 2 21 3" xfId="5974" xr:uid="{00000000-0005-0000-0000-000085270000}"/>
    <cellStyle name="Normal 2 4 2 2 21 3 2" xfId="11772" xr:uid="{00000000-0005-0000-0000-000086270000}"/>
    <cellStyle name="Normal 2 4 2 2 21 4" xfId="11770" xr:uid="{00000000-0005-0000-0000-000087270000}"/>
    <cellStyle name="Normal 2 4 2 2 22" xfId="5975" xr:uid="{00000000-0005-0000-0000-000088270000}"/>
    <cellStyle name="Normal 2 4 2 2 22 2" xfId="11773" xr:uid="{00000000-0005-0000-0000-000089270000}"/>
    <cellStyle name="Normal 2 4 2 2 23" xfId="5976" xr:uid="{00000000-0005-0000-0000-00008A270000}"/>
    <cellStyle name="Normal 2 4 2 2 23 2" xfId="11774" xr:uid="{00000000-0005-0000-0000-00008B270000}"/>
    <cellStyle name="Normal 2 4 2 2 24" xfId="11733" xr:uid="{00000000-0005-0000-0000-00008C270000}"/>
    <cellStyle name="Normal 2 4 2 2 3" xfId="5977" xr:uid="{00000000-0005-0000-0000-00008D270000}"/>
    <cellStyle name="Normal 2 4 2 2 3 2" xfId="5978" xr:uid="{00000000-0005-0000-0000-00008E270000}"/>
    <cellStyle name="Normal 2 4 2 2 3 2 2" xfId="11776" xr:uid="{00000000-0005-0000-0000-00008F270000}"/>
    <cellStyle name="Normal 2 4 2 2 3 3" xfId="5979" xr:uid="{00000000-0005-0000-0000-000090270000}"/>
    <cellStyle name="Normal 2 4 2 2 3 3 2" xfId="11777" xr:uid="{00000000-0005-0000-0000-000091270000}"/>
    <cellStyle name="Normal 2 4 2 2 3 4" xfId="11775" xr:uid="{00000000-0005-0000-0000-000092270000}"/>
    <cellStyle name="Normal 2 4 2 2 4" xfId="5980" xr:uid="{00000000-0005-0000-0000-000093270000}"/>
    <cellStyle name="Normal 2 4 2 2 4 2" xfId="5981" xr:uid="{00000000-0005-0000-0000-000094270000}"/>
    <cellStyle name="Normal 2 4 2 2 4 2 2" xfId="11779" xr:uid="{00000000-0005-0000-0000-000095270000}"/>
    <cellStyle name="Normal 2 4 2 2 4 3" xfId="5982" xr:uid="{00000000-0005-0000-0000-000096270000}"/>
    <cellStyle name="Normal 2 4 2 2 4 3 2" xfId="11780" xr:uid="{00000000-0005-0000-0000-000097270000}"/>
    <cellStyle name="Normal 2 4 2 2 4 4" xfId="11778" xr:uid="{00000000-0005-0000-0000-000098270000}"/>
    <cellStyle name="Normal 2 4 2 2 5" xfId="5983" xr:uid="{00000000-0005-0000-0000-000099270000}"/>
    <cellStyle name="Normal 2 4 2 2 5 2" xfId="5984" xr:uid="{00000000-0005-0000-0000-00009A270000}"/>
    <cellStyle name="Normal 2 4 2 2 5 2 2" xfId="11782" xr:uid="{00000000-0005-0000-0000-00009B270000}"/>
    <cellStyle name="Normal 2 4 2 2 5 3" xfId="5985" xr:uid="{00000000-0005-0000-0000-00009C270000}"/>
    <cellStyle name="Normal 2 4 2 2 5 3 2" xfId="11783" xr:uid="{00000000-0005-0000-0000-00009D270000}"/>
    <cellStyle name="Normal 2 4 2 2 5 4" xfId="11781" xr:uid="{00000000-0005-0000-0000-00009E270000}"/>
    <cellStyle name="Normal 2 4 2 2 6" xfId="5986" xr:uid="{00000000-0005-0000-0000-00009F270000}"/>
    <cellStyle name="Normal 2 4 2 2 6 2" xfId="5987" xr:uid="{00000000-0005-0000-0000-0000A0270000}"/>
    <cellStyle name="Normal 2 4 2 2 6 2 2" xfId="11785" xr:uid="{00000000-0005-0000-0000-0000A1270000}"/>
    <cellStyle name="Normal 2 4 2 2 6 3" xfId="5988" xr:uid="{00000000-0005-0000-0000-0000A2270000}"/>
    <cellStyle name="Normal 2 4 2 2 6 3 2" xfId="11786" xr:uid="{00000000-0005-0000-0000-0000A3270000}"/>
    <cellStyle name="Normal 2 4 2 2 6 4" xfId="11784" xr:uid="{00000000-0005-0000-0000-0000A4270000}"/>
    <cellStyle name="Normal 2 4 2 2 7" xfId="5989" xr:uid="{00000000-0005-0000-0000-0000A5270000}"/>
    <cellStyle name="Normal 2 4 2 2 7 2" xfId="5990" xr:uid="{00000000-0005-0000-0000-0000A6270000}"/>
    <cellStyle name="Normal 2 4 2 2 7 2 2" xfId="11788" xr:uid="{00000000-0005-0000-0000-0000A7270000}"/>
    <cellStyle name="Normal 2 4 2 2 7 3" xfId="5991" xr:uid="{00000000-0005-0000-0000-0000A8270000}"/>
    <cellStyle name="Normal 2 4 2 2 7 3 2" xfId="11789" xr:uid="{00000000-0005-0000-0000-0000A9270000}"/>
    <cellStyle name="Normal 2 4 2 2 7 4" xfId="11787" xr:uid="{00000000-0005-0000-0000-0000AA270000}"/>
    <cellStyle name="Normal 2 4 2 2 8" xfId="5992" xr:uid="{00000000-0005-0000-0000-0000AB270000}"/>
    <cellStyle name="Normal 2 4 2 2 8 2" xfId="5993" xr:uid="{00000000-0005-0000-0000-0000AC270000}"/>
    <cellStyle name="Normal 2 4 2 2 8 2 2" xfId="11791" xr:uid="{00000000-0005-0000-0000-0000AD270000}"/>
    <cellStyle name="Normal 2 4 2 2 8 3" xfId="5994" xr:uid="{00000000-0005-0000-0000-0000AE270000}"/>
    <cellStyle name="Normal 2 4 2 2 8 3 2" xfId="11792" xr:uid="{00000000-0005-0000-0000-0000AF270000}"/>
    <cellStyle name="Normal 2 4 2 2 8 4" xfId="11790" xr:uid="{00000000-0005-0000-0000-0000B0270000}"/>
    <cellStyle name="Normal 2 4 2 2 9" xfId="5995" xr:uid="{00000000-0005-0000-0000-0000B1270000}"/>
    <cellStyle name="Normal 2 4 2 2 9 2" xfId="5996" xr:uid="{00000000-0005-0000-0000-0000B2270000}"/>
    <cellStyle name="Normal 2 4 2 2 9 2 2" xfId="11794" xr:uid="{00000000-0005-0000-0000-0000B3270000}"/>
    <cellStyle name="Normal 2 4 2 2 9 3" xfId="5997" xr:uid="{00000000-0005-0000-0000-0000B4270000}"/>
    <cellStyle name="Normal 2 4 2 2 9 3 2" xfId="11795" xr:uid="{00000000-0005-0000-0000-0000B5270000}"/>
    <cellStyle name="Normal 2 4 2 2 9 4" xfId="11793" xr:uid="{00000000-0005-0000-0000-0000B6270000}"/>
    <cellStyle name="Normal 2 4 2 20" xfId="5998" xr:uid="{00000000-0005-0000-0000-0000B7270000}"/>
    <cellStyle name="Normal 2 4 2 20 2" xfId="5999" xr:uid="{00000000-0005-0000-0000-0000B8270000}"/>
    <cellStyle name="Normal 2 4 2 20 2 2" xfId="11797" xr:uid="{00000000-0005-0000-0000-0000B9270000}"/>
    <cellStyle name="Normal 2 4 2 20 3" xfId="6000" xr:uid="{00000000-0005-0000-0000-0000BA270000}"/>
    <cellStyle name="Normal 2 4 2 20 3 2" xfId="11798" xr:uid="{00000000-0005-0000-0000-0000BB270000}"/>
    <cellStyle name="Normal 2 4 2 20 4" xfId="11796" xr:uid="{00000000-0005-0000-0000-0000BC270000}"/>
    <cellStyle name="Normal 2 4 2 21" xfId="6001" xr:uid="{00000000-0005-0000-0000-0000BD270000}"/>
    <cellStyle name="Normal 2 4 2 21 2" xfId="6002" xr:uid="{00000000-0005-0000-0000-0000BE270000}"/>
    <cellStyle name="Normal 2 4 2 21 2 2" xfId="11800" xr:uid="{00000000-0005-0000-0000-0000BF270000}"/>
    <cellStyle name="Normal 2 4 2 21 3" xfId="6003" xr:uid="{00000000-0005-0000-0000-0000C0270000}"/>
    <cellStyle name="Normal 2 4 2 21 3 2" xfId="11801" xr:uid="{00000000-0005-0000-0000-0000C1270000}"/>
    <cellStyle name="Normal 2 4 2 21 4" xfId="11799" xr:uid="{00000000-0005-0000-0000-0000C2270000}"/>
    <cellStyle name="Normal 2 4 2 22" xfId="6004" xr:uid="{00000000-0005-0000-0000-0000C3270000}"/>
    <cellStyle name="Normal 2 4 2 22 2" xfId="6005" xr:uid="{00000000-0005-0000-0000-0000C4270000}"/>
    <cellStyle name="Normal 2 4 2 22 2 2" xfId="11803" xr:uid="{00000000-0005-0000-0000-0000C5270000}"/>
    <cellStyle name="Normal 2 4 2 22 3" xfId="6006" xr:uid="{00000000-0005-0000-0000-0000C6270000}"/>
    <cellStyle name="Normal 2 4 2 22 3 2" xfId="11804" xr:uid="{00000000-0005-0000-0000-0000C7270000}"/>
    <cellStyle name="Normal 2 4 2 22 4" xfId="11802" xr:uid="{00000000-0005-0000-0000-0000C8270000}"/>
    <cellStyle name="Normal 2 4 2 23" xfId="6007" xr:uid="{00000000-0005-0000-0000-0000C9270000}"/>
    <cellStyle name="Normal 2 4 2 23 2" xfId="6008" xr:uid="{00000000-0005-0000-0000-0000CA270000}"/>
    <cellStyle name="Normal 2 4 2 23 2 2" xfId="11806" xr:uid="{00000000-0005-0000-0000-0000CB270000}"/>
    <cellStyle name="Normal 2 4 2 23 3" xfId="6009" xr:uid="{00000000-0005-0000-0000-0000CC270000}"/>
    <cellStyle name="Normal 2 4 2 23 3 2" xfId="11807" xr:uid="{00000000-0005-0000-0000-0000CD270000}"/>
    <cellStyle name="Normal 2 4 2 23 4" xfId="11805" xr:uid="{00000000-0005-0000-0000-0000CE270000}"/>
    <cellStyle name="Normal 2 4 2 24" xfId="6010" xr:uid="{00000000-0005-0000-0000-0000CF270000}"/>
    <cellStyle name="Normal 2 4 2 24 2" xfId="11808" xr:uid="{00000000-0005-0000-0000-0000D0270000}"/>
    <cellStyle name="Normal 2 4 2 25" xfId="6011" xr:uid="{00000000-0005-0000-0000-0000D1270000}"/>
    <cellStyle name="Normal 2 4 2 25 2" xfId="11809" xr:uid="{00000000-0005-0000-0000-0000D2270000}"/>
    <cellStyle name="Normal 2 4 2 26" xfId="11702" xr:uid="{00000000-0005-0000-0000-0000D3270000}"/>
    <cellStyle name="Normal 2 4 2 3" xfId="6012" xr:uid="{00000000-0005-0000-0000-0000D4270000}"/>
    <cellStyle name="Normal 2 4 2 3 10" xfId="6013" xr:uid="{00000000-0005-0000-0000-0000D5270000}"/>
    <cellStyle name="Normal 2 4 2 3 10 2" xfId="6014" xr:uid="{00000000-0005-0000-0000-0000D6270000}"/>
    <cellStyle name="Normal 2 4 2 3 10 2 2" xfId="11812" xr:uid="{00000000-0005-0000-0000-0000D7270000}"/>
    <cellStyle name="Normal 2 4 2 3 10 3" xfId="6015" xr:uid="{00000000-0005-0000-0000-0000D8270000}"/>
    <cellStyle name="Normal 2 4 2 3 10 3 2" xfId="11813" xr:uid="{00000000-0005-0000-0000-0000D9270000}"/>
    <cellStyle name="Normal 2 4 2 3 10 4" xfId="11811" xr:uid="{00000000-0005-0000-0000-0000DA270000}"/>
    <cellStyle name="Normal 2 4 2 3 11" xfId="6016" xr:uid="{00000000-0005-0000-0000-0000DB270000}"/>
    <cellStyle name="Normal 2 4 2 3 11 2" xfId="6017" xr:uid="{00000000-0005-0000-0000-0000DC270000}"/>
    <cellStyle name="Normal 2 4 2 3 11 2 2" xfId="11815" xr:uid="{00000000-0005-0000-0000-0000DD270000}"/>
    <cellStyle name="Normal 2 4 2 3 11 3" xfId="6018" xr:uid="{00000000-0005-0000-0000-0000DE270000}"/>
    <cellStyle name="Normal 2 4 2 3 11 3 2" xfId="11816" xr:uid="{00000000-0005-0000-0000-0000DF270000}"/>
    <cellStyle name="Normal 2 4 2 3 11 4" xfId="11814" xr:uid="{00000000-0005-0000-0000-0000E0270000}"/>
    <cellStyle name="Normal 2 4 2 3 12" xfId="6019" xr:uid="{00000000-0005-0000-0000-0000E1270000}"/>
    <cellStyle name="Normal 2 4 2 3 12 2" xfId="6020" xr:uid="{00000000-0005-0000-0000-0000E2270000}"/>
    <cellStyle name="Normal 2 4 2 3 12 2 2" xfId="11818" xr:uid="{00000000-0005-0000-0000-0000E3270000}"/>
    <cellStyle name="Normal 2 4 2 3 12 3" xfId="6021" xr:uid="{00000000-0005-0000-0000-0000E4270000}"/>
    <cellStyle name="Normal 2 4 2 3 12 3 2" xfId="11819" xr:uid="{00000000-0005-0000-0000-0000E5270000}"/>
    <cellStyle name="Normal 2 4 2 3 12 4" xfId="11817" xr:uid="{00000000-0005-0000-0000-0000E6270000}"/>
    <cellStyle name="Normal 2 4 2 3 13" xfId="6022" xr:uid="{00000000-0005-0000-0000-0000E7270000}"/>
    <cellStyle name="Normal 2 4 2 3 13 2" xfId="6023" xr:uid="{00000000-0005-0000-0000-0000E8270000}"/>
    <cellStyle name="Normal 2 4 2 3 13 2 2" xfId="11821" xr:uid="{00000000-0005-0000-0000-0000E9270000}"/>
    <cellStyle name="Normal 2 4 2 3 13 3" xfId="6024" xr:uid="{00000000-0005-0000-0000-0000EA270000}"/>
    <cellStyle name="Normal 2 4 2 3 13 3 2" xfId="11822" xr:uid="{00000000-0005-0000-0000-0000EB270000}"/>
    <cellStyle name="Normal 2 4 2 3 13 4" xfId="11820" xr:uid="{00000000-0005-0000-0000-0000EC270000}"/>
    <cellStyle name="Normal 2 4 2 3 14" xfId="6025" xr:uid="{00000000-0005-0000-0000-0000ED270000}"/>
    <cellStyle name="Normal 2 4 2 3 14 2" xfId="6026" xr:uid="{00000000-0005-0000-0000-0000EE270000}"/>
    <cellStyle name="Normal 2 4 2 3 14 2 2" xfId="11824" xr:uid="{00000000-0005-0000-0000-0000EF270000}"/>
    <cellStyle name="Normal 2 4 2 3 14 3" xfId="6027" xr:uid="{00000000-0005-0000-0000-0000F0270000}"/>
    <cellStyle name="Normal 2 4 2 3 14 3 2" xfId="11825" xr:uid="{00000000-0005-0000-0000-0000F1270000}"/>
    <cellStyle name="Normal 2 4 2 3 14 4" xfId="11823" xr:uid="{00000000-0005-0000-0000-0000F2270000}"/>
    <cellStyle name="Normal 2 4 2 3 15" xfId="6028" xr:uid="{00000000-0005-0000-0000-0000F3270000}"/>
    <cellStyle name="Normal 2 4 2 3 15 2" xfId="6029" xr:uid="{00000000-0005-0000-0000-0000F4270000}"/>
    <cellStyle name="Normal 2 4 2 3 15 2 2" xfId="11827" xr:uid="{00000000-0005-0000-0000-0000F5270000}"/>
    <cellStyle name="Normal 2 4 2 3 15 3" xfId="6030" xr:uid="{00000000-0005-0000-0000-0000F6270000}"/>
    <cellStyle name="Normal 2 4 2 3 15 3 2" xfId="11828" xr:uid="{00000000-0005-0000-0000-0000F7270000}"/>
    <cellStyle name="Normal 2 4 2 3 15 4" xfId="11826" xr:uid="{00000000-0005-0000-0000-0000F8270000}"/>
    <cellStyle name="Normal 2 4 2 3 16" xfId="6031" xr:uid="{00000000-0005-0000-0000-0000F9270000}"/>
    <cellStyle name="Normal 2 4 2 3 16 2" xfId="6032" xr:uid="{00000000-0005-0000-0000-0000FA270000}"/>
    <cellStyle name="Normal 2 4 2 3 16 2 2" xfId="11830" xr:uid="{00000000-0005-0000-0000-0000FB270000}"/>
    <cellStyle name="Normal 2 4 2 3 16 3" xfId="6033" xr:uid="{00000000-0005-0000-0000-0000FC270000}"/>
    <cellStyle name="Normal 2 4 2 3 16 3 2" xfId="11831" xr:uid="{00000000-0005-0000-0000-0000FD270000}"/>
    <cellStyle name="Normal 2 4 2 3 16 4" xfId="11829" xr:uid="{00000000-0005-0000-0000-0000FE270000}"/>
    <cellStyle name="Normal 2 4 2 3 17" xfId="6034" xr:uid="{00000000-0005-0000-0000-0000FF270000}"/>
    <cellStyle name="Normal 2 4 2 3 17 2" xfId="6035" xr:uid="{00000000-0005-0000-0000-000000280000}"/>
    <cellStyle name="Normal 2 4 2 3 17 2 2" xfId="11833" xr:uid="{00000000-0005-0000-0000-000001280000}"/>
    <cellStyle name="Normal 2 4 2 3 17 3" xfId="6036" xr:uid="{00000000-0005-0000-0000-000002280000}"/>
    <cellStyle name="Normal 2 4 2 3 17 3 2" xfId="11834" xr:uid="{00000000-0005-0000-0000-000003280000}"/>
    <cellStyle name="Normal 2 4 2 3 17 4" xfId="11832" xr:uid="{00000000-0005-0000-0000-000004280000}"/>
    <cellStyle name="Normal 2 4 2 3 18" xfId="6037" xr:uid="{00000000-0005-0000-0000-000005280000}"/>
    <cellStyle name="Normal 2 4 2 3 18 2" xfId="6038" xr:uid="{00000000-0005-0000-0000-000006280000}"/>
    <cellStyle name="Normal 2 4 2 3 18 2 2" xfId="11836" xr:uid="{00000000-0005-0000-0000-000007280000}"/>
    <cellStyle name="Normal 2 4 2 3 18 3" xfId="6039" xr:uid="{00000000-0005-0000-0000-000008280000}"/>
    <cellStyle name="Normal 2 4 2 3 18 3 2" xfId="11837" xr:uid="{00000000-0005-0000-0000-000009280000}"/>
    <cellStyle name="Normal 2 4 2 3 18 4" xfId="11835" xr:uid="{00000000-0005-0000-0000-00000A280000}"/>
    <cellStyle name="Normal 2 4 2 3 19" xfId="6040" xr:uid="{00000000-0005-0000-0000-00000B280000}"/>
    <cellStyle name="Normal 2 4 2 3 19 2" xfId="6041" xr:uid="{00000000-0005-0000-0000-00000C280000}"/>
    <cellStyle name="Normal 2 4 2 3 19 2 2" xfId="11839" xr:uid="{00000000-0005-0000-0000-00000D280000}"/>
    <cellStyle name="Normal 2 4 2 3 19 3" xfId="6042" xr:uid="{00000000-0005-0000-0000-00000E280000}"/>
    <cellStyle name="Normal 2 4 2 3 19 3 2" xfId="11840" xr:uid="{00000000-0005-0000-0000-00000F280000}"/>
    <cellStyle name="Normal 2 4 2 3 19 4" xfId="11838" xr:uid="{00000000-0005-0000-0000-000010280000}"/>
    <cellStyle name="Normal 2 4 2 3 2" xfId="6043" xr:uid="{00000000-0005-0000-0000-000011280000}"/>
    <cellStyle name="Normal 2 4 2 3 2 2" xfId="6044" xr:uid="{00000000-0005-0000-0000-000012280000}"/>
    <cellStyle name="Normal 2 4 2 3 2 2 2" xfId="11842" xr:uid="{00000000-0005-0000-0000-000013280000}"/>
    <cellStyle name="Normal 2 4 2 3 2 3" xfId="6045" xr:uid="{00000000-0005-0000-0000-000014280000}"/>
    <cellStyle name="Normal 2 4 2 3 2 3 2" xfId="11843" xr:uid="{00000000-0005-0000-0000-000015280000}"/>
    <cellStyle name="Normal 2 4 2 3 2 4" xfId="11841" xr:uid="{00000000-0005-0000-0000-000016280000}"/>
    <cellStyle name="Normal 2 4 2 3 20" xfId="6046" xr:uid="{00000000-0005-0000-0000-000017280000}"/>
    <cellStyle name="Normal 2 4 2 3 20 2" xfId="6047" xr:uid="{00000000-0005-0000-0000-000018280000}"/>
    <cellStyle name="Normal 2 4 2 3 20 2 2" xfId="11845" xr:uid="{00000000-0005-0000-0000-000019280000}"/>
    <cellStyle name="Normal 2 4 2 3 20 3" xfId="6048" xr:uid="{00000000-0005-0000-0000-00001A280000}"/>
    <cellStyle name="Normal 2 4 2 3 20 3 2" xfId="11846" xr:uid="{00000000-0005-0000-0000-00001B280000}"/>
    <cellStyle name="Normal 2 4 2 3 20 4" xfId="11844" xr:uid="{00000000-0005-0000-0000-00001C280000}"/>
    <cellStyle name="Normal 2 4 2 3 21" xfId="6049" xr:uid="{00000000-0005-0000-0000-00001D280000}"/>
    <cellStyle name="Normal 2 4 2 3 21 2" xfId="6050" xr:uid="{00000000-0005-0000-0000-00001E280000}"/>
    <cellStyle name="Normal 2 4 2 3 21 2 2" xfId="11848" xr:uid="{00000000-0005-0000-0000-00001F280000}"/>
    <cellStyle name="Normal 2 4 2 3 21 3" xfId="6051" xr:uid="{00000000-0005-0000-0000-000020280000}"/>
    <cellStyle name="Normal 2 4 2 3 21 3 2" xfId="11849" xr:uid="{00000000-0005-0000-0000-000021280000}"/>
    <cellStyle name="Normal 2 4 2 3 21 4" xfId="11847" xr:uid="{00000000-0005-0000-0000-000022280000}"/>
    <cellStyle name="Normal 2 4 2 3 22" xfId="6052" xr:uid="{00000000-0005-0000-0000-000023280000}"/>
    <cellStyle name="Normal 2 4 2 3 22 2" xfId="11850" xr:uid="{00000000-0005-0000-0000-000024280000}"/>
    <cellStyle name="Normal 2 4 2 3 23" xfId="6053" xr:uid="{00000000-0005-0000-0000-000025280000}"/>
    <cellStyle name="Normal 2 4 2 3 23 2" xfId="11851" xr:uid="{00000000-0005-0000-0000-000026280000}"/>
    <cellStyle name="Normal 2 4 2 3 24" xfId="11810" xr:uid="{00000000-0005-0000-0000-000027280000}"/>
    <cellStyle name="Normal 2 4 2 3 3" xfId="6054" xr:uid="{00000000-0005-0000-0000-000028280000}"/>
    <cellStyle name="Normal 2 4 2 3 3 2" xfId="6055" xr:uid="{00000000-0005-0000-0000-000029280000}"/>
    <cellStyle name="Normal 2 4 2 3 3 2 2" xfId="11853" xr:uid="{00000000-0005-0000-0000-00002A280000}"/>
    <cellStyle name="Normal 2 4 2 3 3 3" xfId="6056" xr:uid="{00000000-0005-0000-0000-00002B280000}"/>
    <cellStyle name="Normal 2 4 2 3 3 3 2" xfId="11854" xr:uid="{00000000-0005-0000-0000-00002C280000}"/>
    <cellStyle name="Normal 2 4 2 3 3 4" xfId="11852" xr:uid="{00000000-0005-0000-0000-00002D280000}"/>
    <cellStyle name="Normal 2 4 2 3 4" xfId="6057" xr:uid="{00000000-0005-0000-0000-00002E280000}"/>
    <cellStyle name="Normal 2 4 2 3 4 2" xfId="6058" xr:uid="{00000000-0005-0000-0000-00002F280000}"/>
    <cellStyle name="Normal 2 4 2 3 4 2 2" xfId="11856" xr:uid="{00000000-0005-0000-0000-000030280000}"/>
    <cellStyle name="Normal 2 4 2 3 4 3" xfId="6059" xr:uid="{00000000-0005-0000-0000-000031280000}"/>
    <cellStyle name="Normal 2 4 2 3 4 3 2" xfId="11857" xr:uid="{00000000-0005-0000-0000-000032280000}"/>
    <cellStyle name="Normal 2 4 2 3 4 4" xfId="11855" xr:uid="{00000000-0005-0000-0000-000033280000}"/>
    <cellStyle name="Normal 2 4 2 3 5" xfId="6060" xr:uid="{00000000-0005-0000-0000-000034280000}"/>
    <cellStyle name="Normal 2 4 2 3 5 2" xfId="6061" xr:uid="{00000000-0005-0000-0000-000035280000}"/>
    <cellStyle name="Normal 2 4 2 3 5 2 2" xfId="11859" xr:uid="{00000000-0005-0000-0000-000036280000}"/>
    <cellStyle name="Normal 2 4 2 3 5 3" xfId="6062" xr:uid="{00000000-0005-0000-0000-000037280000}"/>
    <cellStyle name="Normal 2 4 2 3 5 3 2" xfId="11860" xr:uid="{00000000-0005-0000-0000-000038280000}"/>
    <cellStyle name="Normal 2 4 2 3 5 4" xfId="11858" xr:uid="{00000000-0005-0000-0000-000039280000}"/>
    <cellStyle name="Normal 2 4 2 3 6" xfId="6063" xr:uid="{00000000-0005-0000-0000-00003A280000}"/>
    <cellStyle name="Normal 2 4 2 3 6 2" xfId="6064" xr:uid="{00000000-0005-0000-0000-00003B280000}"/>
    <cellStyle name="Normal 2 4 2 3 6 2 2" xfId="11862" xr:uid="{00000000-0005-0000-0000-00003C280000}"/>
    <cellStyle name="Normal 2 4 2 3 6 3" xfId="6065" xr:uid="{00000000-0005-0000-0000-00003D280000}"/>
    <cellStyle name="Normal 2 4 2 3 6 3 2" xfId="11863" xr:uid="{00000000-0005-0000-0000-00003E280000}"/>
    <cellStyle name="Normal 2 4 2 3 6 4" xfId="11861" xr:uid="{00000000-0005-0000-0000-00003F280000}"/>
    <cellStyle name="Normal 2 4 2 3 7" xfId="6066" xr:uid="{00000000-0005-0000-0000-000040280000}"/>
    <cellStyle name="Normal 2 4 2 3 7 2" xfId="6067" xr:uid="{00000000-0005-0000-0000-000041280000}"/>
    <cellStyle name="Normal 2 4 2 3 7 2 2" xfId="11865" xr:uid="{00000000-0005-0000-0000-000042280000}"/>
    <cellStyle name="Normal 2 4 2 3 7 3" xfId="6068" xr:uid="{00000000-0005-0000-0000-000043280000}"/>
    <cellStyle name="Normal 2 4 2 3 7 3 2" xfId="11866" xr:uid="{00000000-0005-0000-0000-000044280000}"/>
    <cellStyle name="Normal 2 4 2 3 7 4" xfId="11864" xr:uid="{00000000-0005-0000-0000-000045280000}"/>
    <cellStyle name="Normal 2 4 2 3 8" xfId="6069" xr:uid="{00000000-0005-0000-0000-000046280000}"/>
    <cellStyle name="Normal 2 4 2 3 8 2" xfId="6070" xr:uid="{00000000-0005-0000-0000-000047280000}"/>
    <cellStyle name="Normal 2 4 2 3 8 2 2" xfId="11868" xr:uid="{00000000-0005-0000-0000-000048280000}"/>
    <cellStyle name="Normal 2 4 2 3 8 3" xfId="6071" xr:uid="{00000000-0005-0000-0000-000049280000}"/>
    <cellStyle name="Normal 2 4 2 3 8 3 2" xfId="11869" xr:uid="{00000000-0005-0000-0000-00004A280000}"/>
    <cellStyle name="Normal 2 4 2 3 8 4" xfId="11867" xr:uid="{00000000-0005-0000-0000-00004B280000}"/>
    <cellStyle name="Normal 2 4 2 3 9" xfId="6072" xr:uid="{00000000-0005-0000-0000-00004C280000}"/>
    <cellStyle name="Normal 2 4 2 3 9 2" xfId="6073" xr:uid="{00000000-0005-0000-0000-00004D280000}"/>
    <cellStyle name="Normal 2 4 2 3 9 2 2" xfId="11871" xr:uid="{00000000-0005-0000-0000-00004E280000}"/>
    <cellStyle name="Normal 2 4 2 3 9 3" xfId="6074" xr:uid="{00000000-0005-0000-0000-00004F280000}"/>
    <cellStyle name="Normal 2 4 2 3 9 3 2" xfId="11872" xr:uid="{00000000-0005-0000-0000-000050280000}"/>
    <cellStyle name="Normal 2 4 2 3 9 4" xfId="11870" xr:uid="{00000000-0005-0000-0000-000051280000}"/>
    <cellStyle name="Normal 2 4 2 4" xfId="6075" xr:uid="{00000000-0005-0000-0000-000052280000}"/>
    <cellStyle name="Normal 2 4 2 4 2" xfId="6076" xr:uid="{00000000-0005-0000-0000-000053280000}"/>
    <cellStyle name="Normal 2 4 2 4 2 2" xfId="11874" xr:uid="{00000000-0005-0000-0000-000054280000}"/>
    <cellStyle name="Normal 2 4 2 4 3" xfId="6077" xr:uid="{00000000-0005-0000-0000-000055280000}"/>
    <cellStyle name="Normal 2 4 2 4 3 2" xfId="11875" xr:uid="{00000000-0005-0000-0000-000056280000}"/>
    <cellStyle name="Normal 2 4 2 4 4" xfId="11873" xr:uid="{00000000-0005-0000-0000-000057280000}"/>
    <cellStyle name="Normal 2 4 2 5" xfId="6078" xr:uid="{00000000-0005-0000-0000-000058280000}"/>
    <cellStyle name="Normal 2 4 2 5 2" xfId="6079" xr:uid="{00000000-0005-0000-0000-000059280000}"/>
    <cellStyle name="Normal 2 4 2 5 2 2" xfId="11877" xr:uid="{00000000-0005-0000-0000-00005A280000}"/>
    <cellStyle name="Normal 2 4 2 5 3" xfId="6080" xr:uid="{00000000-0005-0000-0000-00005B280000}"/>
    <cellStyle name="Normal 2 4 2 5 3 2" xfId="11878" xr:uid="{00000000-0005-0000-0000-00005C280000}"/>
    <cellStyle name="Normal 2 4 2 5 4" xfId="11876" xr:uid="{00000000-0005-0000-0000-00005D280000}"/>
    <cellStyle name="Normal 2 4 2 6" xfId="6081" xr:uid="{00000000-0005-0000-0000-00005E280000}"/>
    <cellStyle name="Normal 2 4 2 6 2" xfId="6082" xr:uid="{00000000-0005-0000-0000-00005F280000}"/>
    <cellStyle name="Normal 2 4 2 6 2 2" xfId="11880" xr:uid="{00000000-0005-0000-0000-000060280000}"/>
    <cellStyle name="Normal 2 4 2 6 3" xfId="6083" xr:uid="{00000000-0005-0000-0000-000061280000}"/>
    <cellStyle name="Normal 2 4 2 6 3 2" xfId="11881" xr:uid="{00000000-0005-0000-0000-000062280000}"/>
    <cellStyle name="Normal 2 4 2 6 4" xfId="11879" xr:uid="{00000000-0005-0000-0000-000063280000}"/>
    <cellStyle name="Normal 2 4 2 7" xfId="6084" xr:uid="{00000000-0005-0000-0000-000064280000}"/>
    <cellStyle name="Normal 2 4 2 7 2" xfId="6085" xr:uid="{00000000-0005-0000-0000-000065280000}"/>
    <cellStyle name="Normal 2 4 2 7 2 2" xfId="11883" xr:uid="{00000000-0005-0000-0000-000066280000}"/>
    <cellStyle name="Normal 2 4 2 7 3" xfId="6086" xr:uid="{00000000-0005-0000-0000-000067280000}"/>
    <cellStyle name="Normal 2 4 2 7 3 2" xfId="11884" xr:uid="{00000000-0005-0000-0000-000068280000}"/>
    <cellStyle name="Normal 2 4 2 7 4" xfId="11882" xr:uid="{00000000-0005-0000-0000-000069280000}"/>
    <cellStyle name="Normal 2 4 2 8" xfId="6087" xr:uid="{00000000-0005-0000-0000-00006A280000}"/>
    <cellStyle name="Normal 2 4 2 8 2" xfId="6088" xr:uid="{00000000-0005-0000-0000-00006B280000}"/>
    <cellStyle name="Normal 2 4 2 8 2 2" xfId="11886" xr:uid="{00000000-0005-0000-0000-00006C280000}"/>
    <cellStyle name="Normal 2 4 2 8 3" xfId="6089" xr:uid="{00000000-0005-0000-0000-00006D280000}"/>
    <cellStyle name="Normal 2 4 2 8 3 2" xfId="11887" xr:uid="{00000000-0005-0000-0000-00006E280000}"/>
    <cellStyle name="Normal 2 4 2 8 4" xfId="11885" xr:uid="{00000000-0005-0000-0000-00006F280000}"/>
    <cellStyle name="Normal 2 4 2 9" xfId="6090" xr:uid="{00000000-0005-0000-0000-000070280000}"/>
    <cellStyle name="Normal 2 4 2 9 2" xfId="6091" xr:uid="{00000000-0005-0000-0000-000071280000}"/>
    <cellStyle name="Normal 2 4 2 9 2 2" xfId="11889" xr:uid="{00000000-0005-0000-0000-000072280000}"/>
    <cellStyle name="Normal 2 4 2 9 3" xfId="6092" xr:uid="{00000000-0005-0000-0000-000073280000}"/>
    <cellStyle name="Normal 2 4 2 9 3 2" xfId="11890" xr:uid="{00000000-0005-0000-0000-000074280000}"/>
    <cellStyle name="Normal 2 4 2 9 4" xfId="11888" xr:uid="{00000000-0005-0000-0000-000075280000}"/>
    <cellStyle name="Normal 2 4 20" xfId="6093" xr:uid="{00000000-0005-0000-0000-000076280000}"/>
    <cellStyle name="Normal 2 4 20 2" xfId="6094" xr:uid="{00000000-0005-0000-0000-000077280000}"/>
    <cellStyle name="Normal 2 4 20 2 2" xfId="11892" xr:uid="{00000000-0005-0000-0000-000078280000}"/>
    <cellStyle name="Normal 2 4 20 3" xfId="6095" xr:uid="{00000000-0005-0000-0000-000079280000}"/>
    <cellStyle name="Normal 2 4 20 3 2" xfId="11893" xr:uid="{00000000-0005-0000-0000-00007A280000}"/>
    <cellStyle name="Normal 2 4 20 4" xfId="11891" xr:uid="{00000000-0005-0000-0000-00007B280000}"/>
    <cellStyle name="Normal 2 4 21" xfId="6096" xr:uid="{00000000-0005-0000-0000-00007C280000}"/>
    <cellStyle name="Normal 2 4 21 2" xfId="6097" xr:uid="{00000000-0005-0000-0000-00007D280000}"/>
    <cellStyle name="Normal 2 4 21 2 2" xfId="11895" xr:uid="{00000000-0005-0000-0000-00007E280000}"/>
    <cellStyle name="Normal 2 4 21 3" xfId="6098" xr:uid="{00000000-0005-0000-0000-00007F280000}"/>
    <cellStyle name="Normal 2 4 21 3 2" xfId="11896" xr:uid="{00000000-0005-0000-0000-000080280000}"/>
    <cellStyle name="Normal 2 4 21 4" xfId="11894" xr:uid="{00000000-0005-0000-0000-000081280000}"/>
    <cellStyle name="Normal 2 4 22" xfId="6099" xr:uid="{00000000-0005-0000-0000-000082280000}"/>
    <cellStyle name="Normal 2 4 22 2" xfId="6100" xr:uid="{00000000-0005-0000-0000-000083280000}"/>
    <cellStyle name="Normal 2 4 22 2 2" xfId="11898" xr:uid="{00000000-0005-0000-0000-000084280000}"/>
    <cellStyle name="Normal 2 4 22 3" xfId="6101" xr:uid="{00000000-0005-0000-0000-000085280000}"/>
    <cellStyle name="Normal 2 4 22 3 2" xfId="11899" xr:uid="{00000000-0005-0000-0000-000086280000}"/>
    <cellStyle name="Normal 2 4 22 4" xfId="11897" xr:uid="{00000000-0005-0000-0000-000087280000}"/>
    <cellStyle name="Normal 2 4 23" xfId="6102" xr:uid="{00000000-0005-0000-0000-000088280000}"/>
    <cellStyle name="Normal 2 4 23 2" xfId="6103" xr:uid="{00000000-0005-0000-0000-000089280000}"/>
    <cellStyle name="Normal 2 4 23 2 2" xfId="11901" xr:uid="{00000000-0005-0000-0000-00008A280000}"/>
    <cellStyle name="Normal 2 4 23 3" xfId="6104" xr:uid="{00000000-0005-0000-0000-00008B280000}"/>
    <cellStyle name="Normal 2 4 23 3 2" xfId="11902" xr:uid="{00000000-0005-0000-0000-00008C280000}"/>
    <cellStyle name="Normal 2 4 23 4" xfId="11900" xr:uid="{00000000-0005-0000-0000-00008D280000}"/>
    <cellStyle name="Normal 2 4 24" xfId="6105" xr:uid="{00000000-0005-0000-0000-00008E280000}"/>
    <cellStyle name="Normal 2 4 24 2" xfId="6106" xr:uid="{00000000-0005-0000-0000-00008F280000}"/>
    <cellStyle name="Normal 2 4 24 2 2" xfId="11904" xr:uid="{00000000-0005-0000-0000-000090280000}"/>
    <cellStyle name="Normal 2 4 24 3" xfId="6107" xr:uid="{00000000-0005-0000-0000-000091280000}"/>
    <cellStyle name="Normal 2 4 24 3 2" xfId="11905" xr:uid="{00000000-0005-0000-0000-000092280000}"/>
    <cellStyle name="Normal 2 4 24 4" xfId="11903" xr:uid="{00000000-0005-0000-0000-000093280000}"/>
    <cellStyle name="Normal 2 4 25" xfId="6108" xr:uid="{00000000-0005-0000-0000-000094280000}"/>
    <cellStyle name="Normal 2 4 25 2" xfId="11906" xr:uid="{00000000-0005-0000-0000-000095280000}"/>
    <cellStyle name="Normal 2 4 26" xfId="6109" xr:uid="{00000000-0005-0000-0000-000096280000}"/>
    <cellStyle name="Normal 2 4 26 2" xfId="11907" xr:uid="{00000000-0005-0000-0000-000097280000}"/>
    <cellStyle name="Normal 2 4 27" xfId="11671" xr:uid="{00000000-0005-0000-0000-000098280000}"/>
    <cellStyle name="Normal 2 4 3" xfId="6110" xr:uid="{00000000-0005-0000-0000-000099280000}"/>
    <cellStyle name="Normal 2 4 3 10" xfId="6111" xr:uid="{00000000-0005-0000-0000-00009A280000}"/>
    <cellStyle name="Normal 2 4 3 10 2" xfId="6112" xr:uid="{00000000-0005-0000-0000-00009B280000}"/>
    <cellStyle name="Normal 2 4 3 10 2 2" xfId="11910" xr:uid="{00000000-0005-0000-0000-00009C280000}"/>
    <cellStyle name="Normal 2 4 3 10 3" xfId="6113" xr:uid="{00000000-0005-0000-0000-00009D280000}"/>
    <cellStyle name="Normal 2 4 3 10 3 2" xfId="11911" xr:uid="{00000000-0005-0000-0000-00009E280000}"/>
    <cellStyle name="Normal 2 4 3 10 4" xfId="11909" xr:uid="{00000000-0005-0000-0000-00009F280000}"/>
    <cellStyle name="Normal 2 4 3 11" xfId="6114" xr:uid="{00000000-0005-0000-0000-0000A0280000}"/>
    <cellStyle name="Normal 2 4 3 11 2" xfId="6115" xr:uid="{00000000-0005-0000-0000-0000A1280000}"/>
    <cellStyle name="Normal 2 4 3 11 2 2" xfId="11913" xr:uid="{00000000-0005-0000-0000-0000A2280000}"/>
    <cellStyle name="Normal 2 4 3 11 3" xfId="6116" xr:uid="{00000000-0005-0000-0000-0000A3280000}"/>
    <cellStyle name="Normal 2 4 3 11 3 2" xfId="11914" xr:uid="{00000000-0005-0000-0000-0000A4280000}"/>
    <cellStyle name="Normal 2 4 3 11 4" xfId="11912" xr:uid="{00000000-0005-0000-0000-0000A5280000}"/>
    <cellStyle name="Normal 2 4 3 12" xfId="6117" xr:uid="{00000000-0005-0000-0000-0000A6280000}"/>
    <cellStyle name="Normal 2 4 3 12 2" xfId="6118" xr:uid="{00000000-0005-0000-0000-0000A7280000}"/>
    <cellStyle name="Normal 2 4 3 12 2 2" xfId="11916" xr:uid="{00000000-0005-0000-0000-0000A8280000}"/>
    <cellStyle name="Normal 2 4 3 12 3" xfId="6119" xr:uid="{00000000-0005-0000-0000-0000A9280000}"/>
    <cellStyle name="Normal 2 4 3 12 3 2" xfId="11917" xr:uid="{00000000-0005-0000-0000-0000AA280000}"/>
    <cellStyle name="Normal 2 4 3 12 4" xfId="11915" xr:uid="{00000000-0005-0000-0000-0000AB280000}"/>
    <cellStyle name="Normal 2 4 3 13" xfId="6120" xr:uid="{00000000-0005-0000-0000-0000AC280000}"/>
    <cellStyle name="Normal 2 4 3 13 2" xfId="6121" xr:uid="{00000000-0005-0000-0000-0000AD280000}"/>
    <cellStyle name="Normal 2 4 3 13 2 2" xfId="11919" xr:uid="{00000000-0005-0000-0000-0000AE280000}"/>
    <cellStyle name="Normal 2 4 3 13 3" xfId="6122" xr:uid="{00000000-0005-0000-0000-0000AF280000}"/>
    <cellStyle name="Normal 2 4 3 13 3 2" xfId="11920" xr:uid="{00000000-0005-0000-0000-0000B0280000}"/>
    <cellStyle name="Normal 2 4 3 13 4" xfId="11918" xr:uid="{00000000-0005-0000-0000-0000B1280000}"/>
    <cellStyle name="Normal 2 4 3 14" xfId="6123" xr:uid="{00000000-0005-0000-0000-0000B2280000}"/>
    <cellStyle name="Normal 2 4 3 14 2" xfId="6124" xr:uid="{00000000-0005-0000-0000-0000B3280000}"/>
    <cellStyle name="Normal 2 4 3 14 2 2" xfId="11922" xr:uid="{00000000-0005-0000-0000-0000B4280000}"/>
    <cellStyle name="Normal 2 4 3 14 3" xfId="6125" xr:uid="{00000000-0005-0000-0000-0000B5280000}"/>
    <cellStyle name="Normal 2 4 3 14 3 2" xfId="11923" xr:uid="{00000000-0005-0000-0000-0000B6280000}"/>
    <cellStyle name="Normal 2 4 3 14 4" xfId="11921" xr:uid="{00000000-0005-0000-0000-0000B7280000}"/>
    <cellStyle name="Normal 2 4 3 15" xfId="6126" xr:uid="{00000000-0005-0000-0000-0000B8280000}"/>
    <cellStyle name="Normal 2 4 3 15 2" xfId="6127" xr:uid="{00000000-0005-0000-0000-0000B9280000}"/>
    <cellStyle name="Normal 2 4 3 15 2 2" xfId="11925" xr:uid="{00000000-0005-0000-0000-0000BA280000}"/>
    <cellStyle name="Normal 2 4 3 15 3" xfId="6128" xr:uid="{00000000-0005-0000-0000-0000BB280000}"/>
    <cellStyle name="Normal 2 4 3 15 3 2" xfId="11926" xr:uid="{00000000-0005-0000-0000-0000BC280000}"/>
    <cellStyle name="Normal 2 4 3 15 4" xfId="11924" xr:uid="{00000000-0005-0000-0000-0000BD280000}"/>
    <cellStyle name="Normal 2 4 3 16" xfId="6129" xr:uid="{00000000-0005-0000-0000-0000BE280000}"/>
    <cellStyle name="Normal 2 4 3 16 2" xfId="6130" xr:uid="{00000000-0005-0000-0000-0000BF280000}"/>
    <cellStyle name="Normal 2 4 3 16 2 2" xfId="11928" xr:uid="{00000000-0005-0000-0000-0000C0280000}"/>
    <cellStyle name="Normal 2 4 3 16 3" xfId="6131" xr:uid="{00000000-0005-0000-0000-0000C1280000}"/>
    <cellStyle name="Normal 2 4 3 16 3 2" xfId="11929" xr:uid="{00000000-0005-0000-0000-0000C2280000}"/>
    <cellStyle name="Normal 2 4 3 16 4" xfId="11927" xr:uid="{00000000-0005-0000-0000-0000C3280000}"/>
    <cellStyle name="Normal 2 4 3 17" xfId="6132" xr:uid="{00000000-0005-0000-0000-0000C4280000}"/>
    <cellStyle name="Normal 2 4 3 17 2" xfId="6133" xr:uid="{00000000-0005-0000-0000-0000C5280000}"/>
    <cellStyle name="Normal 2 4 3 17 2 2" xfId="11931" xr:uid="{00000000-0005-0000-0000-0000C6280000}"/>
    <cellStyle name="Normal 2 4 3 17 3" xfId="6134" xr:uid="{00000000-0005-0000-0000-0000C7280000}"/>
    <cellStyle name="Normal 2 4 3 17 3 2" xfId="11932" xr:uid="{00000000-0005-0000-0000-0000C8280000}"/>
    <cellStyle name="Normal 2 4 3 17 4" xfId="11930" xr:uid="{00000000-0005-0000-0000-0000C9280000}"/>
    <cellStyle name="Normal 2 4 3 18" xfId="6135" xr:uid="{00000000-0005-0000-0000-0000CA280000}"/>
    <cellStyle name="Normal 2 4 3 18 2" xfId="6136" xr:uid="{00000000-0005-0000-0000-0000CB280000}"/>
    <cellStyle name="Normal 2 4 3 18 2 2" xfId="11934" xr:uid="{00000000-0005-0000-0000-0000CC280000}"/>
    <cellStyle name="Normal 2 4 3 18 3" xfId="6137" xr:uid="{00000000-0005-0000-0000-0000CD280000}"/>
    <cellStyle name="Normal 2 4 3 18 3 2" xfId="11935" xr:uid="{00000000-0005-0000-0000-0000CE280000}"/>
    <cellStyle name="Normal 2 4 3 18 4" xfId="11933" xr:uid="{00000000-0005-0000-0000-0000CF280000}"/>
    <cellStyle name="Normal 2 4 3 19" xfId="6138" xr:uid="{00000000-0005-0000-0000-0000D0280000}"/>
    <cellStyle name="Normal 2 4 3 19 2" xfId="6139" xr:uid="{00000000-0005-0000-0000-0000D1280000}"/>
    <cellStyle name="Normal 2 4 3 19 2 2" xfId="11937" xr:uid="{00000000-0005-0000-0000-0000D2280000}"/>
    <cellStyle name="Normal 2 4 3 19 3" xfId="6140" xr:uid="{00000000-0005-0000-0000-0000D3280000}"/>
    <cellStyle name="Normal 2 4 3 19 3 2" xfId="11938" xr:uid="{00000000-0005-0000-0000-0000D4280000}"/>
    <cellStyle name="Normal 2 4 3 19 4" xfId="11936" xr:uid="{00000000-0005-0000-0000-0000D5280000}"/>
    <cellStyle name="Normal 2 4 3 2" xfId="6141" xr:uid="{00000000-0005-0000-0000-0000D6280000}"/>
    <cellStyle name="Normal 2 4 3 2 2" xfId="6142" xr:uid="{00000000-0005-0000-0000-0000D7280000}"/>
    <cellStyle name="Normal 2 4 3 2 2 2" xfId="11940" xr:uid="{00000000-0005-0000-0000-0000D8280000}"/>
    <cellStyle name="Normal 2 4 3 2 3" xfId="6143" xr:uid="{00000000-0005-0000-0000-0000D9280000}"/>
    <cellStyle name="Normal 2 4 3 2 3 2" xfId="11941" xr:uid="{00000000-0005-0000-0000-0000DA280000}"/>
    <cellStyle name="Normal 2 4 3 2 4" xfId="11939" xr:uid="{00000000-0005-0000-0000-0000DB280000}"/>
    <cellStyle name="Normal 2 4 3 20" xfId="6144" xr:uid="{00000000-0005-0000-0000-0000DC280000}"/>
    <cellStyle name="Normal 2 4 3 20 2" xfId="6145" xr:uid="{00000000-0005-0000-0000-0000DD280000}"/>
    <cellStyle name="Normal 2 4 3 20 2 2" xfId="11943" xr:uid="{00000000-0005-0000-0000-0000DE280000}"/>
    <cellStyle name="Normal 2 4 3 20 3" xfId="6146" xr:uid="{00000000-0005-0000-0000-0000DF280000}"/>
    <cellStyle name="Normal 2 4 3 20 3 2" xfId="11944" xr:uid="{00000000-0005-0000-0000-0000E0280000}"/>
    <cellStyle name="Normal 2 4 3 20 4" xfId="11942" xr:uid="{00000000-0005-0000-0000-0000E1280000}"/>
    <cellStyle name="Normal 2 4 3 21" xfId="6147" xr:uid="{00000000-0005-0000-0000-0000E2280000}"/>
    <cellStyle name="Normal 2 4 3 21 2" xfId="6148" xr:uid="{00000000-0005-0000-0000-0000E3280000}"/>
    <cellStyle name="Normal 2 4 3 21 2 2" xfId="11946" xr:uid="{00000000-0005-0000-0000-0000E4280000}"/>
    <cellStyle name="Normal 2 4 3 21 3" xfId="6149" xr:uid="{00000000-0005-0000-0000-0000E5280000}"/>
    <cellStyle name="Normal 2 4 3 21 3 2" xfId="11947" xr:uid="{00000000-0005-0000-0000-0000E6280000}"/>
    <cellStyle name="Normal 2 4 3 21 4" xfId="11945" xr:uid="{00000000-0005-0000-0000-0000E7280000}"/>
    <cellStyle name="Normal 2 4 3 22" xfId="6150" xr:uid="{00000000-0005-0000-0000-0000E8280000}"/>
    <cellStyle name="Normal 2 4 3 22 2" xfId="11948" xr:uid="{00000000-0005-0000-0000-0000E9280000}"/>
    <cellStyle name="Normal 2 4 3 23" xfId="6151" xr:uid="{00000000-0005-0000-0000-0000EA280000}"/>
    <cellStyle name="Normal 2 4 3 23 2" xfId="11949" xr:uid="{00000000-0005-0000-0000-0000EB280000}"/>
    <cellStyle name="Normal 2 4 3 24" xfId="11908" xr:uid="{00000000-0005-0000-0000-0000EC280000}"/>
    <cellStyle name="Normal 2 4 3 3" xfId="6152" xr:uid="{00000000-0005-0000-0000-0000ED280000}"/>
    <cellStyle name="Normal 2 4 3 3 2" xfId="6153" xr:uid="{00000000-0005-0000-0000-0000EE280000}"/>
    <cellStyle name="Normal 2 4 3 3 2 2" xfId="11951" xr:uid="{00000000-0005-0000-0000-0000EF280000}"/>
    <cellStyle name="Normal 2 4 3 3 3" xfId="6154" xr:uid="{00000000-0005-0000-0000-0000F0280000}"/>
    <cellStyle name="Normal 2 4 3 3 3 2" xfId="11952" xr:uid="{00000000-0005-0000-0000-0000F1280000}"/>
    <cellStyle name="Normal 2 4 3 3 4" xfId="11950" xr:uid="{00000000-0005-0000-0000-0000F2280000}"/>
    <cellStyle name="Normal 2 4 3 4" xfId="6155" xr:uid="{00000000-0005-0000-0000-0000F3280000}"/>
    <cellStyle name="Normal 2 4 3 4 2" xfId="6156" xr:uid="{00000000-0005-0000-0000-0000F4280000}"/>
    <cellStyle name="Normal 2 4 3 4 2 2" xfId="11954" xr:uid="{00000000-0005-0000-0000-0000F5280000}"/>
    <cellStyle name="Normal 2 4 3 4 3" xfId="6157" xr:uid="{00000000-0005-0000-0000-0000F6280000}"/>
    <cellStyle name="Normal 2 4 3 4 3 2" xfId="11955" xr:uid="{00000000-0005-0000-0000-0000F7280000}"/>
    <cellStyle name="Normal 2 4 3 4 4" xfId="11953" xr:uid="{00000000-0005-0000-0000-0000F8280000}"/>
    <cellStyle name="Normal 2 4 3 5" xfId="6158" xr:uid="{00000000-0005-0000-0000-0000F9280000}"/>
    <cellStyle name="Normal 2 4 3 5 2" xfId="6159" xr:uid="{00000000-0005-0000-0000-0000FA280000}"/>
    <cellStyle name="Normal 2 4 3 5 2 2" xfId="11957" xr:uid="{00000000-0005-0000-0000-0000FB280000}"/>
    <cellStyle name="Normal 2 4 3 5 3" xfId="6160" xr:uid="{00000000-0005-0000-0000-0000FC280000}"/>
    <cellStyle name="Normal 2 4 3 5 3 2" xfId="11958" xr:uid="{00000000-0005-0000-0000-0000FD280000}"/>
    <cellStyle name="Normal 2 4 3 5 4" xfId="11956" xr:uid="{00000000-0005-0000-0000-0000FE280000}"/>
    <cellStyle name="Normal 2 4 3 6" xfId="6161" xr:uid="{00000000-0005-0000-0000-0000FF280000}"/>
    <cellStyle name="Normal 2 4 3 6 2" xfId="6162" xr:uid="{00000000-0005-0000-0000-000000290000}"/>
    <cellStyle name="Normal 2 4 3 6 2 2" xfId="11960" xr:uid="{00000000-0005-0000-0000-000001290000}"/>
    <cellStyle name="Normal 2 4 3 6 3" xfId="6163" xr:uid="{00000000-0005-0000-0000-000002290000}"/>
    <cellStyle name="Normal 2 4 3 6 3 2" xfId="11961" xr:uid="{00000000-0005-0000-0000-000003290000}"/>
    <cellStyle name="Normal 2 4 3 6 4" xfId="11959" xr:uid="{00000000-0005-0000-0000-000004290000}"/>
    <cellStyle name="Normal 2 4 3 7" xfId="6164" xr:uid="{00000000-0005-0000-0000-000005290000}"/>
    <cellStyle name="Normal 2 4 3 7 2" xfId="6165" xr:uid="{00000000-0005-0000-0000-000006290000}"/>
    <cellStyle name="Normal 2 4 3 7 2 2" xfId="11963" xr:uid="{00000000-0005-0000-0000-000007290000}"/>
    <cellStyle name="Normal 2 4 3 7 3" xfId="6166" xr:uid="{00000000-0005-0000-0000-000008290000}"/>
    <cellStyle name="Normal 2 4 3 7 3 2" xfId="11964" xr:uid="{00000000-0005-0000-0000-000009290000}"/>
    <cellStyle name="Normal 2 4 3 7 4" xfId="11962" xr:uid="{00000000-0005-0000-0000-00000A290000}"/>
    <cellStyle name="Normal 2 4 3 8" xfId="6167" xr:uid="{00000000-0005-0000-0000-00000B290000}"/>
    <cellStyle name="Normal 2 4 3 8 2" xfId="6168" xr:uid="{00000000-0005-0000-0000-00000C290000}"/>
    <cellStyle name="Normal 2 4 3 8 2 2" xfId="11966" xr:uid="{00000000-0005-0000-0000-00000D290000}"/>
    <cellStyle name="Normal 2 4 3 8 3" xfId="6169" xr:uid="{00000000-0005-0000-0000-00000E290000}"/>
    <cellStyle name="Normal 2 4 3 8 3 2" xfId="11967" xr:uid="{00000000-0005-0000-0000-00000F290000}"/>
    <cellStyle name="Normal 2 4 3 8 4" xfId="11965" xr:uid="{00000000-0005-0000-0000-000010290000}"/>
    <cellStyle name="Normal 2 4 3 9" xfId="6170" xr:uid="{00000000-0005-0000-0000-000011290000}"/>
    <cellStyle name="Normal 2 4 3 9 2" xfId="6171" xr:uid="{00000000-0005-0000-0000-000012290000}"/>
    <cellStyle name="Normal 2 4 3 9 2 2" xfId="11969" xr:uid="{00000000-0005-0000-0000-000013290000}"/>
    <cellStyle name="Normal 2 4 3 9 3" xfId="6172" xr:uid="{00000000-0005-0000-0000-000014290000}"/>
    <cellStyle name="Normal 2 4 3 9 3 2" xfId="11970" xr:uid="{00000000-0005-0000-0000-000015290000}"/>
    <cellStyle name="Normal 2 4 3 9 4" xfId="11968" xr:uid="{00000000-0005-0000-0000-000016290000}"/>
    <cellStyle name="Normal 2 4 4" xfId="6173" xr:uid="{00000000-0005-0000-0000-000017290000}"/>
    <cellStyle name="Normal 2 4 4 10" xfId="6174" xr:uid="{00000000-0005-0000-0000-000018290000}"/>
    <cellStyle name="Normal 2 4 4 10 2" xfId="6175" xr:uid="{00000000-0005-0000-0000-000019290000}"/>
    <cellStyle name="Normal 2 4 4 10 2 2" xfId="11973" xr:uid="{00000000-0005-0000-0000-00001A290000}"/>
    <cellStyle name="Normal 2 4 4 10 3" xfId="6176" xr:uid="{00000000-0005-0000-0000-00001B290000}"/>
    <cellStyle name="Normal 2 4 4 10 3 2" xfId="11974" xr:uid="{00000000-0005-0000-0000-00001C290000}"/>
    <cellStyle name="Normal 2 4 4 10 4" xfId="11972" xr:uid="{00000000-0005-0000-0000-00001D290000}"/>
    <cellStyle name="Normal 2 4 4 11" xfId="6177" xr:uid="{00000000-0005-0000-0000-00001E290000}"/>
    <cellStyle name="Normal 2 4 4 11 2" xfId="6178" xr:uid="{00000000-0005-0000-0000-00001F290000}"/>
    <cellStyle name="Normal 2 4 4 11 2 2" xfId="11976" xr:uid="{00000000-0005-0000-0000-000020290000}"/>
    <cellStyle name="Normal 2 4 4 11 3" xfId="6179" xr:uid="{00000000-0005-0000-0000-000021290000}"/>
    <cellStyle name="Normal 2 4 4 11 3 2" xfId="11977" xr:uid="{00000000-0005-0000-0000-000022290000}"/>
    <cellStyle name="Normal 2 4 4 11 4" xfId="11975" xr:uid="{00000000-0005-0000-0000-000023290000}"/>
    <cellStyle name="Normal 2 4 4 12" xfId="6180" xr:uid="{00000000-0005-0000-0000-000024290000}"/>
    <cellStyle name="Normal 2 4 4 12 2" xfId="6181" xr:uid="{00000000-0005-0000-0000-000025290000}"/>
    <cellStyle name="Normal 2 4 4 12 2 2" xfId="11979" xr:uid="{00000000-0005-0000-0000-000026290000}"/>
    <cellStyle name="Normal 2 4 4 12 3" xfId="6182" xr:uid="{00000000-0005-0000-0000-000027290000}"/>
    <cellStyle name="Normal 2 4 4 12 3 2" xfId="11980" xr:uid="{00000000-0005-0000-0000-000028290000}"/>
    <cellStyle name="Normal 2 4 4 12 4" xfId="11978" xr:uid="{00000000-0005-0000-0000-000029290000}"/>
    <cellStyle name="Normal 2 4 4 13" xfId="6183" xr:uid="{00000000-0005-0000-0000-00002A290000}"/>
    <cellStyle name="Normal 2 4 4 13 2" xfId="6184" xr:uid="{00000000-0005-0000-0000-00002B290000}"/>
    <cellStyle name="Normal 2 4 4 13 2 2" xfId="11982" xr:uid="{00000000-0005-0000-0000-00002C290000}"/>
    <cellStyle name="Normal 2 4 4 13 3" xfId="6185" xr:uid="{00000000-0005-0000-0000-00002D290000}"/>
    <cellStyle name="Normal 2 4 4 13 3 2" xfId="11983" xr:uid="{00000000-0005-0000-0000-00002E290000}"/>
    <cellStyle name="Normal 2 4 4 13 4" xfId="11981" xr:uid="{00000000-0005-0000-0000-00002F290000}"/>
    <cellStyle name="Normal 2 4 4 14" xfId="6186" xr:uid="{00000000-0005-0000-0000-000030290000}"/>
    <cellStyle name="Normal 2 4 4 14 2" xfId="6187" xr:uid="{00000000-0005-0000-0000-000031290000}"/>
    <cellStyle name="Normal 2 4 4 14 2 2" xfId="11985" xr:uid="{00000000-0005-0000-0000-000032290000}"/>
    <cellStyle name="Normal 2 4 4 14 3" xfId="6188" xr:uid="{00000000-0005-0000-0000-000033290000}"/>
    <cellStyle name="Normal 2 4 4 14 3 2" xfId="11986" xr:uid="{00000000-0005-0000-0000-000034290000}"/>
    <cellStyle name="Normal 2 4 4 14 4" xfId="11984" xr:uid="{00000000-0005-0000-0000-000035290000}"/>
    <cellStyle name="Normal 2 4 4 15" xfId="6189" xr:uid="{00000000-0005-0000-0000-000036290000}"/>
    <cellStyle name="Normal 2 4 4 15 2" xfId="6190" xr:uid="{00000000-0005-0000-0000-000037290000}"/>
    <cellStyle name="Normal 2 4 4 15 2 2" xfId="11988" xr:uid="{00000000-0005-0000-0000-000038290000}"/>
    <cellStyle name="Normal 2 4 4 15 3" xfId="6191" xr:uid="{00000000-0005-0000-0000-000039290000}"/>
    <cellStyle name="Normal 2 4 4 15 3 2" xfId="11989" xr:uid="{00000000-0005-0000-0000-00003A290000}"/>
    <cellStyle name="Normal 2 4 4 15 4" xfId="11987" xr:uid="{00000000-0005-0000-0000-00003B290000}"/>
    <cellStyle name="Normal 2 4 4 16" xfId="6192" xr:uid="{00000000-0005-0000-0000-00003C290000}"/>
    <cellStyle name="Normal 2 4 4 16 2" xfId="6193" xr:uid="{00000000-0005-0000-0000-00003D290000}"/>
    <cellStyle name="Normal 2 4 4 16 2 2" xfId="11991" xr:uid="{00000000-0005-0000-0000-00003E290000}"/>
    <cellStyle name="Normal 2 4 4 16 3" xfId="6194" xr:uid="{00000000-0005-0000-0000-00003F290000}"/>
    <cellStyle name="Normal 2 4 4 16 3 2" xfId="11992" xr:uid="{00000000-0005-0000-0000-000040290000}"/>
    <cellStyle name="Normal 2 4 4 16 4" xfId="11990" xr:uid="{00000000-0005-0000-0000-000041290000}"/>
    <cellStyle name="Normal 2 4 4 17" xfId="6195" xr:uid="{00000000-0005-0000-0000-000042290000}"/>
    <cellStyle name="Normal 2 4 4 17 2" xfId="6196" xr:uid="{00000000-0005-0000-0000-000043290000}"/>
    <cellStyle name="Normal 2 4 4 17 2 2" xfId="11994" xr:uid="{00000000-0005-0000-0000-000044290000}"/>
    <cellStyle name="Normal 2 4 4 17 3" xfId="6197" xr:uid="{00000000-0005-0000-0000-000045290000}"/>
    <cellStyle name="Normal 2 4 4 17 3 2" xfId="11995" xr:uid="{00000000-0005-0000-0000-000046290000}"/>
    <cellStyle name="Normal 2 4 4 17 4" xfId="11993" xr:uid="{00000000-0005-0000-0000-000047290000}"/>
    <cellStyle name="Normal 2 4 4 18" xfId="6198" xr:uid="{00000000-0005-0000-0000-000048290000}"/>
    <cellStyle name="Normal 2 4 4 18 2" xfId="6199" xr:uid="{00000000-0005-0000-0000-000049290000}"/>
    <cellStyle name="Normal 2 4 4 18 2 2" xfId="11997" xr:uid="{00000000-0005-0000-0000-00004A290000}"/>
    <cellStyle name="Normal 2 4 4 18 3" xfId="6200" xr:uid="{00000000-0005-0000-0000-00004B290000}"/>
    <cellStyle name="Normal 2 4 4 18 3 2" xfId="11998" xr:uid="{00000000-0005-0000-0000-00004C290000}"/>
    <cellStyle name="Normal 2 4 4 18 4" xfId="11996" xr:uid="{00000000-0005-0000-0000-00004D290000}"/>
    <cellStyle name="Normal 2 4 4 19" xfId="6201" xr:uid="{00000000-0005-0000-0000-00004E290000}"/>
    <cellStyle name="Normal 2 4 4 19 2" xfId="6202" xr:uid="{00000000-0005-0000-0000-00004F290000}"/>
    <cellStyle name="Normal 2 4 4 19 2 2" xfId="12000" xr:uid="{00000000-0005-0000-0000-000050290000}"/>
    <cellStyle name="Normal 2 4 4 19 3" xfId="6203" xr:uid="{00000000-0005-0000-0000-000051290000}"/>
    <cellStyle name="Normal 2 4 4 19 3 2" xfId="12001" xr:uid="{00000000-0005-0000-0000-000052290000}"/>
    <cellStyle name="Normal 2 4 4 19 4" xfId="11999" xr:uid="{00000000-0005-0000-0000-000053290000}"/>
    <cellStyle name="Normal 2 4 4 2" xfId="6204" xr:uid="{00000000-0005-0000-0000-000054290000}"/>
    <cellStyle name="Normal 2 4 4 2 2" xfId="6205" xr:uid="{00000000-0005-0000-0000-000055290000}"/>
    <cellStyle name="Normal 2 4 4 2 2 2" xfId="12003" xr:uid="{00000000-0005-0000-0000-000056290000}"/>
    <cellStyle name="Normal 2 4 4 2 3" xfId="6206" xr:uid="{00000000-0005-0000-0000-000057290000}"/>
    <cellStyle name="Normal 2 4 4 2 3 2" xfId="12004" xr:uid="{00000000-0005-0000-0000-000058290000}"/>
    <cellStyle name="Normal 2 4 4 2 4" xfId="12002" xr:uid="{00000000-0005-0000-0000-000059290000}"/>
    <cellStyle name="Normal 2 4 4 20" xfId="6207" xr:uid="{00000000-0005-0000-0000-00005A290000}"/>
    <cellStyle name="Normal 2 4 4 20 2" xfId="6208" xr:uid="{00000000-0005-0000-0000-00005B290000}"/>
    <cellStyle name="Normal 2 4 4 20 2 2" xfId="12006" xr:uid="{00000000-0005-0000-0000-00005C290000}"/>
    <cellStyle name="Normal 2 4 4 20 3" xfId="6209" xr:uid="{00000000-0005-0000-0000-00005D290000}"/>
    <cellStyle name="Normal 2 4 4 20 3 2" xfId="12007" xr:uid="{00000000-0005-0000-0000-00005E290000}"/>
    <cellStyle name="Normal 2 4 4 20 4" xfId="12005" xr:uid="{00000000-0005-0000-0000-00005F290000}"/>
    <cellStyle name="Normal 2 4 4 21" xfId="6210" xr:uid="{00000000-0005-0000-0000-000060290000}"/>
    <cellStyle name="Normal 2 4 4 21 2" xfId="6211" xr:uid="{00000000-0005-0000-0000-000061290000}"/>
    <cellStyle name="Normal 2 4 4 21 2 2" xfId="12009" xr:uid="{00000000-0005-0000-0000-000062290000}"/>
    <cellStyle name="Normal 2 4 4 21 3" xfId="6212" xr:uid="{00000000-0005-0000-0000-000063290000}"/>
    <cellStyle name="Normal 2 4 4 21 3 2" xfId="12010" xr:uid="{00000000-0005-0000-0000-000064290000}"/>
    <cellStyle name="Normal 2 4 4 21 4" xfId="12008" xr:uid="{00000000-0005-0000-0000-000065290000}"/>
    <cellStyle name="Normal 2 4 4 22" xfId="6213" xr:uid="{00000000-0005-0000-0000-000066290000}"/>
    <cellStyle name="Normal 2 4 4 22 2" xfId="12011" xr:uid="{00000000-0005-0000-0000-000067290000}"/>
    <cellStyle name="Normal 2 4 4 23" xfId="6214" xr:uid="{00000000-0005-0000-0000-000068290000}"/>
    <cellStyle name="Normal 2 4 4 23 2" xfId="12012" xr:uid="{00000000-0005-0000-0000-000069290000}"/>
    <cellStyle name="Normal 2 4 4 24" xfId="11971" xr:uid="{00000000-0005-0000-0000-00006A290000}"/>
    <cellStyle name="Normal 2 4 4 3" xfId="6215" xr:uid="{00000000-0005-0000-0000-00006B290000}"/>
    <cellStyle name="Normal 2 4 4 3 2" xfId="6216" xr:uid="{00000000-0005-0000-0000-00006C290000}"/>
    <cellStyle name="Normal 2 4 4 3 2 2" xfId="12014" xr:uid="{00000000-0005-0000-0000-00006D290000}"/>
    <cellStyle name="Normal 2 4 4 3 3" xfId="6217" xr:uid="{00000000-0005-0000-0000-00006E290000}"/>
    <cellStyle name="Normal 2 4 4 3 3 2" xfId="12015" xr:uid="{00000000-0005-0000-0000-00006F290000}"/>
    <cellStyle name="Normal 2 4 4 3 4" xfId="12013" xr:uid="{00000000-0005-0000-0000-000070290000}"/>
    <cellStyle name="Normal 2 4 4 4" xfId="6218" xr:uid="{00000000-0005-0000-0000-000071290000}"/>
    <cellStyle name="Normal 2 4 4 4 2" xfId="6219" xr:uid="{00000000-0005-0000-0000-000072290000}"/>
    <cellStyle name="Normal 2 4 4 4 2 2" xfId="12017" xr:uid="{00000000-0005-0000-0000-000073290000}"/>
    <cellStyle name="Normal 2 4 4 4 3" xfId="6220" xr:uid="{00000000-0005-0000-0000-000074290000}"/>
    <cellStyle name="Normal 2 4 4 4 3 2" xfId="12018" xr:uid="{00000000-0005-0000-0000-000075290000}"/>
    <cellStyle name="Normal 2 4 4 4 4" xfId="12016" xr:uid="{00000000-0005-0000-0000-000076290000}"/>
    <cellStyle name="Normal 2 4 4 5" xfId="6221" xr:uid="{00000000-0005-0000-0000-000077290000}"/>
    <cellStyle name="Normal 2 4 4 5 2" xfId="6222" xr:uid="{00000000-0005-0000-0000-000078290000}"/>
    <cellStyle name="Normal 2 4 4 5 2 2" xfId="12020" xr:uid="{00000000-0005-0000-0000-000079290000}"/>
    <cellStyle name="Normal 2 4 4 5 3" xfId="6223" xr:uid="{00000000-0005-0000-0000-00007A290000}"/>
    <cellStyle name="Normal 2 4 4 5 3 2" xfId="12021" xr:uid="{00000000-0005-0000-0000-00007B290000}"/>
    <cellStyle name="Normal 2 4 4 5 4" xfId="12019" xr:uid="{00000000-0005-0000-0000-00007C290000}"/>
    <cellStyle name="Normal 2 4 4 6" xfId="6224" xr:uid="{00000000-0005-0000-0000-00007D290000}"/>
    <cellStyle name="Normal 2 4 4 6 2" xfId="6225" xr:uid="{00000000-0005-0000-0000-00007E290000}"/>
    <cellStyle name="Normal 2 4 4 6 2 2" xfId="12023" xr:uid="{00000000-0005-0000-0000-00007F290000}"/>
    <cellStyle name="Normal 2 4 4 6 3" xfId="6226" xr:uid="{00000000-0005-0000-0000-000080290000}"/>
    <cellStyle name="Normal 2 4 4 6 3 2" xfId="12024" xr:uid="{00000000-0005-0000-0000-000081290000}"/>
    <cellStyle name="Normal 2 4 4 6 4" xfId="12022" xr:uid="{00000000-0005-0000-0000-000082290000}"/>
    <cellStyle name="Normal 2 4 4 7" xfId="6227" xr:uid="{00000000-0005-0000-0000-000083290000}"/>
    <cellStyle name="Normal 2 4 4 7 2" xfId="6228" xr:uid="{00000000-0005-0000-0000-000084290000}"/>
    <cellStyle name="Normal 2 4 4 7 2 2" xfId="12026" xr:uid="{00000000-0005-0000-0000-000085290000}"/>
    <cellStyle name="Normal 2 4 4 7 3" xfId="6229" xr:uid="{00000000-0005-0000-0000-000086290000}"/>
    <cellStyle name="Normal 2 4 4 7 3 2" xfId="12027" xr:uid="{00000000-0005-0000-0000-000087290000}"/>
    <cellStyle name="Normal 2 4 4 7 4" xfId="12025" xr:uid="{00000000-0005-0000-0000-000088290000}"/>
    <cellStyle name="Normal 2 4 4 8" xfId="6230" xr:uid="{00000000-0005-0000-0000-000089290000}"/>
    <cellStyle name="Normal 2 4 4 8 2" xfId="6231" xr:uid="{00000000-0005-0000-0000-00008A290000}"/>
    <cellStyle name="Normal 2 4 4 8 2 2" xfId="12029" xr:uid="{00000000-0005-0000-0000-00008B290000}"/>
    <cellStyle name="Normal 2 4 4 8 3" xfId="6232" xr:uid="{00000000-0005-0000-0000-00008C290000}"/>
    <cellStyle name="Normal 2 4 4 8 3 2" xfId="12030" xr:uid="{00000000-0005-0000-0000-00008D290000}"/>
    <cellStyle name="Normal 2 4 4 8 4" xfId="12028" xr:uid="{00000000-0005-0000-0000-00008E290000}"/>
    <cellStyle name="Normal 2 4 4 9" xfId="6233" xr:uid="{00000000-0005-0000-0000-00008F290000}"/>
    <cellStyle name="Normal 2 4 4 9 2" xfId="6234" xr:uid="{00000000-0005-0000-0000-000090290000}"/>
    <cellStyle name="Normal 2 4 4 9 2 2" xfId="12032" xr:uid="{00000000-0005-0000-0000-000091290000}"/>
    <cellStyle name="Normal 2 4 4 9 3" xfId="6235" xr:uid="{00000000-0005-0000-0000-000092290000}"/>
    <cellStyle name="Normal 2 4 4 9 3 2" xfId="12033" xr:uid="{00000000-0005-0000-0000-000093290000}"/>
    <cellStyle name="Normal 2 4 4 9 4" xfId="12031" xr:uid="{00000000-0005-0000-0000-000094290000}"/>
    <cellStyle name="Normal 2 4 5" xfId="6236" xr:uid="{00000000-0005-0000-0000-000095290000}"/>
    <cellStyle name="Normal 2 4 5 2" xfId="6237" xr:uid="{00000000-0005-0000-0000-000096290000}"/>
    <cellStyle name="Normal 2 4 5 2 2" xfId="12035" xr:uid="{00000000-0005-0000-0000-000097290000}"/>
    <cellStyle name="Normal 2 4 5 3" xfId="6238" xr:uid="{00000000-0005-0000-0000-000098290000}"/>
    <cellStyle name="Normal 2 4 5 3 2" xfId="12036" xr:uid="{00000000-0005-0000-0000-000099290000}"/>
    <cellStyle name="Normal 2 4 5 4" xfId="12034" xr:uid="{00000000-0005-0000-0000-00009A290000}"/>
    <cellStyle name="Normal 2 4 6" xfId="6239" xr:uid="{00000000-0005-0000-0000-00009B290000}"/>
    <cellStyle name="Normal 2 4 6 2" xfId="6240" xr:uid="{00000000-0005-0000-0000-00009C290000}"/>
    <cellStyle name="Normal 2 4 6 2 2" xfId="12038" xr:uid="{00000000-0005-0000-0000-00009D290000}"/>
    <cellStyle name="Normal 2 4 6 3" xfId="6241" xr:uid="{00000000-0005-0000-0000-00009E290000}"/>
    <cellStyle name="Normal 2 4 6 3 2" xfId="12039" xr:uid="{00000000-0005-0000-0000-00009F290000}"/>
    <cellStyle name="Normal 2 4 6 4" xfId="12037" xr:uid="{00000000-0005-0000-0000-0000A0290000}"/>
    <cellStyle name="Normal 2 4 7" xfId="6242" xr:uid="{00000000-0005-0000-0000-0000A1290000}"/>
    <cellStyle name="Normal 2 4 7 2" xfId="6243" xr:uid="{00000000-0005-0000-0000-0000A2290000}"/>
    <cellStyle name="Normal 2 4 7 2 2" xfId="12041" xr:uid="{00000000-0005-0000-0000-0000A3290000}"/>
    <cellStyle name="Normal 2 4 7 3" xfId="6244" xr:uid="{00000000-0005-0000-0000-0000A4290000}"/>
    <cellStyle name="Normal 2 4 7 3 2" xfId="12042" xr:uid="{00000000-0005-0000-0000-0000A5290000}"/>
    <cellStyle name="Normal 2 4 7 4" xfId="12040" xr:uid="{00000000-0005-0000-0000-0000A6290000}"/>
    <cellStyle name="Normal 2 4 8" xfId="6245" xr:uid="{00000000-0005-0000-0000-0000A7290000}"/>
    <cellStyle name="Normal 2 4 8 2" xfId="6246" xr:uid="{00000000-0005-0000-0000-0000A8290000}"/>
    <cellStyle name="Normal 2 4 8 2 2" xfId="12044" xr:uid="{00000000-0005-0000-0000-0000A9290000}"/>
    <cellStyle name="Normal 2 4 8 3" xfId="6247" xr:uid="{00000000-0005-0000-0000-0000AA290000}"/>
    <cellStyle name="Normal 2 4 8 3 2" xfId="12045" xr:uid="{00000000-0005-0000-0000-0000AB290000}"/>
    <cellStyle name="Normal 2 4 8 4" xfId="12043" xr:uid="{00000000-0005-0000-0000-0000AC290000}"/>
    <cellStyle name="Normal 2 4 9" xfId="6248" xr:uid="{00000000-0005-0000-0000-0000AD290000}"/>
    <cellStyle name="Normal 2 4 9 2" xfId="6249" xr:uid="{00000000-0005-0000-0000-0000AE290000}"/>
    <cellStyle name="Normal 2 4 9 2 2" xfId="12047" xr:uid="{00000000-0005-0000-0000-0000AF290000}"/>
    <cellStyle name="Normal 2 4 9 3" xfId="6250" xr:uid="{00000000-0005-0000-0000-0000B0290000}"/>
    <cellStyle name="Normal 2 4 9 3 2" xfId="12048" xr:uid="{00000000-0005-0000-0000-0000B1290000}"/>
    <cellStyle name="Normal 2 4 9 4" xfId="12046" xr:uid="{00000000-0005-0000-0000-0000B2290000}"/>
    <cellStyle name="Normal 2 4_WBS" xfId="6251" xr:uid="{00000000-0005-0000-0000-0000B3290000}"/>
    <cellStyle name="Normal 2 40" xfId="15891" xr:uid="{00000000-0005-0000-0000-0000B4290000}"/>
    <cellStyle name="Normal 2 41" xfId="15892" xr:uid="{00000000-0005-0000-0000-0000B5290000}"/>
    <cellStyle name="Normal 2 42" xfId="13971" xr:uid="{00000000-0005-0000-0000-0000B6290000}"/>
    <cellStyle name="Normal 2 42 2" xfId="15893" xr:uid="{00000000-0005-0000-0000-0000B7290000}"/>
    <cellStyle name="Normal 2 5" xfId="6252" xr:uid="{00000000-0005-0000-0000-0000B8290000}"/>
    <cellStyle name="Normal 2 5 10" xfId="6253" xr:uid="{00000000-0005-0000-0000-0000B9290000}"/>
    <cellStyle name="Normal 2 5 10 2" xfId="6254" xr:uid="{00000000-0005-0000-0000-0000BA290000}"/>
    <cellStyle name="Normal 2 5 10 2 2" xfId="12051" xr:uid="{00000000-0005-0000-0000-0000BB290000}"/>
    <cellStyle name="Normal 2 5 10 3" xfId="6255" xr:uid="{00000000-0005-0000-0000-0000BC290000}"/>
    <cellStyle name="Normal 2 5 10 3 2" xfId="12052" xr:uid="{00000000-0005-0000-0000-0000BD290000}"/>
    <cellStyle name="Normal 2 5 10 4" xfId="12050" xr:uid="{00000000-0005-0000-0000-0000BE290000}"/>
    <cellStyle name="Normal 2 5 11" xfId="6256" xr:uid="{00000000-0005-0000-0000-0000BF290000}"/>
    <cellStyle name="Normal 2 5 11 2" xfId="6257" xr:uid="{00000000-0005-0000-0000-0000C0290000}"/>
    <cellStyle name="Normal 2 5 11 2 2" xfId="12054" xr:uid="{00000000-0005-0000-0000-0000C1290000}"/>
    <cellStyle name="Normal 2 5 11 3" xfId="6258" xr:uid="{00000000-0005-0000-0000-0000C2290000}"/>
    <cellStyle name="Normal 2 5 11 3 2" xfId="12055" xr:uid="{00000000-0005-0000-0000-0000C3290000}"/>
    <cellStyle name="Normal 2 5 11 4" xfId="12053" xr:uid="{00000000-0005-0000-0000-0000C4290000}"/>
    <cellStyle name="Normal 2 5 12" xfId="6259" xr:uid="{00000000-0005-0000-0000-0000C5290000}"/>
    <cellStyle name="Normal 2 5 12 2" xfId="6260" xr:uid="{00000000-0005-0000-0000-0000C6290000}"/>
    <cellStyle name="Normal 2 5 12 2 2" xfId="12057" xr:uid="{00000000-0005-0000-0000-0000C7290000}"/>
    <cellStyle name="Normal 2 5 12 3" xfId="6261" xr:uid="{00000000-0005-0000-0000-0000C8290000}"/>
    <cellStyle name="Normal 2 5 12 3 2" xfId="12058" xr:uid="{00000000-0005-0000-0000-0000C9290000}"/>
    <cellStyle name="Normal 2 5 12 4" xfId="12056" xr:uid="{00000000-0005-0000-0000-0000CA290000}"/>
    <cellStyle name="Normal 2 5 13" xfId="6262" xr:uid="{00000000-0005-0000-0000-0000CB290000}"/>
    <cellStyle name="Normal 2 5 13 2" xfId="6263" xr:uid="{00000000-0005-0000-0000-0000CC290000}"/>
    <cellStyle name="Normal 2 5 13 2 2" xfId="12060" xr:uid="{00000000-0005-0000-0000-0000CD290000}"/>
    <cellStyle name="Normal 2 5 13 3" xfId="6264" xr:uid="{00000000-0005-0000-0000-0000CE290000}"/>
    <cellStyle name="Normal 2 5 13 3 2" xfId="12061" xr:uid="{00000000-0005-0000-0000-0000CF290000}"/>
    <cellStyle name="Normal 2 5 13 4" xfId="12059" xr:uid="{00000000-0005-0000-0000-0000D0290000}"/>
    <cellStyle name="Normal 2 5 14" xfId="6265" xr:uid="{00000000-0005-0000-0000-0000D1290000}"/>
    <cellStyle name="Normal 2 5 14 2" xfId="6266" xr:uid="{00000000-0005-0000-0000-0000D2290000}"/>
    <cellStyle name="Normal 2 5 14 2 2" xfId="12063" xr:uid="{00000000-0005-0000-0000-0000D3290000}"/>
    <cellStyle name="Normal 2 5 14 3" xfId="6267" xr:uid="{00000000-0005-0000-0000-0000D4290000}"/>
    <cellStyle name="Normal 2 5 14 3 2" xfId="12064" xr:uid="{00000000-0005-0000-0000-0000D5290000}"/>
    <cellStyle name="Normal 2 5 14 4" xfId="12062" xr:uid="{00000000-0005-0000-0000-0000D6290000}"/>
    <cellStyle name="Normal 2 5 15" xfId="6268" xr:uid="{00000000-0005-0000-0000-0000D7290000}"/>
    <cellStyle name="Normal 2 5 15 2" xfId="6269" xr:uid="{00000000-0005-0000-0000-0000D8290000}"/>
    <cellStyle name="Normal 2 5 15 2 2" xfId="12066" xr:uid="{00000000-0005-0000-0000-0000D9290000}"/>
    <cellStyle name="Normal 2 5 15 3" xfId="6270" xr:uid="{00000000-0005-0000-0000-0000DA290000}"/>
    <cellStyle name="Normal 2 5 15 3 2" xfId="12067" xr:uid="{00000000-0005-0000-0000-0000DB290000}"/>
    <cellStyle name="Normal 2 5 15 4" xfId="12065" xr:uid="{00000000-0005-0000-0000-0000DC290000}"/>
    <cellStyle name="Normal 2 5 16" xfId="6271" xr:uid="{00000000-0005-0000-0000-0000DD290000}"/>
    <cellStyle name="Normal 2 5 16 2" xfId="6272" xr:uid="{00000000-0005-0000-0000-0000DE290000}"/>
    <cellStyle name="Normal 2 5 16 2 2" xfId="12069" xr:uid="{00000000-0005-0000-0000-0000DF290000}"/>
    <cellStyle name="Normal 2 5 16 3" xfId="6273" xr:uid="{00000000-0005-0000-0000-0000E0290000}"/>
    <cellStyle name="Normal 2 5 16 3 2" xfId="12070" xr:uid="{00000000-0005-0000-0000-0000E1290000}"/>
    <cellStyle name="Normal 2 5 16 4" xfId="12068" xr:uid="{00000000-0005-0000-0000-0000E2290000}"/>
    <cellStyle name="Normal 2 5 17" xfId="6274" xr:uid="{00000000-0005-0000-0000-0000E3290000}"/>
    <cellStyle name="Normal 2 5 17 2" xfId="6275" xr:uid="{00000000-0005-0000-0000-0000E4290000}"/>
    <cellStyle name="Normal 2 5 17 2 2" xfId="12072" xr:uid="{00000000-0005-0000-0000-0000E5290000}"/>
    <cellStyle name="Normal 2 5 17 3" xfId="6276" xr:uid="{00000000-0005-0000-0000-0000E6290000}"/>
    <cellStyle name="Normal 2 5 17 3 2" xfId="12073" xr:uid="{00000000-0005-0000-0000-0000E7290000}"/>
    <cellStyle name="Normal 2 5 17 4" xfId="12071" xr:uid="{00000000-0005-0000-0000-0000E8290000}"/>
    <cellStyle name="Normal 2 5 18" xfId="6277" xr:uid="{00000000-0005-0000-0000-0000E9290000}"/>
    <cellStyle name="Normal 2 5 18 2" xfId="6278" xr:uid="{00000000-0005-0000-0000-0000EA290000}"/>
    <cellStyle name="Normal 2 5 18 2 2" xfId="12075" xr:uid="{00000000-0005-0000-0000-0000EB290000}"/>
    <cellStyle name="Normal 2 5 18 3" xfId="6279" xr:uid="{00000000-0005-0000-0000-0000EC290000}"/>
    <cellStyle name="Normal 2 5 18 3 2" xfId="12076" xr:uid="{00000000-0005-0000-0000-0000ED290000}"/>
    <cellStyle name="Normal 2 5 18 4" xfId="12074" xr:uid="{00000000-0005-0000-0000-0000EE290000}"/>
    <cellStyle name="Normal 2 5 19" xfId="6280" xr:uid="{00000000-0005-0000-0000-0000EF290000}"/>
    <cellStyle name="Normal 2 5 19 2" xfId="6281" xr:uid="{00000000-0005-0000-0000-0000F0290000}"/>
    <cellStyle name="Normal 2 5 19 2 2" xfId="12078" xr:uid="{00000000-0005-0000-0000-0000F1290000}"/>
    <cellStyle name="Normal 2 5 19 3" xfId="6282" xr:uid="{00000000-0005-0000-0000-0000F2290000}"/>
    <cellStyle name="Normal 2 5 19 3 2" xfId="12079" xr:uid="{00000000-0005-0000-0000-0000F3290000}"/>
    <cellStyle name="Normal 2 5 19 4" xfId="12077" xr:uid="{00000000-0005-0000-0000-0000F4290000}"/>
    <cellStyle name="Normal 2 5 2" xfId="6283" xr:uid="{00000000-0005-0000-0000-0000F5290000}"/>
    <cellStyle name="Normal 2 5 2 10" xfId="6284" xr:uid="{00000000-0005-0000-0000-0000F6290000}"/>
    <cellStyle name="Normal 2 5 2 10 2" xfId="6285" xr:uid="{00000000-0005-0000-0000-0000F7290000}"/>
    <cellStyle name="Normal 2 5 2 10 2 2" xfId="12082" xr:uid="{00000000-0005-0000-0000-0000F8290000}"/>
    <cellStyle name="Normal 2 5 2 10 3" xfId="6286" xr:uid="{00000000-0005-0000-0000-0000F9290000}"/>
    <cellStyle name="Normal 2 5 2 10 3 2" xfId="12083" xr:uid="{00000000-0005-0000-0000-0000FA290000}"/>
    <cellStyle name="Normal 2 5 2 10 4" xfId="12081" xr:uid="{00000000-0005-0000-0000-0000FB290000}"/>
    <cellStyle name="Normal 2 5 2 11" xfId="6287" xr:uid="{00000000-0005-0000-0000-0000FC290000}"/>
    <cellStyle name="Normal 2 5 2 11 2" xfId="6288" xr:uid="{00000000-0005-0000-0000-0000FD290000}"/>
    <cellStyle name="Normal 2 5 2 11 2 2" xfId="12085" xr:uid="{00000000-0005-0000-0000-0000FE290000}"/>
    <cellStyle name="Normal 2 5 2 11 3" xfId="6289" xr:uid="{00000000-0005-0000-0000-0000FF290000}"/>
    <cellStyle name="Normal 2 5 2 11 3 2" xfId="12086" xr:uid="{00000000-0005-0000-0000-0000002A0000}"/>
    <cellStyle name="Normal 2 5 2 11 4" xfId="12084" xr:uid="{00000000-0005-0000-0000-0000012A0000}"/>
    <cellStyle name="Normal 2 5 2 12" xfId="6290" xr:uid="{00000000-0005-0000-0000-0000022A0000}"/>
    <cellStyle name="Normal 2 5 2 12 2" xfId="6291" xr:uid="{00000000-0005-0000-0000-0000032A0000}"/>
    <cellStyle name="Normal 2 5 2 12 2 2" xfId="12088" xr:uid="{00000000-0005-0000-0000-0000042A0000}"/>
    <cellStyle name="Normal 2 5 2 12 3" xfId="6292" xr:uid="{00000000-0005-0000-0000-0000052A0000}"/>
    <cellStyle name="Normal 2 5 2 12 3 2" xfId="12089" xr:uid="{00000000-0005-0000-0000-0000062A0000}"/>
    <cellStyle name="Normal 2 5 2 12 4" xfId="12087" xr:uid="{00000000-0005-0000-0000-0000072A0000}"/>
    <cellStyle name="Normal 2 5 2 13" xfId="6293" xr:uid="{00000000-0005-0000-0000-0000082A0000}"/>
    <cellStyle name="Normal 2 5 2 13 2" xfId="6294" xr:uid="{00000000-0005-0000-0000-0000092A0000}"/>
    <cellStyle name="Normal 2 5 2 13 2 2" xfId="12091" xr:uid="{00000000-0005-0000-0000-00000A2A0000}"/>
    <cellStyle name="Normal 2 5 2 13 3" xfId="6295" xr:uid="{00000000-0005-0000-0000-00000B2A0000}"/>
    <cellStyle name="Normal 2 5 2 13 3 2" xfId="12092" xr:uid="{00000000-0005-0000-0000-00000C2A0000}"/>
    <cellStyle name="Normal 2 5 2 13 4" xfId="12090" xr:uid="{00000000-0005-0000-0000-00000D2A0000}"/>
    <cellStyle name="Normal 2 5 2 14" xfId="6296" xr:uid="{00000000-0005-0000-0000-00000E2A0000}"/>
    <cellStyle name="Normal 2 5 2 14 2" xfId="6297" xr:uid="{00000000-0005-0000-0000-00000F2A0000}"/>
    <cellStyle name="Normal 2 5 2 14 2 2" xfId="12094" xr:uid="{00000000-0005-0000-0000-0000102A0000}"/>
    <cellStyle name="Normal 2 5 2 14 3" xfId="6298" xr:uid="{00000000-0005-0000-0000-0000112A0000}"/>
    <cellStyle name="Normal 2 5 2 14 3 2" xfId="12095" xr:uid="{00000000-0005-0000-0000-0000122A0000}"/>
    <cellStyle name="Normal 2 5 2 14 4" xfId="12093" xr:uid="{00000000-0005-0000-0000-0000132A0000}"/>
    <cellStyle name="Normal 2 5 2 15" xfId="6299" xr:uid="{00000000-0005-0000-0000-0000142A0000}"/>
    <cellStyle name="Normal 2 5 2 15 2" xfId="6300" xr:uid="{00000000-0005-0000-0000-0000152A0000}"/>
    <cellStyle name="Normal 2 5 2 15 2 2" xfId="12097" xr:uid="{00000000-0005-0000-0000-0000162A0000}"/>
    <cellStyle name="Normal 2 5 2 15 3" xfId="6301" xr:uid="{00000000-0005-0000-0000-0000172A0000}"/>
    <cellStyle name="Normal 2 5 2 15 3 2" xfId="12098" xr:uid="{00000000-0005-0000-0000-0000182A0000}"/>
    <cellStyle name="Normal 2 5 2 15 4" xfId="12096" xr:uid="{00000000-0005-0000-0000-0000192A0000}"/>
    <cellStyle name="Normal 2 5 2 16" xfId="6302" xr:uid="{00000000-0005-0000-0000-00001A2A0000}"/>
    <cellStyle name="Normal 2 5 2 16 2" xfId="6303" xr:uid="{00000000-0005-0000-0000-00001B2A0000}"/>
    <cellStyle name="Normal 2 5 2 16 2 2" xfId="12100" xr:uid="{00000000-0005-0000-0000-00001C2A0000}"/>
    <cellStyle name="Normal 2 5 2 16 3" xfId="6304" xr:uid="{00000000-0005-0000-0000-00001D2A0000}"/>
    <cellStyle name="Normal 2 5 2 16 3 2" xfId="12101" xr:uid="{00000000-0005-0000-0000-00001E2A0000}"/>
    <cellStyle name="Normal 2 5 2 16 4" xfId="12099" xr:uid="{00000000-0005-0000-0000-00001F2A0000}"/>
    <cellStyle name="Normal 2 5 2 17" xfId="6305" xr:uid="{00000000-0005-0000-0000-0000202A0000}"/>
    <cellStyle name="Normal 2 5 2 17 2" xfId="6306" xr:uid="{00000000-0005-0000-0000-0000212A0000}"/>
    <cellStyle name="Normal 2 5 2 17 2 2" xfId="12103" xr:uid="{00000000-0005-0000-0000-0000222A0000}"/>
    <cellStyle name="Normal 2 5 2 17 3" xfId="6307" xr:uid="{00000000-0005-0000-0000-0000232A0000}"/>
    <cellStyle name="Normal 2 5 2 17 3 2" xfId="12104" xr:uid="{00000000-0005-0000-0000-0000242A0000}"/>
    <cellStyle name="Normal 2 5 2 17 4" xfId="12102" xr:uid="{00000000-0005-0000-0000-0000252A0000}"/>
    <cellStyle name="Normal 2 5 2 18" xfId="6308" xr:uid="{00000000-0005-0000-0000-0000262A0000}"/>
    <cellStyle name="Normal 2 5 2 18 2" xfId="6309" xr:uid="{00000000-0005-0000-0000-0000272A0000}"/>
    <cellStyle name="Normal 2 5 2 18 2 2" xfId="12106" xr:uid="{00000000-0005-0000-0000-0000282A0000}"/>
    <cellStyle name="Normal 2 5 2 18 3" xfId="6310" xr:uid="{00000000-0005-0000-0000-0000292A0000}"/>
    <cellStyle name="Normal 2 5 2 18 3 2" xfId="12107" xr:uid="{00000000-0005-0000-0000-00002A2A0000}"/>
    <cellStyle name="Normal 2 5 2 18 4" xfId="12105" xr:uid="{00000000-0005-0000-0000-00002B2A0000}"/>
    <cellStyle name="Normal 2 5 2 19" xfId="6311" xr:uid="{00000000-0005-0000-0000-00002C2A0000}"/>
    <cellStyle name="Normal 2 5 2 19 2" xfId="6312" xr:uid="{00000000-0005-0000-0000-00002D2A0000}"/>
    <cellStyle name="Normal 2 5 2 19 2 2" xfId="12109" xr:uid="{00000000-0005-0000-0000-00002E2A0000}"/>
    <cellStyle name="Normal 2 5 2 19 3" xfId="6313" xr:uid="{00000000-0005-0000-0000-00002F2A0000}"/>
    <cellStyle name="Normal 2 5 2 19 3 2" xfId="12110" xr:uid="{00000000-0005-0000-0000-0000302A0000}"/>
    <cellStyle name="Normal 2 5 2 19 4" xfId="12108" xr:uid="{00000000-0005-0000-0000-0000312A0000}"/>
    <cellStyle name="Normal 2 5 2 2" xfId="6314" xr:uid="{00000000-0005-0000-0000-0000322A0000}"/>
    <cellStyle name="Normal 2 5 2 2 10" xfId="6315" xr:uid="{00000000-0005-0000-0000-0000332A0000}"/>
    <cellStyle name="Normal 2 5 2 2 10 2" xfId="6316" xr:uid="{00000000-0005-0000-0000-0000342A0000}"/>
    <cellStyle name="Normal 2 5 2 2 10 2 2" xfId="12113" xr:uid="{00000000-0005-0000-0000-0000352A0000}"/>
    <cellStyle name="Normal 2 5 2 2 10 3" xfId="6317" xr:uid="{00000000-0005-0000-0000-0000362A0000}"/>
    <cellStyle name="Normal 2 5 2 2 10 3 2" xfId="12114" xr:uid="{00000000-0005-0000-0000-0000372A0000}"/>
    <cellStyle name="Normal 2 5 2 2 10 4" xfId="12112" xr:uid="{00000000-0005-0000-0000-0000382A0000}"/>
    <cellStyle name="Normal 2 5 2 2 11" xfId="6318" xr:uid="{00000000-0005-0000-0000-0000392A0000}"/>
    <cellStyle name="Normal 2 5 2 2 11 2" xfId="6319" xr:uid="{00000000-0005-0000-0000-00003A2A0000}"/>
    <cellStyle name="Normal 2 5 2 2 11 2 2" xfId="12116" xr:uid="{00000000-0005-0000-0000-00003B2A0000}"/>
    <cellStyle name="Normal 2 5 2 2 11 3" xfId="6320" xr:uid="{00000000-0005-0000-0000-00003C2A0000}"/>
    <cellStyle name="Normal 2 5 2 2 11 3 2" xfId="12117" xr:uid="{00000000-0005-0000-0000-00003D2A0000}"/>
    <cellStyle name="Normal 2 5 2 2 11 4" xfId="12115" xr:uid="{00000000-0005-0000-0000-00003E2A0000}"/>
    <cellStyle name="Normal 2 5 2 2 12" xfId="6321" xr:uid="{00000000-0005-0000-0000-00003F2A0000}"/>
    <cellStyle name="Normal 2 5 2 2 12 2" xfId="6322" xr:uid="{00000000-0005-0000-0000-0000402A0000}"/>
    <cellStyle name="Normal 2 5 2 2 12 2 2" xfId="12119" xr:uid="{00000000-0005-0000-0000-0000412A0000}"/>
    <cellStyle name="Normal 2 5 2 2 12 3" xfId="6323" xr:uid="{00000000-0005-0000-0000-0000422A0000}"/>
    <cellStyle name="Normal 2 5 2 2 12 3 2" xfId="12120" xr:uid="{00000000-0005-0000-0000-0000432A0000}"/>
    <cellStyle name="Normal 2 5 2 2 12 4" xfId="12118" xr:uid="{00000000-0005-0000-0000-0000442A0000}"/>
    <cellStyle name="Normal 2 5 2 2 13" xfId="6324" xr:uid="{00000000-0005-0000-0000-0000452A0000}"/>
    <cellStyle name="Normal 2 5 2 2 13 2" xfId="6325" xr:uid="{00000000-0005-0000-0000-0000462A0000}"/>
    <cellStyle name="Normal 2 5 2 2 13 2 2" xfId="12122" xr:uid="{00000000-0005-0000-0000-0000472A0000}"/>
    <cellStyle name="Normal 2 5 2 2 13 3" xfId="6326" xr:uid="{00000000-0005-0000-0000-0000482A0000}"/>
    <cellStyle name="Normal 2 5 2 2 13 3 2" xfId="12123" xr:uid="{00000000-0005-0000-0000-0000492A0000}"/>
    <cellStyle name="Normal 2 5 2 2 13 4" xfId="12121" xr:uid="{00000000-0005-0000-0000-00004A2A0000}"/>
    <cellStyle name="Normal 2 5 2 2 14" xfId="6327" xr:uid="{00000000-0005-0000-0000-00004B2A0000}"/>
    <cellStyle name="Normal 2 5 2 2 14 2" xfId="6328" xr:uid="{00000000-0005-0000-0000-00004C2A0000}"/>
    <cellStyle name="Normal 2 5 2 2 14 2 2" xfId="12125" xr:uid="{00000000-0005-0000-0000-00004D2A0000}"/>
    <cellStyle name="Normal 2 5 2 2 14 3" xfId="6329" xr:uid="{00000000-0005-0000-0000-00004E2A0000}"/>
    <cellStyle name="Normal 2 5 2 2 14 3 2" xfId="12126" xr:uid="{00000000-0005-0000-0000-00004F2A0000}"/>
    <cellStyle name="Normal 2 5 2 2 14 4" xfId="12124" xr:uid="{00000000-0005-0000-0000-0000502A0000}"/>
    <cellStyle name="Normal 2 5 2 2 15" xfId="6330" xr:uid="{00000000-0005-0000-0000-0000512A0000}"/>
    <cellStyle name="Normal 2 5 2 2 15 2" xfId="6331" xr:uid="{00000000-0005-0000-0000-0000522A0000}"/>
    <cellStyle name="Normal 2 5 2 2 15 2 2" xfId="12128" xr:uid="{00000000-0005-0000-0000-0000532A0000}"/>
    <cellStyle name="Normal 2 5 2 2 15 3" xfId="6332" xr:uid="{00000000-0005-0000-0000-0000542A0000}"/>
    <cellStyle name="Normal 2 5 2 2 15 3 2" xfId="12129" xr:uid="{00000000-0005-0000-0000-0000552A0000}"/>
    <cellStyle name="Normal 2 5 2 2 15 4" xfId="12127" xr:uid="{00000000-0005-0000-0000-0000562A0000}"/>
    <cellStyle name="Normal 2 5 2 2 16" xfId="6333" xr:uid="{00000000-0005-0000-0000-0000572A0000}"/>
    <cellStyle name="Normal 2 5 2 2 16 2" xfId="6334" xr:uid="{00000000-0005-0000-0000-0000582A0000}"/>
    <cellStyle name="Normal 2 5 2 2 16 2 2" xfId="12131" xr:uid="{00000000-0005-0000-0000-0000592A0000}"/>
    <cellStyle name="Normal 2 5 2 2 16 3" xfId="6335" xr:uid="{00000000-0005-0000-0000-00005A2A0000}"/>
    <cellStyle name="Normal 2 5 2 2 16 3 2" xfId="12132" xr:uid="{00000000-0005-0000-0000-00005B2A0000}"/>
    <cellStyle name="Normal 2 5 2 2 16 4" xfId="12130" xr:uid="{00000000-0005-0000-0000-00005C2A0000}"/>
    <cellStyle name="Normal 2 5 2 2 17" xfId="6336" xr:uid="{00000000-0005-0000-0000-00005D2A0000}"/>
    <cellStyle name="Normal 2 5 2 2 17 2" xfId="6337" xr:uid="{00000000-0005-0000-0000-00005E2A0000}"/>
    <cellStyle name="Normal 2 5 2 2 17 2 2" xfId="12134" xr:uid="{00000000-0005-0000-0000-00005F2A0000}"/>
    <cellStyle name="Normal 2 5 2 2 17 3" xfId="6338" xr:uid="{00000000-0005-0000-0000-0000602A0000}"/>
    <cellStyle name="Normal 2 5 2 2 17 3 2" xfId="12135" xr:uid="{00000000-0005-0000-0000-0000612A0000}"/>
    <cellStyle name="Normal 2 5 2 2 17 4" xfId="12133" xr:uid="{00000000-0005-0000-0000-0000622A0000}"/>
    <cellStyle name="Normal 2 5 2 2 18" xfId="6339" xr:uid="{00000000-0005-0000-0000-0000632A0000}"/>
    <cellStyle name="Normal 2 5 2 2 18 2" xfId="6340" xr:uid="{00000000-0005-0000-0000-0000642A0000}"/>
    <cellStyle name="Normal 2 5 2 2 18 2 2" xfId="12137" xr:uid="{00000000-0005-0000-0000-0000652A0000}"/>
    <cellStyle name="Normal 2 5 2 2 18 3" xfId="6341" xr:uid="{00000000-0005-0000-0000-0000662A0000}"/>
    <cellStyle name="Normal 2 5 2 2 18 3 2" xfId="12138" xr:uid="{00000000-0005-0000-0000-0000672A0000}"/>
    <cellStyle name="Normal 2 5 2 2 18 4" xfId="12136" xr:uid="{00000000-0005-0000-0000-0000682A0000}"/>
    <cellStyle name="Normal 2 5 2 2 19" xfId="6342" xr:uid="{00000000-0005-0000-0000-0000692A0000}"/>
    <cellStyle name="Normal 2 5 2 2 19 2" xfId="6343" xr:uid="{00000000-0005-0000-0000-00006A2A0000}"/>
    <cellStyle name="Normal 2 5 2 2 19 2 2" xfId="12140" xr:uid="{00000000-0005-0000-0000-00006B2A0000}"/>
    <cellStyle name="Normal 2 5 2 2 19 3" xfId="6344" xr:uid="{00000000-0005-0000-0000-00006C2A0000}"/>
    <cellStyle name="Normal 2 5 2 2 19 3 2" xfId="12141" xr:uid="{00000000-0005-0000-0000-00006D2A0000}"/>
    <cellStyle name="Normal 2 5 2 2 19 4" xfId="12139" xr:uid="{00000000-0005-0000-0000-00006E2A0000}"/>
    <cellStyle name="Normal 2 5 2 2 2" xfId="6345" xr:uid="{00000000-0005-0000-0000-00006F2A0000}"/>
    <cellStyle name="Normal 2 5 2 2 2 2" xfId="6346" xr:uid="{00000000-0005-0000-0000-0000702A0000}"/>
    <cellStyle name="Normal 2 5 2 2 2 2 2" xfId="12143" xr:uid="{00000000-0005-0000-0000-0000712A0000}"/>
    <cellStyle name="Normal 2 5 2 2 2 3" xfId="6347" xr:uid="{00000000-0005-0000-0000-0000722A0000}"/>
    <cellStyle name="Normal 2 5 2 2 2 3 2" xfId="12144" xr:uid="{00000000-0005-0000-0000-0000732A0000}"/>
    <cellStyle name="Normal 2 5 2 2 2 4" xfId="12142" xr:uid="{00000000-0005-0000-0000-0000742A0000}"/>
    <cellStyle name="Normal 2 5 2 2 20" xfId="6348" xr:uid="{00000000-0005-0000-0000-0000752A0000}"/>
    <cellStyle name="Normal 2 5 2 2 20 2" xfId="6349" xr:uid="{00000000-0005-0000-0000-0000762A0000}"/>
    <cellStyle name="Normal 2 5 2 2 20 2 2" xfId="12146" xr:uid="{00000000-0005-0000-0000-0000772A0000}"/>
    <cellStyle name="Normal 2 5 2 2 20 3" xfId="6350" xr:uid="{00000000-0005-0000-0000-0000782A0000}"/>
    <cellStyle name="Normal 2 5 2 2 20 3 2" xfId="12147" xr:uid="{00000000-0005-0000-0000-0000792A0000}"/>
    <cellStyle name="Normal 2 5 2 2 20 4" xfId="12145" xr:uid="{00000000-0005-0000-0000-00007A2A0000}"/>
    <cellStyle name="Normal 2 5 2 2 21" xfId="6351" xr:uid="{00000000-0005-0000-0000-00007B2A0000}"/>
    <cellStyle name="Normal 2 5 2 2 21 2" xfId="6352" xr:uid="{00000000-0005-0000-0000-00007C2A0000}"/>
    <cellStyle name="Normal 2 5 2 2 21 2 2" xfId="12149" xr:uid="{00000000-0005-0000-0000-00007D2A0000}"/>
    <cellStyle name="Normal 2 5 2 2 21 3" xfId="6353" xr:uid="{00000000-0005-0000-0000-00007E2A0000}"/>
    <cellStyle name="Normal 2 5 2 2 21 3 2" xfId="12150" xr:uid="{00000000-0005-0000-0000-00007F2A0000}"/>
    <cellStyle name="Normal 2 5 2 2 21 4" xfId="12148" xr:uid="{00000000-0005-0000-0000-0000802A0000}"/>
    <cellStyle name="Normal 2 5 2 2 22" xfId="6354" xr:uid="{00000000-0005-0000-0000-0000812A0000}"/>
    <cellStyle name="Normal 2 5 2 2 22 2" xfId="12151" xr:uid="{00000000-0005-0000-0000-0000822A0000}"/>
    <cellStyle name="Normal 2 5 2 2 23" xfId="6355" xr:uid="{00000000-0005-0000-0000-0000832A0000}"/>
    <cellStyle name="Normal 2 5 2 2 23 2" xfId="12152" xr:uid="{00000000-0005-0000-0000-0000842A0000}"/>
    <cellStyle name="Normal 2 5 2 2 24" xfId="12111" xr:uid="{00000000-0005-0000-0000-0000852A0000}"/>
    <cellStyle name="Normal 2 5 2 2 3" xfId="6356" xr:uid="{00000000-0005-0000-0000-0000862A0000}"/>
    <cellStyle name="Normal 2 5 2 2 3 2" xfId="6357" xr:uid="{00000000-0005-0000-0000-0000872A0000}"/>
    <cellStyle name="Normal 2 5 2 2 3 2 2" xfId="12154" xr:uid="{00000000-0005-0000-0000-0000882A0000}"/>
    <cellStyle name="Normal 2 5 2 2 3 3" xfId="6358" xr:uid="{00000000-0005-0000-0000-0000892A0000}"/>
    <cellStyle name="Normal 2 5 2 2 3 3 2" xfId="12155" xr:uid="{00000000-0005-0000-0000-00008A2A0000}"/>
    <cellStyle name="Normal 2 5 2 2 3 4" xfId="12153" xr:uid="{00000000-0005-0000-0000-00008B2A0000}"/>
    <cellStyle name="Normal 2 5 2 2 4" xfId="6359" xr:uid="{00000000-0005-0000-0000-00008C2A0000}"/>
    <cellStyle name="Normal 2 5 2 2 4 2" xfId="6360" xr:uid="{00000000-0005-0000-0000-00008D2A0000}"/>
    <cellStyle name="Normal 2 5 2 2 4 2 2" xfId="12157" xr:uid="{00000000-0005-0000-0000-00008E2A0000}"/>
    <cellStyle name="Normal 2 5 2 2 4 3" xfId="6361" xr:uid="{00000000-0005-0000-0000-00008F2A0000}"/>
    <cellStyle name="Normal 2 5 2 2 4 3 2" xfId="12158" xr:uid="{00000000-0005-0000-0000-0000902A0000}"/>
    <cellStyle name="Normal 2 5 2 2 4 4" xfId="12156" xr:uid="{00000000-0005-0000-0000-0000912A0000}"/>
    <cellStyle name="Normal 2 5 2 2 5" xfId="6362" xr:uid="{00000000-0005-0000-0000-0000922A0000}"/>
    <cellStyle name="Normal 2 5 2 2 5 2" xfId="6363" xr:uid="{00000000-0005-0000-0000-0000932A0000}"/>
    <cellStyle name="Normal 2 5 2 2 5 2 2" xfId="12160" xr:uid="{00000000-0005-0000-0000-0000942A0000}"/>
    <cellStyle name="Normal 2 5 2 2 5 3" xfId="6364" xr:uid="{00000000-0005-0000-0000-0000952A0000}"/>
    <cellStyle name="Normal 2 5 2 2 5 3 2" xfId="12161" xr:uid="{00000000-0005-0000-0000-0000962A0000}"/>
    <cellStyle name="Normal 2 5 2 2 5 4" xfId="12159" xr:uid="{00000000-0005-0000-0000-0000972A0000}"/>
    <cellStyle name="Normal 2 5 2 2 6" xfId="6365" xr:uid="{00000000-0005-0000-0000-0000982A0000}"/>
    <cellStyle name="Normal 2 5 2 2 6 2" xfId="6366" xr:uid="{00000000-0005-0000-0000-0000992A0000}"/>
    <cellStyle name="Normal 2 5 2 2 6 2 2" xfId="12163" xr:uid="{00000000-0005-0000-0000-00009A2A0000}"/>
    <cellStyle name="Normal 2 5 2 2 6 3" xfId="6367" xr:uid="{00000000-0005-0000-0000-00009B2A0000}"/>
    <cellStyle name="Normal 2 5 2 2 6 3 2" xfId="12164" xr:uid="{00000000-0005-0000-0000-00009C2A0000}"/>
    <cellStyle name="Normal 2 5 2 2 6 4" xfId="12162" xr:uid="{00000000-0005-0000-0000-00009D2A0000}"/>
    <cellStyle name="Normal 2 5 2 2 7" xfId="6368" xr:uid="{00000000-0005-0000-0000-00009E2A0000}"/>
    <cellStyle name="Normal 2 5 2 2 7 2" xfId="6369" xr:uid="{00000000-0005-0000-0000-00009F2A0000}"/>
    <cellStyle name="Normal 2 5 2 2 7 2 2" xfId="12166" xr:uid="{00000000-0005-0000-0000-0000A02A0000}"/>
    <cellStyle name="Normal 2 5 2 2 7 3" xfId="6370" xr:uid="{00000000-0005-0000-0000-0000A12A0000}"/>
    <cellStyle name="Normal 2 5 2 2 7 3 2" xfId="12167" xr:uid="{00000000-0005-0000-0000-0000A22A0000}"/>
    <cellStyle name="Normal 2 5 2 2 7 4" xfId="12165" xr:uid="{00000000-0005-0000-0000-0000A32A0000}"/>
    <cellStyle name="Normal 2 5 2 2 8" xfId="6371" xr:uid="{00000000-0005-0000-0000-0000A42A0000}"/>
    <cellStyle name="Normal 2 5 2 2 8 2" xfId="6372" xr:uid="{00000000-0005-0000-0000-0000A52A0000}"/>
    <cellStyle name="Normal 2 5 2 2 8 2 2" xfId="12169" xr:uid="{00000000-0005-0000-0000-0000A62A0000}"/>
    <cellStyle name="Normal 2 5 2 2 8 3" xfId="6373" xr:uid="{00000000-0005-0000-0000-0000A72A0000}"/>
    <cellStyle name="Normal 2 5 2 2 8 3 2" xfId="12170" xr:uid="{00000000-0005-0000-0000-0000A82A0000}"/>
    <cellStyle name="Normal 2 5 2 2 8 4" xfId="12168" xr:uid="{00000000-0005-0000-0000-0000A92A0000}"/>
    <cellStyle name="Normal 2 5 2 2 9" xfId="6374" xr:uid="{00000000-0005-0000-0000-0000AA2A0000}"/>
    <cellStyle name="Normal 2 5 2 2 9 2" xfId="6375" xr:uid="{00000000-0005-0000-0000-0000AB2A0000}"/>
    <cellStyle name="Normal 2 5 2 2 9 2 2" xfId="12172" xr:uid="{00000000-0005-0000-0000-0000AC2A0000}"/>
    <cellStyle name="Normal 2 5 2 2 9 3" xfId="6376" xr:uid="{00000000-0005-0000-0000-0000AD2A0000}"/>
    <cellStyle name="Normal 2 5 2 2 9 3 2" xfId="12173" xr:uid="{00000000-0005-0000-0000-0000AE2A0000}"/>
    <cellStyle name="Normal 2 5 2 2 9 4" xfId="12171" xr:uid="{00000000-0005-0000-0000-0000AF2A0000}"/>
    <cellStyle name="Normal 2 5 2 20" xfId="6377" xr:uid="{00000000-0005-0000-0000-0000B02A0000}"/>
    <cellStyle name="Normal 2 5 2 20 2" xfId="6378" xr:uid="{00000000-0005-0000-0000-0000B12A0000}"/>
    <cellStyle name="Normal 2 5 2 20 2 2" xfId="12175" xr:uid="{00000000-0005-0000-0000-0000B22A0000}"/>
    <cellStyle name="Normal 2 5 2 20 3" xfId="6379" xr:uid="{00000000-0005-0000-0000-0000B32A0000}"/>
    <cellStyle name="Normal 2 5 2 20 3 2" xfId="12176" xr:uid="{00000000-0005-0000-0000-0000B42A0000}"/>
    <cellStyle name="Normal 2 5 2 20 4" xfId="12174" xr:uid="{00000000-0005-0000-0000-0000B52A0000}"/>
    <cellStyle name="Normal 2 5 2 21" xfId="6380" xr:uid="{00000000-0005-0000-0000-0000B62A0000}"/>
    <cellStyle name="Normal 2 5 2 21 2" xfId="6381" xr:uid="{00000000-0005-0000-0000-0000B72A0000}"/>
    <cellStyle name="Normal 2 5 2 21 2 2" xfId="12178" xr:uid="{00000000-0005-0000-0000-0000B82A0000}"/>
    <cellStyle name="Normal 2 5 2 21 3" xfId="6382" xr:uid="{00000000-0005-0000-0000-0000B92A0000}"/>
    <cellStyle name="Normal 2 5 2 21 3 2" xfId="12179" xr:uid="{00000000-0005-0000-0000-0000BA2A0000}"/>
    <cellStyle name="Normal 2 5 2 21 4" xfId="12177" xr:uid="{00000000-0005-0000-0000-0000BB2A0000}"/>
    <cellStyle name="Normal 2 5 2 22" xfId="6383" xr:uid="{00000000-0005-0000-0000-0000BC2A0000}"/>
    <cellStyle name="Normal 2 5 2 22 2" xfId="6384" xr:uid="{00000000-0005-0000-0000-0000BD2A0000}"/>
    <cellStyle name="Normal 2 5 2 22 2 2" xfId="12181" xr:uid="{00000000-0005-0000-0000-0000BE2A0000}"/>
    <cellStyle name="Normal 2 5 2 22 3" xfId="6385" xr:uid="{00000000-0005-0000-0000-0000BF2A0000}"/>
    <cellStyle name="Normal 2 5 2 22 3 2" xfId="12182" xr:uid="{00000000-0005-0000-0000-0000C02A0000}"/>
    <cellStyle name="Normal 2 5 2 22 4" xfId="12180" xr:uid="{00000000-0005-0000-0000-0000C12A0000}"/>
    <cellStyle name="Normal 2 5 2 23" xfId="6386" xr:uid="{00000000-0005-0000-0000-0000C22A0000}"/>
    <cellStyle name="Normal 2 5 2 23 2" xfId="6387" xr:uid="{00000000-0005-0000-0000-0000C32A0000}"/>
    <cellStyle name="Normal 2 5 2 23 2 2" xfId="12184" xr:uid="{00000000-0005-0000-0000-0000C42A0000}"/>
    <cellStyle name="Normal 2 5 2 23 3" xfId="6388" xr:uid="{00000000-0005-0000-0000-0000C52A0000}"/>
    <cellStyle name="Normal 2 5 2 23 3 2" xfId="12185" xr:uid="{00000000-0005-0000-0000-0000C62A0000}"/>
    <cellStyle name="Normal 2 5 2 23 4" xfId="12183" xr:uid="{00000000-0005-0000-0000-0000C72A0000}"/>
    <cellStyle name="Normal 2 5 2 24" xfId="6389" xr:uid="{00000000-0005-0000-0000-0000C82A0000}"/>
    <cellStyle name="Normal 2 5 2 24 2" xfId="12186" xr:uid="{00000000-0005-0000-0000-0000C92A0000}"/>
    <cellStyle name="Normal 2 5 2 25" xfId="6390" xr:uid="{00000000-0005-0000-0000-0000CA2A0000}"/>
    <cellStyle name="Normal 2 5 2 25 2" xfId="12187" xr:uid="{00000000-0005-0000-0000-0000CB2A0000}"/>
    <cellStyle name="Normal 2 5 2 26" xfId="12080" xr:uid="{00000000-0005-0000-0000-0000CC2A0000}"/>
    <cellStyle name="Normal 2 5 2 3" xfId="6391" xr:uid="{00000000-0005-0000-0000-0000CD2A0000}"/>
    <cellStyle name="Normal 2 5 2 3 10" xfId="6392" xr:uid="{00000000-0005-0000-0000-0000CE2A0000}"/>
    <cellStyle name="Normal 2 5 2 3 10 2" xfId="6393" xr:uid="{00000000-0005-0000-0000-0000CF2A0000}"/>
    <cellStyle name="Normal 2 5 2 3 10 2 2" xfId="12190" xr:uid="{00000000-0005-0000-0000-0000D02A0000}"/>
    <cellStyle name="Normal 2 5 2 3 10 3" xfId="6394" xr:uid="{00000000-0005-0000-0000-0000D12A0000}"/>
    <cellStyle name="Normal 2 5 2 3 10 3 2" xfId="12191" xr:uid="{00000000-0005-0000-0000-0000D22A0000}"/>
    <cellStyle name="Normal 2 5 2 3 10 4" xfId="12189" xr:uid="{00000000-0005-0000-0000-0000D32A0000}"/>
    <cellStyle name="Normal 2 5 2 3 11" xfId="6395" xr:uid="{00000000-0005-0000-0000-0000D42A0000}"/>
    <cellStyle name="Normal 2 5 2 3 11 2" xfId="6396" xr:uid="{00000000-0005-0000-0000-0000D52A0000}"/>
    <cellStyle name="Normal 2 5 2 3 11 2 2" xfId="12193" xr:uid="{00000000-0005-0000-0000-0000D62A0000}"/>
    <cellStyle name="Normal 2 5 2 3 11 3" xfId="6397" xr:uid="{00000000-0005-0000-0000-0000D72A0000}"/>
    <cellStyle name="Normal 2 5 2 3 11 3 2" xfId="12194" xr:uid="{00000000-0005-0000-0000-0000D82A0000}"/>
    <cellStyle name="Normal 2 5 2 3 11 4" xfId="12192" xr:uid="{00000000-0005-0000-0000-0000D92A0000}"/>
    <cellStyle name="Normal 2 5 2 3 12" xfId="6398" xr:uid="{00000000-0005-0000-0000-0000DA2A0000}"/>
    <cellStyle name="Normal 2 5 2 3 12 2" xfId="6399" xr:uid="{00000000-0005-0000-0000-0000DB2A0000}"/>
    <cellStyle name="Normal 2 5 2 3 12 2 2" xfId="12196" xr:uid="{00000000-0005-0000-0000-0000DC2A0000}"/>
    <cellStyle name="Normal 2 5 2 3 12 3" xfId="6400" xr:uid="{00000000-0005-0000-0000-0000DD2A0000}"/>
    <cellStyle name="Normal 2 5 2 3 12 3 2" xfId="12197" xr:uid="{00000000-0005-0000-0000-0000DE2A0000}"/>
    <cellStyle name="Normal 2 5 2 3 12 4" xfId="12195" xr:uid="{00000000-0005-0000-0000-0000DF2A0000}"/>
    <cellStyle name="Normal 2 5 2 3 13" xfId="6401" xr:uid="{00000000-0005-0000-0000-0000E02A0000}"/>
    <cellStyle name="Normal 2 5 2 3 13 2" xfId="6402" xr:uid="{00000000-0005-0000-0000-0000E12A0000}"/>
    <cellStyle name="Normal 2 5 2 3 13 2 2" xfId="12199" xr:uid="{00000000-0005-0000-0000-0000E22A0000}"/>
    <cellStyle name="Normal 2 5 2 3 13 3" xfId="6403" xr:uid="{00000000-0005-0000-0000-0000E32A0000}"/>
    <cellStyle name="Normal 2 5 2 3 13 3 2" xfId="12200" xr:uid="{00000000-0005-0000-0000-0000E42A0000}"/>
    <cellStyle name="Normal 2 5 2 3 13 4" xfId="12198" xr:uid="{00000000-0005-0000-0000-0000E52A0000}"/>
    <cellStyle name="Normal 2 5 2 3 14" xfId="6404" xr:uid="{00000000-0005-0000-0000-0000E62A0000}"/>
    <cellStyle name="Normal 2 5 2 3 14 2" xfId="6405" xr:uid="{00000000-0005-0000-0000-0000E72A0000}"/>
    <cellStyle name="Normal 2 5 2 3 14 2 2" xfId="12202" xr:uid="{00000000-0005-0000-0000-0000E82A0000}"/>
    <cellStyle name="Normal 2 5 2 3 14 3" xfId="6406" xr:uid="{00000000-0005-0000-0000-0000E92A0000}"/>
    <cellStyle name="Normal 2 5 2 3 14 3 2" xfId="12203" xr:uid="{00000000-0005-0000-0000-0000EA2A0000}"/>
    <cellStyle name="Normal 2 5 2 3 14 4" xfId="12201" xr:uid="{00000000-0005-0000-0000-0000EB2A0000}"/>
    <cellStyle name="Normal 2 5 2 3 15" xfId="6407" xr:uid="{00000000-0005-0000-0000-0000EC2A0000}"/>
    <cellStyle name="Normal 2 5 2 3 15 2" xfId="6408" xr:uid="{00000000-0005-0000-0000-0000ED2A0000}"/>
    <cellStyle name="Normal 2 5 2 3 15 2 2" xfId="12205" xr:uid="{00000000-0005-0000-0000-0000EE2A0000}"/>
    <cellStyle name="Normal 2 5 2 3 15 3" xfId="6409" xr:uid="{00000000-0005-0000-0000-0000EF2A0000}"/>
    <cellStyle name="Normal 2 5 2 3 15 3 2" xfId="12206" xr:uid="{00000000-0005-0000-0000-0000F02A0000}"/>
    <cellStyle name="Normal 2 5 2 3 15 4" xfId="12204" xr:uid="{00000000-0005-0000-0000-0000F12A0000}"/>
    <cellStyle name="Normal 2 5 2 3 16" xfId="6410" xr:uid="{00000000-0005-0000-0000-0000F22A0000}"/>
    <cellStyle name="Normal 2 5 2 3 16 2" xfId="6411" xr:uid="{00000000-0005-0000-0000-0000F32A0000}"/>
    <cellStyle name="Normal 2 5 2 3 16 2 2" xfId="12208" xr:uid="{00000000-0005-0000-0000-0000F42A0000}"/>
    <cellStyle name="Normal 2 5 2 3 16 3" xfId="6412" xr:uid="{00000000-0005-0000-0000-0000F52A0000}"/>
    <cellStyle name="Normal 2 5 2 3 16 3 2" xfId="12209" xr:uid="{00000000-0005-0000-0000-0000F62A0000}"/>
    <cellStyle name="Normal 2 5 2 3 16 4" xfId="12207" xr:uid="{00000000-0005-0000-0000-0000F72A0000}"/>
    <cellStyle name="Normal 2 5 2 3 17" xfId="6413" xr:uid="{00000000-0005-0000-0000-0000F82A0000}"/>
    <cellStyle name="Normal 2 5 2 3 17 2" xfId="6414" xr:uid="{00000000-0005-0000-0000-0000F92A0000}"/>
    <cellStyle name="Normal 2 5 2 3 17 2 2" xfId="12211" xr:uid="{00000000-0005-0000-0000-0000FA2A0000}"/>
    <cellStyle name="Normal 2 5 2 3 17 3" xfId="6415" xr:uid="{00000000-0005-0000-0000-0000FB2A0000}"/>
    <cellStyle name="Normal 2 5 2 3 17 3 2" xfId="12212" xr:uid="{00000000-0005-0000-0000-0000FC2A0000}"/>
    <cellStyle name="Normal 2 5 2 3 17 4" xfId="12210" xr:uid="{00000000-0005-0000-0000-0000FD2A0000}"/>
    <cellStyle name="Normal 2 5 2 3 18" xfId="6416" xr:uid="{00000000-0005-0000-0000-0000FE2A0000}"/>
    <cellStyle name="Normal 2 5 2 3 18 2" xfId="6417" xr:uid="{00000000-0005-0000-0000-0000FF2A0000}"/>
    <cellStyle name="Normal 2 5 2 3 18 2 2" xfId="12214" xr:uid="{00000000-0005-0000-0000-0000002B0000}"/>
    <cellStyle name="Normal 2 5 2 3 18 3" xfId="6418" xr:uid="{00000000-0005-0000-0000-0000012B0000}"/>
    <cellStyle name="Normal 2 5 2 3 18 3 2" xfId="12215" xr:uid="{00000000-0005-0000-0000-0000022B0000}"/>
    <cellStyle name="Normal 2 5 2 3 18 4" xfId="12213" xr:uid="{00000000-0005-0000-0000-0000032B0000}"/>
    <cellStyle name="Normal 2 5 2 3 19" xfId="6419" xr:uid="{00000000-0005-0000-0000-0000042B0000}"/>
    <cellStyle name="Normal 2 5 2 3 19 2" xfId="6420" xr:uid="{00000000-0005-0000-0000-0000052B0000}"/>
    <cellStyle name="Normal 2 5 2 3 19 2 2" xfId="12217" xr:uid="{00000000-0005-0000-0000-0000062B0000}"/>
    <cellStyle name="Normal 2 5 2 3 19 3" xfId="6421" xr:uid="{00000000-0005-0000-0000-0000072B0000}"/>
    <cellStyle name="Normal 2 5 2 3 19 3 2" xfId="12218" xr:uid="{00000000-0005-0000-0000-0000082B0000}"/>
    <cellStyle name="Normal 2 5 2 3 19 4" xfId="12216" xr:uid="{00000000-0005-0000-0000-0000092B0000}"/>
    <cellStyle name="Normal 2 5 2 3 2" xfId="6422" xr:uid="{00000000-0005-0000-0000-00000A2B0000}"/>
    <cellStyle name="Normal 2 5 2 3 2 2" xfId="6423" xr:uid="{00000000-0005-0000-0000-00000B2B0000}"/>
    <cellStyle name="Normal 2 5 2 3 2 2 2" xfId="12220" xr:uid="{00000000-0005-0000-0000-00000C2B0000}"/>
    <cellStyle name="Normal 2 5 2 3 2 3" xfId="6424" xr:uid="{00000000-0005-0000-0000-00000D2B0000}"/>
    <cellStyle name="Normal 2 5 2 3 2 3 2" xfId="12221" xr:uid="{00000000-0005-0000-0000-00000E2B0000}"/>
    <cellStyle name="Normal 2 5 2 3 2 4" xfId="12219" xr:uid="{00000000-0005-0000-0000-00000F2B0000}"/>
    <cellStyle name="Normal 2 5 2 3 20" xfId="6425" xr:uid="{00000000-0005-0000-0000-0000102B0000}"/>
    <cellStyle name="Normal 2 5 2 3 20 2" xfId="6426" xr:uid="{00000000-0005-0000-0000-0000112B0000}"/>
    <cellStyle name="Normal 2 5 2 3 20 2 2" xfId="12223" xr:uid="{00000000-0005-0000-0000-0000122B0000}"/>
    <cellStyle name="Normal 2 5 2 3 20 3" xfId="6427" xr:uid="{00000000-0005-0000-0000-0000132B0000}"/>
    <cellStyle name="Normal 2 5 2 3 20 3 2" xfId="12224" xr:uid="{00000000-0005-0000-0000-0000142B0000}"/>
    <cellStyle name="Normal 2 5 2 3 20 4" xfId="12222" xr:uid="{00000000-0005-0000-0000-0000152B0000}"/>
    <cellStyle name="Normal 2 5 2 3 21" xfId="6428" xr:uid="{00000000-0005-0000-0000-0000162B0000}"/>
    <cellStyle name="Normal 2 5 2 3 21 2" xfId="6429" xr:uid="{00000000-0005-0000-0000-0000172B0000}"/>
    <cellStyle name="Normal 2 5 2 3 21 2 2" xfId="12226" xr:uid="{00000000-0005-0000-0000-0000182B0000}"/>
    <cellStyle name="Normal 2 5 2 3 21 3" xfId="6430" xr:uid="{00000000-0005-0000-0000-0000192B0000}"/>
    <cellStyle name="Normal 2 5 2 3 21 3 2" xfId="12227" xr:uid="{00000000-0005-0000-0000-00001A2B0000}"/>
    <cellStyle name="Normal 2 5 2 3 21 4" xfId="12225" xr:uid="{00000000-0005-0000-0000-00001B2B0000}"/>
    <cellStyle name="Normal 2 5 2 3 22" xfId="6431" xr:uid="{00000000-0005-0000-0000-00001C2B0000}"/>
    <cellStyle name="Normal 2 5 2 3 22 2" xfId="12228" xr:uid="{00000000-0005-0000-0000-00001D2B0000}"/>
    <cellStyle name="Normal 2 5 2 3 23" xfId="6432" xr:uid="{00000000-0005-0000-0000-00001E2B0000}"/>
    <cellStyle name="Normal 2 5 2 3 23 2" xfId="12229" xr:uid="{00000000-0005-0000-0000-00001F2B0000}"/>
    <cellStyle name="Normal 2 5 2 3 24" xfId="12188" xr:uid="{00000000-0005-0000-0000-0000202B0000}"/>
    <cellStyle name="Normal 2 5 2 3 3" xfId="6433" xr:uid="{00000000-0005-0000-0000-0000212B0000}"/>
    <cellStyle name="Normal 2 5 2 3 3 2" xfId="6434" xr:uid="{00000000-0005-0000-0000-0000222B0000}"/>
    <cellStyle name="Normal 2 5 2 3 3 2 2" xfId="12231" xr:uid="{00000000-0005-0000-0000-0000232B0000}"/>
    <cellStyle name="Normal 2 5 2 3 3 3" xfId="6435" xr:uid="{00000000-0005-0000-0000-0000242B0000}"/>
    <cellStyle name="Normal 2 5 2 3 3 3 2" xfId="12232" xr:uid="{00000000-0005-0000-0000-0000252B0000}"/>
    <cellStyle name="Normal 2 5 2 3 3 4" xfId="12230" xr:uid="{00000000-0005-0000-0000-0000262B0000}"/>
    <cellStyle name="Normal 2 5 2 3 4" xfId="6436" xr:uid="{00000000-0005-0000-0000-0000272B0000}"/>
    <cellStyle name="Normal 2 5 2 3 4 2" xfId="6437" xr:uid="{00000000-0005-0000-0000-0000282B0000}"/>
    <cellStyle name="Normal 2 5 2 3 4 2 2" xfId="12234" xr:uid="{00000000-0005-0000-0000-0000292B0000}"/>
    <cellStyle name="Normal 2 5 2 3 4 3" xfId="6438" xr:uid="{00000000-0005-0000-0000-00002A2B0000}"/>
    <cellStyle name="Normal 2 5 2 3 4 3 2" xfId="12235" xr:uid="{00000000-0005-0000-0000-00002B2B0000}"/>
    <cellStyle name="Normal 2 5 2 3 4 4" xfId="12233" xr:uid="{00000000-0005-0000-0000-00002C2B0000}"/>
    <cellStyle name="Normal 2 5 2 3 5" xfId="6439" xr:uid="{00000000-0005-0000-0000-00002D2B0000}"/>
    <cellStyle name="Normal 2 5 2 3 5 2" xfId="6440" xr:uid="{00000000-0005-0000-0000-00002E2B0000}"/>
    <cellStyle name="Normal 2 5 2 3 5 2 2" xfId="12237" xr:uid="{00000000-0005-0000-0000-00002F2B0000}"/>
    <cellStyle name="Normal 2 5 2 3 5 3" xfId="6441" xr:uid="{00000000-0005-0000-0000-0000302B0000}"/>
    <cellStyle name="Normal 2 5 2 3 5 3 2" xfId="12238" xr:uid="{00000000-0005-0000-0000-0000312B0000}"/>
    <cellStyle name="Normal 2 5 2 3 5 4" xfId="12236" xr:uid="{00000000-0005-0000-0000-0000322B0000}"/>
    <cellStyle name="Normal 2 5 2 3 6" xfId="6442" xr:uid="{00000000-0005-0000-0000-0000332B0000}"/>
    <cellStyle name="Normal 2 5 2 3 6 2" xfId="6443" xr:uid="{00000000-0005-0000-0000-0000342B0000}"/>
    <cellStyle name="Normal 2 5 2 3 6 2 2" xfId="12240" xr:uid="{00000000-0005-0000-0000-0000352B0000}"/>
    <cellStyle name="Normal 2 5 2 3 6 3" xfId="6444" xr:uid="{00000000-0005-0000-0000-0000362B0000}"/>
    <cellStyle name="Normal 2 5 2 3 6 3 2" xfId="12241" xr:uid="{00000000-0005-0000-0000-0000372B0000}"/>
    <cellStyle name="Normal 2 5 2 3 6 4" xfId="12239" xr:uid="{00000000-0005-0000-0000-0000382B0000}"/>
    <cellStyle name="Normal 2 5 2 3 7" xfId="6445" xr:uid="{00000000-0005-0000-0000-0000392B0000}"/>
    <cellStyle name="Normal 2 5 2 3 7 2" xfId="6446" xr:uid="{00000000-0005-0000-0000-00003A2B0000}"/>
    <cellStyle name="Normal 2 5 2 3 7 2 2" xfId="12243" xr:uid="{00000000-0005-0000-0000-00003B2B0000}"/>
    <cellStyle name="Normal 2 5 2 3 7 3" xfId="6447" xr:uid="{00000000-0005-0000-0000-00003C2B0000}"/>
    <cellStyle name="Normal 2 5 2 3 7 3 2" xfId="12244" xr:uid="{00000000-0005-0000-0000-00003D2B0000}"/>
    <cellStyle name="Normal 2 5 2 3 7 4" xfId="12242" xr:uid="{00000000-0005-0000-0000-00003E2B0000}"/>
    <cellStyle name="Normal 2 5 2 3 8" xfId="6448" xr:uid="{00000000-0005-0000-0000-00003F2B0000}"/>
    <cellStyle name="Normal 2 5 2 3 8 2" xfId="6449" xr:uid="{00000000-0005-0000-0000-0000402B0000}"/>
    <cellStyle name="Normal 2 5 2 3 8 2 2" xfId="12246" xr:uid="{00000000-0005-0000-0000-0000412B0000}"/>
    <cellStyle name="Normal 2 5 2 3 8 3" xfId="6450" xr:uid="{00000000-0005-0000-0000-0000422B0000}"/>
    <cellStyle name="Normal 2 5 2 3 8 3 2" xfId="12247" xr:uid="{00000000-0005-0000-0000-0000432B0000}"/>
    <cellStyle name="Normal 2 5 2 3 8 4" xfId="12245" xr:uid="{00000000-0005-0000-0000-0000442B0000}"/>
    <cellStyle name="Normal 2 5 2 3 9" xfId="6451" xr:uid="{00000000-0005-0000-0000-0000452B0000}"/>
    <cellStyle name="Normal 2 5 2 3 9 2" xfId="6452" xr:uid="{00000000-0005-0000-0000-0000462B0000}"/>
    <cellStyle name="Normal 2 5 2 3 9 2 2" xfId="12249" xr:uid="{00000000-0005-0000-0000-0000472B0000}"/>
    <cellStyle name="Normal 2 5 2 3 9 3" xfId="6453" xr:uid="{00000000-0005-0000-0000-0000482B0000}"/>
    <cellStyle name="Normal 2 5 2 3 9 3 2" xfId="12250" xr:uid="{00000000-0005-0000-0000-0000492B0000}"/>
    <cellStyle name="Normal 2 5 2 3 9 4" xfId="12248" xr:uid="{00000000-0005-0000-0000-00004A2B0000}"/>
    <cellStyle name="Normal 2 5 2 4" xfId="6454" xr:uid="{00000000-0005-0000-0000-00004B2B0000}"/>
    <cellStyle name="Normal 2 5 2 4 2" xfId="6455" xr:uid="{00000000-0005-0000-0000-00004C2B0000}"/>
    <cellStyle name="Normal 2 5 2 4 2 2" xfId="12252" xr:uid="{00000000-0005-0000-0000-00004D2B0000}"/>
    <cellStyle name="Normal 2 5 2 4 3" xfId="6456" xr:uid="{00000000-0005-0000-0000-00004E2B0000}"/>
    <cellStyle name="Normal 2 5 2 4 3 2" xfId="12253" xr:uid="{00000000-0005-0000-0000-00004F2B0000}"/>
    <cellStyle name="Normal 2 5 2 4 4" xfId="12251" xr:uid="{00000000-0005-0000-0000-0000502B0000}"/>
    <cellStyle name="Normal 2 5 2 5" xfId="6457" xr:uid="{00000000-0005-0000-0000-0000512B0000}"/>
    <cellStyle name="Normal 2 5 2 5 2" xfId="6458" xr:uid="{00000000-0005-0000-0000-0000522B0000}"/>
    <cellStyle name="Normal 2 5 2 5 2 2" xfId="12255" xr:uid="{00000000-0005-0000-0000-0000532B0000}"/>
    <cellStyle name="Normal 2 5 2 5 3" xfId="6459" xr:uid="{00000000-0005-0000-0000-0000542B0000}"/>
    <cellStyle name="Normal 2 5 2 5 3 2" xfId="12256" xr:uid="{00000000-0005-0000-0000-0000552B0000}"/>
    <cellStyle name="Normal 2 5 2 5 4" xfId="12254" xr:uid="{00000000-0005-0000-0000-0000562B0000}"/>
    <cellStyle name="Normal 2 5 2 6" xfId="6460" xr:uid="{00000000-0005-0000-0000-0000572B0000}"/>
    <cellStyle name="Normal 2 5 2 6 2" xfId="6461" xr:uid="{00000000-0005-0000-0000-0000582B0000}"/>
    <cellStyle name="Normal 2 5 2 6 2 2" xfId="12258" xr:uid="{00000000-0005-0000-0000-0000592B0000}"/>
    <cellStyle name="Normal 2 5 2 6 3" xfId="6462" xr:uid="{00000000-0005-0000-0000-00005A2B0000}"/>
    <cellStyle name="Normal 2 5 2 6 3 2" xfId="12259" xr:uid="{00000000-0005-0000-0000-00005B2B0000}"/>
    <cellStyle name="Normal 2 5 2 6 4" xfId="12257" xr:uid="{00000000-0005-0000-0000-00005C2B0000}"/>
    <cellStyle name="Normal 2 5 2 7" xfId="6463" xr:uid="{00000000-0005-0000-0000-00005D2B0000}"/>
    <cellStyle name="Normal 2 5 2 7 2" xfId="6464" xr:uid="{00000000-0005-0000-0000-00005E2B0000}"/>
    <cellStyle name="Normal 2 5 2 7 2 2" xfId="12261" xr:uid="{00000000-0005-0000-0000-00005F2B0000}"/>
    <cellStyle name="Normal 2 5 2 7 3" xfId="6465" xr:uid="{00000000-0005-0000-0000-0000602B0000}"/>
    <cellStyle name="Normal 2 5 2 7 3 2" xfId="12262" xr:uid="{00000000-0005-0000-0000-0000612B0000}"/>
    <cellStyle name="Normal 2 5 2 7 4" xfId="12260" xr:uid="{00000000-0005-0000-0000-0000622B0000}"/>
    <cellStyle name="Normal 2 5 2 8" xfId="6466" xr:uid="{00000000-0005-0000-0000-0000632B0000}"/>
    <cellStyle name="Normal 2 5 2 8 2" xfId="6467" xr:uid="{00000000-0005-0000-0000-0000642B0000}"/>
    <cellStyle name="Normal 2 5 2 8 2 2" xfId="12264" xr:uid="{00000000-0005-0000-0000-0000652B0000}"/>
    <cellStyle name="Normal 2 5 2 8 3" xfId="6468" xr:uid="{00000000-0005-0000-0000-0000662B0000}"/>
    <cellStyle name="Normal 2 5 2 8 3 2" xfId="12265" xr:uid="{00000000-0005-0000-0000-0000672B0000}"/>
    <cellStyle name="Normal 2 5 2 8 4" xfId="12263" xr:uid="{00000000-0005-0000-0000-0000682B0000}"/>
    <cellStyle name="Normal 2 5 2 9" xfId="6469" xr:uid="{00000000-0005-0000-0000-0000692B0000}"/>
    <cellStyle name="Normal 2 5 2 9 2" xfId="6470" xr:uid="{00000000-0005-0000-0000-00006A2B0000}"/>
    <cellStyle name="Normal 2 5 2 9 2 2" xfId="12267" xr:uid="{00000000-0005-0000-0000-00006B2B0000}"/>
    <cellStyle name="Normal 2 5 2 9 3" xfId="6471" xr:uid="{00000000-0005-0000-0000-00006C2B0000}"/>
    <cellStyle name="Normal 2 5 2 9 3 2" xfId="12268" xr:uid="{00000000-0005-0000-0000-00006D2B0000}"/>
    <cellStyle name="Normal 2 5 2 9 4" xfId="12266" xr:uid="{00000000-0005-0000-0000-00006E2B0000}"/>
    <cellStyle name="Normal 2 5 20" xfId="6472" xr:uid="{00000000-0005-0000-0000-00006F2B0000}"/>
    <cellStyle name="Normal 2 5 20 2" xfId="6473" xr:uid="{00000000-0005-0000-0000-0000702B0000}"/>
    <cellStyle name="Normal 2 5 20 2 2" xfId="12270" xr:uid="{00000000-0005-0000-0000-0000712B0000}"/>
    <cellStyle name="Normal 2 5 20 3" xfId="6474" xr:uid="{00000000-0005-0000-0000-0000722B0000}"/>
    <cellStyle name="Normal 2 5 20 3 2" xfId="12271" xr:uid="{00000000-0005-0000-0000-0000732B0000}"/>
    <cellStyle name="Normal 2 5 20 4" xfId="12269" xr:uid="{00000000-0005-0000-0000-0000742B0000}"/>
    <cellStyle name="Normal 2 5 21" xfId="6475" xr:uid="{00000000-0005-0000-0000-0000752B0000}"/>
    <cellStyle name="Normal 2 5 21 2" xfId="6476" xr:uid="{00000000-0005-0000-0000-0000762B0000}"/>
    <cellStyle name="Normal 2 5 21 2 2" xfId="12273" xr:uid="{00000000-0005-0000-0000-0000772B0000}"/>
    <cellStyle name="Normal 2 5 21 3" xfId="6477" xr:uid="{00000000-0005-0000-0000-0000782B0000}"/>
    <cellStyle name="Normal 2 5 21 3 2" xfId="12274" xr:uid="{00000000-0005-0000-0000-0000792B0000}"/>
    <cellStyle name="Normal 2 5 21 4" xfId="12272" xr:uid="{00000000-0005-0000-0000-00007A2B0000}"/>
    <cellStyle name="Normal 2 5 22" xfId="6478" xr:uid="{00000000-0005-0000-0000-00007B2B0000}"/>
    <cellStyle name="Normal 2 5 22 2" xfId="6479" xr:uid="{00000000-0005-0000-0000-00007C2B0000}"/>
    <cellStyle name="Normal 2 5 22 2 2" xfId="12276" xr:uid="{00000000-0005-0000-0000-00007D2B0000}"/>
    <cellStyle name="Normal 2 5 22 3" xfId="6480" xr:uid="{00000000-0005-0000-0000-00007E2B0000}"/>
    <cellStyle name="Normal 2 5 22 3 2" xfId="12277" xr:uid="{00000000-0005-0000-0000-00007F2B0000}"/>
    <cellStyle name="Normal 2 5 22 4" xfId="12275" xr:uid="{00000000-0005-0000-0000-0000802B0000}"/>
    <cellStyle name="Normal 2 5 23" xfId="6481" xr:uid="{00000000-0005-0000-0000-0000812B0000}"/>
    <cellStyle name="Normal 2 5 23 2" xfId="6482" xr:uid="{00000000-0005-0000-0000-0000822B0000}"/>
    <cellStyle name="Normal 2 5 23 2 2" xfId="12279" xr:uid="{00000000-0005-0000-0000-0000832B0000}"/>
    <cellStyle name="Normal 2 5 23 3" xfId="6483" xr:uid="{00000000-0005-0000-0000-0000842B0000}"/>
    <cellStyle name="Normal 2 5 23 3 2" xfId="12280" xr:uid="{00000000-0005-0000-0000-0000852B0000}"/>
    <cellStyle name="Normal 2 5 23 4" xfId="12278" xr:uid="{00000000-0005-0000-0000-0000862B0000}"/>
    <cellStyle name="Normal 2 5 24" xfId="6484" xr:uid="{00000000-0005-0000-0000-0000872B0000}"/>
    <cellStyle name="Normal 2 5 24 2" xfId="6485" xr:uid="{00000000-0005-0000-0000-0000882B0000}"/>
    <cellStyle name="Normal 2 5 24 2 2" xfId="12282" xr:uid="{00000000-0005-0000-0000-0000892B0000}"/>
    <cellStyle name="Normal 2 5 24 3" xfId="6486" xr:uid="{00000000-0005-0000-0000-00008A2B0000}"/>
    <cellStyle name="Normal 2 5 24 3 2" xfId="12283" xr:uid="{00000000-0005-0000-0000-00008B2B0000}"/>
    <cellStyle name="Normal 2 5 24 4" xfId="12281" xr:uid="{00000000-0005-0000-0000-00008C2B0000}"/>
    <cellStyle name="Normal 2 5 25" xfId="6487" xr:uid="{00000000-0005-0000-0000-00008D2B0000}"/>
    <cellStyle name="Normal 2 5 25 2" xfId="12284" xr:uid="{00000000-0005-0000-0000-00008E2B0000}"/>
    <cellStyle name="Normal 2 5 26" xfId="6488" xr:uid="{00000000-0005-0000-0000-00008F2B0000}"/>
    <cellStyle name="Normal 2 5 26 2" xfId="12285" xr:uid="{00000000-0005-0000-0000-0000902B0000}"/>
    <cellStyle name="Normal 2 5 27" xfId="12049" xr:uid="{00000000-0005-0000-0000-0000912B0000}"/>
    <cellStyle name="Normal 2 5 3" xfId="6489" xr:uid="{00000000-0005-0000-0000-0000922B0000}"/>
    <cellStyle name="Normal 2 5 3 10" xfId="6490" xr:uid="{00000000-0005-0000-0000-0000932B0000}"/>
    <cellStyle name="Normal 2 5 3 10 2" xfId="6491" xr:uid="{00000000-0005-0000-0000-0000942B0000}"/>
    <cellStyle name="Normal 2 5 3 10 2 2" xfId="12288" xr:uid="{00000000-0005-0000-0000-0000952B0000}"/>
    <cellStyle name="Normal 2 5 3 10 3" xfId="6492" xr:uid="{00000000-0005-0000-0000-0000962B0000}"/>
    <cellStyle name="Normal 2 5 3 10 3 2" xfId="12289" xr:uid="{00000000-0005-0000-0000-0000972B0000}"/>
    <cellStyle name="Normal 2 5 3 10 4" xfId="12287" xr:uid="{00000000-0005-0000-0000-0000982B0000}"/>
    <cellStyle name="Normal 2 5 3 11" xfId="6493" xr:uid="{00000000-0005-0000-0000-0000992B0000}"/>
    <cellStyle name="Normal 2 5 3 11 2" xfId="6494" xr:uid="{00000000-0005-0000-0000-00009A2B0000}"/>
    <cellStyle name="Normal 2 5 3 11 2 2" xfId="12291" xr:uid="{00000000-0005-0000-0000-00009B2B0000}"/>
    <cellStyle name="Normal 2 5 3 11 3" xfId="6495" xr:uid="{00000000-0005-0000-0000-00009C2B0000}"/>
    <cellStyle name="Normal 2 5 3 11 3 2" xfId="12292" xr:uid="{00000000-0005-0000-0000-00009D2B0000}"/>
    <cellStyle name="Normal 2 5 3 11 4" xfId="12290" xr:uid="{00000000-0005-0000-0000-00009E2B0000}"/>
    <cellStyle name="Normal 2 5 3 12" xfId="6496" xr:uid="{00000000-0005-0000-0000-00009F2B0000}"/>
    <cellStyle name="Normal 2 5 3 12 2" xfId="6497" xr:uid="{00000000-0005-0000-0000-0000A02B0000}"/>
    <cellStyle name="Normal 2 5 3 12 2 2" xfId="12294" xr:uid="{00000000-0005-0000-0000-0000A12B0000}"/>
    <cellStyle name="Normal 2 5 3 12 3" xfId="6498" xr:uid="{00000000-0005-0000-0000-0000A22B0000}"/>
    <cellStyle name="Normal 2 5 3 12 3 2" xfId="12295" xr:uid="{00000000-0005-0000-0000-0000A32B0000}"/>
    <cellStyle name="Normal 2 5 3 12 4" xfId="12293" xr:uid="{00000000-0005-0000-0000-0000A42B0000}"/>
    <cellStyle name="Normal 2 5 3 13" xfId="6499" xr:uid="{00000000-0005-0000-0000-0000A52B0000}"/>
    <cellStyle name="Normal 2 5 3 13 2" xfId="6500" xr:uid="{00000000-0005-0000-0000-0000A62B0000}"/>
    <cellStyle name="Normal 2 5 3 13 2 2" xfId="12297" xr:uid="{00000000-0005-0000-0000-0000A72B0000}"/>
    <cellStyle name="Normal 2 5 3 13 3" xfId="6501" xr:uid="{00000000-0005-0000-0000-0000A82B0000}"/>
    <cellStyle name="Normal 2 5 3 13 3 2" xfId="12298" xr:uid="{00000000-0005-0000-0000-0000A92B0000}"/>
    <cellStyle name="Normal 2 5 3 13 4" xfId="12296" xr:uid="{00000000-0005-0000-0000-0000AA2B0000}"/>
    <cellStyle name="Normal 2 5 3 14" xfId="6502" xr:uid="{00000000-0005-0000-0000-0000AB2B0000}"/>
    <cellStyle name="Normal 2 5 3 14 2" xfId="6503" xr:uid="{00000000-0005-0000-0000-0000AC2B0000}"/>
    <cellStyle name="Normal 2 5 3 14 2 2" xfId="12300" xr:uid="{00000000-0005-0000-0000-0000AD2B0000}"/>
    <cellStyle name="Normal 2 5 3 14 3" xfId="6504" xr:uid="{00000000-0005-0000-0000-0000AE2B0000}"/>
    <cellStyle name="Normal 2 5 3 14 3 2" xfId="12301" xr:uid="{00000000-0005-0000-0000-0000AF2B0000}"/>
    <cellStyle name="Normal 2 5 3 14 4" xfId="12299" xr:uid="{00000000-0005-0000-0000-0000B02B0000}"/>
    <cellStyle name="Normal 2 5 3 15" xfId="6505" xr:uid="{00000000-0005-0000-0000-0000B12B0000}"/>
    <cellStyle name="Normal 2 5 3 15 2" xfId="6506" xr:uid="{00000000-0005-0000-0000-0000B22B0000}"/>
    <cellStyle name="Normal 2 5 3 15 2 2" xfId="12303" xr:uid="{00000000-0005-0000-0000-0000B32B0000}"/>
    <cellStyle name="Normal 2 5 3 15 3" xfId="6507" xr:uid="{00000000-0005-0000-0000-0000B42B0000}"/>
    <cellStyle name="Normal 2 5 3 15 3 2" xfId="12304" xr:uid="{00000000-0005-0000-0000-0000B52B0000}"/>
    <cellStyle name="Normal 2 5 3 15 4" xfId="12302" xr:uid="{00000000-0005-0000-0000-0000B62B0000}"/>
    <cellStyle name="Normal 2 5 3 16" xfId="6508" xr:uid="{00000000-0005-0000-0000-0000B72B0000}"/>
    <cellStyle name="Normal 2 5 3 16 2" xfId="6509" xr:uid="{00000000-0005-0000-0000-0000B82B0000}"/>
    <cellStyle name="Normal 2 5 3 16 2 2" xfId="12306" xr:uid="{00000000-0005-0000-0000-0000B92B0000}"/>
    <cellStyle name="Normal 2 5 3 16 3" xfId="6510" xr:uid="{00000000-0005-0000-0000-0000BA2B0000}"/>
    <cellStyle name="Normal 2 5 3 16 3 2" xfId="12307" xr:uid="{00000000-0005-0000-0000-0000BB2B0000}"/>
    <cellStyle name="Normal 2 5 3 16 4" xfId="12305" xr:uid="{00000000-0005-0000-0000-0000BC2B0000}"/>
    <cellStyle name="Normal 2 5 3 17" xfId="6511" xr:uid="{00000000-0005-0000-0000-0000BD2B0000}"/>
    <cellStyle name="Normal 2 5 3 17 2" xfId="6512" xr:uid="{00000000-0005-0000-0000-0000BE2B0000}"/>
    <cellStyle name="Normal 2 5 3 17 2 2" xfId="12309" xr:uid="{00000000-0005-0000-0000-0000BF2B0000}"/>
    <cellStyle name="Normal 2 5 3 17 3" xfId="6513" xr:uid="{00000000-0005-0000-0000-0000C02B0000}"/>
    <cellStyle name="Normal 2 5 3 17 3 2" xfId="12310" xr:uid="{00000000-0005-0000-0000-0000C12B0000}"/>
    <cellStyle name="Normal 2 5 3 17 4" xfId="12308" xr:uid="{00000000-0005-0000-0000-0000C22B0000}"/>
    <cellStyle name="Normal 2 5 3 18" xfId="6514" xr:uid="{00000000-0005-0000-0000-0000C32B0000}"/>
    <cellStyle name="Normal 2 5 3 18 2" xfId="6515" xr:uid="{00000000-0005-0000-0000-0000C42B0000}"/>
    <cellStyle name="Normal 2 5 3 18 2 2" xfId="12312" xr:uid="{00000000-0005-0000-0000-0000C52B0000}"/>
    <cellStyle name="Normal 2 5 3 18 3" xfId="6516" xr:uid="{00000000-0005-0000-0000-0000C62B0000}"/>
    <cellStyle name="Normal 2 5 3 18 3 2" xfId="12313" xr:uid="{00000000-0005-0000-0000-0000C72B0000}"/>
    <cellStyle name="Normal 2 5 3 18 4" xfId="12311" xr:uid="{00000000-0005-0000-0000-0000C82B0000}"/>
    <cellStyle name="Normal 2 5 3 19" xfId="6517" xr:uid="{00000000-0005-0000-0000-0000C92B0000}"/>
    <cellStyle name="Normal 2 5 3 19 2" xfId="6518" xr:uid="{00000000-0005-0000-0000-0000CA2B0000}"/>
    <cellStyle name="Normal 2 5 3 19 2 2" xfId="12315" xr:uid="{00000000-0005-0000-0000-0000CB2B0000}"/>
    <cellStyle name="Normal 2 5 3 19 3" xfId="6519" xr:uid="{00000000-0005-0000-0000-0000CC2B0000}"/>
    <cellStyle name="Normal 2 5 3 19 3 2" xfId="12316" xr:uid="{00000000-0005-0000-0000-0000CD2B0000}"/>
    <cellStyle name="Normal 2 5 3 19 4" xfId="12314" xr:uid="{00000000-0005-0000-0000-0000CE2B0000}"/>
    <cellStyle name="Normal 2 5 3 2" xfId="6520" xr:uid="{00000000-0005-0000-0000-0000CF2B0000}"/>
    <cellStyle name="Normal 2 5 3 2 2" xfId="6521" xr:uid="{00000000-0005-0000-0000-0000D02B0000}"/>
    <cellStyle name="Normal 2 5 3 2 2 2" xfId="12318" xr:uid="{00000000-0005-0000-0000-0000D12B0000}"/>
    <cellStyle name="Normal 2 5 3 2 3" xfId="6522" xr:uid="{00000000-0005-0000-0000-0000D22B0000}"/>
    <cellStyle name="Normal 2 5 3 2 3 2" xfId="12319" xr:uid="{00000000-0005-0000-0000-0000D32B0000}"/>
    <cellStyle name="Normal 2 5 3 2 4" xfId="12317" xr:uid="{00000000-0005-0000-0000-0000D42B0000}"/>
    <cellStyle name="Normal 2 5 3 20" xfId="6523" xr:uid="{00000000-0005-0000-0000-0000D52B0000}"/>
    <cellStyle name="Normal 2 5 3 20 2" xfId="6524" xr:uid="{00000000-0005-0000-0000-0000D62B0000}"/>
    <cellStyle name="Normal 2 5 3 20 2 2" xfId="12321" xr:uid="{00000000-0005-0000-0000-0000D72B0000}"/>
    <cellStyle name="Normal 2 5 3 20 3" xfId="6525" xr:uid="{00000000-0005-0000-0000-0000D82B0000}"/>
    <cellStyle name="Normal 2 5 3 20 3 2" xfId="12322" xr:uid="{00000000-0005-0000-0000-0000D92B0000}"/>
    <cellStyle name="Normal 2 5 3 20 4" xfId="12320" xr:uid="{00000000-0005-0000-0000-0000DA2B0000}"/>
    <cellStyle name="Normal 2 5 3 21" xfId="6526" xr:uid="{00000000-0005-0000-0000-0000DB2B0000}"/>
    <cellStyle name="Normal 2 5 3 21 2" xfId="6527" xr:uid="{00000000-0005-0000-0000-0000DC2B0000}"/>
    <cellStyle name="Normal 2 5 3 21 2 2" xfId="12324" xr:uid="{00000000-0005-0000-0000-0000DD2B0000}"/>
    <cellStyle name="Normal 2 5 3 21 3" xfId="6528" xr:uid="{00000000-0005-0000-0000-0000DE2B0000}"/>
    <cellStyle name="Normal 2 5 3 21 3 2" xfId="12325" xr:uid="{00000000-0005-0000-0000-0000DF2B0000}"/>
    <cellStyle name="Normal 2 5 3 21 4" xfId="12323" xr:uid="{00000000-0005-0000-0000-0000E02B0000}"/>
    <cellStyle name="Normal 2 5 3 22" xfId="6529" xr:uid="{00000000-0005-0000-0000-0000E12B0000}"/>
    <cellStyle name="Normal 2 5 3 22 2" xfId="12326" xr:uid="{00000000-0005-0000-0000-0000E22B0000}"/>
    <cellStyle name="Normal 2 5 3 23" xfId="6530" xr:uid="{00000000-0005-0000-0000-0000E32B0000}"/>
    <cellStyle name="Normal 2 5 3 23 2" xfId="12327" xr:uid="{00000000-0005-0000-0000-0000E42B0000}"/>
    <cellStyle name="Normal 2 5 3 24" xfId="12286" xr:uid="{00000000-0005-0000-0000-0000E52B0000}"/>
    <cellStyle name="Normal 2 5 3 3" xfId="6531" xr:uid="{00000000-0005-0000-0000-0000E62B0000}"/>
    <cellStyle name="Normal 2 5 3 3 2" xfId="6532" xr:uid="{00000000-0005-0000-0000-0000E72B0000}"/>
    <cellStyle name="Normal 2 5 3 3 2 2" xfId="12329" xr:uid="{00000000-0005-0000-0000-0000E82B0000}"/>
    <cellStyle name="Normal 2 5 3 3 3" xfId="6533" xr:uid="{00000000-0005-0000-0000-0000E92B0000}"/>
    <cellStyle name="Normal 2 5 3 3 3 2" xfId="12330" xr:uid="{00000000-0005-0000-0000-0000EA2B0000}"/>
    <cellStyle name="Normal 2 5 3 3 4" xfId="12328" xr:uid="{00000000-0005-0000-0000-0000EB2B0000}"/>
    <cellStyle name="Normal 2 5 3 4" xfId="6534" xr:uid="{00000000-0005-0000-0000-0000EC2B0000}"/>
    <cellStyle name="Normal 2 5 3 4 2" xfId="6535" xr:uid="{00000000-0005-0000-0000-0000ED2B0000}"/>
    <cellStyle name="Normal 2 5 3 4 2 2" xfId="12332" xr:uid="{00000000-0005-0000-0000-0000EE2B0000}"/>
    <cellStyle name="Normal 2 5 3 4 3" xfId="6536" xr:uid="{00000000-0005-0000-0000-0000EF2B0000}"/>
    <cellStyle name="Normal 2 5 3 4 3 2" xfId="12333" xr:uid="{00000000-0005-0000-0000-0000F02B0000}"/>
    <cellStyle name="Normal 2 5 3 4 4" xfId="12331" xr:uid="{00000000-0005-0000-0000-0000F12B0000}"/>
    <cellStyle name="Normal 2 5 3 5" xfId="6537" xr:uid="{00000000-0005-0000-0000-0000F22B0000}"/>
    <cellStyle name="Normal 2 5 3 5 2" xfId="6538" xr:uid="{00000000-0005-0000-0000-0000F32B0000}"/>
    <cellStyle name="Normal 2 5 3 5 2 2" xfId="12335" xr:uid="{00000000-0005-0000-0000-0000F42B0000}"/>
    <cellStyle name="Normal 2 5 3 5 3" xfId="6539" xr:uid="{00000000-0005-0000-0000-0000F52B0000}"/>
    <cellStyle name="Normal 2 5 3 5 3 2" xfId="12336" xr:uid="{00000000-0005-0000-0000-0000F62B0000}"/>
    <cellStyle name="Normal 2 5 3 5 4" xfId="12334" xr:uid="{00000000-0005-0000-0000-0000F72B0000}"/>
    <cellStyle name="Normal 2 5 3 6" xfId="6540" xr:uid="{00000000-0005-0000-0000-0000F82B0000}"/>
    <cellStyle name="Normal 2 5 3 6 2" xfId="6541" xr:uid="{00000000-0005-0000-0000-0000F92B0000}"/>
    <cellStyle name="Normal 2 5 3 6 2 2" xfId="12338" xr:uid="{00000000-0005-0000-0000-0000FA2B0000}"/>
    <cellStyle name="Normal 2 5 3 6 3" xfId="6542" xr:uid="{00000000-0005-0000-0000-0000FB2B0000}"/>
    <cellStyle name="Normal 2 5 3 6 3 2" xfId="12339" xr:uid="{00000000-0005-0000-0000-0000FC2B0000}"/>
    <cellStyle name="Normal 2 5 3 6 4" xfId="12337" xr:uid="{00000000-0005-0000-0000-0000FD2B0000}"/>
    <cellStyle name="Normal 2 5 3 7" xfId="6543" xr:uid="{00000000-0005-0000-0000-0000FE2B0000}"/>
    <cellStyle name="Normal 2 5 3 7 2" xfId="6544" xr:uid="{00000000-0005-0000-0000-0000FF2B0000}"/>
    <cellStyle name="Normal 2 5 3 7 2 2" xfId="12341" xr:uid="{00000000-0005-0000-0000-0000002C0000}"/>
    <cellStyle name="Normal 2 5 3 7 3" xfId="6545" xr:uid="{00000000-0005-0000-0000-0000012C0000}"/>
    <cellStyle name="Normal 2 5 3 7 3 2" xfId="12342" xr:uid="{00000000-0005-0000-0000-0000022C0000}"/>
    <cellStyle name="Normal 2 5 3 7 4" xfId="12340" xr:uid="{00000000-0005-0000-0000-0000032C0000}"/>
    <cellStyle name="Normal 2 5 3 8" xfId="6546" xr:uid="{00000000-0005-0000-0000-0000042C0000}"/>
    <cellStyle name="Normal 2 5 3 8 2" xfId="6547" xr:uid="{00000000-0005-0000-0000-0000052C0000}"/>
    <cellStyle name="Normal 2 5 3 8 2 2" xfId="12344" xr:uid="{00000000-0005-0000-0000-0000062C0000}"/>
    <cellStyle name="Normal 2 5 3 8 3" xfId="6548" xr:uid="{00000000-0005-0000-0000-0000072C0000}"/>
    <cellStyle name="Normal 2 5 3 8 3 2" xfId="12345" xr:uid="{00000000-0005-0000-0000-0000082C0000}"/>
    <cellStyle name="Normal 2 5 3 8 4" xfId="12343" xr:uid="{00000000-0005-0000-0000-0000092C0000}"/>
    <cellStyle name="Normal 2 5 3 9" xfId="6549" xr:uid="{00000000-0005-0000-0000-00000A2C0000}"/>
    <cellStyle name="Normal 2 5 3 9 2" xfId="6550" xr:uid="{00000000-0005-0000-0000-00000B2C0000}"/>
    <cellStyle name="Normal 2 5 3 9 2 2" xfId="12347" xr:uid="{00000000-0005-0000-0000-00000C2C0000}"/>
    <cellStyle name="Normal 2 5 3 9 3" xfId="6551" xr:uid="{00000000-0005-0000-0000-00000D2C0000}"/>
    <cellStyle name="Normal 2 5 3 9 3 2" xfId="12348" xr:uid="{00000000-0005-0000-0000-00000E2C0000}"/>
    <cellStyle name="Normal 2 5 3 9 4" xfId="12346" xr:uid="{00000000-0005-0000-0000-00000F2C0000}"/>
    <cellStyle name="Normal 2 5 4" xfId="6552" xr:uid="{00000000-0005-0000-0000-0000102C0000}"/>
    <cellStyle name="Normal 2 5 4 10" xfId="6553" xr:uid="{00000000-0005-0000-0000-0000112C0000}"/>
    <cellStyle name="Normal 2 5 4 10 2" xfId="6554" xr:uid="{00000000-0005-0000-0000-0000122C0000}"/>
    <cellStyle name="Normal 2 5 4 10 2 2" xfId="12351" xr:uid="{00000000-0005-0000-0000-0000132C0000}"/>
    <cellStyle name="Normal 2 5 4 10 3" xfId="6555" xr:uid="{00000000-0005-0000-0000-0000142C0000}"/>
    <cellStyle name="Normal 2 5 4 10 3 2" xfId="12352" xr:uid="{00000000-0005-0000-0000-0000152C0000}"/>
    <cellStyle name="Normal 2 5 4 10 4" xfId="12350" xr:uid="{00000000-0005-0000-0000-0000162C0000}"/>
    <cellStyle name="Normal 2 5 4 11" xfId="6556" xr:uid="{00000000-0005-0000-0000-0000172C0000}"/>
    <cellStyle name="Normal 2 5 4 11 2" xfId="6557" xr:uid="{00000000-0005-0000-0000-0000182C0000}"/>
    <cellStyle name="Normal 2 5 4 11 2 2" xfId="12354" xr:uid="{00000000-0005-0000-0000-0000192C0000}"/>
    <cellStyle name="Normal 2 5 4 11 3" xfId="6558" xr:uid="{00000000-0005-0000-0000-00001A2C0000}"/>
    <cellStyle name="Normal 2 5 4 11 3 2" xfId="12355" xr:uid="{00000000-0005-0000-0000-00001B2C0000}"/>
    <cellStyle name="Normal 2 5 4 11 4" xfId="12353" xr:uid="{00000000-0005-0000-0000-00001C2C0000}"/>
    <cellStyle name="Normal 2 5 4 12" xfId="6559" xr:uid="{00000000-0005-0000-0000-00001D2C0000}"/>
    <cellStyle name="Normal 2 5 4 12 2" xfId="6560" xr:uid="{00000000-0005-0000-0000-00001E2C0000}"/>
    <cellStyle name="Normal 2 5 4 12 2 2" xfId="12357" xr:uid="{00000000-0005-0000-0000-00001F2C0000}"/>
    <cellStyle name="Normal 2 5 4 12 3" xfId="6561" xr:uid="{00000000-0005-0000-0000-0000202C0000}"/>
    <cellStyle name="Normal 2 5 4 12 3 2" xfId="12358" xr:uid="{00000000-0005-0000-0000-0000212C0000}"/>
    <cellStyle name="Normal 2 5 4 12 4" xfId="12356" xr:uid="{00000000-0005-0000-0000-0000222C0000}"/>
    <cellStyle name="Normal 2 5 4 13" xfId="6562" xr:uid="{00000000-0005-0000-0000-0000232C0000}"/>
    <cellStyle name="Normal 2 5 4 13 2" xfId="6563" xr:uid="{00000000-0005-0000-0000-0000242C0000}"/>
    <cellStyle name="Normal 2 5 4 13 2 2" xfId="12360" xr:uid="{00000000-0005-0000-0000-0000252C0000}"/>
    <cellStyle name="Normal 2 5 4 13 3" xfId="6564" xr:uid="{00000000-0005-0000-0000-0000262C0000}"/>
    <cellStyle name="Normal 2 5 4 13 3 2" xfId="12361" xr:uid="{00000000-0005-0000-0000-0000272C0000}"/>
    <cellStyle name="Normal 2 5 4 13 4" xfId="12359" xr:uid="{00000000-0005-0000-0000-0000282C0000}"/>
    <cellStyle name="Normal 2 5 4 14" xfId="6565" xr:uid="{00000000-0005-0000-0000-0000292C0000}"/>
    <cellStyle name="Normal 2 5 4 14 2" xfId="6566" xr:uid="{00000000-0005-0000-0000-00002A2C0000}"/>
    <cellStyle name="Normal 2 5 4 14 2 2" xfId="12363" xr:uid="{00000000-0005-0000-0000-00002B2C0000}"/>
    <cellStyle name="Normal 2 5 4 14 3" xfId="6567" xr:uid="{00000000-0005-0000-0000-00002C2C0000}"/>
    <cellStyle name="Normal 2 5 4 14 3 2" xfId="12364" xr:uid="{00000000-0005-0000-0000-00002D2C0000}"/>
    <cellStyle name="Normal 2 5 4 14 4" xfId="12362" xr:uid="{00000000-0005-0000-0000-00002E2C0000}"/>
    <cellStyle name="Normal 2 5 4 15" xfId="6568" xr:uid="{00000000-0005-0000-0000-00002F2C0000}"/>
    <cellStyle name="Normal 2 5 4 15 2" xfId="6569" xr:uid="{00000000-0005-0000-0000-0000302C0000}"/>
    <cellStyle name="Normal 2 5 4 15 2 2" xfId="12366" xr:uid="{00000000-0005-0000-0000-0000312C0000}"/>
    <cellStyle name="Normal 2 5 4 15 3" xfId="6570" xr:uid="{00000000-0005-0000-0000-0000322C0000}"/>
    <cellStyle name="Normal 2 5 4 15 3 2" xfId="12367" xr:uid="{00000000-0005-0000-0000-0000332C0000}"/>
    <cellStyle name="Normal 2 5 4 15 4" xfId="12365" xr:uid="{00000000-0005-0000-0000-0000342C0000}"/>
    <cellStyle name="Normal 2 5 4 16" xfId="6571" xr:uid="{00000000-0005-0000-0000-0000352C0000}"/>
    <cellStyle name="Normal 2 5 4 16 2" xfId="6572" xr:uid="{00000000-0005-0000-0000-0000362C0000}"/>
    <cellStyle name="Normal 2 5 4 16 2 2" xfId="12369" xr:uid="{00000000-0005-0000-0000-0000372C0000}"/>
    <cellStyle name="Normal 2 5 4 16 3" xfId="6573" xr:uid="{00000000-0005-0000-0000-0000382C0000}"/>
    <cellStyle name="Normal 2 5 4 16 3 2" xfId="12370" xr:uid="{00000000-0005-0000-0000-0000392C0000}"/>
    <cellStyle name="Normal 2 5 4 16 4" xfId="12368" xr:uid="{00000000-0005-0000-0000-00003A2C0000}"/>
    <cellStyle name="Normal 2 5 4 17" xfId="6574" xr:uid="{00000000-0005-0000-0000-00003B2C0000}"/>
    <cellStyle name="Normal 2 5 4 17 2" xfId="6575" xr:uid="{00000000-0005-0000-0000-00003C2C0000}"/>
    <cellStyle name="Normal 2 5 4 17 2 2" xfId="12372" xr:uid="{00000000-0005-0000-0000-00003D2C0000}"/>
    <cellStyle name="Normal 2 5 4 17 3" xfId="6576" xr:uid="{00000000-0005-0000-0000-00003E2C0000}"/>
    <cellStyle name="Normal 2 5 4 17 3 2" xfId="12373" xr:uid="{00000000-0005-0000-0000-00003F2C0000}"/>
    <cellStyle name="Normal 2 5 4 17 4" xfId="12371" xr:uid="{00000000-0005-0000-0000-0000402C0000}"/>
    <cellStyle name="Normal 2 5 4 18" xfId="6577" xr:uid="{00000000-0005-0000-0000-0000412C0000}"/>
    <cellStyle name="Normal 2 5 4 18 2" xfId="6578" xr:uid="{00000000-0005-0000-0000-0000422C0000}"/>
    <cellStyle name="Normal 2 5 4 18 2 2" xfId="12375" xr:uid="{00000000-0005-0000-0000-0000432C0000}"/>
    <cellStyle name="Normal 2 5 4 18 3" xfId="6579" xr:uid="{00000000-0005-0000-0000-0000442C0000}"/>
    <cellStyle name="Normal 2 5 4 18 3 2" xfId="12376" xr:uid="{00000000-0005-0000-0000-0000452C0000}"/>
    <cellStyle name="Normal 2 5 4 18 4" xfId="12374" xr:uid="{00000000-0005-0000-0000-0000462C0000}"/>
    <cellStyle name="Normal 2 5 4 19" xfId="6580" xr:uid="{00000000-0005-0000-0000-0000472C0000}"/>
    <cellStyle name="Normal 2 5 4 19 2" xfId="6581" xr:uid="{00000000-0005-0000-0000-0000482C0000}"/>
    <cellStyle name="Normal 2 5 4 19 2 2" xfId="12378" xr:uid="{00000000-0005-0000-0000-0000492C0000}"/>
    <cellStyle name="Normal 2 5 4 19 3" xfId="6582" xr:uid="{00000000-0005-0000-0000-00004A2C0000}"/>
    <cellStyle name="Normal 2 5 4 19 3 2" xfId="12379" xr:uid="{00000000-0005-0000-0000-00004B2C0000}"/>
    <cellStyle name="Normal 2 5 4 19 4" xfId="12377" xr:uid="{00000000-0005-0000-0000-00004C2C0000}"/>
    <cellStyle name="Normal 2 5 4 2" xfId="6583" xr:uid="{00000000-0005-0000-0000-00004D2C0000}"/>
    <cellStyle name="Normal 2 5 4 2 2" xfId="6584" xr:uid="{00000000-0005-0000-0000-00004E2C0000}"/>
    <cellStyle name="Normal 2 5 4 2 2 2" xfId="12381" xr:uid="{00000000-0005-0000-0000-00004F2C0000}"/>
    <cellStyle name="Normal 2 5 4 2 3" xfId="6585" xr:uid="{00000000-0005-0000-0000-0000502C0000}"/>
    <cellStyle name="Normal 2 5 4 2 3 2" xfId="12382" xr:uid="{00000000-0005-0000-0000-0000512C0000}"/>
    <cellStyle name="Normal 2 5 4 2 4" xfId="12380" xr:uid="{00000000-0005-0000-0000-0000522C0000}"/>
    <cellStyle name="Normal 2 5 4 20" xfId="6586" xr:uid="{00000000-0005-0000-0000-0000532C0000}"/>
    <cellStyle name="Normal 2 5 4 20 2" xfId="6587" xr:uid="{00000000-0005-0000-0000-0000542C0000}"/>
    <cellStyle name="Normal 2 5 4 20 2 2" xfId="12384" xr:uid="{00000000-0005-0000-0000-0000552C0000}"/>
    <cellStyle name="Normal 2 5 4 20 3" xfId="6588" xr:uid="{00000000-0005-0000-0000-0000562C0000}"/>
    <cellStyle name="Normal 2 5 4 20 3 2" xfId="12385" xr:uid="{00000000-0005-0000-0000-0000572C0000}"/>
    <cellStyle name="Normal 2 5 4 20 4" xfId="12383" xr:uid="{00000000-0005-0000-0000-0000582C0000}"/>
    <cellStyle name="Normal 2 5 4 21" xfId="6589" xr:uid="{00000000-0005-0000-0000-0000592C0000}"/>
    <cellStyle name="Normal 2 5 4 21 2" xfId="6590" xr:uid="{00000000-0005-0000-0000-00005A2C0000}"/>
    <cellStyle name="Normal 2 5 4 21 2 2" xfId="12387" xr:uid="{00000000-0005-0000-0000-00005B2C0000}"/>
    <cellStyle name="Normal 2 5 4 21 3" xfId="6591" xr:uid="{00000000-0005-0000-0000-00005C2C0000}"/>
    <cellStyle name="Normal 2 5 4 21 3 2" xfId="12388" xr:uid="{00000000-0005-0000-0000-00005D2C0000}"/>
    <cellStyle name="Normal 2 5 4 21 4" xfId="12386" xr:uid="{00000000-0005-0000-0000-00005E2C0000}"/>
    <cellStyle name="Normal 2 5 4 22" xfId="6592" xr:uid="{00000000-0005-0000-0000-00005F2C0000}"/>
    <cellStyle name="Normal 2 5 4 22 2" xfId="12389" xr:uid="{00000000-0005-0000-0000-0000602C0000}"/>
    <cellStyle name="Normal 2 5 4 23" xfId="6593" xr:uid="{00000000-0005-0000-0000-0000612C0000}"/>
    <cellStyle name="Normal 2 5 4 23 2" xfId="12390" xr:uid="{00000000-0005-0000-0000-0000622C0000}"/>
    <cellStyle name="Normal 2 5 4 24" xfId="12349" xr:uid="{00000000-0005-0000-0000-0000632C0000}"/>
    <cellStyle name="Normal 2 5 4 3" xfId="6594" xr:uid="{00000000-0005-0000-0000-0000642C0000}"/>
    <cellStyle name="Normal 2 5 4 3 2" xfId="6595" xr:uid="{00000000-0005-0000-0000-0000652C0000}"/>
    <cellStyle name="Normal 2 5 4 3 2 2" xfId="12392" xr:uid="{00000000-0005-0000-0000-0000662C0000}"/>
    <cellStyle name="Normal 2 5 4 3 3" xfId="6596" xr:uid="{00000000-0005-0000-0000-0000672C0000}"/>
    <cellStyle name="Normal 2 5 4 3 3 2" xfId="12393" xr:uid="{00000000-0005-0000-0000-0000682C0000}"/>
    <cellStyle name="Normal 2 5 4 3 4" xfId="12391" xr:uid="{00000000-0005-0000-0000-0000692C0000}"/>
    <cellStyle name="Normal 2 5 4 4" xfId="6597" xr:uid="{00000000-0005-0000-0000-00006A2C0000}"/>
    <cellStyle name="Normal 2 5 4 4 2" xfId="6598" xr:uid="{00000000-0005-0000-0000-00006B2C0000}"/>
    <cellStyle name="Normal 2 5 4 4 2 2" xfId="12395" xr:uid="{00000000-0005-0000-0000-00006C2C0000}"/>
    <cellStyle name="Normal 2 5 4 4 3" xfId="6599" xr:uid="{00000000-0005-0000-0000-00006D2C0000}"/>
    <cellStyle name="Normal 2 5 4 4 3 2" xfId="12396" xr:uid="{00000000-0005-0000-0000-00006E2C0000}"/>
    <cellStyle name="Normal 2 5 4 4 4" xfId="12394" xr:uid="{00000000-0005-0000-0000-00006F2C0000}"/>
    <cellStyle name="Normal 2 5 4 5" xfId="6600" xr:uid="{00000000-0005-0000-0000-0000702C0000}"/>
    <cellStyle name="Normal 2 5 4 5 2" xfId="6601" xr:uid="{00000000-0005-0000-0000-0000712C0000}"/>
    <cellStyle name="Normal 2 5 4 5 2 2" xfId="12398" xr:uid="{00000000-0005-0000-0000-0000722C0000}"/>
    <cellStyle name="Normal 2 5 4 5 3" xfId="6602" xr:uid="{00000000-0005-0000-0000-0000732C0000}"/>
    <cellStyle name="Normal 2 5 4 5 3 2" xfId="12399" xr:uid="{00000000-0005-0000-0000-0000742C0000}"/>
    <cellStyle name="Normal 2 5 4 5 4" xfId="12397" xr:uid="{00000000-0005-0000-0000-0000752C0000}"/>
    <cellStyle name="Normal 2 5 4 6" xfId="6603" xr:uid="{00000000-0005-0000-0000-0000762C0000}"/>
    <cellStyle name="Normal 2 5 4 6 2" xfId="6604" xr:uid="{00000000-0005-0000-0000-0000772C0000}"/>
    <cellStyle name="Normal 2 5 4 6 2 2" xfId="12401" xr:uid="{00000000-0005-0000-0000-0000782C0000}"/>
    <cellStyle name="Normal 2 5 4 6 3" xfId="6605" xr:uid="{00000000-0005-0000-0000-0000792C0000}"/>
    <cellStyle name="Normal 2 5 4 6 3 2" xfId="12402" xr:uid="{00000000-0005-0000-0000-00007A2C0000}"/>
    <cellStyle name="Normal 2 5 4 6 4" xfId="12400" xr:uid="{00000000-0005-0000-0000-00007B2C0000}"/>
    <cellStyle name="Normal 2 5 4 7" xfId="6606" xr:uid="{00000000-0005-0000-0000-00007C2C0000}"/>
    <cellStyle name="Normal 2 5 4 7 2" xfId="6607" xr:uid="{00000000-0005-0000-0000-00007D2C0000}"/>
    <cellStyle name="Normal 2 5 4 7 2 2" xfId="12404" xr:uid="{00000000-0005-0000-0000-00007E2C0000}"/>
    <cellStyle name="Normal 2 5 4 7 3" xfId="6608" xr:uid="{00000000-0005-0000-0000-00007F2C0000}"/>
    <cellStyle name="Normal 2 5 4 7 3 2" xfId="12405" xr:uid="{00000000-0005-0000-0000-0000802C0000}"/>
    <cellStyle name="Normal 2 5 4 7 4" xfId="12403" xr:uid="{00000000-0005-0000-0000-0000812C0000}"/>
    <cellStyle name="Normal 2 5 4 8" xfId="6609" xr:uid="{00000000-0005-0000-0000-0000822C0000}"/>
    <cellStyle name="Normal 2 5 4 8 2" xfId="6610" xr:uid="{00000000-0005-0000-0000-0000832C0000}"/>
    <cellStyle name="Normal 2 5 4 8 2 2" xfId="12407" xr:uid="{00000000-0005-0000-0000-0000842C0000}"/>
    <cellStyle name="Normal 2 5 4 8 3" xfId="6611" xr:uid="{00000000-0005-0000-0000-0000852C0000}"/>
    <cellStyle name="Normal 2 5 4 8 3 2" xfId="12408" xr:uid="{00000000-0005-0000-0000-0000862C0000}"/>
    <cellStyle name="Normal 2 5 4 8 4" xfId="12406" xr:uid="{00000000-0005-0000-0000-0000872C0000}"/>
    <cellStyle name="Normal 2 5 4 9" xfId="6612" xr:uid="{00000000-0005-0000-0000-0000882C0000}"/>
    <cellStyle name="Normal 2 5 4 9 2" xfId="6613" xr:uid="{00000000-0005-0000-0000-0000892C0000}"/>
    <cellStyle name="Normal 2 5 4 9 2 2" xfId="12410" xr:uid="{00000000-0005-0000-0000-00008A2C0000}"/>
    <cellStyle name="Normal 2 5 4 9 3" xfId="6614" xr:uid="{00000000-0005-0000-0000-00008B2C0000}"/>
    <cellStyle name="Normal 2 5 4 9 3 2" xfId="12411" xr:uid="{00000000-0005-0000-0000-00008C2C0000}"/>
    <cellStyle name="Normal 2 5 4 9 4" xfId="12409" xr:uid="{00000000-0005-0000-0000-00008D2C0000}"/>
    <cellStyle name="Normal 2 5 5" xfId="6615" xr:uid="{00000000-0005-0000-0000-00008E2C0000}"/>
    <cellStyle name="Normal 2 5 5 2" xfId="6616" xr:uid="{00000000-0005-0000-0000-00008F2C0000}"/>
    <cellStyle name="Normal 2 5 5 2 2" xfId="12413" xr:uid="{00000000-0005-0000-0000-0000902C0000}"/>
    <cellStyle name="Normal 2 5 5 3" xfId="6617" xr:uid="{00000000-0005-0000-0000-0000912C0000}"/>
    <cellStyle name="Normal 2 5 5 3 2" xfId="12414" xr:uid="{00000000-0005-0000-0000-0000922C0000}"/>
    <cellStyle name="Normal 2 5 5 4" xfId="12412" xr:uid="{00000000-0005-0000-0000-0000932C0000}"/>
    <cellStyle name="Normal 2 5 6" xfId="6618" xr:uid="{00000000-0005-0000-0000-0000942C0000}"/>
    <cellStyle name="Normal 2 5 6 2" xfId="6619" xr:uid="{00000000-0005-0000-0000-0000952C0000}"/>
    <cellStyle name="Normal 2 5 6 2 2" xfId="12416" xr:uid="{00000000-0005-0000-0000-0000962C0000}"/>
    <cellStyle name="Normal 2 5 6 3" xfId="6620" xr:uid="{00000000-0005-0000-0000-0000972C0000}"/>
    <cellStyle name="Normal 2 5 6 3 2" xfId="12417" xr:uid="{00000000-0005-0000-0000-0000982C0000}"/>
    <cellStyle name="Normal 2 5 6 4" xfId="12415" xr:uid="{00000000-0005-0000-0000-0000992C0000}"/>
    <cellStyle name="Normal 2 5 7" xfId="6621" xr:uid="{00000000-0005-0000-0000-00009A2C0000}"/>
    <cellStyle name="Normal 2 5 7 2" xfId="6622" xr:uid="{00000000-0005-0000-0000-00009B2C0000}"/>
    <cellStyle name="Normal 2 5 7 2 2" xfId="12419" xr:uid="{00000000-0005-0000-0000-00009C2C0000}"/>
    <cellStyle name="Normal 2 5 7 3" xfId="6623" xr:uid="{00000000-0005-0000-0000-00009D2C0000}"/>
    <cellStyle name="Normal 2 5 7 3 2" xfId="12420" xr:uid="{00000000-0005-0000-0000-00009E2C0000}"/>
    <cellStyle name="Normal 2 5 7 4" xfId="12418" xr:uid="{00000000-0005-0000-0000-00009F2C0000}"/>
    <cellStyle name="Normal 2 5 8" xfId="6624" xr:uid="{00000000-0005-0000-0000-0000A02C0000}"/>
    <cellStyle name="Normal 2 5 8 2" xfId="6625" xr:uid="{00000000-0005-0000-0000-0000A12C0000}"/>
    <cellStyle name="Normal 2 5 8 2 2" xfId="12422" xr:uid="{00000000-0005-0000-0000-0000A22C0000}"/>
    <cellStyle name="Normal 2 5 8 3" xfId="6626" xr:uid="{00000000-0005-0000-0000-0000A32C0000}"/>
    <cellStyle name="Normal 2 5 8 3 2" xfId="12423" xr:uid="{00000000-0005-0000-0000-0000A42C0000}"/>
    <cellStyle name="Normal 2 5 8 4" xfId="12421" xr:uid="{00000000-0005-0000-0000-0000A52C0000}"/>
    <cellStyle name="Normal 2 5 9" xfId="6627" xr:uid="{00000000-0005-0000-0000-0000A62C0000}"/>
    <cellStyle name="Normal 2 5 9 2" xfId="6628" xr:uid="{00000000-0005-0000-0000-0000A72C0000}"/>
    <cellStyle name="Normal 2 5 9 2 2" xfId="12425" xr:uid="{00000000-0005-0000-0000-0000A82C0000}"/>
    <cellStyle name="Normal 2 5 9 3" xfId="6629" xr:uid="{00000000-0005-0000-0000-0000A92C0000}"/>
    <cellStyle name="Normal 2 5 9 3 2" xfId="12426" xr:uid="{00000000-0005-0000-0000-0000AA2C0000}"/>
    <cellStyle name="Normal 2 5 9 4" xfId="12424" xr:uid="{00000000-0005-0000-0000-0000AB2C0000}"/>
    <cellStyle name="Normal 2 5_WBS" xfId="6630" xr:uid="{00000000-0005-0000-0000-0000AC2C0000}"/>
    <cellStyle name="Normal 2 6" xfId="6631" xr:uid="{00000000-0005-0000-0000-0000AD2C0000}"/>
    <cellStyle name="Normal 2 6 2" xfId="6632" xr:uid="{00000000-0005-0000-0000-0000AE2C0000}"/>
    <cellStyle name="Normal 2 6 2 2" xfId="12428" xr:uid="{00000000-0005-0000-0000-0000AF2C0000}"/>
    <cellStyle name="Normal 2 6 2 2 2" xfId="15894" xr:uid="{00000000-0005-0000-0000-0000B02C0000}"/>
    <cellStyle name="Normal 2 6 2 2 2 2" xfId="15895" xr:uid="{00000000-0005-0000-0000-0000B12C0000}"/>
    <cellStyle name="Normal 2 6 2 2 3" xfId="15896" xr:uid="{00000000-0005-0000-0000-0000B22C0000}"/>
    <cellStyle name="Normal 2 6 2 3" xfId="15897" xr:uid="{00000000-0005-0000-0000-0000B32C0000}"/>
    <cellStyle name="Normal 2 6 2 3 2" xfId="15898" xr:uid="{00000000-0005-0000-0000-0000B42C0000}"/>
    <cellStyle name="Normal 2 6 2 3 2 2" xfId="15899" xr:uid="{00000000-0005-0000-0000-0000B52C0000}"/>
    <cellStyle name="Normal 2 6 2 3 3" xfId="15900" xr:uid="{00000000-0005-0000-0000-0000B62C0000}"/>
    <cellStyle name="Normal 2 6 2 4" xfId="15901" xr:uid="{00000000-0005-0000-0000-0000B72C0000}"/>
    <cellStyle name="Normal 2 6 2 4 2" xfId="15902" xr:uid="{00000000-0005-0000-0000-0000B82C0000}"/>
    <cellStyle name="Normal 2 6 2 4 2 2" xfId="15903" xr:uid="{00000000-0005-0000-0000-0000B92C0000}"/>
    <cellStyle name="Normal 2 6 2 4 3" xfId="15904" xr:uid="{00000000-0005-0000-0000-0000BA2C0000}"/>
    <cellStyle name="Normal 2 6 2 5" xfId="15905" xr:uid="{00000000-0005-0000-0000-0000BB2C0000}"/>
    <cellStyle name="Normal 2 6 2 5 2" xfId="15906" xr:uid="{00000000-0005-0000-0000-0000BC2C0000}"/>
    <cellStyle name="Normal 2 6 2 5 2 2" xfId="15907" xr:uid="{00000000-0005-0000-0000-0000BD2C0000}"/>
    <cellStyle name="Normal 2 6 2 5 3" xfId="15908" xr:uid="{00000000-0005-0000-0000-0000BE2C0000}"/>
    <cellStyle name="Normal 2 6 2 6" xfId="15909" xr:uid="{00000000-0005-0000-0000-0000BF2C0000}"/>
    <cellStyle name="Normal 2 6 2 6 2" xfId="15910" xr:uid="{00000000-0005-0000-0000-0000C02C0000}"/>
    <cellStyle name="Normal 2 6 2 7" xfId="15911" xr:uid="{00000000-0005-0000-0000-0000C12C0000}"/>
    <cellStyle name="Normal 2 6 3" xfId="6633" xr:uid="{00000000-0005-0000-0000-0000C22C0000}"/>
    <cellStyle name="Normal 2 6 3 2" xfId="12429" xr:uid="{00000000-0005-0000-0000-0000C32C0000}"/>
    <cellStyle name="Normal 2 6 3 2 2" xfId="15912" xr:uid="{00000000-0005-0000-0000-0000C42C0000}"/>
    <cellStyle name="Normal 2 6 3 3" xfId="15913" xr:uid="{00000000-0005-0000-0000-0000C52C0000}"/>
    <cellStyle name="Normal 2 6 4" xfId="13931" xr:uid="{00000000-0005-0000-0000-0000C62C0000}"/>
    <cellStyle name="Normal 2 6 4 2" xfId="15914" xr:uid="{00000000-0005-0000-0000-0000C72C0000}"/>
    <cellStyle name="Normal 2 6 4 2 2" xfId="15915" xr:uid="{00000000-0005-0000-0000-0000C82C0000}"/>
    <cellStyle name="Normal 2 6 4 3" xfId="15916" xr:uid="{00000000-0005-0000-0000-0000C92C0000}"/>
    <cellStyle name="Normal 2 6 5" xfId="12427" xr:uid="{00000000-0005-0000-0000-0000CA2C0000}"/>
    <cellStyle name="Normal 2 6 5 2" xfId="15917" xr:uid="{00000000-0005-0000-0000-0000CB2C0000}"/>
    <cellStyle name="Normal 2 6 5 2 2" xfId="15918" xr:uid="{00000000-0005-0000-0000-0000CC2C0000}"/>
    <cellStyle name="Normal 2 6 5 3" xfId="15919" xr:uid="{00000000-0005-0000-0000-0000CD2C0000}"/>
    <cellStyle name="Normal 2 6 6" xfId="15920" xr:uid="{00000000-0005-0000-0000-0000CE2C0000}"/>
    <cellStyle name="Normal 2 6 6 2" xfId="15921" xr:uid="{00000000-0005-0000-0000-0000CF2C0000}"/>
    <cellStyle name="Normal 2 6 6 2 2" xfId="15922" xr:uid="{00000000-0005-0000-0000-0000D02C0000}"/>
    <cellStyle name="Normal 2 6 6 3" xfId="15923" xr:uid="{00000000-0005-0000-0000-0000D12C0000}"/>
    <cellStyle name="Normal 2 6 7" xfId="15924" xr:uid="{00000000-0005-0000-0000-0000D22C0000}"/>
    <cellStyle name="Normal 2 6 7 2" xfId="15925" xr:uid="{00000000-0005-0000-0000-0000D32C0000}"/>
    <cellStyle name="Normal 2 6 7 2 2" xfId="15926" xr:uid="{00000000-0005-0000-0000-0000D42C0000}"/>
    <cellStyle name="Normal 2 6 7 3" xfId="15927" xr:uid="{00000000-0005-0000-0000-0000D52C0000}"/>
    <cellStyle name="Normal 2 6 8" xfId="15928" xr:uid="{00000000-0005-0000-0000-0000D62C0000}"/>
    <cellStyle name="Normal 2 6 8 2" xfId="15929" xr:uid="{00000000-0005-0000-0000-0000D72C0000}"/>
    <cellStyle name="Normal 2 6 9" xfId="15930" xr:uid="{00000000-0005-0000-0000-0000D82C0000}"/>
    <cellStyle name="Normal 2 7" xfId="6634" xr:uid="{00000000-0005-0000-0000-0000D92C0000}"/>
    <cellStyle name="Normal 2 7 2" xfId="6635" xr:uid="{00000000-0005-0000-0000-0000DA2C0000}"/>
    <cellStyle name="Normal 2 7 2 2" xfId="12431" xr:uid="{00000000-0005-0000-0000-0000DB2C0000}"/>
    <cellStyle name="Normal 2 7 2 2 2" xfId="15931" xr:uid="{00000000-0005-0000-0000-0000DC2C0000}"/>
    <cellStyle name="Normal 2 7 2 2 2 2" xfId="15932" xr:uid="{00000000-0005-0000-0000-0000DD2C0000}"/>
    <cellStyle name="Normal 2 7 2 2 3" xfId="15933" xr:uid="{00000000-0005-0000-0000-0000DE2C0000}"/>
    <cellStyle name="Normal 2 7 2 3" xfId="15934" xr:uid="{00000000-0005-0000-0000-0000DF2C0000}"/>
    <cellStyle name="Normal 2 7 2 3 2" xfId="15935" xr:uid="{00000000-0005-0000-0000-0000E02C0000}"/>
    <cellStyle name="Normal 2 7 2 3 2 2" xfId="15936" xr:uid="{00000000-0005-0000-0000-0000E12C0000}"/>
    <cellStyle name="Normal 2 7 2 3 3" xfId="15937" xr:uid="{00000000-0005-0000-0000-0000E22C0000}"/>
    <cellStyle name="Normal 2 7 2 4" xfId="15938" xr:uid="{00000000-0005-0000-0000-0000E32C0000}"/>
    <cellStyle name="Normal 2 7 2 4 2" xfId="15939" xr:uid="{00000000-0005-0000-0000-0000E42C0000}"/>
    <cellStyle name="Normal 2 7 2 4 2 2" xfId="15940" xr:uid="{00000000-0005-0000-0000-0000E52C0000}"/>
    <cellStyle name="Normal 2 7 2 4 3" xfId="15941" xr:uid="{00000000-0005-0000-0000-0000E62C0000}"/>
    <cellStyle name="Normal 2 7 2 5" xfId="15942" xr:uid="{00000000-0005-0000-0000-0000E72C0000}"/>
    <cellStyle name="Normal 2 7 2 5 2" xfId="15943" xr:uid="{00000000-0005-0000-0000-0000E82C0000}"/>
    <cellStyle name="Normal 2 7 2 5 2 2" xfId="15944" xr:uid="{00000000-0005-0000-0000-0000E92C0000}"/>
    <cellStyle name="Normal 2 7 2 5 3" xfId="15945" xr:uid="{00000000-0005-0000-0000-0000EA2C0000}"/>
    <cellStyle name="Normal 2 7 2 6" xfId="15946" xr:uid="{00000000-0005-0000-0000-0000EB2C0000}"/>
    <cellStyle name="Normal 2 7 2 6 2" xfId="15947" xr:uid="{00000000-0005-0000-0000-0000EC2C0000}"/>
    <cellStyle name="Normal 2 7 2 7" xfId="15948" xr:uid="{00000000-0005-0000-0000-0000ED2C0000}"/>
    <cellStyle name="Normal 2 7 3" xfId="6636" xr:uid="{00000000-0005-0000-0000-0000EE2C0000}"/>
    <cellStyle name="Normal 2 7 3 2" xfId="12432" xr:uid="{00000000-0005-0000-0000-0000EF2C0000}"/>
    <cellStyle name="Normal 2 7 3 2 2" xfId="15949" xr:uid="{00000000-0005-0000-0000-0000F02C0000}"/>
    <cellStyle name="Normal 2 7 3 3" xfId="15950" xr:uid="{00000000-0005-0000-0000-0000F12C0000}"/>
    <cellStyle name="Normal 2 7 4" xfId="12430" xr:uid="{00000000-0005-0000-0000-0000F22C0000}"/>
    <cellStyle name="Normal 2 7 4 2" xfId="15951" xr:uid="{00000000-0005-0000-0000-0000F32C0000}"/>
    <cellStyle name="Normal 2 7 4 2 2" xfId="15952" xr:uid="{00000000-0005-0000-0000-0000F42C0000}"/>
    <cellStyle name="Normal 2 7 4 3" xfId="15953" xr:uid="{00000000-0005-0000-0000-0000F52C0000}"/>
    <cellStyle name="Normal 2 7 5" xfId="15954" xr:uid="{00000000-0005-0000-0000-0000F62C0000}"/>
    <cellStyle name="Normal 2 7 5 2" xfId="15955" xr:uid="{00000000-0005-0000-0000-0000F72C0000}"/>
    <cellStyle name="Normal 2 7 5 2 2" xfId="15956" xr:uid="{00000000-0005-0000-0000-0000F82C0000}"/>
    <cellStyle name="Normal 2 7 5 3" xfId="15957" xr:uid="{00000000-0005-0000-0000-0000F92C0000}"/>
    <cellStyle name="Normal 2 7 6" xfId="15958" xr:uid="{00000000-0005-0000-0000-0000FA2C0000}"/>
    <cellStyle name="Normal 2 7 6 2" xfId="15959" xr:uid="{00000000-0005-0000-0000-0000FB2C0000}"/>
    <cellStyle name="Normal 2 7 6 2 2" xfId="15960" xr:uid="{00000000-0005-0000-0000-0000FC2C0000}"/>
    <cellStyle name="Normal 2 7 6 3" xfId="15961" xr:uid="{00000000-0005-0000-0000-0000FD2C0000}"/>
    <cellStyle name="Normal 2 7 7" xfId="15962" xr:uid="{00000000-0005-0000-0000-0000FE2C0000}"/>
    <cellStyle name="Normal 2 7 7 2" xfId="15963" xr:uid="{00000000-0005-0000-0000-0000FF2C0000}"/>
    <cellStyle name="Normal 2 7 7 2 2" xfId="15964" xr:uid="{00000000-0005-0000-0000-0000002D0000}"/>
    <cellStyle name="Normal 2 7 7 3" xfId="15965" xr:uid="{00000000-0005-0000-0000-0000012D0000}"/>
    <cellStyle name="Normal 2 7 8" xfId="15966" xr:uid="{00000000-0005-0000-0000-0000022D0000}"/>
    <cellStyle name="Normal 2 7 8 2" xfId="15967" xr:uid="{00000000-0005-0000-0000-0000032D0000}"/>
    <cellStyle name="Normal 2 7 9" xfId="15968" xr:uid="{00000000-0005-0000-0000-0000042D0000}"/>
    <cellStyle name="Normal 2 8" xfId="6637" xr:uid="{00000000-0005-0000-0000-0000052D0000}"/>
    <cellStyle name="Normal 2 8 2" xfId="6638" xr:uid="{00000000-0005-0000-0000-0000062D0000}"/>
    <cellStyle name="Normal 2 8 2 2" xfId="12434" xr:uid="{00000000-0005-0000-0000-0000072D0000}"/>
    <cellStyle name="Normal 2 8 2 2 2" xfId="15969" xr:uid="{00000000-0005-0000-0000-0000082D0000}"/>
    <cellStyle name="Normal 2 8 2 2 2 2" xfId="15970" xr:uid="{00000000-0005-0000-0000-0000092D0000}"/>
    <cellStyle name="Normal 2 8 2 2 3" xfId="15971" xr:uid="{00000000-0005-0000-0000-00000A2D0000}"/>
    <cellStyle name="Normal 2 8 2 3" xfId="15972" xr:uid="{00000000-0005-0000-0000-00000B2D0000}"/>
    <cellStyle name="Normal 2 8 2 3 2" xfId="15973" xr:uid="{00000000-0005-0000-0000-00000C2D0000}"/>
    <cellStyle name="Normal 2 8 2 3 2 2" xfId="15974" xr:uid="{00000000-0005-0000-0000-00000D2D0000}"/>
    <cellStyle name="Normal 2 8 2 3 3" xfId="15975" xr:uid="{00000000-0005-0000-0000-00000E2D0000}"/>
    <cellStyle name="Normal 2 8 2 4" xfId="15976" xr:uid="{00000000-0005-0000-0000-00000F2D0000}"/>
    <cellStyle name="Normal 2 8 2 4 2" xfId="15977" xr:uid="{00000000-0005-0000-0000-0000102D0000}"/>
    <cellStyle name="Normal 2 8 2 4 2 2" xfId="15978" xr:uid="{00000000-0005-0000-0000-0000112D0000}"/>
    <cellStyle name="Normal 2 8 2 4 3" xfId="15979" xr:uid="{00000000-0005-0000-0000-0000122D0000}"/>
    <cellStyle name="Normal 2 8 2 5" xfId="15980" xr:uid="{00000000-0005-0000-0000-0000132D0000}"/>
    <cellStyle name="Normal 2 8 2 5 2" xfId="15981" xr:uid="{00000000-0005-0000-0000-0000142D0000}"/>
    <cellStyle name="Normal 2 8 2 5 2 2" xfId="15982" xr:uid="{00000000-0005-0000-0000-0000152D0000}"/>
    <cellStyle name="Normal 2 8 2 5 3" xfId="15983" xr:uid="{00000000-0005-0000-0000-0000162D0000}"/>
    <cellStyle name="Normal 2 8 2 6" xfId="15984" xr:uid="{00000000-0005-0000-0000-0000172D0000}"/>
    <cellStyle name="Normal 2 8 2 6 2" xfId="15985" xr:uid="{00000000-0005-0000-0000-0000182D0000}"/>
    <cellStyle name="Normal 2 8 2 7" xfId="15986" xr:uid="{00000000-0005-0000-0000-0000192D0000}"/>
    <cellStyle name="Normal 2 8 3" xfId="6639" xr:uid="{00000000-0005-0000-0000-00001A2D0000}"/>
    <cellStyle name="Normal 2 8 3 2" xfId="12435" xr:uid="{00000000-0005-0000-0000-00001B2D0000}"/>
    <cellStyle name="Normal 2 8 3 2 2" xfId="15987" xr:uid="{00000000-0005-0000-0000-00001C2D0000}"/>
    <cellStyle name="Normal 2 8 3 3" xfId="15988" xr:uid="{00000000-0005-0000-0000-00001D2D0000}"/>
    <cellStyle name="Normal 2 8 4" xfId="12433" xr:uid="{00000000-0005-0000-0000-00001E2D0000}"/>
    <cellStyle name="Normal 2 8 4 2" xfId="15989" xr:uid="{00000000-0005-0000-0000-00001F2D0000}"/>
    <cellStyle name="Normal 2 8 4 2 2" xfId="15990" xr:uid="{00000000-0005-0000-0000-0000202D0000}"/>
    <cellStyle name="Normal 2 8 4 3" xfId="15991" xr:uid="{00000000-0005-0000-0000-0000212D0000}"/>
    <cellStyle name="Normal 2 8 5" xfId="15992" xr:uid="{00000000-0005-0000-0000-0000222D0000}"/>
    <cellStyle name="Normal 2 8 5 2" xfId="15993" xr:uid="{00000000-0005-0000-0000-0000232D0000}"/>
    <cellStyle name="Normal 2 8 5 2 2" xfId="15994" xr:uid="{00000000-0005-0000-0000-0000242D0000}"/>
    <cellStyle name="Normal 2 8 5 3" xfId="15995" xr:uid="{00000000-0005-0000-0000-0000252D0000}"/>
    <cellStyle name="Normal 2 8 6" xfId="15996" xr:uid="{00000000-0005-0000-0000-0000262D0000}"/>
    <cellStyle name="Normal 2 8 6 2" xfId="15997" xr:uid="{00000000-0005-0000-0000-0000272D0000}"/>
    <cellStyle name="Normal 2 8 6 2 2" xfId="15998" xr:uid="{00000000-0005-0000-0000-0000282D0000}"/>
    <cellStyle name="Normal 2 8 6 3" xfId="15999" xr:uid="{00000000-0005-0000-0000-0000292D0000}"/>
    <cellStyle name="Normal 2 8 7" xfId="16000" xr:uid="{00000000-0005-0000-0000-00002A2D0000}"/>
    <cellStyle name="Normal 2 8 7 2" xfId="16001" xr:uid="{00000000-0005-0000-0000-00002B2D0000}"/>
    <cellStyle name="Normal 2 8 7 2 2" xfId="16002" xr:uid="{00000000-0005-0000-0000-00002C2D0000}"/>
    <cellStyle name="Normal 2 8 7 3" xfId="16003" xr:uid="{00000000-0005-0000-0000-00002D2D0000}"/>
    <cellStyle name="Normal 2 8 8" xfId="16004" xr:uid="{00000000-0005-0000-0000-00002E2D0000}"/>
    <cellStyle name="Normal 2 8 8 2" xfId="16005" xr:uid="{00000000-0005-0000-0000-00002F2D0000}"/>
    <cellStyle name="Normal 2 8 9" xfId="16006" xr:uid="{00000000-0005-0000-0000-0000302D0000}"/>
    <cellStyle name="Normal 2 9" xfId="6640" xr:uid="{00000000-0005-0000-0000-0000312D0000}"/>
    <cellStyle name="Normal 2 9 2" xfId="6641" xr:uid="{00000000-0005-0000-0000-0000322D0000}"/>
    <cellStyle name="Normal 2 9 2 2" xfId="12437" xr:uid="{00000000-0005-0000-0000-0000332D0000}"/>
    <cellStyle name="Normal 2 9 2 2 2" xfId="16007" xr:uid="{00000000-0005-0000-0000-0000342D0000}"/>
    <cellStyle name="Normal 2 9 2 2 2 2" xfId="16008" xr:uid="{00000000-0005-0000-0000-0000352D0000}"/>
    <cellStyle name="Normal 2 9 2 2 3" xfId="16009" xr:uid="{00000000-0005-0000-0000-0000362D0000}"/>
    <cellStyle name="Normal 2 9 2 3" xfId="16010" xr:uid="{00000000-0005-0000-0000-0000372D0000}"/>
    <cellStyle name="Normal 2 9 2 3 2" xfId="16011" xr:uid="{00000000-0005-0000-0000-0000382D0000}"/>
    <cellStyle name="Normal 2 9 2 3 2 2" xfId="16012" xr:uid="{00000000-0005-0000-0000-0000392D0000}"/>
    <cellStyle name="Normal 2 9 2 3 3" xfId="16013" xr:uid="{00000000-0005-0000-0000-00003A2D0000}"/>
    <cellStyle name="Normal 2 9 2 4" xfId="16014" xr:uid="{00000000-0005-0000-0000-00003B2D0000}"/>
    <cellStyle name="Normal 2 9 2 4 2" xfId="16015" xr:uid="{00000000-0005-0000-0000-00003C2D0000}"/>
    <cellStyle name="Normal 2 9 2 4 2 2" xfId="16016" xr:uid="{00000000-0005-0000-0000-00003D2D0000}"/>
    <cellStyle name="Normal 2 9 2 4 3" xfId="16017" xr:uid="{00000000-0005-0000-0000-00003E2D0000}"/>
    <cellStyle name="Normal 2 9 2 5" xfId="16018" xr:uid="{00000000-0005-0000-0000-00003F2D0000}"/>
    <cellStyle name="Normal 2 9 2 5 2" xfId="16019" xr:uid="{00000000-0005-0000-0000-0000402D0000}"/>
    <cellStyle name="Normal 2 9 2 5 2 2" xfId="16020" xr:uid="{00000000-0005-0000-0000-0000412D0000}"/>
    <cellStyle name="Normal 2 9 2 5 3" xfId="16021" xr:uid="{00000000-0005-0000-0000-0000422D0000}"/>
    <cellStyle name="Normal 2 9 2 6" xfId="16022" xr:uid="{00000000-0005-0000-0000-0000432D0000}"/>
    <cellStyle name="Normal 2 9 2 6 2" xfId="16023" xr:uid="{00000000-0005-0000-0000-0000442D0000}"/>
    <cellStyle name="Normal 2 9 2 7" xfId="16024" xr:uid="{00000000-0005-0000-0000-0000452D0000}"/>
    <cellStyle name="Normal 2 9 3" xfId="6642" xr:uid="{00000000-0005-0000-0000-0000462D0000}"/>
    <cellStyle name="Normal 2 9 3 2" xfId="12438" xr:uid="{00000000-0005-0000-0000-0000472D0000}"/>
    <cellStyle name="Normal 2 9 3 2 2" xfId="16025" xr:uid="{00000000-0005-0000-0000-0000482D0000}"/>
    <cellStyle name="Normal 2 9 3 3" xfId="16026" xr:uid="{00000000-0005-0000-0000-0000492D0000}"/>
    <cellStyle name="Normal 2 9 4" xfId="12436" xr:uid="{00000000-0005-0000-0000-00004A2D0000}"/>
    <cellStyle name="Normal 2 9 4 2" xfId="16027" xr:uid="{00000000-0005-0000-0000-00004B2D0000}"/>
    <cellStyle name="Normal 2 9 4 2 2" xfId="16028" xr:uid="{00000000-0005-0000-0000-00004C2D0000}"/>
    <cellStyle name="Normal 2 9 4 3" xfId="16029" xr:uid="{00000000-0005-0000-0000-00004D2D0000}"/>
    <cellStyle name="Normal 2 9 5" xfId="16030" xr:uid="{00000000-0005-0000-0000-00004E2D0000}"/>
    <cellStyle name="Normal 2 9 5 2" xfId="16031" xr:uid="{00000000-0005-0000-0000-00004F2D0000}"/>
    <cellStyle name="Normal 2 9 5 2 2" xfId="16032" xr:uid="{00000000-0005-0000-0000-0000502D0000}"/>
    <cellStyle name="Normal 2 9 5 3" xfId="16033" xr:uid="{00000000-0005-0000-0000-0000512D0000}"/>
    <cellStyle name="Normal 2 9 6" xfId="16034" xr:uid="{00000000-0005-0000-0000-0000522D0000}"/>
    <cellStyle name="Normal 2 9 6 2" xfId="16035" xr:uid="{00000000-0005-0000-0000-0000532D0000}"/>
    <cellStyle name="Normal 2 9 6 2 2" xfId="16036" xr:uid="{00000000-0005-0000-0000-0000542D0000}"/>
    <cellStyle name="Normal 2 9 6 3" xfId="16037" xr:uid="{00000000-0005-0000-0000-0000552D0000}"/>
    <cellStyle name="Normal 2 9 7" xfId="16038" xr:uid="{00000000-0005-0000-0000-0000562D0000}"/>
    <cellStyle name="Normal 2 9 7 2" xfId="16039" xr:uid="{00000000-0005-0000-0000-0000572D0000}"/>
    <cellStyle name="Normal 2 9 7 2 2" xfId="16040" xr:uid="{00000000-0005-0000-0000-0000582D0000}"/>
    <cellStyle name="Normal 2 9 7 3" xfId="16041" xr:uid="{00000000-0005-0000-0000-0000592D0000}"/>
    <cellStyle name="Normal 2 9 8" xfId="16042" xr:uid="{00000000-0005-0000-0000-00005A2D0000}"/>
    <cellStyle name="Normal 2 9 8 2" xfId="16043" xr:uid="{00000000-0005-0000-0000-00005B2D0000}"/>
    <cellStyle name="Normal 2 9 9" xfId="16044" xr:uid="{00000000-0005-0000-0000-00005C2D0000}"/>
    <cellStyle name="Normal 2_All INCENERATOR Activity 871020-WEEKLLY" xfId="13921" xr:uid="{00000000-0005-0000-0000-00005D2D0000}"/>
    <cellStyle name="Normal 20" xfId="16045" xr:uid="{00000000-0005-0000-0000-00005E2D0000}"/>
    <cellStyle name="Normal 20 2" xfId="16046" xr:uid="{00000000-0005-0000-0000-00005F2D0000}"/>
    <cellStyle name="Normal 20 2 2" xfId="16047" xr:uid="{00000000-0005-0000-0000-0000602D0000}"/>
    <cellStyle name="Normal 20 3" xfId="16048" xr:uid="{00000000-0005-0000-0000-0000612D0000}"/>
    <cellStyle name="Normal 21" xfId="6643" xr:uid="{00000000-0005-0000-0000-0000622D0000}"/>
    <cellStyle name="Normal 21 2" xfId="6644" xr:uid="{00000000-0005-0000-0000-0000632D0000}"/>
    <cellStyle name="Normal 21 2 2" xfId="12440" xr:uid="{00000000-0005-0000-0000-0000642D0000}"/>
    <cellStyle name="Normal 21 3" xfId="6645" xr:uid="{00000000-0005-0000-0000-0000652D0000}"/>
    <cellStyle name="Normal 21 3 2" xfId="12441" xr:uid="{00000000-0005-0000-0000-0000662D0000}"/>
    <cellStyle name="Normal 21 4" xfId="12439" xr:uid="{00000000-0005-0000-0000-0000672D0000}"/>
    <cellStyle name="Normal 22" xfId="16049" xr:uid="{00000000-0005-0000-0000-0000682D0000}"/>
    <cellStyle name="Normal 23" xfId="16050" xr:uid="{00000000-0005-0000-0000-0000692D0000}"/>
    <cellStyle name="Normal 23 2" xfId="16051" xr:uid="{00000000-0005-0000-0000-00006A2D0000}"/>
    <cellStyle name="Normal 23 2 2" xfId="16052" xr:uid="{00000000-0005-0000-0000-00006B2D0000}"/>
    <cellStyle name="Normal 23 3" xfId="16053" xr:uid="{00000000-0005-0000-0000-00006C2D0000}"/>
    <cellStyle name="Normal 24" xfId="16054" xr:uid="{00000000-0005-0000-0000-00006D2D0000}"/>
    <cellStyle name="Normal 25" xfId="16055" xr:uid="{00000000-0005-0000-0000-00006E2D0000}"/>
    <cellStyle name="Normal 25 2" xfId="16056" xr:uid="{00000000-0005-0000-0000-00006F2D0000}"/>
    <cellStyle name="Normal 25 2 2" xfId="16057" xr:uid="{00000000-0005-0000-0000-0000702D0000}"/>
    <cellStyle name="Normal 25 2 2 2" xfId="16058" xr:uid="{00000000-0005-0000-0000-0000712D0000}"/>
    <cellStyle name="Normal 25 2 2 2 2" xfId="16059" xr:uid="{00000000-0005-0000-0000-0000722D0000}"/>
    <cellStyle name="Normal 25 2 2 3" xfId="16060" xr:uid="{00000000-0005-0000-0000-0000732D0000}"/>
    <cellStyle name="Normal 25 2 3" xfId="16061" xr:uid="{00000000-0005-0000-0000-0000742D0000}"/>
    <cellStyle name="Normal 25 2 3 2" xfId="16062" xr:uid="{00000000-0005-0000-0000-0000752D0000}"/>
    <cellStyle name="Normal 25 2 3 2 2" xfId="16063" xr:uid="{00000000-0005-0000-0000-0000762D0000}"/>
    <cellStyle name="Normal 25 2 3 3" xfId="16064" xr:uid="{00000000-0005-0000-0000-0000772D0000}"/>
    <cellStyle name="Normal 25 2 3 4" xfId="16065" xr:uid="{00000000-0005-0000-0000-0000782D0000}"/>
    <cellStyle name="Normal 25 2 4" xfId="16066" xr:uid="{00000000-0005-0000-0000-0000792D0000}"/>
    <cellStyle name="Normal 25 3" xfId="16067" xr:uid="{00000000-0005-0000-0000-00007A2D0000}"/>
    <cellStyle name="Normal 25 3 2" xfId="16068" xr:uid="{00000000-0005-0000-0000-00007B2D0000}"/>
    <cellStyle name="Normal 25 4" xfId="16069" xr:uid="{00000000-0005-0000-0000-00007C2D0000}"/>
    <cellStyle name="Normal 25 4 2" xfId="16070" xr:uid="{00000000-0005-0000-0000-00007D2D0000}"/>
    <cellStyle name="Normal 25 5" xfId="16071" xr:uid="{00000000-0005-0000-0000-00007E2D0000}"/>
    <cellStyle name="Normal 26" xfId="16072" xr:uid="{00000000-0005-0000-0000-00007F2D0000}"/>
    <cellStyle name="Normal 26 2" xfId="16073" xr:uid="{00000000-0005-0000-0000-0000802D0000}"/>
    <cellStyle name="Normal 26 2 2" xfId="16074" xr:uid="{00000000-0005-0000-0000-0000812D0000}"/>
    <cellStyle name="Normal 26 3" xfId="16075" xr:uid="{00000000-0005-0000-0000-0000822D0000}"/>
    <cellStyle name="Normal 27" xfId="16076" xr:uid="{00000000-0005-0000-0000-0000832D0000}"/>
    <cellStyle name="Normal 27 2" xfId="16077" xr:uid="{00000000-0005-0000-0000-0000842D0000}"/>
    <cellStyle name="Normal 27 2 2" xfId="16078" xr:uid="{00000000-0005-0000-0000-0000852D0000}"/>
    <cellStyle name="Normal 27 2 2 2" xfId="16079" xr:uid="{00000000-0005-0000-0000-0000862D0000}"/>
    <cellStyle name="Normal 27 2 2 2 2" xfId="16080" xr:uid="{00000000-0005-0000-0000-0000872D0000}"/>
    <cellStyle name="Normal 27 2 2 2 3" xfId="16081" xr:uid="{00000000-0005-0000-0000-0000882D0000}"/>
    <cellStyle name="Normal 27 2 2 2 3 2" xfId="16082" xr:uid="{00000000-0005-0000-0000-0000892D0000}"/>
    <cellStyle name="Normal 27 2 2 2 4" xfId="16083" xr:uid="{00000000-0005-0000-0000-00008A2D0000}"/>
    <cellStyle name="Normal 27 2 2 2 4 2" xfId="16084" xr:uid="{00000000-0005-0000-0000-00008B2D0000}"/>
    <cellStyle name="Normal 27 2 2 2 5" xfId="16085" xr:uid="{00000000-0005-0000-0000-00008C2D0000}"/>
    <cellStyle name="Normal 27 2 2 2 6" xfId="16086" xr:uid="{00000000-0005-0000-0000-00008D2D0000}"/>
    <cellStyle name="Normal 27 2 2 2 7" xfId="16087" xr:uid="{00000000-0005-0000-0000-00008E2D0000}"/>
    <cellStyle name="Normal 27 2 2 3" xfId="16088" xr:uid="{00000000-0005-0000-0000-00008F2D0000}"/>
    <cellStyle name="Normal 27 2 2 3 2" xfId="16089" xr:uid="{00000000-0005-0000-0000-0000902D0000}"/>
    <cellStyle name="Normal 27 2 2 4" xfId="16090" xr:uid="{00000000-0005-0000-0000-0000912D0000}"/>
    <cellStyle name="Normal 27 2 2 5" xfId="16091" xr:uid="{00000000-0005-0000-0000-0000922D0000}"/>
    <cellStyle name="Normal 27 2 2 6" xfId="16092" xr:uid="{00000000-0005-0000-0000-0000932D0000}"/>
    <cellStyle name="Normal 27 2 3" xfId="16093" xr:uid="{00000000-0005-0000-0000-0000942D0000}"/>
    <cellStyle name="Normal 27 2 3 2" xfId="16094" xr:uid="{00000000-0005-0000-0000-0000952D0000}"/>
    <cellStyle name="Normal 27 2 3 2 2" xfId="16095" xr:uid="{00000000-0005-0000-0000-0000962D0000}"/>
    <cellStyle name="Normal 27 2 3 3" xfId="16096" xr:uid="{00000000-0005-0000-0000-0000972D0000}"/>
    <cellStyle name="Normal 27 2 4" xfId="16097" xr:uid="{00000000-0005-0000-0000-0000982D0000}"/>
    <cellStyle name="Normal 27 2 4 2" xfId="16098" xr:uid="{00000000-0005-0000-0000-0000992D0000}"/>
    <cellStyle name="Normal 27 2 5" xfId="16099" xr:uid="{00000000-0005-0000-0000-00009A2D0000}"/>
    <cellStyle name="Normal 27 3" xfId="16100" xr:uid="{00000000-0005-0000-0000-00009B2D0000}"/>
    <cellStyle name="Normal 27 3 2" xfId="16101" xr:uid="{00000000-0005-0000-0000-00009C2D0000}"/>
    <cellStyle name="Normal 27 3 2 2" xfId="16102" xr:uid="{00000000-0005-0000-0000-00009D2D0000}"/>
    <cellStyle name="Normal 27 3 2 3" xfId="16103" xr:uid="{00000000-0005-0000-0000-00009E2D0000}"/>
    <cellStyle name="Normal 27 3 2 3 2" xfId="16104" xr:uid="{00000000-0005-0000-0000-00009F2D0000}"/>
    <cellStyle name="Normal 27 3 2 4" xfId="16105" xr:uid="{00000000-0005-0000-0000-0000A02D0000}"/>
    <cellStyle name="Normal 27 3 2 4 2" xfId="16106" xr:uid="{00000000-0005-0000-0000-0000A12D0000}"/>
    <cellStyle name="Normal 27 3 2 5" xfId="16107" xr:uid="{00000000-0005-0000-0000-0000A22D0000}"/>
    <cellStyle name="Normal 27 3 2 6" xfId="16108" xr:uid="{00000000-0005-0000-0000-0000A32D0000}"/>
    <cellStyle name="Normal 27 3 2 7" xfId="13970" xr:uid="{00000000-0005-0000-0000-0000A42D0000}"/>
    <cellStyle name="Normal 27 3 3" xfId="16109" xr:uid="{00000000-0005-0000-0000-0000A52D0000}"/>
    <cellStyle name="Normal 27 3 3 2" xfId="16110" xr:uid="{00000000-0005-0000-0000-0000A62D0000}"/>
    <cellStyle name="Normal 27 3 4" xfId="16111" xr:uid="{00000000-0005-0000-0000-0000A72D0000}"/>
    <cellStyle name="Normal 27 3 5" xfId="16112" xr:uid="{00000000-0005-0000-0000-0000A82D0000}"/>
    <cellStyle name="Normal 27 3 6" xfId="16113" xr:uid="{00000000-0005-0000-0000-0000A92D0000}"/>
    <cellStyle name="Normal 27 3 7" xfId="16114" xr:uid="{00000000-0005-0000-0000-0000AA2D0000}"/>
    <cellStyle name="Normal 27 3 7 2" xfId="16115" xr:uid="{00000000-0005-0000-0000-0000AB2D0000}"/>
    <cellStyle name="Normal 27 3 8" xfId="16116" xr:uid="{00000000-0005-0000-0000-0000AC2D0000}"/>
    <cellStyle name="Normal 27 3 9" xfId="16117" xr:uid="{00000000-0005-0000-0000-0000AD2D0000}"/>
    <cellStyle name="Normal 27 4" xfId="16118" xr:uid="{00000000-0005-0000-0000-0000AE2D0000}"/>
    <cellStyle name="Normal 27 4 2" xfId="16119" xr:uid="{00000000-0005-0000-0000-0000AF2D0000}"/>
    <cellStyle name="Normal 27 4 2 2" xfId="16120" xr:uid="{00000000-0005-0000-0000-0000B02D0000}"/>
    <cellStyle name="Normal 27 4 3" xfId="16121" xr:uid="{00000000-0005-0000-0000-0000B12D0000}"/>
    <cellStyle name="Normal 27 5" xfId="16122" xr:uid="{00000000-0005-0000-0000-0000B22D0000}"/>
    <cellStyle name="Normal 27 5 2" xfId="16123" xr:uid="{00000000-0005-0000-0000-0000B32D0000}"/>
    <cellStyle name="Normal 27 6" xfId="16124" xr:uid="{00000000-0005-0000-0000-0000B42D0000}"/>
    <cellStyle name="Normal 28" xfId="16125" xr:uid="{00000000-0005-0000-0000-0000B52D0000}"/>
    <cellStyle name="Normal 28 2" xfId="16126" xr:uid="{00000000-0005-0000-0000-0000B62D0000}"/>
    <cellStyle name="Normal 28 2 2" xfId="16127" xr:uid="{00000000-0005-0000-0000-0000B72D0000}"/>
    <cellStyle name="Normal 28 2 2 2" xfId="16128" xr:uid="{00000000-0005-0000-0000-0000B82D0000}"/>
    <cellStyle name="Normal 28 2 3" xfId="16129" xr:uid="{00000000-0005-0000-0000-0000B92D0000}"/>
    <cellStyle name="Normal 28 2 3 2" xfId="16130" xr:uid="{00000000-0005-0000-0000-0000BA2D0000}"/>
    <cellStyle name="Normal 28 2 4" xfId="13973" xr:uid="{00000000-0005-0000-0000-0000BB2D0000}"/>
    <cellStyle name="Normal 28 3" xfId="16131" xr:uid="{00000000-0005-0000-0000-0000BC2D0000}"/>
    <cellStyle name="Normal 28 3 2" xfId="16132" xr:uid="{00000000-0005-0000-0000-0000BD2D0000}"/>
    <cellStyle name="Normal 28 3 2 2" xfId="16133" xr:uid="{00000000-0005-0000-0000-0000BE2D0000}"/>
    <cellStyle name="Normal 28 3 3" xfId="16134" xr:uid="{00000000-0005-0000-0000-0000BF2D0000}"/>
    <cellStyle name="Normal 28 4" xfId="16135" xr:uid="{00000000-0005-0000-0000-0000C02D0000}"/>
    <cellStyle name="Normal 28 4 2" xfId="16136" xr:uid="{00000000-0005-0000-0000-0000C12D0000}"/>
    <cellStyle name="Normal 28 5" xfId="16137" xr:uid="{00000000-0005-0000-0000-0000C22D0000}"/>
    <cellStyle name="Normal 29" xfId="16138" xr:uid="{00000000-0005-0000-0000-0000C32D0000}"/>
    <cellStyle name="Normal 29 2" xfId="16139" xr:uid="{00000000-0005-0000-0000-0000C42D0000}"/>
    <cellStyle name="Normal 29 2 2" xfId="16140" xr:uid="{00000000-0005-0000-0000-0000C52D0000}"/>
    <cellStyle name="Normal 29 2 2 2" xfId="16141" xr:uid="{00000000-0005-0000-0000-0000C62D0000}"/>
    <cellStyle name="Normal 29 2 2 2 2" xfId="16142" xr:uid="{00000000-0005-0000-0000-0000C72D0000}"/>
    <cellStyle name="Normal 29 2 2 3" xfId="16143" xr:uid="{00000000-0005-0000-0000-0000C82D0000}"/>
    <cellStyle name="Normal 29 2 3" xfId="16144" xr:uid="{00000000-0005-0000-0000-0000C92D0000}"/>
    <cellStyle name="Normal 29 2 3 2" xfId="16145" xr:uid="{00000000-0005-0000-0000-0000CA2D0000}"/>
    <cellStyle name="Normal 29 2 4" xfId="16146" xr:uid="{00000000-0005-0000-0000-0000CB2D0000}"/>
    <cellStyle name="Normal 29 3" xfId="16147" xr:uid="{00000000-0005-0000-0000-0000CC2D0000}"/>
    <cellStyle name="Normal 29 3 2" xfId="16148" xr:uid="{00000000-0005-0000-0000-0000CD2D0000}"/>
    <cellStyle name="Normal 29 4" xfId="16149" xr:uid="{00000000-0005-0000-0000-0000CE2D0000}"/>
    <cellStyle name="Normal 3" xfId="6646" xr:uid="{00000000-0005-0000-0000-0000CF2D0000}"/>
    <cellStyle name="Normal 3 10" xfId="6647" xr:uid="{00000000-0005-0000-0000-0000D02D0000}"/>
    <cellStyle name="Normal 3 10 2" xfId="6648" xr:uid="{00000000-0005-0000-0000-0000D12D0000}"/>
    <cellStyle name="Normal 3 10 2 2" xfId="12444" xr:uid="{00000000-0005-0000-0000-0000D22D0000}"/>
    <cellStyle name="Normal 3 10 3" xfId="6649" xr:uid="{00000000-0005-0000-0000-0000D32D0000}"/>
    <cellStyle name="Normal 3 10 3 2" xfId="12445" xr:uid="{00000000-0005-0000-0000-0000D42D0000}"/>
    <cellStyle name="Normal 3 10 4" xfId="12443" xr:uid="{00000000-0005-0000-0000-0000D52D0000}"/>
    <cellStyle name="Normal 3 11" xfId="6650" xr:uid="{00000000-0005-0000-0000-0000D62D0000}"/>
    <cellStyle name="Normal 3 11 2" xfId="6651" xr:uid="{00000000-0005-0000-0000-0000D72D0000}"/>
    <cellStyle name="Normal 3 11 2 2" xfId="12447" xr:uid="{00000000-0005-0000-0000-0000D82D0000}"/>
    <cellStyle name="Normal 3 11 3" xfId="6652" xr:uid="{00000000-0005-0000-0000-0000D92D0000}"/>
    <cellStyle name="Normal 3 11 3 2" xfId="12448" xr:uid="{00000000-0005-0000-0000-0000DA2D0000}"/>
    <cellStyle name="Normal 3 11 4" xfId="12446" xr:uid="{00000000-0005-0000-0000-0000DB2D0000}"/>
    <cellStyle name="Normal 3 12" xfId="6653" xr:uid="{00000000-0005-0000-0000-0000DC2D0000}"/>
    <cellStyle name="Normal 3 12 2" xfId="6654" xr:uid="{00000000-0005-0000-0000-0000DD2D0000}"/>
    <cellStyle name="Normal 3 12 2 2" xfId="12450" xr:uid="{00000000-0005-0000-0000-0000DE2D0000}"/>
    <cellStyle name="Normal 3 12 3" xfId="6655" xr:uid="{00000000-0005-0000-0000-0000DF2D0000}"/>
    <cellStyle name="Normal 3 12 3 2" xfId="12451" xr:uid="{00000000-0005-0000-0000-0000E02D0000}"/>
    <cellStyle name="Normal 3 12 4" xfId="12449" xr:uid="{00000000-0005-0000-0000-0000E12D0000}"/>
    <cellStyle name="Normal 3 13" xfId="6656" xr:uid="{00000000-0005-0000-0000-0000E22D0000}"/>
    <cellStyle name="Normal 3 13 2" xfId="6657" xr:uid="{00000000-0005-0000-0000-0000E32D0000}"/>
    <cellStyle name="Normal 3 13 2 2" xfId="12453" xr:uid="{00000000-0005-0000-0000-0000E42D0000}"/>
    <cellStyle name="Normal 3 13 3" xfId="6658" xr:uid="{00000000-0005-0000-0000-0000E52D0000}"/>
    <cellStyle name="Normal 3 13 3 2" xfId="12454" xr:uid="{00000000-0005-0000-0000-0000E62D0000}"/>
    <cellStyle name="Normal 3 13 4" xfId="12452" xr:uid="{00000000-0005-0000-0000-0000E72D0000}"/>
    <cellStyle name="Normal 3 14" xfId="6659" xr:uid="{00000000-0005-0000-0000-0000E82D0000}"/>
    <cellStyle name="Normal 3 14 2" xfId="6660" xr:uid="{00000000-0005-0000-0000-0000E92D0000}"/>
    <cellStyle name="Normal 3 14 2 2" xfId="12456" xr:uid="{00000000-0005-0000-0000-0000EA2D0000}"/>
    <cellStyle name="Normal 3 14 3" xfId="6661" xr:uid="{00000000-0005-0000-0000-0000EB2D0000}"/>
    <cellStyle name="Normal 3 14 3 2" xfId="12457" xr:uid="{00000000-0005-0000-0000-0000EC2D0000}"/>
    <cellStyle name="Normal 3 14 4" xfId="12455" xr:uid="{00000000-0005-0000-0000-0000ED2D0000}"/>
    <cellStyle name="Normal 3 15" xfId="6662" xr:uid="{00000000-0005-0000-0000-0000EE2D0000}"/>
    <cellStyle name="Normal 3 15 2" xfId="6663" xr:uid="{00000000-0005-0000-0000-0000EF2D0000}"/>
    <cellStyle name="Normal 3 15 2 2" xfId="12459" xr:uid="{00000000-0005-0000-0000-0000F02D0000}"/>
    <cellStyle name="Normal 3 15 3" xfId="6664" xr:uid="{00000000-0005-0000-0000-0000F12D0000}"/>
    <cellStyle name="Normal 3 15 3 2" xfId="12460" xr:uid="{00000000-0005-0000-0000-0000F22D0000}"/>
    <cellStyle name="Normal 3 15 4" xfId="12458" xr:uid="{00000000-0005-0000-0000-0000F32D0000}"/>
    <cellStyle name="Normal 3 16" xfId="6665" xr:uid="{00000000-0005-0000-0000-0000F42D0000}"/>
    <cellStyle name="Normal 3 16 2" xfId="6666" xr:uid="{00000000-0005-0000-0000-0000F52D0000}"/>
    <cellStyle name="Normal 3 16 2 2" xfId="12462" xr:uid="{00000000-0005-0000-0000-0000F62D0000}"/>
    <cellStyle name="Normal 3 16 3" xfId="6667" xr:uid="{00000000-0005-0000-0000-0000F72D0000}"/>
    <cellStyle name="Normal 3 16 3 2" xfId="12463" xr:uid="{00000000-0005-0000-0000-0000F82D0000}"/>
    <cellStyle name="Normal 3 16 4" xfId="12461" xr:uid="{00000000-0005-0000-0000-0000F92D0000}"/>
    <cellStyle name="Normal 3 17" xfId="6668" xr:uid="{00000000-0005-0000-0000-0000FA2D0000}"/>
    <cellStyle name="Normal 3 17 2" xfId="6669" xr:uid="{00000000-0005-0000-0000-0000FB2D0000}"/>
    <cellStyle name="Normal 3 17 2 2" xfId="12465" xr:uid="{00000000-0005-0000-0000-0000FC2D0000}"/>
    <cellStyle name="Normal 3 17 3" xfId="6670" xr:uid="{00000000-0005-0000-0000-0000FD2D0000}"/>
    <cellStyle name="Normal 3 17 3 2" xfId="12466" xr:uid="{00000000-0005-0000-0000-0000FE2D0000}"/>
    <cellStyle name="Normal 3 17 4" xfId="12464" xr:uid="{00000000-0005-0000-0000-0000FF2D0000}"/>
    <cellStyle name="Normal 3 18" xfId="6671" xr:uid="{00000000-0005-0000-0000-0000002E0000}"/>
    <cellStyle name="Normal 3 18 2" xfId="6672" xr:uid="{00000000-0005-0000-0000-0000012E0000}"/>
    <cellStyle name="Normal 3 18 2 2" xfId="12468" xr:uid="{00000000-0005-0000-0000-0000022E0000}"/>
    <cellStyle name="Normal 3 18 3" xfId="6673" xr:uid="{00000000-0005-0000-0000-0000032E0000}"/>
    <cellStyle name="Normal 3 18 3 2" xfId="12469" xr:uid="{00000000-0005-0000-0000-0000042E0000}"/>
    <cellStyle name="Normal 3 18 4" xfId="12467" xr:uid="{00000000-0005-0000-0000-0000052E0000}"/>
    <cellStyle name="Normal 3 19" xfId="6674" xr:uid="{00000000-0005-0000-0000-0000062E0000}"/>
    <cellStyle name="Normal 3 19 2" xfId="6675" xr:uid="{00000000-0005-0000-0000-0000072E0000}"/>
    <cellStyle name="Normal 3 19 2 2" xfId="12471" xr:uid="{00000000-0005-0000-0000-0000082E0000}"/>
    <cellStyle name="Normal 3 19 3" xfId="6676" xr:uid="{00000000-0005-0000-0000-0000092E0000}"/>
    <cellStyle name="Normal 3 19 3 2" xfId="12472" xr:uid="{00000000-0005-0000-0000-00000A2E0000}"/>
    <cellStyle name="Normal 3 19 4" xfId="12470" xr:uid="{00000000-0005-0000-0000-00000B2E0000}"/>
    <cellStyle name="Normal 3 2" xfId="6677" xr:uid="{00000000-0005-0000-0000-00000C2E0000}"/>
    <cellStyle name="Normal 3 2 10" xfId="6678" xr:uid="{00000000-0005-0000-0000-00000D2E0000}"/>
    <cellStyle name="Normal 3 2 10 2" xfId="6679" xr:uid="{00000000-0005-0000-0000-00000E2E0000}"/>
    <cellStyle name="Normal 3 2 10 2 2" xfId="12475" xr:uid="{00000000-0005-0000-0000-00000F2E0000}"/>
    <cellStyle name="Normal 3 2 10 3" xfId="6680" xr:uid="{00000000-0005-0000-0000-0000102E0000}"/>
    <cellStyle name="Normal 3 2 10 3 2" xfId="12476" xr:uid="{00000000-0005-0000-0000-0000112E0000}"/>
    <cellStyle name="Normal 3 2 10 4" xfId="12474" xr:uid="{00000000-0005-0000-0000-0000122E0000}"/>
    <cellStyle name="Normal 3 2 11" xfId="6681" xr:uid="{00000000-0005-0000-0000-0000132E0000}"/>
    <cellStyle name="Normal 3 2 11 2" xfId="6682" xr:uid="{00000000-0005-0000-0000-0000142E0000}"/>
    <cellStyle name="Normal 3 2 11 2 2" xfId="12478" xr:uid="{00000000-0005-0000-0000-0000152E0000}"/>
    <cellStyle name="Normal 3 2 11 3" xfId="6683" xr:uid="{00000000-0005-0000-0000-0000162E0000}"/>
    <cellStyle name="Normal 3 2 11 3 2" xfId="12479" xr:uid="{00000000-0005-0000-0000-0000172E0000}"/>
    <cellStyle name="Normal 3 2 11 4" xfId="12477" xr:uid="{00000000-0005-0000-0000-0000182E0000}"/>
    <cellStyle name="Normal 3 2 12" xfId="6684" xr:uid="{00000000-0005-0000-0000-0000192E0000}"/>
    <cellStyle name="Normal 3 2 12 2" xfId="6685" xr:uid="{00000000-0005-0000-0000-00001A2E0000}"/>
    <cellStyle name="Normal 3 2 12 2 2" xfId="12481" xr:uid="{00000000-0005-0000-0000-00001B2E0000}"/>
    <cellStyle name="Normal 3 2 12 3" xfId="6686" xr:uid="{00000000-0005-0000-0000-00001C2E0000}"/>
    <cellStyle name="Normal 3 2 12 3 2" xfId="12482" xr:uid="{00000000-0005-0000-0000-00001D2E0000}"/>
    <cellStyle name="Normal 3 2 12 4" xfId="12480" xr:uid="{00000000-0005-0000-0000-00001E2E0000}"/>
    <cellStyle name="Normal 3 2 13" xfId="6687" xr:uid="{00000000-0005-0000-0000-00001F2E0000}"/>
    <cellStyle name="Normal 3 2 13 2" xfId="6688" xr:uid="{00000000-0005-0000-0000-0000202E0000}"/>
    <cellStyle name="Normal 3 2 13 2 2" xfId="12484" xr:uid="{00000000-0005-0000-0000-0000212E0000}"/>
    <cellStyle name="Normal 3 2 13 3" xfId="6689" xr:uid="{00000000-0005-0000-0000-0000222E0000}"/>
    <cellStyle name="Normal 3 2 13 3 2" xfId="12485" xr:uid="{00000000-0005-0000-0000-0000232E0000}"/>
    <cellStyle name="Normal 3 2 13 4" xfId="12483" xr:uid="{00000000-0005-0000-0000-0000242E0000}"/>
    <cellStyle name="Normal 3 2 14" xfId="6690" xr:uid="{00000000-0005-0000-0000-0000252E0000}"/>
    <cellStyle name="Normal 3 2 14 2" xfId="6691" xr:uid="{00000000-0005-0000-0000-0000262E0000}"/>
    <cellStyle name="Normal 3 2 14 2 2" xfId="12487" xr:uid="{00000000-0005-0000-0000-0000272E0000}"/>
    <cellStyle name="Normal 3 2 14 3" xfId="6692" xr:uid="{00000000-0005-0000-0000-0000282E0000}"/>
    <cellStyle name="Normal 3 2 14 3 2" xfId="12488" xr:uid="{00000000-0005-0000-0000-0000292E0000}"/>
    <cellStyle name="Normal 3 2 14 4" xfId="12486" xr:uid="{00000000-0005-0000-0000-00002A2E0000}"/>
    <cellStyle name="Normal 3 2 15" xfId="6693" xr:uid="{00000000-0005-0000-0000-00002B2E0000}"/>
    <cellStyle name="Normal 3 2 15 2" xfId="6694" xr:uid="{00000000-0005-0000-0000-00002C2E0000}"/>
    <cellStyle name="Normal 3 2 15 2 2" xfId="12490" xr:uid="{00000000-0005-0000-0000-00002D2E0000}"/>
    <cellStyle name="Normal 3 2 15 3" xfId="6695" xr:uid="{00000000-0005-0000-0000-00002E2E0000}"/>
    <cellStyle name="Normal 3 2 15 3 2" xfId="12491" xr:uid="{00000000-0005-0000-0000-00002F2E0000}"/>
    <cellStyle name="Normal 3 2 15 4" xfId="12489" xr:uid="{00000000-0005-0000-0000-0000302E0000}"/>
    <cellStyle name="Normal 3 2 16" xfId="6696" xr:uid="{00000000-0005-0000-0000-0000312E0000}"/>
    <cellStyle name="Normal 3 2 16 2" xfId="6697" xr:uid="{00000000-0005-0000-0000-0000322E0000}"/>
    <cellStyle name="Normal 3 2 16 2 2" xfId="12493" xr:uid="{00000000-0005-0000-0000-0000332E0000}"/>
    <cellStyle name="Normal 3 2 16 3" xfId="6698" xr:uid="{00000000-0005-0000-0000-0000342E0000}"/>
    <cellStyle name="Normal 3 2 16 3 2" xfId="12494" xr:uid="{00000000-0005-0000-0000-0000352E0000}"/>
    <cellStyle name="Normal 3 2 16 4" xfId="12492" xr:uid="{00000000-0005-0000-0000-0000362E0000}"/>
    <cellStyle name="Normal 3 2 17" xfId="6699" xr:uid="{00000000-0005-0000-0000-0000372E0000}"/>
    <cellStyle name="Normal 3 2 17 2" xfId="6700" xr:uid="{00000000-0005-0000-0000-0000382E0000}"/>
    <cellStyle name="Normal 3 2 17 2 2" xfId="12496" xr:uid="{00000000-0005-0000-0000-0000392E0000}"/>
    <cellStyle name="Normal 3 2 17 3" xfId="6701" xr:uid="{00000000-0005-0000-0000-00003A2E0000}"/>
    <cellStyle name="Normal 3 2 17 3 2" xfId="12497" xr:uid="{00000000-0005-0000-0000-00003B2E0000}"/>
    <cellStyle name="Normal 3 2 17 4" xfId="12495" xr:uid="{00000000-0005-0000-0000-00003C2E0000}"/>
    <cellStyle name="Normal 3 2 18" xfId="6702" xr:uid="{00000000-0005-0000-0000-00003D2E0000}"/>
    <cellStyle name="Normal 3 2 18 2" xfId="6703" xr:uid="{00000000-0005-0000-0000-00003E2E0000}"/>
    <cellStyle name="Normal 3 2 18 2 2" xfId="12499" xr:uid="{00000000-0005-0000-0000-00003F2E0000}"/>
    <cellStyle name="Normal 3 2 18 3" xfId="6704" xr:uid="{00000000-0005-0000-0000-0000402E0000}"/>
    <cellStyle name="Normal 3 2 18 3 2" xfId="12500" xr:uid="{00000000-0005-0000-0000-0000412E0000}"/>
    <cellStyle name="Normal 3 2 18 4" xfId="12498" xr:uid="{00000000-0005-0000-0000-0000422E0000}"/>
    <cellStyle name="Normal 3 2 19" xfId="6705" xr:uid="{00000000-0005-0000-0000-0000432E0000}"/>
    <cellStyle name="Normal 3 2 19 2" xfId="6706" xr:uid="{00000000-0005-0000-0000-0000442E0000}"/>
    <cellStyle name="Normal 3 2 19 2 2" xfId="12502" xr:uid="{00000000-0005-0000-0000-0000452E0000}"/>
    <cellStyle name="Normal 3 2 19 3" xfId="6707" xr:uid="{00000000-0005-0000-0000-0000462E0000}"/>
    <cellStyle name="Normal 3 2 19 3 2" xfId="12503" xr:uid="{00000000-0005-0000-0000-0000472E0000}"/>
    <cellStyle name="Normal 3 2 19 4" xfId="12501" xr:uid="{00000000-0005-0000-0000-0000482E0000}"/>
    <cellStyle name="Normal 3 2 2" xfId="6708" xr:uid="{00000000-0005-0000-0000-0000492E0000}"/>
    <cellStyle name="Normal 3 2 2 10" xfId="6709" xr:uid="{00000000-0005-0000-0000-00004A2E0000}"/>
    <cellStyle name="Normal 3 2 2 10 2" xfId="6710" xr:uid="{00000000-0005-0000-0000-00004B2E0000}"/>
    <cellStyle name="Normal 3 2 2 10 2 2" xfId="12506" xr:uid="{00000000-0005-0000-0000-00004C2E0000}"/>
    <cellStyle name="Normal 3 2 2 10 3" xfId="6711" xr:uid="{00000000-0005-0000-0000-00004D2E0000}"/>
    <cellStyle name="Normal 3 2 2 10 3 2" xfId="12507" xr:uid="{00000000-0005-0000-0000-00004E2E0000}"/>
    <cellStyle name="Normal 3 2 2 10 4" xfId="12505" xr:uid="{00000000-0005-0000-0000-00004F2E0000}"/>
    <cellStyle name="Normal 3 2 2 11" xfId="6712" xr:uid="{00000000-0005-0000-0000-0000502E0000}"/>
    <cellStyle name="Normal 3 2 2 11 2" xfId="6713" xr:uid="{00000000-0005-0000-0000-0000512E0000}"/>
    <cellStyle name="Normal 3 2 2 11 2 2" xfId="12509" xr:uid="{00000000-0005-0000-0000-0000522E0000}"/>
    <cellStyle name="Normal 3 2 2 11 3" xfId="6714" xr:uid="{00000000-0005-0000-0000-0000532E0000}"/>
    <cellStyle name="Normal 3 2 2 11 3 2" xfId="12510" xr:uid="{00000000-0005-0000-0000-0000542E0000}"/>
    <cellStyle name="Normal 3 2 2 11 4" xfId="12508" xr:uid="{00000000-0005-0000-0000-0000552E0000}"/>
    <cellStyle name="Normal 3 2 2 12" xfId="6715" xr:uid="{00000000-0005-0000-0000-0000562E0000}"/>
    <cellStyle name="Normal 3 2 2 12 2" xfId="6716" xr:uid="{00000000-0005-0000-0000-0000572E0000}"/>
    <cellStyle name="Normal 3 2 2 12 2 2" xfId="12512" xr:uid="{00000000-0005-0000-0000-0000582E0000}"/>
    <cellStyle name="Normal 3 2 2 12 3" xfId="6717" xr:uid="{00000000-0005-0000-0000-0000592E0000}"/>
    <cellStyle name="Normal 3 2 2 12 3 2" xfId="12513" xr:uid="{00000000-0005-0000-0000-00005A2E0000}"/>
    <cellStyle name="Normal 3 2 2 12 4" xfId="12511" xr:uid="{00000000-0005-0000-0000-00005B2E0000}"/>
    <cellStyle name="Normal 3 2 2 13" xfId="6718" xr:uid="{00000000-0005-0000-0000-00005C2E0000}"/>
    <cellStyle name="Normal 3 2 2 13 2" xfId="6719" xr:uid="{00000000-0005-0000-0000-00005D2E0000}"/>
    <cellStyle name="Normal 3 2 2 13 2 2" xfId="12515" xr:uid="{00000000-0005-0000-0000-00005E2E0000}"/>
    <cellStyle name="Normal 3 2 2 13 3" xfId="6720" xr:uid="{00000000-0005-0000-0000-00005F2E0000}"/>
    <cellStyle name="Normal 3 2 2 13 3 2" xfId="12516" xr:uid="{00000000-0005-0000-0000-0000602E0000}"/>
    <cellStyle name="Normal 3 2 2 13 4" xfId="12514" xr:uid="{00000000-0005-0000-0000-0000612E0000}"/>
    <cellStyle name="Normal 3 2 2 14" xfId="6721" xr:uid="{00000000-0005-0000-0000-0000622E0000}"/>
    <cellStyle name="Normal 3 2 2 14 2" xfId="6722" xr:uid="{00000000-0005-0000-0000-0000632E0000}"/>
    <cellStyle name="Normal 3 2 2 14 2 2" xfId="12518" xr:uid="{00000000-0005-0000-0000-0000642E0000}"/>
    <cellStyle name="Normal 3 2 2 14 3" xfId="6723" xr:uid="{00000000-0005-0000-0000-0000652E0000}"/>
    <cellStyle name="Normal 3 2 2 14 3 2" xfId="12519" xr:uid="{00000000-0005-0000-0000-0000662E0000}"/>
    <cellStyle name="Normal 3 2 2 14 4" xfId="12517" xr:uid="{00000000-0005-0000-0000-0000672E0000}"/>
    <cellStyle name="Normal 3 2 2 15" xfId="6724" xr:uid="{00000000-0005-0000-0000-0000682E0000}"/>
    <cellStyle name="Normal 3 2 2 15 2" xfId="6725" xr:uid="{00000000-0005-0000-0000-0000692E0000}"/>
    <cellStyle name="Normal 3 2 2 15 2 2" xfId="12521" xr:uid="{00000000-0005-0000-0000-00006A2E0000}"/>
    <cellStyle name="Normal 3 2 2 15 3" xfId="6726" xr:uid="{00000000-0005-0000-0000-00006B2E0000}"/>
    <cellStyle name="Normal 3 2 2 15 3 2" xfId="12522" xr:uid="{00000000-0005-0000-0000-00006C2E0000}"/>
    <cellStyle name="Normal 3 2 2 15 4" xfId="12520" xr:uid="{00000000-0005-0000-0000-00006D2E0000}"/>
    <cellStyle name="Normal 3 2 2 16" xfId="6727" xr:uid="{00000000-0005-0000-0000-00006E2E0000}"/>
    <cellStyle name="Normal 3 2 2 16 2" xfId="6728" xr:uid="{00000000-0005-0000-0000-00006F2E0000}"/>
    <cellStyle name="Normal 3 2 2 16 2 2" xfId="12524" xr:uid="{00000000-0005-0000-0000-0000702E0000}"/>
    <cellStyle name="Normal 3 2 2 16 3" xfId="6729" xr:uid="{00000000-0005-0000-0000-0000712E0000}"/>
    <cellStyle name="Normal 3 2 2 16 3 2" xfId="12525" xr:uid="{00000000-0005-0000-0000-0000722E0000}"/>
    <cellStyle name="Normal 3 2 2 16 4" xfId="12523" xr:uid="{00000000-0005-0000-0000-0000732E0000}"/>
    <cellStyle name="Normal 3 2 2 17" xfId="6730" xr:uid="{00000000-0005-0000-0000-0000742E0000}"/>
    <cellStyle name="Normal 3 2 2 17 2" xfId="6731" xr:uid="{00000000-0005-0000-0000-0000752E0000}"/>
    <cellStyle name="Normal 3 2 2 17 2 2" xfId="12527" xr:uid="{00000000-0005-0000-0000-0000762E0000}"/>
    <cellStyle name="Normal 3 2 2 17 3" xfId="6732" xr:uid="{00000000-0005-0000-0000-0000772E0000}"/>
    <cellStyle name="Normal 3 2 2 17 3 2" xfId="12528" xr:uid="{00000000-0005-0000-0000-0000782E0000}"/>
    <cellStyle name="Normal 3 2 2 17 4" xfId="12526" xr:uid="{00000000-0005-0000-0000-0000792E0000}"/>
    <cellStyle name="Normal 3 2 2 18" xfId="6733" xr:uid="{00000000-0005-0000-0000-00007A2E0000}"/>
    <cellStyle name="Normal 3 2 2 18 2" xfId="6734" xr:uid="{00000000-0005-0000-0000-00007B2E0000}"/>
    <cellStyle name="Normal 3 2 2 18 2 2" xfId="12530" xr:uid="{00000000-0005-0000-0000-00007C2E0000}"/>
    <cellStyle name="Normal 3 2 2 18 3" xfId="6735" xr:uid="{00000000-0005-0000-0000-00007D2E0000}"/>
    <cellStyle name="Normal 3 2 2 18 3 2" xfId="12531" xr:uid="{00000000-0005-0000-0000-00007E2E0000}"/>
    <cellStyle name="Normal 3 2 2 18 4" xfId="12529" xr:uid="{00000000-0005-0000-0000-00007F2E0000}"/>
    <cellStyle name="Normal 3 2 2 19" xfId="6736" xr:uid="{00000000-0005-0000-0000-0000802E0000}"/>
    <cellStyle name="Normal 3 2 2 19 2" xfId="6737" xr:uid="{00000000-0005-0000-0000-0000812E0000}"/>
    <cellStyle name="Normal 3 2 2 19 2 2" xfId="12533" xr:uid="{00000000-0005-0000-0000-0000822E0000}"/>
    <cellStyle name="Normal 3 2 2 19 3" xfId="6738" xr:uid="{00000000-0005-0000-0000-0000832E0000}"/>
    <cellStyle name="Normal 3 2 2 19 3 2" xfId="12534" xr:uid="{00000000-0005-0000-0000-0000842E0000}"/>
    <cellStyle name="Normal 3 2 2 19 4" xfId="12532" xr:uid="{00000000-0005-0000-0000-0000852E0000}"/>
    <cellStyle name="Normal 3 2 2 2" xfId="6739" xr:uid="{00000000-0005-0000-0000-0000862E0000}"/>
    <cellStyle name="Normal 3 2 2 2 2" xfId="6740" xr:uid="{00000000-0005-0000-0000-0000872E0000}"/>
    <cellStyle name="Normal 3 2 2 2 2 2" xfId="12536" xr:uid="{00000000-0005-0000-0000-0000882E0000}"/>
    <cellStyle name="Normal 3 2 2 2 3" xfId="6741" xr:uid="{00000000-0005-0000-0000-0000892E0000}"/>
    <cellStyle name="Normal 3 2 2 2 3 2" xfId="12537" xr:uid="{00000000-0005-0000-0000-00008A2E0000}"/>
    <cellStyle name="Normal 3 2 2 2 4" xfId="12535" xr:uid="{00000000-0005-0000-0000-00008B2E0000}"/>
    <cellStyle name="Normal 3 2 2 20" xfId="6742" xr:uid="{00000000-0005-0000-0000-00008C2E0000}"/>
    <cellStyle name="Normal 3 2 2 20 2" xfId="6743" xr:uid="{00000000-0005-0000-0000-00008D2E0000}"/>
    <cellStyle name="Normal 3 2 2 20 2 2" xfId="12539" xr:uid="{00000000-0005-0000-0000-00008E2E0000}"/>
    <cellStyle name="Normal 3 2 2 20 3" xfId="6744" xr:uid="{00000000-0005-0000-0000-00008F2E0000}"/>
    <cellStyle name="Normal 3 2 2 20 3 2" xfId="12540" xr:uid="{00000000-0005-0000-0000-0000902E0000}"/>
    <cellStyle name="Normal 3 2 2 20 4" xfId="12538" xr:uid="{00000000-0005-0000-0000-0000912E0000}"/>
    <cellStyle name="Normal 3 2 2 21" xfId="6745" xr:uid="{00000000-0005-0000-0000-0000922E0000}"/>
    <cellStyle name="Normal 3 2 2 21 2" xfId="6746" xr:uid="{00000000-0005-0000-0000-0000932E0000}"/>
    <cellStyle name="Normal 3 2 2 21 2 2" xfId="12542" xr:uid="{00000000-0005-0000-0000-0000942E0000}"/>
    <cellStyle name="Normal 3 2 2 21 3" xfId="6747" xr:uid="{00000000-0005-0000-0000-0000952E0000}"/>
    <cellStyle name="Normal 3 2 2 21 3 2" xfId="12543" xr:uid="{00000000-0005-0000-0000-0000962E0000}"/>
    <cellStyle name="Normal 3 2 2 21 4" xfId="12541" xr:uid="{00000000-0005-0000-0000-0000972E0000}"/>
    <cellStyle name="Normal 3 2 2 22" xfId="6748" xr:uid="{00000000-0005-0000-0000-0000982E0000}"/>
    <cellStyle name="Normal 3 2 2 22 2" xfId="12544" xr:uid="{00000000-0005-0000-0000-0000992E0000}"/>
    <cellStyle name="Normal 3 2 2 23" xfId="6749" xr:uid="{00000000-0005-0000-0000-00009A2E0000}"/>
    <cellStyle name="Normal 3 2 2 23 2" xfId="12545" xr:uid="{00000000-0005-0000-0000-00009B2E0000}"/>
    <cellStyle name="Normal 3 2 2 24" xfId="12504" xr:uid="{00000000-0005-0000-0000-00009C2E0000}"/>
    <cellStyle name="Normal 3 2 2 3" xfId="6750" xr:uid="{00000000-0005-0000-0000-00009D2E0000}"/>
    <cellStyle name="Normal 3 2 2 3 2" xfId="6751" xr:uid="{00000000-0005-0000-0000-00009E2E0000}"/>
    <cellStyle name="Normal 3 2 2 3 2 2" xfId="12547" xr:uid="{00000000-0005-0000-0000-00009F2E0000}"/>
    <cellStyle name="Normal 3 2 2 3 3" xfId="6752" xr:uid="{00000000-0005-0000-0000-0000A02E0000}"/>
    <cellStyle name="Normal 3 2 2 3 3 2" xfId="12548" xr:uid="{00000000-0005-0000-0000-0000A12E0000}"/>
    <cellStyle name="Normal 3 2 2 3 4" xfId="12546" xr:uid="{00000000-0005-0000-0000-0000A22E0000}"/>
    <cellStyle name="Normal 3 2 2 4" xfId="6753" xr:uid="{00000000-0005-0000-0000-0000A32E0000}"/>
    <cellStyle name="Normal 3 2 2 4 2" xfId="6754" xr:uid="{00000000-0005-0000-0000-0000A42E0000}"/>
    <cellStyle name="Normal 3 2 2 4 2 2" xfId="12550" xr:uid="{00000000-0005-0000-0000-0000A52E0000}"/>
    <cellStyle name="Normal 3 2 2 4 3" xfId="6755" xr:uid="{00000000-0005-0000-0000-0000A62E0000}"/>
    <cellStyle name="Normal 3 2 2 4 3 2" xfId="12551" xr:uid="{00000000-0005-0000-0000-0000A72E0000}"/>
    <cellStyle name="Normal 3 2 2 4 4" xfId="12549" xr:uid="{00000000-0005-0000-0000-0000A82E0000}"/>
    <cellStyle name="Normal 3 2 2 5" xfId="6756" xr:uid="{00000000-0005-0000-0000-0000A92E0000}"/>
    <cellStyle name="Normal 3 2 2 5 2" xfId="6757" xr:uid="{00000000-0005-0000-0000-0000AA2E0000}"/>
    <cellStyle name="Normal 3 2 2 5 2 2" xfId="12553" xr:uid="{00000000-0005-0000-0000-0000AB2E0000}"/>
    <cellStyle name="Normal 3 2 2 5 3" xfId="6758" xr:uid="{00000000-0005-0000-0000-0000AC2E0000}"/>
    <cellStyle name="Normal 3 2 2 5 3 2" xfId="12554" xr:uid="{00000000-0005-0000-0000-0000AD2E0000}"/>
    <cellStyle name="Normal 3 2 2 5 4" xfId="12552" xr:uid="{00000000-0005-0000-0000-0000AE2E0000}"/>
    <cellStyle name="Normal 3 2 2 6" xfId="6759" xr:uid="{00000000-0005-0000-0000-0000AF2E0000}"/>
    <cellStyle name="Normal 3 2 2 6 2" xfId="6760" xr:uid="{00000000-0005-0000-0000-0000B02E0000}"/>
    <cellStyle name="Normal 3 2 2 6 2 2" xfId="12556" xr:uid="{00000000-0005-0000-0000-0000B12E0000}"/>
    <cellStyle name="Normal 3 2 2 6 3" xfId="6761" xr:uid="{00000000-0005-0000-0000-0000B22E0000}"/>
    <cellStyle name="Normal 3 2 2 6 3 2" xfId="12557" xr:uid="{00000000-0005-0000-0000-0000B32E0000}"/>
    <cellStyle name="Normal 3 2 2 6 4" xfId="12555" xr:uid="{00000000-0005-0000-0000-0000B42E0000}"/>
    <cellStyle name="Normal 3 2 2 7" xfId="6762" xr:uid="{00000000-0005-0000-0000-0000B52E0000}"/>
    <cellStyle name="Normal 3 2 2 7 2" xfId="6763" xr:uid="{00000000-0005-0000-0000-0000B62E0000}"/>
    <cellStyle name="Normal 3 2 2 7 2 2" xfId="12559" xr:uid="{00000000-0005-0000-0000-0000B72E0000}"/>
    <cellStyle name="Normal 3 2 2 7 3" xfId="6764" xr:uid="{00000000-0005-0000-0000-0000B82E0000}"/>
    <cellStyle name="Normal 3 2 2 7 3 2" xfId="12560" xr:uid="{00000000-0005-0000-0000-0000B92E0000}"/>
    <cellStyle name="Normal 3 2 2 7 4" xfId="12558" xr:uid="{00000000-0005-0000-0000-0000BA2E0000}"/>
    <cellStyle name="Normal 3 2 2 8" xfId="6765" xr:uid="{00000000-0005-0000-0000-0000BB2E0000}"/>
    <cellStyle name="Normal 3 2 2 8 2" xfId="6766" xr:uid="{00000000-0005-0000-0000-0000BC2E0000}"/>
    <cellStyle name="Normal 3 2 2 8 2 2" xfId="12562" xr:uid="{00000000-0005-0000-0000-0000BD2E0000}"/>
    <cellStyle name="Normal 3 2 2 8 3" xfId="6767" xr:uid="{00000000-0005-0000-0000-0000BE2E0000}"/>
    <cellStyle name="Normal 3 2 2 8 3 2" xfId="12563" xr:uid="{00000000-0005-0000-0000-0000BF2E0000}"/>
    <cellStyle name="Normal 3 2 2 8 4" xfId="12561" xr:uid="{00000000-0005-0000-0000-0000C02E0000}"/>
    <cellStyle name="Normal 3 2 2 9" xfId="6768" xr:uid="{00000000-0005-0000-0000-0000C12E0000}"/>
    <cellStyle name="Normal 3 2 2 9 2" xfId="6769" xr:uid="{00000000-0005-0000-0000-0000C22E0000}"/>
    <cellStyle name="Normal 3 2 2 9 2 2" xfId="12565" xr:uid="{00000000-0005-0000-0000-0000C32E0000}"/>
    <cellStyle name="Normal 3 2 2 9 3" xfId="6770" xr:uid="{00000000-0005-0000-0000-0000C42E0000}"/>
    <cellStyle name="Normal 3 2 2 9 3 2" xfId="12566" xr:uid="{00000000-0005-0000-0000-0000C52E0000}"/>
    <cellStyle name="Normal 3 2 2 9 4" xfId="12564" xr:uid="{00000000-0005-0000-0000-0000C62E0000}"/>
    <cellStyle name="Normal 3 2 20" xfId="6771" xr:uid="{00000000-0005-0000-0000-0000C72E0000}"/>
    <cellStyle name="Normal 3 2 20 2" xfId="6772" xr:uid="{00000000-0005-0000-0000-0000C82E0000}"/>
    <cellStyle name="Normal 3 2 20 2 2" xfId="12568" xr:uid="{00000000-0005-0000-0000-0000C92E0000}"/>
    <cellStyle name="Normal 3 2 20 3" xfId="6773" xr:uid="{00000000-0005-0000-0000-0000CA2E0000}"/>
    <cellStyle name="Normal 3 2 20 3 2" xfId="12569" xr:uid="{00000000-0005-0000-0000-0000CB2E0000}"/>
    <cellStyle name="Normal 3 2 20 4" xfId="12567" xr:uid="{00000000-0005-0000-0000-0000CC2E0000}"/>
    <cellStyle name="Normal 3 2 21" xfId="6774" xr:uid="{00000000-0005-0000-0000-0000CD2E0000}"/>
    <cellStyle name="Normal 3 2 21 2" xfId="6775" xr:uid="{00000000-0005-0000-0000-0000CE2E0000}"/>
    <cellStyle name="Normal 3 2 21 2 2" xfId="12571" xr:uid="{00000000-0005-0000-0000-0000CF2E0000}"/>
    <cellStyle name="Normal 3 2 21 3" xfId="6776" xr:uid="{00000000-0005-0000-0000-0000D02E0000}"/>
    <cellStyle name="Normal 3 2 21 3 2" xfId="12572" xr:uid="{00000000-0005-0000-0000-0000D12E0000}"/>
    <cellStyle name="Normal 3 2 21 4" xfId="12570" xr:uid="{00000000-0005-0000-0000-0000D22E0000}"/>
    <cellStyle name="Normal 3 2 22" xfId="6777" xr:uid="{00000000-0005-0000-0000-0000D32E0000}"/>
    <cellStyle name="Normal 3 2 22 2" xfId="6778" xr:uid="{00000000-0005-0000-0000-0000D42E0000}"/>
    <cellStyle name="Normal 3 2 22 2 2" xfId="12574" xr:uid="{00000000-0005-0000-0000-0000D52E0000}"/>
    <cellStyle name="Normal 3 2 22 3" xfId="6779" xr:uid="{00000000-0005-0000-0000-0000D62E0000}"/>
    <cellStyle name="Normal 3 2 22 3 2" xfId="12575" xr:uid="{00000000-0005-0000-0000-0000D72E0000}"/>
    <cellStyle name="Normal 3 2 22 4" xfId="12573" xr:uid="{00000000-0005-0000-0000-0000D82E0000}"/>
    <cellStyle name="Normal 3 2 23" xfId="6780" xr:uid="{00000000-0005-0000-0000-0000D92E0000}"/>
    <cellStyle name="Normal 3 2 23 2" xfId="6781" xr:uid="{00000000-0005-0000-0000-0000DA2E0000}"/>
    <cellStyle name="Normal 3 2 23 2 2" xfId="12577" xr:uid="{00000000-0005-0000-0000-0000DB2E0000}"/>
    <cellStyle name="Normal 3 2 23 3" xfId="6782" xr:uid="{00000000-0005-0000-0000-0000DC2E0000}"/>
    <cellStyle name="Normal 3 2 23 3 2" xfId="12578" xr:uid="{00000000-0005-0000-0000-0000DD2E0000}"/>
    <cellStyle name="Normal 3 2 23 4" xfId="12576" xr:uid="{00000000-0005-0000-0000-0000DE2E0000}"/>
    <cellStyle name="Normal 3 2 24" xfId="6783" xr:uid="{00000000-0005-0000-0000-0000DF2E0000}"/>
    <cellStyle name="Normal 3 2 24 2" xfId="12579" xr:uid="{00000000-0005-0000-0000-0000E02E0000}"/>
    <cellStyle name="Normal 3 2 25" xfId="6784" xr:uid="{00000000-0005-0000-0000-0000E12E0000}"/>
    <cellStyle name="Normal 3 2 25 2" xfId="12580" xr:uid="{00000000-0005-0000-0000-0000E22E0000}"/>
    <cellStyle name="Normal 3 2 26" xfId="13934" xr:uid="{00000000-0005-0000-0000-0000E32E0000}"/>
    <cellStyle name="Normal 3 2 27" xfId="12473" xr:uid="{00000000-0005-0000-0000-0000E42E0000}"/>
    <cellStyle name="Normal 3 2 3" xfId="6785" xr:uid="{00000000-0005-0000-0000-0000E52E0000}"/>
    <cellStyle name="Normal 3 2 3 10" xfId="6786" xr:uid="{00000000-0005-0000-0000-0000E62E0000}"/>
    <cellStyle name="Normal 3 2 3 10 2" xfId="6787" xr:uid="{00000000-0005-0000-0000-0000E72E0000}"/>
    <cellStyle name="Normal 3 2 3 10 2 2" xfId="12583" xr:uid="{00000000-0005-0000-0000-0000E82E0000}"/>
    <cellStyle name="Normal 3 2 3 10 3" xfId="6788" xr:uid="{00000000-0005-0000-0000-0000E92E0000}"/>
    <cellStyle name="Normal 3 2 3 10 3 2" xfId="12584" xr:uid="{00000000-0005-0000-0000-0000EA2E0000}"/>
    <cellStyle name="Normal 3 2 3 10 4" xfId="12582" xr:uid="{00000000-0005-0000-0000-0000EB2E0000}"/>
    <cellStyle name="Normal 3 2 3 11" xfId="6789" xr:uid="{00000000-0005-0000-0000-0000EC2E0000}"/>
    <cellStyle name="Normal 3 2 3 11 2" xfId="6790" xr:uid="{00000000-0005-0000-0000-0000ED2E0000}"/>
    <cellStyle name="Normal 3 2 3 11 2 2" xfId="12586" xr:uid="{00000000-0005-0000-0000-0000EE2E0000}"/>
    <cellStyle name="Normal 3 2 3 11 3" xfId="6791" xr:uid="{00000000-0005-0000-0000-0000EF2E0000}"/>
    <cellStyle name="Normal 3 2 3 11 3 2" xfId="12587" xr:uid="{00000000-0005-0000-0000-0000F02E0000}"/>
    <cellStyle name="Normal 3 2 3 11 4" xfId="12585" xr:uid="{00000000-0005-0000-0000-0000F12E0000}"/>
    <cellStyle name="Normal 3 2 3 12" xfId="6792" xr:uid="{00000000-0005-0000-0000-0000F22E0000}"/>
    <cellStyle name="Normal 3 2 3 12 2" xfId="6793" xr:uid="{00000000-0005-0000-0000-0000F32E0000}"/>
    <cellStyle name="Normal 3 2 3 12 2 2" xfId="12589" xr:uid="{00000000-0005-0000-0000-0000F42E0000}"/>
    <cellStyle name="Normal 3 2 3 12 3" xfId="6794" xr:uid="{00000000-0005-0000-0000-0000F52E0000}"/>
    <cellStyle name="Normal 3 2 3 12 3 2" xfId="12590" xr:uid="{00000000-0005-0000-0000-0000F62E0000}"/>
    <cellStyle name="Normal 3 2 3 12 4" xfId="12588" xr:uid="{00000000-0005-0000-0000-0000F72E0000}"/>
    <cellStyle name="Normal 3 2 3 13" xfId="6795" xr:uid="{00000000-0005-0000-0000-0000F82E0000}"/>
    <cellStyle name="Normal 3 2 3 13 2" xfId="6796" xr:uid="{00000000-0005-0000-0000-0000F92E0000}"/>
    <cellStyle name="Normal 3 2 3 13 2 2" xfId="12592" xr:uid="{00000000-0005-0000-0000-0000FA2E0000}"/>
    <cellStyle name="Normal 3 2 3 13 3" xfId="6797" xr:uid="{00000000-0005-0000-0000-0000FB2E0000}"/>
    <cellStyle name="Normal 3 2 3 13 3 2" xfId="12593" xr:uid="{00000000-0005-0000-0000-0000FC2E0000}"/>
    <cellStyle name="Normal 3 2 3 13 4" xfId="12591" xr:uid="{00000000-0005-0000-0000-0000FD2E0000}"/>
    <cellStyle name="Normal 3 2 3 14" xfId="6798" xr:uid="{00000000-0005-0000-0000-0000FE2E0000}"/>
    <cellStyle name="Normal 3 2 3 14 2" xfId="6799" xr:uid="{00000000-0005-0000-0000-0000FF2E0000}"/>
    <cellStyle name="Normal 3 2 3 14 2 2" xfId="12595" xr:uid="{00000000-0005-0000-0000-0000002F0000}"/>
    <cellStyle name="Normal 3 2 3 14 3" xfId="6800" xr:uid="{00000000-0005-0000-0000-0000012F0000}"/>
    <cellStyle name="Normal 3 2 3 14 3 2" xfId="12596" xr:uid="{00000000-0005-0000-0000-0000022F0000}"/>
    <cellStyle name="Normal 3 2 3 14 4" xfId="12594" xr:uid="{00000000-0005-0000-0000-0000032F0000}"/>
    <cellStyle name="Normal 3 2 3 15" xfId="6801" xr:uid="{00000000-0005-0000-0000-0000042F0000}"/>
    <cellStyle name="Normal 3 2 3 15 2" xfId="6802" xr:uid="{00000000-0005-0000-0000-0000052F0000}"/>
    <cellStyle name="Normal 3 2 3 15 2 2" xfId="12598" xr:uid="{00000000-0005-0000-0000-0000062F0000}"/>
    <cellStyle name="Normal 3 2 3 15 3" xfId="6803" xr:uid="{00000000-0005-0000-0000-0000072F0000}"/>
    <cellStyle name="Normal 3 2 3 15 3 2" xfId="12599" xr:uid="{00000000-0005-0000-0000-0000082F0000}"/>
    <cellStyle name="Normal 3 2 3 15 4" xfId="12597" xr:uid="{00000000-0005-0000-0000-0000092F0000}"/>
    <cellStyle name="Normal 3 2 3 16" xfId="6804" xr:uid="{00000000-0005-0000-0000-00000A2F0000}"/>
    <cellStyle name="Normal 3 2 3 16 2" xfId="6805" xr:uid="{00000000-0005-0000-0000-00000B2F0000}"/>
    <cellStyle name="Normal 3 2 3 16 2 2" xfId="12601" xr:uid="{00000000-0005-0000-0000-00000C2F0000}"/>
    <cellStyle name="Normal 3 2 3 16 3" xfId="6806" xr:uid="{00000000-0005-0000-0000-00000D2F0000}"/>
    <cellStyle name="Normal 3 2 3 16 3 2" xfId="12602" xr:uid="{00000000-0005-0000-0000-00000E2F0000}"/>
    <cellStyle name="Normal 3 2 3 16 4" xfId="12600" xr:uid="{00000000-0005-0000-0000-00000F2F0000}"/>
    <cellStyle name="Normal 3 2 3 17" xfId="6807" xr:uid="{00000000-0005-0000-0000-0000102F0000}"/>
    <cellStyle name="Normal 3 2 3 17 2" xfId="6808" xr:uid="{00000000-0005-0000-0000-0000112F0000}"/>
    <cellStyle name="Normal 3 2 3 17 2 2" xfId="12604" xr:uid="{00000000-0005-0000-0000-0000122F0000}"/>
    <cellStyle name="Normal 3 2 3 17 3" xfId="6809" xr:uid="{00000000-0005-0000-0000-0000132F0000}"/>
    <cellStyle name="Normal 3 2 3 17 3 2" xfId="12605" xr:uid="{00000000-0005-0000-0000-0000142F0000}"/>
    <cellStyle name="Normal 3 2 3 17 4" xfId="12603" xr:uid="{00000000-0005-0000-0000-0000152F0000}"/>
    <cellStyle name="Normal 3 2 3 18" xfId="6810" xr:uid="{00000000-0005-0000-0000-0000162F0000}"/>
    <cellStyle name="Normal 3 2 3 18 2" xfId="6811" xr:uid="{00000000-0005-0000-0000-0000172F0000}"/>
    <cellStyle name="Normal 3 2 3 18 2 2" xfId="12607" xr:uid="{00000000-0005-0000-0000-0000182F0000}"/>
    <cellStyle name="Normal 3 2 3 18 3" xfId="6812" xr:uid="{00000000-0005-0000-0000-0000192F0000}"/>
    <cellStyle name="Normal 3 2 3 18 3 2" xfId="12608" xr:uid="{00000000-0005-0000-0000-00001A2F0000}"/>
    <cellStyle name="Normal 3 2 3 18 4" xfId="12606" xr:uid="{00000000-0005-0000-0000-00001B2F0000}"/>
    <cellStyle name="Normal 3 2 3 19" xfId="6813" xr:uid="{00000000-0005-0000-0000-00001C2F0000}"/>
    <cellStyle name="Normal 3 2 3 19 2" xfId="6814" xr:uid="{00000000-0005-0000-0000-00001D2F0000}"/>
    <cellStyle name="Normal 3 2 3 19 2 2" xfId="12610" xr:uid="{00000000-0005-0000-0000-00001E2F0000}"/>
    <cellStyle name="Normal 3 2 3 19 3" xfId="6815" xr:uid="{00000000-0005-0000-0000-00001F2F0000}"/>
    <cellStyle name="Normal 3 2 3 19 3 2" xfId="12611" xr:uid="{00000000-0005-0000-0000-0000202F0000}"/>
    <cellStyle name="Normal 3 2 3 19 4" xfId="12609" xr:uid="{00000000-0005-0000-0000-0000212F0000}"/>
    <cellStyle name="Normal 3 2 3 2" xfId="6816" xr:uid="{00000000-0005-0000-0000-0000222F0000}"/>
    <cellStyle name="Normal 3 2 3 2 2" xfId="6817" xr:uid="{00000000-0005-0000-0000-0000232F0000}"/>
    <cellStyle name="Normal 3 2 3 2 2 2" xfId="12613" xr:uid="{00000000-0005-0000-0000-0000242F0000}"/>
    <cellStyle name="Normal 3 2 3 2 3" xfId="6818" xr:uid="{00000000-0005-0000-0000-0000252F0000}"/>
    <cellStyle name="Normal 3 2 3 2 3 2" xfId="12614" xr:uid="{00000000-0005-0000-0000-0000262F0000}"/>
    <cellStyle name="Normal 3 2 3 2 4" xfId="12612" xr:uid="{00000000-0005-0000-0000-0000272F0000}"/>
    <cellStyle name="Normal 3 2 3 20" xfId="6819" xr:uid="{00000000-0005-0000-0000-0000282F0000}"/>
    <cellStyle name="Normal 3 2 3 20 2" xfId="6820" xr:uid="{00000000-0005-0000-0000-0000292F0000}"/>
    <cellStyle name="Normal 3 2 3 20 2 2" xfId="12616" xr:uid="{00000000-0005-0000-0000-00002A2F0000}"/>
    <cellStyle name="Normal 3 2 3 20 3" xfId="6821" xr:uid="{00000000-0005-0000-0000-00002B2F0000}"/>
    <cellStyle name="Normal 3 2 3 20 3 2" xfId="12617" xr:uid="{00000000-0005-0000-0000-00002C2F0000}"/>
    <cellStyle name="Normal 3 2 3 20 4" xfId="12615" xr:uid="{00000000-0005-0000-0000-00002D2F0000}"/>
    <cellStyle name="Normal 3 2 3 21" xfId="6822" xr:uid="{00000000-0005-0000-0000-00002E2F0000}"/>
    <cellStyle name="Normal 3 2 3 21 2" xfId="6823" xr:uid="{00000000-0005-0000-0000-00002F2F0000}"/>
    <cellStyle name="Normal 3 2 3 21 2 2" xfId="12619" xr:uid="{00000000-0005-0000-0000-0000302F0000}"/>
    <cellStyle name="Normal 3 2 3 21 3" xfId="6824" xr:uid="{00000000-0005-0000-0000-0000312F0000}"/>
    <cellStyle name="Normal 3 2 3 21 3 2" xfId="12620" xr:uid="{00000000-0005-0000-0000-0000322F0000}"/>
    <cellStyle name="Normal 3 2 3 21 4" xfId="12618" xr:uid="{00000000-0005-0000-0000-0000332F0000}"/>
    <cellStyle name="Normal 3 2 3 22" xfId="6825" xr:uid="{00000000-0005-0000-0000-0000342F0000}"/>
    <cellStyle name="Normal 3 2 3 22 2" xfId="12621" xr:uid="{00000000-0005-0000-0000-0000352F0000}"/>
    <cellStyle name="Normal 3 2 3 23" xfId="6826" xr:uid="{00000000-0005-0000-0000-0000362F0000}"/>
    <cellStyle name="Normal 3 2 3 23 2" xfId="12622" xr:uid="{00000000-0005-0000-0000-0000372F0000}"/>
    <cellStyle name="Normal 3 2 3 24" xfId="12581" xr:uid="{00000000-0005-0000-0000-0000382F0000}"/>
    <cellStyle name="Normal 3 2 3 3" xfId="6827" xr:uid="{00000000-0005-0000-0000-0000392F0000}"/>
    <cellStyle name="Normal 3 2 3 3 2" xfId="6828" xr:uid="{00000000-0005-0000-0000-00003A2F0000}"/>
    <cellStyle name="Normal 3 2 3 3 2 2" xfId="12624" xr:uid="{00000000-0005-0000-0000-00003B2F0000}"/>
    <cellStyle name="Normal 3 2 3 3 3" xfId="6829" xr:uid="{00000000-0005-0000-0000-00003C2F0000}"/>
    <cellStyle name="Normal 3 2 3 3 3 2" xfId="12625" xr:uid="{00000000-0005-0000-0000-00003D2F0000}"/>
    <cellStyle name="Normal 3 2 3 3 4" xfId="12623" xr:uid="{00000000-0005-0000-0000-00003E2F0000}"/>
    <cellStyle name="Normal 3 2 3 4" xfId="6830" xr:uid="{00000000-0005-0000-0000-00003F2F0000}"/>
    <cellStyle name="Normal 3 2 3 4 2" xfId="6831" xr:uid="{00000000-0005-0000-0000-0000402F0000}"/>
    <cellStyle name="Normal 3 2 3 4 2 2" xfId="12627" xr:uid="{00000000-0005-0000-0000-0000412F0000}"/>
    <cellStyle name="Normal 3 2 3 4 3" xfId="6832" xr:uid="{00000000-0005-0000-0000-0000422F0000}"/>
    <cellStyle name="Normal 3 2 3 4 3 2" xfId="12628" xr:uid="{00000000-0005-0000-0000-0000432F0000}"/>
    <cellStyle name="Normal 3 2 3 4 4" xfId="12626" xr:uid="{00000000-0005-0000-0000-0000442F0000}"/>
    <cellStyle name="Normal 3 2 3 5" xfId="6833" xr:uid="{00000000-0005-0000-0000-0000452F0000}"/>
    <cellStyle name="Normal 3 2 3 5 2" xfId="6834" xr:uid="{00000000-0005-0000-0000-0000462F0000}"/>
    <cellStyle name="Normal 3 2 3 5 2 2" xfId="12630" xr:uid="{00000000-0005-0000-0000-0000472F0000}"/>
    <cellStyle name="Normal 3 2 3 5 3" xfId="6835" xr:uid="{00000000-0005-0000-0000-0000482F0000}"/>
    <cellStyle name="Normal 3 2 3 5 3 2" xfId="12631" xr:uid="{00000000-0005-0000-0000-0000492F0000}"/>
    <cellStyle name="Normal 3 2 3 5 4" xfId="12629" xr:uid="{00000000-0005-0000-0000-00004A2F0000}"/>
    <cellStyle name="Normal 3 2 3 6" xfId="6836" xr:uid="{00000000-0005-0000-0000-00004B2F0000}"/>
    <cellStyle name="Normal 3 2 3 6 2" xfId="6837" xr:uid="{00000000-0005-0000-0000-00004C2F0000}"/>
    <cellStyle name="Normal 3 2 3 6 2 2" xfId="12633" xr:uid="{00000000-0005-0000-0000-00004D2F0000}"/>
    <cellStyle name="Normal 3 2 3 6 3" xfId="6838" xr:uid="{00000000-0005-0000-0000-00004E2F0000}"/>
    <cellStyle name="Normal 3 2 3 6 3 2" xfId="12634" xr:uid="{00000000-0005-0000-0000-00004F2F0000}"/>
    <cellStyle name="Normal 3 2 3 6 4" xfId="12632" xr:uid="{00000000-0005-0000-0000-0000502F0000}"/>
    <cellStyle name="Normal 3 2 3 7" xfId="6839" xr:uid="{00000000-0005-0000-0000-0000512F0000}"/>
    <cellStyle name="Normal 3 2 3 7 2" xfId="6840" xr:uid="{00000000-0005-0000-0000-0000522F0000}"/>
    <cellStyle name="Normal 3 2 3 7 2 2" xfId="12636" xr:uid="{00000000-0005-0000-0000-0000532F0000}"/>
    <cellStyle name="Normal 3 2 3 7 3" xfId="6841" xr:uid="{00000000-0005-0000-0000-0000542F0000}"/>
    <cellStyle name="Normal 3 2 3 7 3 2" xfId="12637" xr:uid="{00000000-0005-0000-0000-0000552F0000}"/>
    <cellStyle name="Normal 3 2 3 7 4" xfId="12635" xr:uid="{00000000-0005-0000-0000-0000562F0000}"/>
    <cellStyle name="Normal 3 2 3 8" xfId="6842" xr:uid="{00000000-0005-0000-0000-0000572F0000}"/>
    <cellStyle name="Normal 3 2 3 8 2" xfId="6843" xr:uid="{00000000-0005-0000-0000-0000582F0000}"/>
    <cellStyle name="Normal 3 2 3 8 2 2" xfId="12639" xr:uid="{00000000-0005-0000-0000-0000592F0000}"/>
    <cellStyle name="Normal 3 2 3 8 3" xfId="6844" xr:uid="{00000000-0005-0000-0000-00005A2F0000}"/>
    <cellStyle name="Normal 3 2 3 8 3 2" xfId="12640" xr:uid="{00000000-0005-0000-0000-00005B2F0000}"/>
    <cellStyle name="Normal 3 2 3 8 4" xfId="12638" xr:uid="{00000000-0005-0000-0000-00005C2F0000}"/>
    <cellStyle name="Normal 3 2 3 9" xfId="6845" xr:uid="{00000000-0005-0000-0000-00005D2F0000}"/>
    <cellStyle name="Normal 3 2 3 9 2" xfId="6846" xr:uid="{00000000-0005-0000-0000-00005E2F0000}"/>
    <cellStyle name="Normal 3 2 3 9 2 2" xfId="12642" xr:uid="{00000000-0005-0000-0000-00005F2F0000}"/>
    <cellStyle name="Normal 3 2 3 9 3" xfId="6847" xr:uid="{00000000-0005-0000-0000-0000602F0000}"/>
    <cellStyle name="Normal 3 2 3 9 3 2" xfId="12643" xr:uid="{00000000-0005-0000-0000-0000612F0000}"/>
    <cellStyle name="Normal 3 2 3 9 4" xfId="12641" xr:uid="{00000000-0005-0000-0000-0000622F0000}"/>
    <cellStyle name="Normal 3 2 4" xfId="6848" xr:uid="{00000000-0005-0000-0000-0000632F0000}"/>
    <cellStyle name="Normal 3 2 4 2" xfId="6849" xr:uid="{00000000-0005-0000-0000-0000642F0000}"/>
    <cellStyle name="Normal 3 2 4 2 2" xfId="12645" xr:uid="{00000000-0005-0000-0000-0000652F0000}"/>
    <cellStyle name="Normal 3 2 4 3" xfId="6850" xr:uid="{00000000-0005-0000-0000-0000662F0000}"/>
    <cellStyle name="Normal 3 2 4 3 2" xfId="12646" xr:uid="{00000000-0005-0000-0000-0000672F0000}"/>
    <cellStyle name="Normal 3 2 4 4" xfId="12644" xr:uid="{00000000-0005-0000-0000-0000682F0000}"/>
    <cellStyle name="Normal 3 2 5" xfId="6851" xr:uid="{00000000-0005-0000-0000-0000692F0000}"/>
    <cellStyle name="Normal 3 2 5 2" xfId="6852" xr:uid="{00000000-0005-0000-0000-00006A2F0000}"/>
    <cellStyle name="Normal 3 2 5 2 2" xfId="12648" xr:uid="{00000000-0005-0000-0000-00006B2F0000}"/>
    <cellStyle name="Normal 3 2 5 3" xfId="6853" xr:uid="{00000000-0005-0000-0000-00006C2F0000}"/>
    <cellStyle name="Normal 3 2 5 3 2" xfId="12649" xr:uid="{00000000-0005-0000-0000-00006D2F0000}"/>
    <cellStyle name="Normal 3 2 5 4" xfId="12647" xr:uid="{00000000-0005-0000-0000-00006E2F0000}"/>
    <cellStyle name="Normal 3 2 6" xfId="6854" xr:uid="{00000000-0005-0000-0000-00006F2F0000}"/>
    <cellStyle name="Normal 3 2 6 2" xfId="6855" xr:uid="{00000000-0005-0000-0000-0000702F0000}"/>
    <cellStyle name="Normal 3 2 6 2 2" xfId="12651" xr:uid="{00000000-0005-0000-0000-0000712F0000}"/>
    <cellStyle name="Normal 3 2 6 3" xfId="6856" xr:uid="{00000000-0005-0000-0000-0000722F0000}"/>
    <cellStyle name="Normal 3 2 6 3 2" xfId="12652" xr:uid="{00000000-0005-0000-0000-0000732F0000}"/>
    <cellStyle name="Normal 3 2 6 4" xfId="12650" xr:uid="{00000000-0005-0000-0000-0000742F0000}"/>
    <cellStyle name="Normal 3 2 7" xfId="6857" xr:uid="{00000000-0005-0000-0000-0000752F0000}"/>
    <cellStyle name="Normal 3 2 7 2" xfId="6858" xr:uid="{00000000-0005-0000-0000-0000762F0000}"/>
    <cellStyle name="Normal 3 2 7 2 2" xfId="12654" xr:uid="{00000000-0005-0000-0000-0000772F0000}"/>
    <cellStyle name="Normal 3 2 7 3" xfId="6859" xr:uid="{00000000-0005-0000-0000-0000782F0000}"/>
    <cellStyle name="Normal 3 2 7 3 2" xfId="12655" xr:uid="{00000000-0005-0000-0000-0000792F0000}"/>
    <cellStyle name="Normal 3 2 7 4" xfId="12653" xr:uid="{00000000-0005-0000-0000-00007A2F0000}"/>
    <cellStyle name="Normal 3 2 8" xfId="6860" xr:uid="{00000000-0005-0000-0000-00007B2F0000}"/>
    <cellStyle name="Normal 3 2 8 2" xfId="6861" xr:uid="{00000000-0005-0000-0000-00007C2F0000}"/>
    <cellStyle name="Normal 3 2 8 2 2" xfId="12657" xr:uid="{00000000-0005-0000-0000-00007D2F0000}"/>
    <cellStyle name="Normal 3 2 8 3" xfId="6862" xr:uid="{00000000-0005-0000-0000-00007E2F0000}"/>
    <cellStyle name="Normal 3 2 8 3 2" xfId="12658" xr:uid="{00000000-0005-0000-0000-00007F2F0000}"/>
    <cellStyle name="Normal 3 2 8 4" xfId="12656" xr:uid="{00000000-0005-0000-0000-0000802F0000}"/>
    <cellStyle name="Normal 3 2 9" xfId="6863" xr:uid="{00000000-0005-0000-0000-0000812F0000}"/>
    <cellStyle name="Normal 3 2 9 2" xfId="6864" xr:uid="{00000000-0005-0000-0000-0000822F0000}"/>
    <cellStyle name="Normal 3 2 9 2 2" xfId="12660" xr:uid="{00000000-0005-0000-0000-0000832F0000}"/>
    <cellStyle name="Normal 3 2 9 3" xfId="6865" xr:uid="{00000000-0005-0000-0000-0000842F0000}"/>
    <cellStyle name="Normal 3 2 9 3 2" xfId="12661" xr:uid="{00000000-0005-0000-0000-0000852F0000}"/>
    <cellStyle name="Normal 3 2 9 4" xfId="12659" xr:uid="{00000000-0005-0000-0000-0000862F0000}"/>
    <cellStyle name="Normal 3 20" xfId="6866" xr:uid="{00000000-0005-0000-0000-0000872F0000}"/>
    <cellStyle name="Normal 3 20 2" xfId="6867" xr:uid="{00000000-0005-0000-0000-0000882F0000}"/>
    <cellStyle name="Normal 3 20 2 2" xfId="12663" xr:uid="{00000000-0005-0000-0000-0000892F0000}"/>
    <cellStyle name="Normal 3 20 3" xfId="6868" xr:uid="{00000000-0005-0000-0000-00008A2F0000}"/>
    <cellStyle name="Normal 3 20 3 2" xfId="12664" xr:uid="{00000000-0005-0000-0000-00008B2F0000}"/>
    <cellStyle name="Normal 3 20 4" xfId="12662" xr:uid="{00000000-0005-0000-0000-00008C2F0000}"/>
    <cellStyle name="Normal 3 21" xfId="6869" xr:uid="{00000000-0005-0000-0000-00008D2F0000}"/>
    <cellStyle name="Normal 3 21 2" xfId="6870" xr:uid="{00000000-0005-0000-0000-00008E2F0000}"/>
    <cellStyle name="Normal 3 21 2 2" xfId="12666" xr:uid="{00000000-0005-0000-0000-00008F2F0000}"/>
    <cellStyle name="Normal 3 21 3" xfId="6871" xr:uid="{00000000-0005-0000-0000-0000902F0000}"/>
    <cellStyle name="Normal 3 21 3 2" xfId="12667" xr:uid="{00000000-0005-0000-0000-0000912F0000}"/>
    <cellStyle name="Normal 3 21 4" xfId="12665" xr:uid="{00000000-0005-0000-0000-0000922F0000}"/>
    <cellStyle name="Normal 3 22" xfId="6872" xr:uid="{00000000-0005-0000-0000-0000932F0000}"/>
    <cellStyle name="Normal 3 22 2" xfId="6873" xr:uid="{00000000-0005-0000-0000-0000942F0000}"/>
    <cellStyle name="Normal 3 22 2 2" xfId="12669" xr:uid="{00000000-0005-0000-0000-0000952F0000}"/>
    <cellStyle name="Normal 3 22 3" xfId="6874" xr:uid="{00000000-0005-0000-0000-0000962F0000}"/>
    <cellStyle name="Normal 3 22 3 2" xfId="12670" xr:uid="{00000000-0005-0000-0000-0000972F0000}"/>
    <cellStyle name="Normal 3 22 4" xfId="12668" xr:uid="{00000000-0005-0000-0000-0000982F0000}"/>
    <cellStyle name="Normal 3 23" xfId="6875" xr:uid="{00000000-0005-0000-0000-0000992F0000}"/>
    <cellStyle name="Normal 3 23 2" xfId="6876" xr:uid="{00000000-0005-0000-0000-00009A2F0000}"/>
    <cellStyle name="Normal 3 23 2 2" xfId="12672" xr:uid="{00000000-0005-0000-0000-00009B2F0000}"/>
    <cellStyle name="Normal 3 23 3" xfId="6877" xr:uid="{00000000-0005-0000-0000-00009C2F0000}"/>
    <cellStyle name="Normal 3 23 3 2" xfId="12673" xr:uid="{00000000-0005-0000-0000-00009D2F0000}"/>
    <cellStyle name="Normal 3 23 4" xfId="12671" xr:uid="{00000000-0005-0000-0000-00009E2F0000}"/>
    <cellStyle name="Normal 3 24" xfId="6878" xr:uid="{00000000-0005-0000-0000-00009F2F0000}"/>
    <cellStyle name="Normal 3 24 2" xfId="6879" xr:uid="{00000000-0005-0000-0000-0000A02F0000}"/>
    <cellStyle name="Normal 3 24 2 2" xfId="12675" xr:uid="{00000000-0005-0000-0000-0000A12F0000}"/>
    <cellStyle name="Normal 3 24 3" xfId="6880" xr:uid="{00000000-0005-0000-0000-0000A22F0000}"/>
    <cellStyle name="Normal 3 24 3 2" xfId="12676" xr:uid="{00000000-0005-0000-0000-0000A32F0000}"/>
    <cellStyle name="Normal 3 24 4" xfId="12674" xr:uid="{00000000-0005-0000-0000-0000A42F0000}"/>
    <cellStyle name="Normal 3 25" xfId="6881" xr:uid="{00000000-0005-0000-0000-0000A52F0000}"/>
    <cellStyle name="Normal 3 25 2" xfId="12677" xr:uid="{00000000-0005-0000-0000-0000A62F0000}"/>
    <cellStyle name="Normal 3 26" xfId="6882" xr:uid="{00000000-0005-0000-0000-0000A72F0000}"/>
    <cellStyle name="Normal 3 26 2" xfId="12678" xr:uid="{00000000-0005-0000-0000-0000A82F0000}"/>
    <cellStyle name="Normal 3 27" xfId="12442" xr:uid="{00000000-0005-0000-0000-0000A92F0000}"/>
    <cellStyle name="Normal 3 28" xfId="16150" xr:uid="{00000000-0005-0000-0000-0000AA2F0000}"/>
    <cellStyle name="Normal 3 28 2" xfId="16151" xr:uid="{00000000-0005-0000-0000-0000AB2F0000}"/>
    <cellStyle name="Normal 3 3" xfId="6883" xr:uid="{00000000-0005-0000-0000-0000AC2F0000}"/>
    <cellStyle name="Normal 3 3 10" xfId="6884" xr:uid="{00000000-0005-0000-0000-0000AD2F0000}"/>
    <cellStyle name="Normal 3 3 10 2" xfId="6885" xr:uid="{00000000-0005-0000-0000-0000AE2F0000}"/>
    <cellStyle name="Normal 3 3 10 2 2" xfId="12681" xr:uid="{00000000-0005-0000-0000-0000AF2F0000}"/>
    <cellStyle name="Normal 3 3 10 3" xfId="6886" xr:uid="{00000000-0005-0000-0000-0000B02F0000}"/>
    <cellStyle name="Normal 3 3 10 3 2" xfId="12682" xr:uid="{00000000-0005-0000-0000-0000B12F0000}"/>
    <cellStyle name="Normal 3 3 10 4" xfId="12680" xr:uid="{00000000-0005-0000-0000-0000B22F0000}"/>
    <cellStyle name="Normal 3 3 11" xfId="6887" xr:uid="{00000000-0005-0000-0000-0000B32F0000}"/>
    <cellStyle name="Normal 3 3 11 2" xfId="6888" xr:uid="{00000000-0005-0000-0000-0000B42F0000}"/>
    <cellStyle name="Normal 3 3 11 2 2" xfId="12684" xr:uid="{00000000-0005-0000-0000-0000B52F0000}"/>
    <cellStyle name="Normal 3 3 11 3" xfId="6889" xr:uid="{00000000-0005-0000-0000-0000B62F0000}"/>
    <cellStyle name="Normal 3 3 11 3 2" xfId="12685" xr:uid="{00000000-0005-0000-0000-0000B72F0000}"/>
    <cellStyle name="Normal 3 3 11 4" xfId="12683" xr:uid="{00000000-0005-0000-0000-0000B82F0000}"/>
    <cellStyle name="Normal 3 3 12" xfId="6890" xr:uid="{00000000-0005-0000-0000-0000B92F0000}"/>
    <cellStyle name="Normal 3 3 12 2" xfId="6891" xr:uid="{00000000-0005-0000-0000-0000BA2F0000}"/>
    <cellStyle name="Normal 3 3 12 2 2" xfId="12687" xr:uid="{00000000-0005-0000-0000-0000BB2F0000}"/>
    <cellStyle name="Normal 3 3 12 3" xfId="6892" xr:uid="{00000000-0005-0000-0000-0000BC2F0000}"/>
    <cellStyle name="Normal 3 3 12 3 2" xfId="12688" xr:uid="{00000000-0005-0000-0000-0000BD2F0000}"/>
    <cellStyle name="Normal 3 3 12 4" xfId="12686" xr:uid="{00000000-0005-0000-0000-0000BE2F0000}"/>
    <cellStyle name="Normal 3 3 13" xfId="6893" xr:uid="{00000000-0005-0000-0000-0000BF2F0000}"/>
    <cellStyle name="Normal 3 3 13 2" xfId="6894" xr:uid="{00000000-0005-0000-0000-0000C02F0000}"/>
    <cellStyle name="Normal 3 3 13 2 2" xfId="12690" xr:uid="{00000000-0005-0000-0000-0000C12F0000}"/>
    <cellStyle name="Normal 3 3 13 3" xfId="6895" xr:uid="{00000000-0005-0000-0000-0000C22F0000}"/>
    <cellStyle name="Normal 3 3 13 3 2" xfId="12691" xr:uid="{00000000-0005-0000-0000-0000C32F0000}"/>
    <cellStyle name="Normal 3 3 13 4" xfId="12689" xr:uid="{00000000-0005-0000-0000-0000C42F0000}"/>
    <cellStyle name="Normal 3 3 14" xfId="6896" xr:uid="{00000000-0005-0000-0000-0000C52F0000}"/>
    <cellStyle name="Normal 3 3 14 2" xfId="6897" xr:uid="{00000000-0005-0000-0000-0000C62F0000}"/>
    <cellStyle name="Normal 3 3 14 2 2" xfId="12693" xr:uid="{00000000-0005-0000-0000-0000C72F0000}"/>
    <cellStyle name="Normal 3 3 14 3" xfId="6898" xr:uid="{00000000-0005-0000-0000-0000C82F0000}"/>
    <cellStyle name="Normal 3 3 14 3 2" xfId="12694" xr:uid="{00000000-0005-0000-0000-0000C92F0000}"/>
    <cellStyle name="Normal 3 3 14 4" xfId="12692" xr:uid="{00000000-0005-0000-0000-0000CA2F0000}"/>
    <cellStyle name="Normal 3 3 15" xfId="6899" xr:uid="{00000000-0005-0000-0000-0000CB2F0000}"/>
    <cellStyle name="Normal 3 3 15 2" xfId="6900" xr:uid="{00000000-0005-0000-0000-0000CC2F0000}"/>
    <cellStyle name="Normal 3 3 15 2 2" xfId="12696" xr:uid="{00000000-0005-0000-0000-0000CD2F0000}"/>
    <cellStyle name="Normal 3 3 15 3" xfId="6901" xr:uid="{00000000-0005-0000-0000-0000CE2F0000}"/>
    <cellStyle name="Normal 3 3 15 3 2" xfId="12697" xr:uid="{00000000-0005-0000-0000-0000CF2F0000}"/>
    <cellStyle name="Normal 3 3 15 4" xfId="12695" xr:uid="{00000000-0005-0000-0000-0000D02F0000}"/>
    <cellStyle name="Normal 3 3 16" xfId="6902" xr:uid="{00000000-0005-0000-0000-0000D12F0000}"/>
    <cellStyle name="Normal 3 3 16 2" xfId="6903" xr:uid="{00000000-0005-0000-0000-0000D22F0000}"/>
    <cellStyle name="Normal 3 3 16 2 2" xfId="12699" xr:uid="{00000000-0005-0000-0000-0000D32F0000}"/>
    <cellStyle name="Normal 3 3 16 3" xfId="6904" xr:uid="{00000000-0005-0000-0000-0000D42F0000}"/>
    <cellStyle name="Normal 3 3 16 3 2" xfId="12700" xr:uid="{00000000-0005-0000-0000-0000D52F0000}"/>
    <cellStyle name="Normal 3 3 16 4" xfId="12698" xr:uid="{00000000-0005-0000-0000-0000D62F0000}"/>
    <cellStyle name="Normal 3 3 17" xfId="6905" xr:uid="{00000000-0005-0000-0000-0000D72F0000}"/>
    <cellStyle name="Normal 3 3 17 2" xfId="6906" xr:uid="{00000000-0005-0000-0000-0000D82F0000}"/>
    <cellStyle name="Normal 3 3 17 2 2" xfId="12702" xr:uid="{00000000-0005-0000-0000-0000D92F0000}"/>
    <cellStyle name="Normal 3 3 17 3" xfId="6907" xr:uid="{00000000-0005-0000-0000-0000DA2F0000}"/>
    <cellStyle name="Normal 3 3 17 3 2" xfId="12703" xr:uid="{00000000-0005-0000-0000-0000DB2F0000}"/>
    <cellStyle name="Normal 3 3 17 4" xfId="12701" xr:uid="{00000000-0005-0000-0000-0000DC2F0000}"/>
    <cellStyle name="Normal 3 3 18" xfId="6908" xr:uid="{00000000-0005-0000-0000-0000DD2F0000}"/>
    <cellStyle name="Normal 3 3 18 2" xfId="6909" xr:uid="{00000000-0005-0000-0000-0000DE2F0000}"/>
    <cellStyle name="Normal 3 3 18 2 2" xfId="12705" xr:uid="{00000000-0005-0000-0000-0000DF2F0000}"/>
    <cellStyle name="Normal 3 3 18 3" xfId="6910" xr:uid="{00000000-0005-0000-0000-0000E02F0000}"/>
    <cellStyle name="Normal 3 3 18 3 2" xfId="12706" xr:uid="{00000000-0005-0000-0000-0000E12F0000}"/>
    <cellStyle name="Normal 3 3 18 4" xfId="12704" xr:uid="{00000000-0005-0000-0000-0000E22F0000}"/>
    <cellStyle name="Normal 3 3 19" xfId="6911" xr:uid="{00000000-0005-0000-0000-0000E32F0000}"/>
    <cellStyle name="Normal 3 3 19 2" xfId="6912" xr:uid="{00000000-0005-0000-0000-0000E42F0000}"/>
    <cellStyle name="Normal 3 3 19 2 2" xfId="12708" xr:uid="{00000000-0005-0000-0000-0000E52F0000}"/>
    <cellStyle name="Normal 3 3 19 3" xfId="6913" xr:uid="{00000000-0005-0000-0000-0000E62F0000}"/>
    <cellStyle name="Normal 3 3 19 3 2" xfId="12709" xr:uid="{00000000-0005-0000-0000-0000E72F0000}"/>
    <cellStyle name="Normal 3 3 19 4" xfId="12707" xr:uid="{00000000-0005-0000-0000-0000E82F0000}"/>
    <cellStyle name="Normal 3 3 2" xfId="6914" xr:uid="{00000000-0005-0000-0000-0000E92F0000}"/>
    <cellStyle name="Normal 3 3 2 2" xfId="6915" xr:uid="{00000000-0005-0000-0000-0000EA2F0000}"/>
    <cellStyle name="Normal 3 3 2 2 2" xfId="12711" xr:uid="{00000000-0005-0000-0000-0000EB2F0000}"/>
    <cellStyle name="Normal 3 3 2 3" xfId="6916" xr:uid="{00000000-0005-0000-0000-0000EC2F0000}"/>
    <cellStyle name="Normal 3 3 2 3 2" xfId="12712" xr:uid="{00000000-0005-0000-0000-0000ED2F0000}"/>
    <cellStyle name="Normal 3 3 2 4" xfId="12710" xr:uid="{00000000-0005-0000-0000-0000EE2F0000}"/>
    <cellStyle name="Normal 3 3 20" xfId="6917" xr:uid="{00000000-0005-0000-0000-0000EF2F0000}"/>
    <cellStyle name="Normal 3 3 20 2" xfId="6918" xr:uid="{00000000-0005-0000-0000-0000F02F0000}"/>
    <cellStyle name="Normal 3 3 20 2 2" xfId="12714" xr:uid="{00000000-0005-0000-0000-0000F12F0000}"/>
    <cellStyle name="Normal 3 3 20 3" xfId="6919" xr:uid="{00000000-0005-0000-0000-0000F22F0000}"/>
    <cellStyle name="Normal 3 3 20 3 2" xfId="12715" xr:uid="{00000000-0005-0000-0000-0000F32F0000}"/>
    <cellStyle name="Normal 3 3 20 4" xfId="12713" xr:uid="{00000000-0005-0000-0000-0000F42F0000}"/>
    <cellStyle name="Normal 3 3 21" xfId="6920" xr:uid="{00000000-0005-0000-0000-0000F52F0000}"/>
    <cellStyle name="Normal 3 3 21 2" xfId="6921" xr:uid="{00000000-0005-0000-0000-0000F62F0000}"/>
    <cellStyle name="Normal 3 3 21 2 2" xfId="12717" xr:uid="{00000000-0005-0000-0000-0000F72F0000}"/>
    <cellStyle name="Normal 3 3 21 3" xfId="6922" xr:uid="{00000000-0005-0000-0000-0000F82F0000}"/>
    <cellStyle name="Normal 3 3 21 3 2" xfId="12718" xr:uid="{00000000-0005-0000-0000-0000F92F0000}"/>
    <cellStyle name="Normal 3 3 21 4" xfId="12716" xr:uid="{00000000-0005-0000-0000-0000FA2F0000}"/>
    <cellStyle name="Normal 3 3 22" xfId="6923" xr:uid="{00000000-0005-0000-0000-0000FB2F0000}"/>
    <cellStyle name="Normal 3 3 22 2" xfId="12719" xr:uid="{00000000-0005-0000-0000-0000FC2F0000}"/>
    <cellStyle name="Normal 3 3 23" xfId="6924" xr:uid="{00000000-0005-0000-0000-0000FD2F0000}"/>
    <cellStyle name="Normal 3 3 23 2" xfId="12720" xr:uid="{00000000-0005-0000-0000-0000FE2F0000}"/>
    <cellStyle name="Normal 3 3 24" xfId="12679" xr:uid="{00000000-0005-0000-0000-0000FF2F0000}"/>
    <cellStyle name="Normal 3 3 3" xfId="6925" xr:uid="{00000000-0005-0000-0000-000000300000}"/>
    <cellStyle name="Normal 3 3 3 2" xfId="6926" xr:uid="{00000000-0005-0000-0000-000001300000}"/>
    <cellStyle name="Normal 3 3 3 2 2" xfId="12722" xr:uid="{00000000-0005-0000-0000-000002300000}"/>
    <cellStyle name="Normal 3 3 3 3" xfId="6927" xr:uid="{00000000-0005-0000-0000-000003300000}"/>
    <cellStyle name="Normal 3 3 3 3 2" xfId="12723" xr:uid="{00000000-0005-0000-0000-000004300000}"/>
    <cellStyle name="Normal 3 3 3 4" xfId="12721" xr:uid="{00000000-0005-0000-0000-000005300000}"/>
    <cellStyle name="Normal 3 3 4" xfId="6928" xr:uid="{00000000-0005-0000-0000-000006300000}"/>
    <cellStyle name="Normal 3 3 4 2" xfId="6929" xr:uid="{00000000-0005-0000-0000-000007300000}"/>
    <cellStyle name="Normal 3 3 4 2 2" xfId="12725" xr:uid="{00000000-0005-0000-0000-000008300000}"/>
    <cellStyle name="Normal 3 3 4 3" xfId="6930" xr:uid="{00000000-0005-0000-0000-000009300000}"/>
    <cellStyle name="Normal 3 3 4 3 2" xfId="12726" xr:uid="{00000000-0005-0000-0000-00000A300000}"/>
    <cellStyle name="Normal 3 3 4 4" xfId="12724" xr:uid="{00000000-0005-0000-0000-00000B300000}"/>
    <cellStyle name="Normal 3 3 5" xfId="6931" xr:uid="{00000000-0005-0000-0000-00000C300000}"/>
    <cellStyle name="Normal 3 3 5 2" xfId="6932" xr:uid="{00000000-0005-0000-0000-00000D300000}"/>
    <cellStyle name="Normal 3 3 5 2 2" xfId="12728" xr:uid="{00000000-0005-0000-0000-00000E300000}"/>
    <cellStyle name="Normal 3 3 5 3" xfId="6933" xr:uid="{00000000-0005-0000-0000-00000F300000}"/>
    <cellStyle name="Normal 3 3 5 3 2" xfId="12729" xr:uid="{00000000-0005-0000-0000-000010300000}"/>
    <cellStyle name="Normal 3 3 5 4" xfId="12727" xr:uid="{00000000-0005-0000-0000-000011300000}"/>
    <cellStyle name="Normal 3 3 6" xfId="6934" xr:uid="{00000000-0005-0000-0000-000012300000}"/>
    <cellStyle name="Normal 3 3 6 2" xfId="6935" xr:uid="{00000000-0005-0000-0000-000013300000}"/>
    <cellStyle name="Normal 3 3 6 2 2" xfId="12731" xr:uid="{00000000-0005-0000-0000-000014300000}"/>
    <cellStyle name="Normal 3 3 6 3" xfId="6936" xr:uid="{00000000-0005-0000-0000-000015300000}"/>
    <cellStyle name="Normal 3 3 6 3 2" xfId="12732" xr:uid="{00000000-0005-0000-0000-000016300000}"/>
    <cellStyle name="Normal 3 3 6 4" xfId="12730" xr:uid="{00000000-0005-0000-0000-000017300000}"/>
    <cellStyle name="Normal 3 3 7" xfId="6937" xr:uid="{00000000-0005-0000-0000-000018300000}"/>
    <cellStyle name="Normal 3 3 7 2" xfId="6938" xr:uid="{00000000-0005-0000-0000-000019300000}"/>
    <cellStyle name="Normal 3 3 7 2 2" xfId="12734" xr:uid="{00000000-0005-0000-0000-00001A300000}"/>
    <cellStyle name="Normal 3 3 7 3" xfId="6939" xr:uid="{00000000-0005-0000-0000-00001B300000}"/>
    <cellStyle name="Normal 3 3 7 3 2" xfId="12735" xr:uid="{00000000-0005-0000-0000-00001C300000}"/>
    <cellStyle name="Normal 3 3 7 4" xfId="12733" xr:uid="{00000000-0005-0000-0000-00001D300000}"/>
    <cellStyle name="Normal 3 3 8" xfId="6940" xr:uid="{00000000-0005-0000-0000-00001E300000}"/>
    <cellStyle name="Normal 3 3 8 2" xfId="6941" xr:uid="{00000000-0005-0000-0000-00001F300000}"/>
    <cellStyle name="Normal 3 3 8 2 2" xfId="12737" xr:uid="{00000000-0005-0000-0000-000020300000}"/>
    <cellStyle name="Normal 3 3 8 3" xfId="6942" xr:uid="{00000000-0005-0000-0000-000021300000}"/>
    <cellStyle name="Normal 3 3 8 3 2" xfId="12738" xr:uid="{00000000-0005-0000-0000-000022300000}"/>
    <cellStyle name="Normal 3 3 8 4" xfId="12736" xr:uid="{00000000-0005-0000-0000-000023300000}"/>
    <cellStyle name="Normal 3 3 9" xfId="6943" xr:uid="{00000000-0005-0000-0000-000024300000}"/>
    <cellStyle name="Normal 3 3 9 2" xfId="6944" xr:uid="{00000000-0005-0000-0000-000025300000}"/>
    <cellStyle name="Normal 3 3 9 2 2" xfId="12740" xr:uid="{00000000-0005-0000-0000-000026300000}"/>
    <cellStyle name="Normal 3 3 9 3" xfId="6945" xr:uid="{00000000-0005-0000-0000-000027300000}"/>
    <cellStyle name="Normal 3 3 9 3 2" xfId="12741" xr:uid="{00000000-0005-0000-0000-000028300000}"/>
    <cellStyle name="Normal 3 3 9 4" xfId="12739" xr:uid="{00000000-0005-0000-0000-000029300000}"/>
    <cellStyle name="Normal 3 4" xfId="6946" xr:uid="{00000000-0005-0000-0000-00002A300000}"/>
    <cellStyle name="Normal 3 4 10" xfId="6947" xr:uid="{00000000-0005-0000-0000-00002B300000}"/>
    <cellStyle name="Normal 3 4 10 2" xfId="6948" xr:uid="{00000000-0005-0000-0000-00002C300000}"/>
    <cellStyle name="Normal 3 4 10 2 2" xfId="12744" xr:uid="{00000000-0005-0000-0000-00002D300000}"/>
    <cellStyle name="Normal 3 4 10 3" xfId="6949" xr:uid="{00000000-0005-0000-0000-00002E300000}"/>
    <cellStyle name="Normal 3 4 10 3 2" xfId="12745" xr:uid="{00000000-0005-0000-0000-00002F300000}"/>
    <cellStyle name="Normal 3 4 10 4" xfId="12743" xr:uid="{00000000-0005-0000-0000-000030300000}"/>
    <cellStyle name="Normal 3 4 11" xfId="6950" xr:uid="{00000000-0005-0000-0000-000031300000}"/>
    <cellStyle name="Normal 3 4 11 2" xfId="6951" xr:uid="{00000000-0005-0000-0000-000032300000}"/>
    <cellStyle name="Normal 3 4 11 2 2" xfId="12747" xr:uid="{00000000-0005-0000-0000-000033300000}"/>
    <cellStyle name="Normal 3 4 11 3" xfId="6952" xr:uid="{00000000-0005-0000-0000-000034300000}"/>
    <cellStyle name="Normal 3 4 11 3 2" xfId="12748" xr:uid="{00000000-0005-0000-0000-000035300000}"/>
    <cellStyle name="Normal 3 4 11 4" xfId="12746" xr:uid="{00000000-0005-0000-0000-000036300000}"/>
    <cellStyle name="Normal 3 4 12" xfId="6953" xr:uid="{00000000-0005-0000-0000-000037300000}"/>
    <cellStyle name="Normal 3 4 12 2" xfId="6954" xr:uid="{00000000-0005-0000-0000-000038300000}"/>
    <cellStyle name="Normal 3 4 12 2 2" xfId="12750" xr:uid="{00000000-0005-0000-0000-000039300000}"/>
    <cellStyle name="Normal 3 4 12 3" xfId="6955" xr:uid="{00000000-0005-0000-0000-00003A300000}"/>
    <cellStyle name="Normal 3 4 12 3 2" xfId="12751" xr:uid="{00000000-0005-0000-0000-00003B300000}"/>
    <cellStyle name="Normal 3 4 12 4" xfId="12749" xr:uid="{00000000-0005-0000-0000-00003C300000}"/>
    <cellStyle name="Normal 3 4 13" xfId="6956" xr:uid="{00000000-0005-0000-0000-00003D300000}"/>
    <cellStyle name="Normal 3 4 13 2" xfId="6957" xr:uid="{00000000-0005-0000-0000-00003E300000}"/>
    <cellStyle name="Normal 3 4 13 2 2" xfId="12753" xr:uid="{00000000-0005-0000-0000-00003F300000}"/>
    <cellStyle name="Normal 3 4 13 3" xfId="6958" xr:uid="{00000000-0005-0000-0000-000040300000}"/>
    <cellStyle name="Normal 3 4 13 3 2" xfId="12754" xr:uid="{00000000-0005-0000-0000-000041300000}"/>
    <cellStyle name="Normal 3 4 13 4" xfId="12752" xr:uid="{00000000-0005-0000-0000-000042300000}"/>
    <cellStyle name="Normal 3 4 14" xfId="6959" xr:uid="{00000000-0005-0000-0000-000043300000}"/>
    <cellStyle name="Normal 3 4 14 2" xfId="6960" xr:uid="{00000000-0005-0000-0000-000044300000}"/>
    <cellStyle name="Normal 3 4 14 2 2" xfId="12756" xr:uid="{00000000-0005-0000-0000-000045300000}"/>
    <cellStyle name="Normal 3 4 14 3" xfId="6961" xr:uid="{00000000-0005-0000-0000-000046300000}"/>
    <cellStyle name="Normal 3 4 14 3 2" xfId="12757" xr:uid="{00000000-0005-0000-0000-000047300000}"/>
    <cellStyle name="Normal 3 4 14 4" xfId="12755" xr:uid="{00000000-0005-0000-0000-000048300000}"/>
    <cellStyle name="Normal 3 4 15" xfId="6962" xr:uid="{00000000-0005-0000-0000-000049300000}"/>
    <cellStyle name="Normal 3 4 15 2" xfId="6963" xr:uid="{00000000-0005-0000-0000-00004A300000}"/>
    <cellStyle name="Normal 3 4 15 2 2" xfId="12759" xr:uid="{00000000-0005-0000-0000-00004B300000}"/>
    <cellStyle name="Normal 3 4 15 3" xfId="6964" xr:uid="{00000000-0005-0000-0000-00004C300000}"/>
    <cellStyle name="Normal 3 4 15 3 2" xfId="12760" xr:uid="{00000000-0005-0000-0000-00004D300000}"/>
    <cellStyle name="Normal 3 4 15 4" xfId="12758" xr:uid="{00000000-0005-0000-0000-00004E300000}"/>
    <cellStyle name="Normal 3 4 16" xfId="6965" xr:uid="{00000000-0005-0000-0000-00004F300000}"/>
    <cellStyle name="Normal 3 4 16 2" xfId="6966" xr:uid="{00000000-0005-0000-0000-000050300000}"/>
    <cellStyle name="Normal 3 4 16 2 2" xfId="12762" xr:uid="{00000000-0005-0000-0000-000051300000}"/>
    <cellStyle name="Normal 3 4 16 3" xfId="6967" xr:uid="{00000000-0005-0000-0000-000052300000}"/>
    <cellStyle name="Normal 3 4 16 3 2" xfId="12763" xr:uid="{00000000-0005-0000-0000-000053300000}"/>
    <cellStyle name="Normal 3 4 16 4" xfId="12761" xr:uid="{00000000-0005-0000-0000-000054300000}"/>
    <cellStyle name="Normal 3 4 17" xfId="6968" xr:uid="{00000000-0005-0000-0000-000055300000}"/>
    <cellStyle name="Normal 3 4 17 2" xfId="6969" xr:uid="{00000000-0005-0000-0000-000056300000}"/>
    <cellStyle name="Normal 3 4 17 2 2" xfId="12765" xr:uid="{00000000-0005-0000-0000-000057300000}"/>
    <cellStyle name="Normal 3 4 17 3" xfId="6970" xr:uid="{00000000-0005-0000-0000-000058300000}"/>
    <cellStyle name="Normal 3 4 17 3 2" xfId="12766" xr:uid="{00000000-0005-0000-0000-000059300000}"/>
    <cellStyle name="Normal 3 4 17 4" xfId="12764" xr:uid="{00000000-0005-0000-0000-00005A300000}"/>
    <cellStyle name="Normal 3 4 18" xfId="6971" xr:uid="{00000000-0005-0000-0000-00005B300000}"/>
    <cellStyle name="Normal 3 4 18 2" xfId="6972" xr:uid="{00000000-0005-0000-0000-00005C300000}"/>
    <cellStyle name="Normal 3 4 18 2 2" xfId="12768" xr:uid="{00000000-0005-0000-0000-00005D300000}"/>
    <cellStyle name="Normal 3 4 18 3" xfId="6973" xr:uid="{00000000-0005-0000-0000-00005E300000}"/>
    <cellStyle name="Normal 3 4 18 3 2" xfId="12769" xr:uid="{00000000-0005-0000-0000-00005F300000}"/>
    <cellStyle name="Normal 3 4 18 4" xfId="12767" xr:uid="{00000000-0005-0000-0000-000060300000}"/>
    <cellStyle name="Normal 3 4 19" xfId="6974" xr:uid="{00000000-0005-0000-0000-000061300000}"/>
    <cellStyle name="Normal 3 4 19 2" xfId="6975" xr:uid="{00000000-0005-0000-0000-000062300000}"/>
    <cellStyle name="Normal 3 4 19 2 2" xfId="12771" xr:uid="{00000000-0005-0000-0000-000063300000}"/>
    <cellStyle name="Normal 3 4 19 3" xfId="6976" xr:uid="{00000000-0005-0000-0000-000064300000}"/>
    <cellStyle name="Normal 3 4 19 3 2" xfId="12772" xr:uid="{00000000-0005-0000-0000-000065300000}"/>
    <cellStyle name="Normal 3 4 19 4" xfId="12770" xr:uid="{00000000-0005-0000-0000-000066300000}"/>
    <cellStyle name="Normal 3 4 2" xfId="6977" xr:uid="{00000000-0005-0000-0000-000067300000}"/>
    <cellStyle name="Normal 3 4 2 2" xfId="6978" xr:uid="{00000000-0005-0000-0000-000068300000}"/>
    <cellStyle name="Normal 3 4 2 2 2" xfId="12774" xr:uid="{00000000-0005-0000-0000-000069300000}"/>
    <cellStyle name="Normal 3 4 2 3" xfId="6979" xr:uid="{00000000-0005-0000-0000-00006A300000}"/>
    <cellStyle name="Normal 3 4 2 3 2" xfId="12775" xr:uid="{00000000-0005-0000-0000-00006B300000}"/>
    <cellStyle name="Normal 3 4 2 4" xfId="12773" xr:uid="{00000000-0005-0000-0000-00006C300000}"/>
    <cellStyle name="Normal 3 4 20" xfId="6980" xr:uid="{00000000-0005-0000-0000-00006D300000}"/>
    <cellStyle name="Normal 3 4 20 2" xfId="6981" xr:uid="{00000000-0005-0000-0000-00006E300000}"/>
    <cellStyle name="Normal 3 4 20 2 2" xfId="12777" xr:uid="{00000000-0005-0000-0000-00006F300000}"/>
    <cellStyle name="Normal 3 4 20 3" xfId="6982" xr:uid="{00000000-0005-0000-0000-000070300000}"/>
    <cellStyle name="Normal 3 4 20 3 2" xfId="12778" xr:uid="{00000000-0005-0000-0000-000071300000}"/>
    <cellStyle name="Normal 3 4 20 4" xfId="12776" xr:uid="{00000000-0005-0000-0000-000072300000}"/>
    <cellStyle name="Normal 3 4 21" xfId="6983" xr:uid="{00000000-0005-0000-0000-000073300000}"/>
    <cellStyle name="Normal 3 4 21 2" xfId="6984" xr:uid="{00000000-0005-0000-0000-000074300000}"/>
    <cellStyle name="Normal 3 4 21 2 2" xfId="12780" xr:uid="{00000000-0005-0000-0000-000075300000}"/>
    <cellStyle name="Normal 3 4 21 3" xfId="6985" xr:uid="{00000000-0005-0000-0000-000076300000}"/>
    <cellStyle name="Normal 3 4 21 3 2" xfId="12781" xr:uid="{00000000-0005-0000-0000-000077300000}"/>
    <cellStyle name="Normal 3 4 21 4" xfId="12779" xr:uid="{00000000-0005-0000-0000-000078300000}"/>
    <cellStyle name="Normal 3 4 22" xfId="6986" xr:uid="{00000000-0005-0000-0000-000079300000}"/>
    <cellStyle name="Normal 3 4 22 2" xfId="12782" xr:uid="{00000000-0005-0000-0000-00007A300000}"/>
    <cellStyle name="Normal 3 4 23" xfId="6987" xr:uid="{00000000-0005-0000-0000-00007B300000}"/>
    <cellStyle name="Normal 3 4 23 2" xfId="12783" xr:uid="{00000000-0005-0000-0000-00007C300000}"/>
    <cellStyle name="Normal 3 4 24" xfId="12742" xr:uid="{00000000-0005-0000-0000-00007D300000}"/>
    <cellStyle name="Normal 3 4 3" xfId="6988" xr:uid="{00000000-0005-0000-0000-00007E300000}"/>
    <cellStyle name="Normal 3 4 3 2" xfId="6989" xr:uid="{00000000-0005-0000-0000-00007F300000}"/>
    <cellStyle name="Normal 3 4 3 2 2" xfId="12785" xr:uid="{00000000-0005-0000-0000-000080300000}"/>
    <cellStyle name="Normal 3 4 3 3" xfId="6990" xr:uid="{00000000-0005-0000-0000-000081300000}"/>
    <cellStyle name="Normal 3 4 3 3 2" xfId="12786" xr:uid="{00000000-0005-0000-0000-000082300000}"/>
    <cellStyle name="Normal 3 4 3 4" xfId="12784" xr:uid="{00000000-0005-0000-0000-000083300000}"/>
    <cellStyle name="Normal 3 4 4" xfId="6991" xr:uid="{00000000-0005-0000-0000-000084300000}"/>
    <cellStyle name="Normal 3 4 4 2" xfId="6992" xr:uid="{00000000-0005-0000-0000-000085300000}"/>
    <cellStyle name="Normal 3 4 4 2 2" xfId="12788" xr:uid="{00000000-0005-0000-0000-000086300000}"/>
    <cellStyle name="Normal 3 4 4 3" xfId="6993" xr:uid="{00000000-0005-0000-0000-000087300000}"/>
    <cellStyle name="Normal 3 4 4 3 2" xfId="12789" xr:uid="{00000000-0005-0000-0000-000088300000}"/>
    <cellStyle name="Normal 3 4 4 4" xfId="12787" xr:uid="{00000000-0005-0000-0000-000089300000}"/>
    <cellStyle name="Normal 3 4 5" xfId="6994" xr:uid="{00000000-0005-0000-0000-00008A300000}"/>
    <cellStyle name="Normal 3 4 5 2" xfId="6995" xr:uid="{00000000-0005-0000-0000-00008B300000}"/>
    <cellStyle name="Normal 3 4 5 2 2" xfId="12791" xr:uid="{00000000-0005-0000-0000-00008C300000}"/>
    <cellStyle name="Normal 3 4 5 3" xfId="6996" xr:uid="{00000000-0005-0000-0000-00008D300000}"/>
    <cellStyle name="Normal 3 4 5 3 2" xfId="12792" xr:uid="{00000000-0005-0000-0000-00008E300000}"/>
    <cellStyle name="Normal 3 4 5 4" xfId="12790" xr:uid="{00000000-0005-0000-0000-00008F300000}"/>
    <cellStyle name="Normal 3 4 6" xfId="6997" xr:uid="{00000000-0005-0000-0000-000090300000}"/>
    <cellStyle name="Normal 3 4 6 2" xfId="6998" xr:uid="{00000000-0005-0000-0000-000091300000}"/>
    <cellStyle name="Normal 3 4 6 2 2" xfId="12794" xr:uid="{00000000-0005-0000-0000-000092300000}"/>
    <cellStyle name="Normal 3 4 6 3" xfId="6999" xr:uid="{00000000-0005-0000-0000-000093300000}"/>
    <cellStyle name="Normal 3 4 6 3 2" xfId="12795" xr:uid="{00000000-0005-0000-0000-000094300000}"/>
    <cellStyle name="Normal 3 4 6 4" xfId="12793" xr:uid="{00000000-0005-0000-0000-000095300000}"/>
    <cellStyle name="Normal 3 4 7" xfId="7000" xr:uid="{00000000-0005-0000-0000-000096300000}"/>
    <cellStyle name="Normal 3 4 7 2" xfId="7001" xr:uid="{00000000-0005-0000-0000-000097300000}"/>
    <cellStyle name="Normal 3 4 7 2 2" xfId="12797" xr:uid="{00000000-0005-0000-0000-000098300000}"/>
    <cellStyle name="Normal 3 4 7 3" xfId="7002" xr:uid="{00000000-0005-0000-0000-000099300000}"/>
    <cellStyle name="Normal 3 4 7 3 2" xfId="12798" xr:uid="{00000000-0005-0000-0000-00009A300000}"/>
    <cellStyle name="Normal 3 4 7 4" xfId="12796" xr:uid="{00000000-0005-0000-0000-00009B300000}"/>
    <cellStyle name="Normal 3 4 8" xfId="7003" xr:uid="{00000000-0005-0000-0000-00009C300000}"/>
    <cellStyle name="Normal 3 4 8 2" xfId="7004" xr:uid="{00000000-0005-0000-0000-00009D300000}"/>
    <cellStyle name="Normal 3 4 8 2 2" xfId="12800" xr:uid="{00000000-0005-0000-0000-00009E300000}"/>
    <cellStyle name="Normal 3 4 8 3" xfId="7005" xr:uid="{00000000-0005-0000-0000-00009F300000}"/>
    <cellStyle name="Normal 3 4 8 3 2" xfId="12801" xr:uid="{00000000-0005-0000-0000-0000A0300000}"/>
    <cellStyle name="Normal 3 4 8 4" xfId="12799" xr:uid="{00000000-0005-0000-0000-0000A1300000}"/>
    <cellStyle name="Normal 3 4 9" xfId="7006" xr:uid="{00000000-0005-0000-0000-0000A2300000}"/>
    <cellStyle name="Normal 3 4 9 2" xfId="7007" xr:uid="{00000000-0005-0000-0000-0000A3300000}"/>
    <cellStyle name="Normal 3 4 9 2 2" xfId="12803" xr:uid="{00000000-0005-0000-0000-0000A4300000}"/>
    <cellStyle name="Normal 3 4 9 3" xfId="7008" xr:uid="{00000000-0005-0000-0000-0000A5300000}"/>
    <cellStyle name="Normal 3 4 9 3 2" xfId="12804" xr:uid="{00000000-0005-0000-0000-0000A6300000}"/>
    <cellStyle name="Normal 3 4 9 4" xfId="12802" xr:uid="{00000000-0005-0000-0000-0000A7300000}"/>
    <cellStyle name="Normal 3 5" xfId="7009" xr:uid="{00000000-0005-0000-0000-0000A8300000}"/>
    <cellStyle name="Normal 3 5 2" xfId="7010" xr:uid="{00000000-0005-0000-0000-0000A9300000}"/>
    <cellStyle name="Normal 3 5 2 2" xfId="12806" xr:uid="{00000000-0005-0000-0000-0000AA300000}"/>
    <cellStyle name="Normal 3 5 3" xfId="7011" xr:uid="{00000000-0005-0000-0000-0000AB300000}"/>
    <cellStyle name="Normal 3 5 3 2" xfId="12807" xr:uid="{00000000-0005-0000-0000-0000AC300000}"/>
    <cellStyle name="Normal 3 5 4" xfId="12805" xr:uid="{00000000-0005-0000-0000-0000AD300000}"/>
    <cellStyle name="Normal 3 6" xfId="7012" xr:uid="{00000000-0005-0000-0000-0000AE300000}"/>
    <cellStyle name="Normal 3 6 2" xfId="7013" xr:uid="{00000000-0005-0000-0000-0000AF300000}"/>
    <cellStyle name="Normal 3 6 2 2" xfId="12809" xr:uid="{00000000-0005-0000-0000-0000B0300000}"/>
    <cellStyle name="Normal 3 6 3" xfId="7014" xr:uid="{00000000-0005-0000-0000-0000B1300000}"/>
    <cellStyle name="Normal 3 6 3 2" xfId="12810" xr:uid="{00000000-0005-0000-0000-0000B2300000}"/>
    <cellStyle name="Normal 3 6 4" xfId="12808" xr:uid="{00000000-0005-0000-0000-0000B3300000}"/>
    <cellStyle name="Normal 3 7" xfId="7015" xr:uid="{00000000-0005-0000-0000-0000B4300000}"/>
    <cellStyle name="Normal 3 7 2" xfId="7016" xr:uid="{00000000-0005-0000-0000-0000B5300000}"/>
    <cellStyle name="Normal 3 7 2 2" xfId="12812" xr:uid="{00000000-0005-0000-0000-0000B6300000}"/>
    <cellStyle name="Normal 3 7 3" xfId="7017" xr:uid="{00000000-0005-0000-0000-0000B7300000}"/>
    <cellStyle name="Normal 3 7 3 2" xfId="12813" xr:uid="{00000000-0005-0000-0000-0000B8300000}"/>
    <cellStyle name="Normal 3 7 4" xfId="12811" xr:uid="{00000000-0005-0000-0000-0000B9300000}"/>
    <cellStyle name="Normal 3 8" xfId="7018" xr:uid="{00000000-0005-0000-0000-0000BA300000}"/>
    <cellStyle name="Normal 3 8 2" xfId="7019" xr:uid="{00000000-0005-0000-0000-0000BB300000}"/>
    <cellStyle name="Normal 3 8 2 2" xfId="12815" xr:uid="{00000000-0005-0000-0000-0000BC300000}"/>
    <cellStyle name="Normal 3 8 3" xfId="7020" xr:uid="{00000000-0005-0000-0000-0000BD300000}"/>
    <cellStyle name="Normal 3 8 3 2" xfId="12816" xr:uid="{00000000-0005-0000-0000-0000BE300000}"/>
    <cellStyle name="Normal 3 8 4" xfId="12814" xr:uid="{00000000-0005-0000-0000-0000BF300000}"/>
    <cellStyle name="Normal 3 9" xfId="7021" xr:uid="{00000000-0005-0000-0000-0000C0300000}"/>
    <cellStyle name="Normal 3 9 2" xfId="7022" xr:uid="{00000000-0005-0000-0000-0000C1300000}"/>
    <cellStyle name="Normal 3 9 2 2" xfId="12818" xr:uid="{00000000-0005-0000-0000-0000C2300000}"/>
    <cellStyle name="Normal 3 9 3" xfId="7023" xr:uid="{00000000-0005-0000-0000-0000C3300000}"/>
    <cellStyle name="Normal 3 9 3 2" xfId="12819" xr:uid="{00000000-0005-0000-0000-0000C4300000}"/>
    <cellStyle name="Normal 3 9 4" xfId="12817" xr:uid="{00000000-0005-0000-0000-0000C5300000}"/>
    <cellStyle name="Normal 3_MOBILIZATION" xfId="16152" xr:uid="{00000000-0005-0000-0000-0000C6300000}"/>
    <cellStyle name="Normal 30" xfId="16153" xr:uid="{00000000-0005-0000-0000-0000C7300000}"/>
    <cellStyle name="Normal 30 2" xfId="16154" xr:uid="{00000000-0005-0000-0000-0000C8300000}"/>
    <cellStyle name="Normal 30 2 2" xfId="16155" xr:uid="{00000000-0005-0000-0000-0000C9300000}"/>
    <cellStyle name="Normal 30 2 2 2" xfId="16156" xr:uid="{00000000-0005-0000-0000-0000CA300000}"/>
    <cellStyle name="Normal 30 2 2 2 2" xfId="16157" xr:uid="{00000000-0005-0000-0000-0000CB300000}"/>
    <cellStyle name="Normal 30 2 2 3" xfId="16158" xr:uid="{00000000-0005-0000-0000-0000CC300000}"/>
    <cellStyle name="Normal 30 2 2 3 2" xfId="16159" xr:uid="{00000000-0005-0000-0000-0000CD300000}"/>
    <cellStyle name="Normal 30 2 2 4" xfId="16160" xr:uid="{00000000-0005-0000-0000-0000CE300000}"/>
    <cellStyle name="Normal 30 2 2 5" xfId="16161" xr:uid="{00000000-0005-0000-0000-0000CF300000}"/>
    <cellStyle name="Normal 30 2 3" xfId="16162" xr:uid="{00000000-0005-0000-0000-0000D0300000}"/>
    <cellStyle name="Normal 30 2 3 2" xfId="16163" xr:uid="{00000000-0005-0000-0000-0000D1300000}"/>
    <cellStyle name="Normal 30 2 3 2 2" xfId="16164" xr:uid="{00000000-0005-0000-0000-0000D2300000}"/>
    <cellStyle name="Normal 30 2 3 3" xfId="16165" xr:uid="{00000000-0005-0000-0000-0000D3300000}"/>
    <cellStyle name="Normal 30 2 3 3 2" xfId="16166" xr:uid="{00000000-0005-0000-0000-0000D4300000}"/>
    <cellStyle name="Normal 30 2 3 4" xfId="16167" xr:uid="{00000000-0005-0000-0000-0000D5300000}"/>
    <cellStyle name="Normal 30 2 4" xfId="16168" xr:uid="{00000000-0005-0000-0000-0000D6300000}"/>
    <cellStyle name="Normal 30 2 4 2" xfId="16169" xr:uid="{00000000-0005-0000-0000-0000D7300000}"/>
    <cellStyle name="Normal 30 2 5" xfId="16170" xr:uid="{00000000-0005-0000-0000-0000D8300000}"/>
    <cellStyle name="Normal 30 3" xfId="16171" xr:uid="{00000000-0005-0000-0000-0000D9300000}"/>
    <cellStyle name="Normal 30 3 2" xfId="16172" xr:uid="{00000000-0005-0000-0000-0000DA300000}"/>
    <cellStyle name="Normal 30 4" xfId="16173" xr:uid="{00000000-0005-0000-0000-0000DB300000}"/>
    <cellStyle name="Normal 31" xfId="16174" xr:uid="{00000000-0005-0000-0000-0000DC300000}"/>
    <cellStyle name="Normal 31 2" xfId="16175" xr:uid="{00000000-0005-0000-0000-0000DD300000}"/>
    <cellStyle name="Normal 31 3" xfId="16176" xr:uid="{00000000-0005-0000-0000-0000DE300000}"/>
    <cellStyle name="Normal 31 4" xfId="16177" xr:uid="{00000000-0005-0000-0000-0000DF300000}"/>
    <cellStyle name="Normal 31 5" xfId="16178" xr:uid="{00000000-0005-0000-0000-0000E0300000}"/>
    <cellStyle name="Normal 32" xfId="16179" xr:uid="{00000000-0005-0000-0000-0000E1300000}"/>
    <cellStyle name="Normal 32 10" xfId="16180" xr:uid="{00000000-0005-0000-0000-0000E2300000}"/>
    <cellStyle name="Normal 32 2" xfId="16181" xr:uid="{00000000-0005-0000-0000-0000E3300000}"/>
    <cellStyle name="Normal 32 3" xfId="16182" xr:uid="{00000000-0005-0000-0000-0000E4300000}"/>
    <cellStyle name="Normal 32 4" xfId="16183" xr:uid="{00000000-0005-0000-0000-0000E5300000}"/>
    <cellStyle name="Normal 32 5" xfId="16184" xr:uid="{00000000-0005-0000-0000-0000E6300000}"/>
    <cellStyle name="Normal 32 6" xfId="16185" xr:uid="{00000000-0005-0000-0000-0000E7300000}"/>
    <cellStyle name="Normal 32 7" xfId="16186" xr:uid="{00000000-0005-0000-0000-0000E8300000}"/>
    <cellStyle name="Normal 32 8" xfId="16187" xr:uid="{00000000-0005-0000-0000-0000E9300000}"/>
    <cellStyle name="Normal 32 9" xfId="16188" xr:uid="{00000000-0005-0000-0000-0000EA300000}"/>
    <cellStyle name="Normal 33" xfId="16189" xr:uid="{00000000-0005-0000-0000-0000EB300000}"/>
    <cellStyle name="Normal 34" xfId="16190" xr:uid="{00000000-0005-0000-0000-0000EC300000}"/>
    <cellStyle name="Normal 34 2" xfId="16191" xr:uid="{00000000-0005-0000-0000-0000ED300000}"/>
    <cellStyle name="Normal 34 3" xfId="16192" xr:uid="{00000000-0005-0000-0000-0000EE300000}"/>
    <cellStyle name="Normal 34 4" xfId="16193" xr:uid="{00000000-0005-0000-0000-0000EF300000}"/>
    <cellStyle name="Normal 34 5" xfId="16194" xr:uid="{00000000-0005-0000-0000-0000F0300000}"/>
    <cellStyle name="Normal 35" xfId="16195" xr:uid="{00000000-0005-0000-0000-0000F1300000}"/>
    <cellStyle name="Normal 36" xfId="16196" xr:uid="{00000000-0005-0000-0000-0000F2300000}"/>
    <cellStyle name="Normal 36 2" xfId="16197" xr:uid="{00000000-0005-0000-0000-0000F3300000}"/>
    <cellStyle name="Normal 36 2 2" xfId="16198" xr:uid="{00000000-0005-0000-0000-0000F4300000}"/>
    <cellStyle name="Normal 36 2 2 2" xfId="16199" xr:uid="{00000000-0005-0000-0000-0000F5300000}"/>
    <cellStyle name="Normal 36 2 3" xfId="16200" xr:uid="{00000000-0005-0000-0000-0000F6300000}"/>
    <cellStyle name="Normal 36 2 4" xfId="16201" xr:uid="{00000000-0005-0000-0000-0000F7300000}"/>
    <cellStyle name="Normal 36 3" xfId="16202" xr:uid="{00000000-0005-0000-0000-0000F8300000}"/>
    <cellStyle name="Normal 36 3 2" xfId="16203" xr:uid="{00000000-0005-0000-0000-0000F9300000}"/>
    <cellStyle name="Normal 36 4" xfId="16204" xr:uid="{00000000-0005-0000-0000-0000FA300000}"/>
    <cellStyle name="Normal 36 4 2" xfId="16205" xr:uid="{00000000-0005-0000-0000-0000FB300000}"/>
    <cellStyle name="Normal 36 5" xfId="16206" xr:uid="{00000000-0005-0000-0000-0000FC300000}"/>
    <cellStyle name="Normal 36 5 2" xfId="16207" xr:uid="{00000000-0005-0000-0000-0000FD300000}"/>
    <cellStyle name="Normal 36 6" xfId="16208" xr:uid="{00000000-0005-0000-0000-0000FE300000}"/>
    <cellStyle name="Normal 37" xfId="16209" xr:uid="{00000000-0005-0000-0000-0000FF300000}"/>
    <cellStyle name="Normal 37 2" xfId="16210" xr:uid="{00000000-0005-0000-0000-000000310000}"/>
    <cellStyle name="Normal 37 2 2" xfId="16211" xr:uid="{00000000-0005-0000-0000-000001310000}"/>
    <cellStyle name="Normal 37 3" xfId="16212" xr:uid="{00000000-0005-0000-0000-000002310000}"/>
    <cellStyle name="Normal 37 3 2" xfId="16213" xr:uid="{00000000-0005-0000-0000-000003310000}"/>
    <cellStyle name="Normal 37 4" xfId="16214" xr:uid="{00000000-0005-0000-0000-000004310000}"/>
    <cellStyle name="Normal 38" xfId="16215" xr:uid="{00000000-0005-0000-0000-000005310000}"/>
    <cellStyle name="Normal 38 2" xfId="16216" xr:uid="{00000000-0005-0000-0000-000006310000}"/>
    <cellStyle name="Normal 39" xfId="16217" xr:uid="{00000000-0005-0000-0000-000007310000}"/>
    <cellStyle name="Normal 4" xfId="7024" xr:uid="{00000000-0005-0000-0000-000008310000}"/>
    <cellStyle name="Normal 4 10" xfId="7025" xr:uid="{00000000-0005-0000-0000-000009310000}"/>
    <cellStyle name="Normal 4 10 2" xfId="7026" xr:uid="{00000000-0005-0000-0000-00000A310000}"/>
    <cellStyle name="Normal 4 10 2 2" xfId="12822" xr:uid="{00000000-0005-0000-0000-00000B310000}"/>
    <cellStyle name="Normal 4 10 3" xfId="7027" xr:uid="{00000000-0005-0000-0000-00000C310000}"/>
    <cellStyle name="Normal 4 10 3 2" xfId="12823" xr:uid="{00000000-0005-0000-0000-00000D310000}"/>
    <cellStyle name="Normal 4 10 4" xfId="13955" xr:uid="{00000000-0005-0000-0000-00000E310000}"/>
    <cellStyle name="Normal 4 10 5" xfId="12821" xr:uid="{00000000-0005-0000-0000-00000F310000}"/>
    <cellStyle name="Normal 4 11" xfId="7028" xr:uid="{00000000-0005-0000-0000-000010310000}"/>
    <cellStyle name="Normal 4 11 2" xfId="7029" xr:uid="{00000000-0005-0000-0000-000011310000}"/>
    <cellStyle name="Normal 4 11 2 2" xfId="12825" xr:uid="{00000000-0005-0000-0000-000012310000}"/>
    <cellStyle name="Normal 4 11 3" xfId="7030" xr:uid="{00000000-0005-0000-0000-000013310000}"/>
    <cellStyle name="Normal 4 11 3 2" xfId="12826" xr:uid="{00000000-0005-0000-0000-000014310000}"/>
    <cellStyle name="Normal 4 11 4" xfId="12824" xr:uid="{00000000-0005-0000-0000-000015310000}"/>
    <cellStyle name="Normal 4 12" xfId="7031" xr:uid="{00000000-0005-0000-0000-000016310000}"/>
    <cellStyle name="Normal 4 12 2" xfId="7032" xr:uid="{00000000-0005-0000-0000-000017310000}"/>
    <cellStyle name="Normal 4 12 2 2" xfId="12828" xr:uid="{00000000-0005-0000-0000-000018310000}"/>
    <cellStyle name="Normal 4 12 3" xfId="7033" xr:uid="{00000000-0005-0000-0000-000019310000}"/>
    <cellStyle name="Normal 4 12 3 2" xfId="12829" xr:uid="{00000000-0005-0000-0000-00001A310000}"/>
    <cellStyle name="Normal 4 12 4" xfId="12827" xr:uid="{00000000-0005-0000-0000-00001B310000}"/>
    <cellStyle name="Normal 4 13" xfId="7034" xr:uid="{00000000-0005-0000-0000-00001C310000}"/>
    <cellStyle name="Normal 4 13 2" xfId="7035" xr:uid="{00000000-0005-0000-0000-00001D310000}"/>
    <cellStyle name="Normal 4 13 2 2" xfId="12831" xr:uid="{00000000-0005-0000-0000-00001E310000}"/>
    <cellStyle name="Normal 4 13 3" xfId="7036" xr:uid="{00000000-0005-0000-0000-00001F310000}"/>
    <cellStyle name="Normal 4 13 3 2" xfId="12832" xr:uid="{00000000-0005-0000-0000-000020310000}"/>
    <cellStyle name="Normal 4 13 4" xfId="12830" xr:uid="{00000000-0005-0000-0000-000021310000}"/>
    <cellStyle name="Normal 4 14" xfId="7037" xr:uid="{00000000-0005-0000-0000-000022310000}"/>
    <cellStyle name="Normal 4 14 2" xfId="7038" xr:uid="{00000000-0005-0000-0000-000023310000}"/>
    <cellStyle name="Normal 4 14 2 2" xfId="12834" xr:uid="{00000000-0005-0000-0000-000024310000}"/>
    <cellStyle name="Normal 4 14 3" xfId="7039" xr:uid="{00000000-0005-0000-0000-000025310000}"/>
    <cellStyle name="Normal 4 14 3 2" xfId="12835" xr:uid="{00000000-0005-0000-0000-000026310000}"/>
    <cellStyle name="Normal 4 14 4" xfId="12833" xr:uid="{00000000-0005-0000-0000-000027310000}"/>
    <cellStyle name="Normal 4 15" xfId="7040" xr:uid="{00000000-0005-0000-0000-000028310000}"/>
    <cellStyle name="Normal 4 15 2" xfId="7041" xr:uid="{00000000-0005-0000-0000-000029310000}"/>
    <cellStyle name="Normal 4 15 2 2" xfId="12837" xr:uid="{00000000-0005-0000-0000-00002A310000}"/>
    <cellStyle name="Normal 4 15 3" xfId="7042" xr:uid="{00000000-0005-0000-0000-00002B310000}"/>
    <cellStyle name="Normal 4 15 3 2" xfId="12838" xr:uid="{00000000-0005-0000-0000-00002C310000}"/>
    <cellStyle name="Normal 4 15 4" xfId="12836" xr:uid="{00000000-0005-0000-0000-00002D310000}"/>
    <cellStyle name="Normal 4 16" xfId="7043" xr:uid="{00000000-0005-0000-0000-00002E310000}"/>
    <cellStyle name="Normal 4 16 2" xfId="7044" xr:uid="{00000000-0005-0000-0000-00002F310000}"/>
    <cellStyle name="Normal 4 16 2 2" xfId="12840" xr:uid="{00000000-0005-0000-0000-000030310000}"/>
    <cellStyle name="Normal 4 16 3" xfId="7045" xr:uid="{00000000-0005-0000-0000-000031310000}"/>
    <cellStyle name="Normal 4 16 3 2" xfId="12841" xr:uid="{00000000-0005-0000-0000-000032310000}"/>
    <cellStyle name="Normal 4 16 4" xfId="12839" xr:uid="{00000000-0005-0000-0000-000033310000}"/>
    <cellStyle name="Normal 4 17" xfId="7046" xr:uid="{00000000-0005-0000-0000-000034310000}"/>
    <cellStyle name="Normal 4 17 2" xfId="7047" xr:uid="{00000000-0005-0000-0000-000035310000}"/>
    <cellStyle name="Normal 4 17 2 2" xfId="12843" xr:uid="{00000000-0005-0000-0000-000036310000}"/>
    <cellStyle name="Normal 4 17 3" xfId="7048" xr:uid="{00000000-0005-0000-0000-000037310000}"/>
    <cellStyle name="Normal 4 17 3 2" xfId="12844" xr:uid="{00000000-0005-0000-0000-000038310000}"/>
    <cellStyle name="Normal 4 17 4" xfId="12842" xr:uid="{00000000-0005-0000-0000-000039310000}"/>
    <cellStyle name="Normal 4 18" xfId="7049" xr:uid="{00000000-0005-0000-0000-00003A310000}"/>
    <cellStyle name="Normal 4 18 2" xfId="7050" xr:uid="{00000000-0005-0000-0000-00003B310000}"/>
    <cellStyle name="Normal 4 18 2 2" xfId="12846" xr:uid="{00000000-0005-0000-0000-00003C310000}"/>
    <cellStyle name="Normal 4 18 3" xfId="7051" xr:uid="{00000000-0005-0000-0000-00003D310000}"/>
    <cellStyle name="Normal 4 18 3 2" xfId="12847" xr:uid="{00000000-0005-0000-0000-00003E310000}"/>
    <cellStyle name="Normal 4 18 4" xfId="12845" xr:uid="{00000000-0005-0000-0000-00003F310000}"/>
    <cellStyle name="Normal 4 19" xfId="7052" xr:uid="{00000000-0005-0000-0000-000040310000}"/>
    <cellStyle name="Normal 4 19 2" xfId="7053" xr:uid="{00000000-0005-0000-0000-000041310000}"/>
    <cellStyle name="Normal 4 19 2 2" xfId="12849" xr:uid="{00000000-0005-0000-0000-000042310000}"/>
    <cellStyle name="Normal 4 19 3" xfId="7054" xr:uid="{00000000-0005-0000-0000-000043310000}"/>
    <cellStyle name="Normal 4 19 3 2" xfId="12850" xr:uid="{00000000-0005-0000-0000-000044310000}"/>
    <cellStyle name="Normal 4 19 4" xfId="12848" xr:uid="{00000000-0005-0000-0000-000045310000}"/>
    <cellStyle name="Normal 4 2" xfId="7055" xr:uid="{00000000-0005-0000-0000-000046310000}"/>
    <cellStyle name="Normal 4 2 10" xfId="16218" xr:uid="{00000000-0005-0000-0000-000047310000}"/>
    <cellStyle name="Normal 4 2 2" xfId="7056" xr:uid="{00000000-0005-0000-0000-000048310000}"/>
    <cellStyle name="Normal 4 2 2 2" xfId="7057" xr:uid="{00000000-0005-0000-0000-000049310000}"/>
    <cellStyle name="Normal 4 2 2 2 2" xfId="12853" xr:uid="{00000000-0005-0000-0000-00004A310000}"/>
    <cellStyle name="Normal 4 2 2 2 2 2" xfId="16219" xr:uid="{00000000-0005-0000-0000-00004B310000}"/>
    <cellStyle name="Normal 4 2 2 2 3" xfId="16220" xr:uid="{00000000-0005-0000-0000-00004C310000}"/>
    <cellStyle name="Normal 4 2 2 3" xfId="12852" xr:uid="{00000000-0005-0000-0000-00004D310000}"/>
    <cellStyle name="Normal 4 2 2 3 2" xfId="16221" xr:uid="{00000000-0005-0000-0000-00004E310000}"/>
    <cellStyle name="Normal 4 2 2 3 2 2" xfId="16222" xr:uid="{00000000-0005-0000-0000-00004F310000}"/>
    <cellStyle name="Normal 4 2 2 3 3" xfId="16223" xr:uid="{00000000-0005-0000-0000-000050310000}"/>
    <cellStyle name="Normal 4 2 2 4" xfId="16224" xr:uid="{00000000-0005-0000-0000-000051310000}"/>
    <cellStyle name="Normal 4 2 2 4 2" xfId="16225" xr:uid="{00000000-0005-0000-0000-000052310000}"/>
    <cellStyle name="Normal 4 2 2 4 2 2" xfId="16226" xr:uid="{00000000-0005-0000-0000-000053310000}"/>
    <cellStyle name="Normal 4 2 2 4 3" xfId="16227" xr:uid="{00000000-0005-0000-0000-000054310000}"/>
    <cellStyle name="Normal 4 2 2 5" xfId="16228" xr:uid="{00000000-0005-0000-0000-000055310000}"/>
    <cellStyle name="Normal 4 2 2 5 2" xfId="16229" xr:uid="{00000000-0005-0000-0000-000056310000}"/>
    <cellStyle name="Normal 4 2 2 5 2 2" xfId="16230" xr:uid="{00000000-0005-0000-0000-000057310000}"/>
    <cellStyle name="Normal 4 2 2 5 3" xfId="16231" xr:uid="{00000000-0005-0000-0000-000058310000}"/>
    <cellStyle name="Normal 4 2 3" xfId="7058" xr:uid="{00000000-0005-0000-0000-000059310000}"/>
    <cellStyle name="Normal 4 2 3 2" xfId="12854" xr:uid="{00000000-0005-0000-0000-00005A310000}"/>
    <cellStyle name="Normal 4 2 4" xfId="7059" xr:uid="{00000000-0005-0000-0000-00005B310000}"/>
    <cellStyle name="Normal 4 2 4 2" xfId="12855" xr:uid="{00000000-0005-0000-0000-00005C310000}"/>
    <cellStyle name="Normal 4 2 5" xfId="7060" xr:uid="{00000000-0005-0000-0000-00005D310000}"/>
    <cellStyle name="Normal 4 2 5 2" xfId="12856" xr:uid="{00000000-0005-0000-0000-00005E310000}"/>
    <cellStyle name="Normal 4 2 6" xfId="12851" xr:uid="{00000000-0005-0000-0000-00005F310000}"/>
    <cellStyle name="Normal 4 2 7" xfId="16232" xr:uid="{00000000-0005-0000-0000-000060310000}"/>
    <cellStyle name="Normal 4 2 8" xfId="16233" xr:uid="{00000000-0005-0000-0000-000061310000}"/>
    <cellStyle name="Normal 4 2 8 2" xfId="16234" xr:uid="{00000000-0005-0000-0000-000062310000}"/>
    <cellStyle name="Normal 4 2 8 2 2" xfId="16235" xr:uid="{00000000-0005-0000-0000-000063310000}"/>
    <cellStyle name="Normal 4 2 8 3" xfId="16236" xr:uid="{00000000-0005-0000-0000-000064310000}"/>
    <cellStyle name="Normal 4 2 9" xfId="16237" xr:uid="{00000000-0005-0000-0000-000065310000}"/>
    <cellStyle name="Normal 4 2 9 2" xfId="16238" xr:uid="{00000000-0005-0000-0000-000066310000}"/>
    <cellStyle name="Normal 4 2_MOBILIZATION" xfId="16239" xr:uid="{00000000-0005-0000-0000-000067310000}"/>
    <cellStyle name="Normal 4 20" xfId="7061" xr:uid="{00000000-0005-0000-0000-000068310000}"/>
    <cellStyle name="Normal 4 20 2" xfId="7062" xr:uid="{00000000-0005-0000-0000-000069310000}"/>
    <cellStyle name="Normal 4 20 2 2" xfId="12858" xr:uid="{00000000-0005-0000-0000-00006A310000}"/>
    <cellStyle name="Normal 4 20 3" xfId="7063" xr:uid="{00000000-0005-0000-0000-00006B310000}"/>
    <cellStyle name="Normal 4 20 3 2" xfId="12859" xr:uid="{00000000-0005-0000-0000-00006C310000}"/>
    <cellStyle name="Normal 4 20 4" xfId="12857" xr:uid="{00000000-0005-0000-0000-00006D310000}"/>
    <cellStyle name="Normal 4 21" xfId="7064" xr:uid="{00000000-0005-0000-0000-00006E310000}"/>
    <cellStyle name="Normal 4 21 2" xfId="7065" xr:uid="{00000000-0005-0000-0000-00006F310000}"/>
    <cellStyle name="Normal 4 21 2 2" xfId="12861" xr:uid="{00000000-0005-0000-0000-000070310000}"/>
    <cellStyle name="Normal 4 21 3" xfId="7066" xr:uid="{00000000-0005-0000-0000-000071310000}"/>
    <cellStyle name="Normal 4 21 3 2" xfId="12862" xr:uid="{00000000-0005-0000-0000-000072310000}"/>
    <cellStyle name="Normal 4 21 4" xfId="12860" xr:uid="{00000000-0005-0000-0000-000073310000}"/>
    <cellStyle name="Normal 4 22" xfId="7067" xr:uid="{00000000-0005-0000-0000-000074310000}"/>
    <cellStyle name="Normal 4 22 2" xfId="16240" xr:uid="{00000000-0005-0000-0000-000075310000}"/>
    <cellStyle name="Normal 4 22 2 2" xfId="16241" xr:uid="{00000000-0005-0000-0000-000076310000}"/>
    <cellStyle name="Normal 4 22 2 2 2" xfId="16242" xr:uid="{00000000-0005-0000-0000-000077310000}"/>
    <cellStyle name="Normal 4 22 2 3" xfId="16243" xr:uid="{00000000-0005-0000-0000-000078310000}"/>
    <cellStyle name="Normal 4 22 3" xfId="16244" xr:uid="{00000000-0005-0000-0000-000079310000}"/>
    <cellStyle name="Normal 4 22 3 2" xfId="16245" xr:uid="{00000000-0005-0000-0000-00007A310000}"/>
    <cellStyle name="Normal 4 22 4" xfId="16246" xr:uid="{00000000-0005-0000-0000-00007B310000}"/>
    <cellStyle name="Normal 4 23" xfId="7068" xr:uid="{00000000-0005-0000-0000-00007C310000}"/>
    <cellStyle name="Normal 4 23 2" xfId="16247" xr:uid="{00000000-0005-0000-0000-00007D310000}"/>
    <cellStyle name="Normal 4 23 2 2" xfId="16248" xr:uid="{00000000-0005-0000-0000-00007E310000}"/>
    <cellStyle name="Normal 4 23 2 2 2" xfId="16249" xr:uid="{00000000-0005-0000-0000-00007F310000}"/>
    <cellStyle name="Normal 4 23 2 3" xfId="16250" xr:uid="{00000000-0005-0000-0000-000080310000}"/>
    <cellStyle name="Normal 4 23 3" xfId="16251" xr:uid="{00000000-0005-0000-0000-000081310000}"/>
    <cellStyle name="Normal 4 23 3 2" xfId="16252" xr:uid="{00000000-0005-0000-0000-000082310000}"/>
    <cellStyle name="Normal 4 23 3 2 2" xfId="16253" xr:uid="{00000000-0005-0000-0000-000083310000}"/>
    <cellStyle name="Normal 4 23 3 3" xfId="16254" xr:uid="{00000000-0005-0000-0000-000084310000}"/>
    <cellStyle name="Normal 4 23 4" xfId="16255" xr:uid="{00000000-0005-0000-0000-000085310000}"/>
    <cellStyle name="Normal 4 23 4 2" xfId="16256" xr:uid="{00000000-0005-0000-0000-000086310000}"/>
    <cellStyle name="Normal 4 23 4 2 2" xfId="16257" xr:uid="{00000000-0005-0000-0000-000087310000}"/>
    <cellStyle name="Normal 4 23 4 3" xfId="16258" xr:uid="{00000000-0005-0000-0000-000088310000}"/>
    <cellStyle name="Normal 4 23 5" xfId="16259" xr:uid="{00000000-0005-0000-0000-000089310000}"/>
    <cellStyle name="Normal 4 23 5 2" xfId="16260" xr:uid="{00000000-0005-0000-0000-00008A310000}"/>
    <cellStyle name="Normal 4 23 5 2 2" xfId="16261" xr:uid="{00000000-0005-0000-0000-00008B310000}"/>
    <cellStyle name="Normal 4 23 5 3" xfId="16262" xr:uid="{00000000-0005-0000-0000-00008C310000}"/>
    <cellStyle name="Normal 4 23 6" xfId="16263" xr:uid="{00000000-0005-0000-0000-00008D310000}"/>
    <cellStyle name="Normal 4 23 6 2" xfId="16264" xr:uid="{00000000-0005-0000-0000-00008E310000}"/>
    <cellStyle name="Normal 4 23 6 2 2" xfId="16265" xr:uid="{00000000-0005-0000-0000-00008F310000}"/>
    <cellStyle name="Normal 4 23 6 3" xfId="16266" xr:uid="{00000000-0005-0000-0000-000090310000}"/>
    <cellStyle name="Normal 4 23 7" xfId="16267" xr:uid="{00000000-0005-0000-0000-000091310000}"/>
    <cellStyle name="Normal 4 23 7 2" xfId="16268" xr:uid="{00000000-0005-0000-0000-000092310000}"/>
    <cellStyle name="Normal 4 23 8" xfId="16269" xr:uid="{00000000-0005-0000-0000-000093310000}"/>
    <cellStyle name="Normal 4 24" xfId="12820" xr:uid="{00000000-0005-0000-0000-000094310000}"/>
    <cellStyle name="Normal 4 24 2" xfId="16270" xr:uid="{00000000-0005-0000-0000-000095310000}"/>
    <cellStyle name="Normal 4 24 2 2" xfId="16271" xr:uid="{00000000-0005-0000-0000-000096310000}"/>
    <cellStyle name="Normal 4 24 3" xfId="16272" xr:uid="{00000000-0005-0000-0000-000097310000}"/>
    <cellStyle name="Normal 4 25" xfId="16273" xr:uid="{00000000-0005-0000-0000-000098310000}"/>
    <cellStyle name="Normal 4 25 2" xfId="16274" xr:uid="{00000000-0005-0000-0000-000099310000}"/>
    <cellStyle name="Normal 4 25 2 2" xfId="16275" xr:uid="{00000000-0005-0000-0000-00009A310000}"/>
    <cellStyle name="Normal 4 25 2 2 2" xfId="16276" xr:uid="{00000000-0005-0000-0000-00009B310000}"/>
    <cellStyle name="Normal 4 25 2 2 2 2" xfId="16277" xr:uid="{00000000-0005-0000-0000-00009C310000}"/>
    <cellStyle name="Normal 4 25 2 2 3" xfId="16278" xr:uid="{00000000-0005-0000-0000-00009D310000}"/>
    <cellStyle name="Normal 4 25 2 3" xfId="16279" xr:uid="{00000000-0005-0000-0000-00009E310000}"/>
    <cellStyle name="Normal 4 25 2 3 2" xfId="16280" xr:uid="{00000000-0005-0000-0000-00009F310000}"/>
    <cellStyle name="Normal 4 25 2 4" xfId="16281" xr:uid="{00000000-0005-0000-0000-0000A0310000}"/>
    <cellStyle name="Normal 4 25 3" xfId="16282" xr:uid="{00000000-0005-0000-0000-0000A1310000}"/>
    <cellStyle name="Normal 4 25 3 2" xfId="16283" xr:uid="{00000000-0005-0000-0000-0000A2310000}"/>
    <cellStyle name="Normal 4 25 4" xfId="16284" xr:uid="{00000000-0005-0000-0000-0000A3310000}"/>
    <cellStyle name="Normal 4 26" xfId="16285" xr:uid="{00000000-0005-0000-0000-0000A4310000}"/>
    <cellStyle name="Normal 4 26 2" xfId="16286" xr:uid="{00000000-0005-0000-0000-0000A5310000}"/>
    <cellStyle name="Normal 4 26 2 2" xfId="16287" xr:uid="{00000000-0005-0000-0000-0000A6310000}"/>
    <cellStyle name="Normal 4 26 2 2 2" xfId="16288" xr:uid="{00000000-0005-0000-0000-0000A7310000}"/>
    <cellStyle name="Normal 4 26 2 3" xfId="16289" xr:uid="{00000000-0005-0000-0000-0000A8310000}"/>
    <cellStyle name="Normal 4 26 3" xfId="16290" xr:uid="{00000000-0005-0000-0000-0000A9310000}"/>
    <cellStyle name="Normal 4 26 3 2" xfId="16291" xr:uid="{00000000-0005-0000-0000-0000AA310000}"/>
    <cellStyle name="Normal 4 26 4" xfId="16292" xr:uid="{00000000-0005-0000-0000-0000AB310000}"/>
    <cellStyle name="Normal 4 27" xfId="16293" xr:uid="{00000000-0005-0000-0000-0000AC310000}"/>
    <cellStyle name="Normal 4 27 2" xfId="16294" xr:uid="{00000000-0005-0000-0000-0000AD310000}"/>
    <cellStyle name="Normal 4 27 2 2" xfId="16295" xr:uid="{00000000-0005-0000-0000-0000AE310000}"/>
    <cellStyle name="Normal 4 27 3" xfId="16296" xr:uid="{00000000-0005-0000-0000-0000AF310000}"/>
    <cellStyle name="Normal 4 28" xfId="16297" xr:uid="{00000000-0005-0000-0000-0000B0310000}"/>
    <cellStyle name="Normal 4 28 2" xfId="16298" xr:uid="{00000000-0005-0000-0000-0000B1310000}"/>
    <cellStyle name="Normal 4 28 2 2" xfId="16299" xr:uid="{00000000-0005-0000-0000-0000B2310000}"/>
    <cellStyle name="Normal 4 28 3" xfId="16300" xr:uid="{00000000-0005-0000-0000-0000B3310000}"/>
    <cellStyle name="Normal 4 29" xfId="16301" xr:uid="{00000000-0005-0000-0000-0000B4310000}"/>
    <cellStyle name="Normal 4 29 2" xfId="16302" xr:uid="{00000000-0005-0000-0000-0000B5310000}"/>
    <cellStyle name="Normal 4 29 2 2" xfId="16303" xr:uid="{00000000-0005-0000-0000-0000B6310000}"/>
    <cellStyle name="Normal 4 29 3" xfId="16304" xr:uid="{00000000-0005-0000-0000-0000B7310000}"/>
    <cellStyle name="Normal 4 3" xfId="7069" xr:uid="{00000000-0005-0000-0000-0000B8310000}"/>
    <cellStyle name="Normal 4 3 2" xfId="7070" xr:uid="{00000000-0005-0000-0000-0000B9310000}"/>
    <cellStyle name="Normal 4 3 2 2" xfId="12864" xr:uid="{00000000-0005-0000-0000-0000BA310000}"/>
    <cellStyle name="Normal 4 3 3" xfId="7071" xr:uid="{00000000-0005-0000-0000-0000BB310000}"/>
    <cellStyle name="Normal 4 3 3 2" xfId="12865" xr:uid="{00000000-0005-0000-0000-0000BC310000}"/>
    <cellStyle name="Normal 4 3 4" xfId="7072" xr:uid="{00000000-0005-0000-0000-0000BD310000}"/>
    <cellStyle name="Normal 4 3 4 2" xfId="12866" xr:uid="{00000000-0005-0000-0000-0000BE310000}"/>
    <cellStyle name="Normal 4 3 5" xfId="13930" xr:uid="{00000000-0005-0000-0000-0000BF310000}"/>
    <cellStyle name="Normal 4 3 6" xfId="12863" xr:uid="{00000000-0005-0000-0000-0000C0310000}"/>
    <cellStyle name="Normal 4 3_WBS" xfId="7073" xr:uid="{00000000-0005-0000-0000-0000C1310000}"/>
    <cellStyle name="Normal 4 30" xfId="16305" xr:uid="{00000000-0005-0000-0000-0000C2310000}"/>
    <cellStyle name="Normal 4 30 2" xfId="16306" xr:uid="{00000000-0005-0000-0000-0000C3310000}"/>
    <cellStyle name="Normal 4 30 2 2" xfId="16307" xr:uid="{00000000-0005-0000-0000-0000C4310000}"/>
    <cellStyle name="Normal 4 30 3" xfId="16308" xr:uid="{00000000-0005-0000-0000-0000C5310000}"/>
    <cellStyle name="Normal 4 31" xfId="16309" xr:uid="{00000000-0005-0000-0000-0000C6310000}"/>
    <cellStyle name="Normal 4 31 2" xfId="16310" xr:uid="{00000000-0005-0000-0000-0000C7310000}"/>
    <cellStyle name="Normal 4 31 2 2" xfId="16311" xr:uid="{00000000-0005-0000-0000-0000C8310000}"/>
    <cellStyle name="Normal 4 31 3" xfId="16312" xr:uid="{00000000-0005-0000-0000-0000C9310000}"/>
    <cellStyle name="Normal 4 4" xfId="7074" xr:uid="{00000000-0005-0000-0000-0000CA310000}"/>
    <cellStyle name="Normal 4 4 2" xfId="7075" xr:uid="{00000000-0005-0000-0000-0000CB310000}"/>
    <cellStyle name="Normal 4 4 2 2" xfId="12868" xr:uid="{00000000-0005-0000-0000-0000CC310000}"/>
    <cellStyle name="Normal 4 4 3" xfId="7076" xr:uid="{00000000-0005-0000-0000-0000CD310000}"/>
    <cellStyle name="Normal 4 4 3 2" xfId="12869" xr:uid="{00000000-0005-0000-0000-0000CE310000}"/>
    <cellStyle name="Normal 4 4 4" xfId="12867" xr:uid="{00000000-0005-0000-0000-0000CF310000}"/>
    <cellStyle name="Normal 4 4_WBS" xfId="7077" xr:uid="{00000000-0005-0000-0000-0000D0310000}"/>
    <cellStyle name="Normal 4 5" xfId="7078" xr:uid="{00000000-0005-0000-0000-0000D1310000}"/>
    <cellStyle name="Normal 4 5 2" xfId="7079" xr:uid="{00000000-0005-0000-0000-0000D2310000}"/>
    <cellStyle name="Normal 4 5 2 2" xfId="12871" xr:uid="{00000000-0005-0000-0000-0000D3310000}"/>
    <cellStyle name="Normal 4 5 3" xfId="7080" xr:uid="{00000000-0005-0000-0000-0000D4310000}"/>
    <cellStyle name="Normal 4 5 3 2" xfId="12872" xr:uid="{00000000-0005-0000-0000-0000D5310000}"/>
    <cellStyle name="Normal 4 5 4" xfId="12870" xr:uid="{00000000-0005-0000-0000-0000D6310000}"/>
    <cellStyle name="Normal 4 6" xfId="7081" xr:uid="{00000000-0005-0000-0000-0000D7310000}"/>
    <cellStyle name="Normal 4 6 2" xfId="7082" xr:uid="{00000000-0005-0000-0000-0000D8310000}"/>
    <cellStyle name="Normal 4 6 2 2" xfId="12874" xr:uid="{00000000-0005-0000-0000-0000D9310000}"/>
    <cellStyle name="Normal 4 6 3" xfId="7083" xr:uid="{00000000-0005-0000-0000-0000DA310000}"/>
    <cellStyle name="Normal 4 6 3 2" xfId="12875" xr:uid="{00000000-0005-0000-0000-0000DB310000}"/>
    <cellStyle name="Normal 4 6 4" xfId="12873" xr:uid="{00000000-0005-0000-0000-0000DC310000}"/>
    <cellStyle name="Normal 4 7" xfId="7084" xr:uid="{00000000-0005-0000-0000-0000DD310000}"/>
    <cellStyle name="Normal 4 7 2" xfId="7085" xr:uid="{00000000-0005-0000-0000-0000DE310000}"/>
    <cellStyle name="Normal 4 7 2 2" xfId="12877" xr:uid="{00000000-0005-0000-0000-0000DF310000}"/>
    <cellStyle name="Normal 4 7 3" xfId="7086" xr:uid="{00000000-0005-0000-0000-0000E0310000}"/>
    <cellStyle name="Normal 4 7 3 2" xfId="12878" xr:uid="{00000000-0005-0000-0000-0000E1310000}"/>
    <cellStyle name="Normal 4 7 4" xfId="12876" xr:uid="{00000000-0005-0000-0000-0000E2310000}"/>
    <cellStyle name="Normal 4 8" xfId="7087" xr:uid="{00000000-0005-0000-0000-0000E3310000}"/>
    <cellStyle name="Normal 4 8 2" xfId="7088" xr:uid="{00000000-0005-0000-0000-0000E4310000}"/>
    <cellStyle name="Normal 4 8 2 2" xfId="12880" xr:uid="{00000000-0005-0000-0000-0000E5310000}"/>
    <cellStyle name="Normal 4 8 3" xfId="7089" xr:uid="{00000000-0005-0000-0000-0000E6310000}"/>
    <cellStyle name="Normal 4 8 3 2" xfId="12881" xr:uid="{00000000-0005-0000-0000-0000E7310000}"/>
    <cellStyle name="Normal 4 8 4" xfId="12879" xr:uid="{00000000-0005-0000-0000-0000E8310000}"/>
    <cellStyle name="Normal 4 9" xfId="7090" xr:uid="{00000000-0005-0000-0000-0000E9310000}"/>
    <cellStyle name="Normal 4 9 2" xfId="7091" xr:uid="{00000000-0005-0000-0000-0000EA310000}"/>
    <cellStyle name="Normal 4 9 2 2" xfId="12883" xr:uid="{00000000-0005-0000-0000-0000EB310000}"/>
    <cellStyle name="Normal 4 9 3" xfId="7092" xr:uid="{00000000-0005-0000-0000-0000EC310000}"/>
    <cellStyle name="Normal 4 9 3 2" xfId="12884" xr:uid="{00000000-0005-0000-0000-0000ED310000}"/>
    <cellStyle name="Normal 4 9 4" xfId="12882" xr:uid="{00000000-0005-0000-0000-0000EE310000}"/>
    <cellStyle name="Normal 4_01-MAIN PROJECT DD" xfId="16313" xr:uid="{00000000-0005-0000-0000-0000EF310000}"/>
    <cellStyle name="Normal 40" xfId="16314" xr:uid="{00000000-0005-0000-0000-0000F0310000}"/>
    <cellStyle name="Normal 41" xfId="16315" xr:uid="{00000000-0005-0000-0000-0000F1310000}"/>
    <cellStyle name="Normal 42" xfId="16316" xr:uid="{00000000-0005-0000-0000-0000F2310000}"/>
    <cellStyle name="Normal 43" xfId="16317" xr:uid="{00000000-0005-0000-0000-0000F3310000}"/>
    <cellStyle name="Normal 44" xfId="16318" xr:uid="{00000000-0005-0000-0000-0000F4310000}"/>
    <cellStyle name="Normal 45" xfId="13974" xr:uid="{00000000-0005-0000-0000-0000F5310000}"/>
    <cellStyle name="Normal 45 2" xfId="16319" xr:uid="{00000000-0005-0000-0000-0000F6310000}"/>
    <cellStyle name="Normal 46" xfId="16320" xr:uid="{00000000-0005-0000-0000-0000F7310000}"/>
    <cellStyle name="Normal 47" xfId="16321" xr:uid="{00000000-0005-0000-0000-0000F8310000}"/>
    <cellStyle name="Normal 48" xfId="2" xr:uid="{00000000-0005-0000-0000-0000F9310000}"/>
    <cellStyle name="Normal 49" xfId="16802" xr:uid="{00000000-0005-0000-0000-0000FA310000}"/>
    <cellStyle name="Normal 5" xfId="7093" xr:uid="{00000000-0005-0000-0000-0000FB310000}"/>
    <cellStyle name="Normal 5 10" xfId="16322" xr:uid="{00000000-0005-0000-0000-0000FC310000}"/>
    <cellStyle name="Normal 5 11" xfId="16323" xr:uid="{00000000-0005-0000-0000-0000FD310000}"/>
    <cellStyle name="Normal 5 11 2" xfId="16324" xr:uid="{00000000-0005-0000-0000-0000FE310000}"/>
    <cellStyle name="Normal 5 11 3" xfId="16325" xr:uid="{00000000-0005-0000-0000-0000FF310000}"/>
    <cellStyle name="Normal 5 2" xfId="7094" xr:uid="{00000000-0005-0000-0000-000000320000}"/>
    <cellStyle name="Normal 5 2 2" xfId="13956" xr:uid="{00000000-0005-0000-0000-000001320000}"/>
    <cellStyle name="Normal 5 2 2 2" xfId="16326" xr:uid="{00000000-0005-0000-0000-000002320000}"/>
    <cellStyle name="Normal 5 2 2 2 2" xfId="16327" xr:uid="{00000000-0005-0000-0000-000003320000}"/>
    <cellStyle name="Normal 5 2 2 3" xfId="16328" xr:uid="{00000000-0005-0000-0000-000004320000}"/>
    <cellStyle name="Normal 5 2 3" xfId="13968" xr:uid="{00000000-0005-0000-0000-000005320000}"/>
    <cellStyle name="Normal 5 2 3 2" xfId="16329" xr:uid="{00000000-0005-0000-0000-000006320000}"/>
    <cellStyle name="Normal 5 2 3 2 2" xfId="16330" xr:uid="{00000000-0005-0000-0000-000007320000}"/>
    <cellStyle name="Normal 5 2 3 2 3" xfId="16331" xr:uid="{00000000-0005-0000-0000-000008320000}"/>
    <cellStyle name="Normal 5 2 3 2 4" xfId="16332" xr:uid="{00000000-0005-0000-0000-000009320000}"/>
    <cellStyle name="Normal 5 2 3 2 5" xfId="16333" xr:uid="{00000000-0005-0000-0000-00000A320000}"/>
    <cellStyle name="Normal 5 2 4" xfId="16334" xr:uid="{00000000-0005-0000-0000-00000B320000}"/>
    <cellStyle name="Normal 5 2 4 2" xfId="16335" xr:uid="{00000000-0005-0000-0000-00000C320000}"/>
    <cellStyle name="Normal 5 2 4 2 2" xfId="16336" xr:uid="{00000000-0005-0000-0000-00000D320000}"/>
    <cellStyle name="Normal 5 2 4 2 3" xfId="16337" xr:uid="{00000000-0005-0000-0000-00000E320000}"/>
    <cellStyle name="Normal 5 2 4 2 4" xfId="16338" xr:uid="{00000000-0005-0000-0000-00000F320000}"/>
    <cellStyle name="Normal 5 2 4 2 5" xfId="16339" xr:uid="{00000000-0005-0000-0000-000010320000}"/>
    <cellStyle name="Normal 5 2 5" xfId="16340" xr:uid="{00000000-0005-0000-0000-000011320000}"/>
    <cellStyle name="Normal 5 2 5 2" xfId="16341" xr:uid="{00000000-0005-0000-0000-000012320000}"/>
    <cellStyle name="Normal 5 2 6" xfId="16342" xr:uid="{00000000-0005-0000-0000-000013320000}"/>
    <cellStyle name="Normal 5 2 7" xfId="16343" xr:uid="{00000000-0005-0000-0000-000014320000}"/>
    <cellStyle name="Normal 5 3" xfId="7095" xr:uid="{00000000-0005-0000-0000-000015320000}"/>
    <cellStyle name="Normal 5 3 2" xfId="13922" xr:uid="{00000000-0005-0000-0000-000016320000}"/>
    <cellStyle name="Normal 5 3 2 2" xfId="16344" xr:uid="{00000000-0005-0000-0000-000017320000}"/>
    <cellStyle name="Normal 5 3 2 2 2" xfId="16345" xr:uid="{00000000-0005-0000-0000-000018320000}"/>
    <cellStyle name="Normal 5 3 2 3" xfId="16346" xr:uid="{00000000-0005-0000-0000-000019320000}"/>
    <cellStyle name="Normal 5 3 3" xfId="16347" xr:uid="{00000000-0005-0000-0000-00001A320000}"/>
    <cellStyle name="Normal 5 3 3 2" xfId="16348" xr:uid="{00000000-0005-0000-0000-00001B320000}"/>
    <cellStyle name="Normal 5 3 4" xfId="16349" xr:uid="{00000000-0005-0000-0000-00001C320000}"/>
    <cellStyle name="Normal 5 3_All INCENERATOR Activity 871020-WEEKLLY" xfId="13923" xr:uid="{00000000-0005-0000-0000-00001D320000}"/>
    <cellStyle name="Normal 5 4" xfId="13933" xr:uid="{00000000-0005-0000-0000-00001E320000}"/>
    <cellStyle name="Normal 5 4 2" xfId="16350" xr:uid="{00000000-0005-0000-0000-00001F320000}"/>
    <cellStyle name="Normal 5 4 2 2" xfId="16351" xr:uid="{00000000-0005-0000-0000-000020320000}"/>
    <cellStyle name="Normal 5 4 3" xfId="16352" xr:uid="{00000000-0005-0000-0000-000021320000}"/>
    <cellStyle name="Normal 5 5" xfId="16353" xr:uid="{00000000-0005-0000-0000-000022320000}"/>
    <cellStyle name="Normal 5 5 2" xfId="16354" xr:uid="{00000000-0005-0000-0000-000023320000}"/>
    <cellStyle name="Normal 5 5 2 2" xfId="16355" xr:uid="{00000000-0005-0000-0000-000024320000}"/>
    <cellStyle name="Normal 5 5 3" xfId="16356" xr:uid="{00000000-0005-0000-0000-000025320000}"/>
    <cellStyle name="Normal 5 6" xfId="16357" xr:uid="{00000000-0005-0000-0000-000026320000}"/>
    <cellStyle name="Normal 5 6 2" xfId="16358" xr:uid="{00000000-0005-0000-0000-000027320000}"/>
    <cellStyle name="Normal 5 6 2 2" xfId="16359" xr:uid="{00000000-0005-0000-0000-000028320000}"/>
    <cellStyle name="Normal 5 6 3" xfId="16360" xr:uid="{00000000-0005-0000-0000-000029320000}"/>
    <cellStyle name="Normal 5 7" xfId="16361" xr:uid="{00000000-0005-0000-0000-00002A320000}"/>
    <cellStyle name="Normal 5 7 2" xfId="16362" xr:uid="{00000000-0005-0000-0000-00002B320000}"/>
    <cellStyle name="Normal 5 7 2 2" xfId="16363" xr:uid="{00000000-0005-0000-0000-00002C320000}"/>
    <cellStyle name="Normal 5 7 3" xfId="16364" xr:uid="{00000000-0005-0000-0000-00002D320000}"/>
    <cellStyle name="Normal 5 8" xfId="16365" xr:uid="{00000000-0005-0000-0000-00002E320000}"/>
    <cellStyle name="Normal 5 8 2" xfId="16366" xr:uid="{00000000-0005-0000-0000-00002F320000}"/>
    <cellStyle name="Normal 5 8 2 2" xfId="16367" xr:uid="{00000000-0005-0000-0000-000030320000}"/>
    <cellStyle name="Normal 5 8 3" xfId="16368" xr:uid="{00000000-0005-0000-0000-000031320000}"/>
    <cellStyle name="Normal 5 9" xfId="16369" xr:uid="{00000000-0005-0000-0000-000032320000}"/>
    <cellStyle name="Normal 5 9 2" xfId="16370" xr:uid="{00000000-0005-0000-0000-000033320000}"/>
    <cellStyle name="Normal 5 9 2 2" xfId="16371" xr:uid="{00000000-0005-0000-0000-000034320000}"/>
    <cellStyle name="Normal 5 9 3" xfId="16372" xr:uid="{00000000-0005-0000-0000-000035320000}"/>
    <cellStyle name="Normal 5_All INCENERATOR Activity 871020-WEEKLLY" xfId="13924" xr:uid="{00000000-0005-0000-0000-000036320000}"/>
    <cellStyle name="Normal 50" xfId="17054" xr:uid="{00000000-0005-0000-0000-000037320000}"/>
    <cellStyle name="Normal 51" xfId="17056" xr:uid="{00000000-0005-0000-0000-000038320000}"/>
    <cellStyle name="Normal 52" xfId="17058" xr:uid="{00000000-0005-0000-0000-000039320000}"/>
    <cellStyle name="Normal 53" xfId="17062" xr:uid="{00000000-0005-0000-0000-00003A320000}"/>
    <cellStyle name="Normal 54" xfId="17064" xr:uid="{00000000-0005-0000-0000-00003B320000}"/>
    <cellStyle name="Normal 55" xfId="17066" xr:uid="{00000000-0005-0000-0000-00003C320000}"/>
    <cellStyle name="Normal 6" xfId="7096" xr:uid="{00000000-0005-0000-0000-00003D320000}"/>
    <cellStyle name="Normal 6 10" xfId="16373" xr:uid="{00000000-0005-0000-0000-00003E320000}"/>
    <cellStyle name="Normal 6 10 2" xfId="16374" xr:uid="{00000000-0005-0000-0000-00003F320000}"/>
    <cellStyle name="Normal 6 10 2 2" xfId="16375" xr:uid="{00000000-0005-0000-0000-000040320000}"/>
    <cellStyle name="Normal 6 10 3" xfId="16376" xr:uid="{00000000-0005-0000-0000-000041320000}"/>
    <cellStyle name="Normal 6 11" xfId="16377" xr:uid="{00000000-0005-0000-0000-000042320000}"/>
    <cellStyle name="Normal 6 11 2" xfId="16378" xr:uid="{00000000-0005-0000-0000-000043320000}"/>
    <cellStyle name="Normal 6 11 2 2" xfId="16379" xr:uid="{00000000-0005-0000-0000-000044320000}"/>
    <cellStyle name="Normal 6 11 3" xfId="16380" xr:uid="{00000000-0005-0000-0000-000045320000}"/>
    <cellStyle name="Normal 6 12" xfId="16381" xr:uid="{00000000-0005-0000-0000-000046320000}"/>
    <cellStyle name="Normal 6 12 2" xfId="16382" xr:uid="{00000000-0005-0000-0000-000047320000}"/>
    <cellStyle name="Normal 6 12 2 2" xfId="16383" xr:uid="{00000000-0005-0000-0000-000048320000}"/>
    <cellStyle name="Normal 6 12 3" xfId="16384" xr:uid="{00000000-0005-0000-0000-000049320000}"/>
    <cellStyle name="Normal 6 13" xfId="16385" xr:uid="{00000000-0005-0000-0000-00004A320000}"/>
    <cellStyle name="Normal 6 13 2" xfId="16386" xr:uid="{00000000-0005-0000-0000-00004B320000}"/>
    <cellStyle name="Normal 6 13 2 2" xfId="16387" xr:uid="{00000000-0005-0000-0000-00004C320000}"/>
    <cellStyle name="Normal 6 13 3" xfId="16388" xr:uid="{00000000-0005-0000-0000-00004D320000}"/>
    <cellStyle name="Normal 6 14" xfId="16389" xr:uid="{00000000-0005-0000-0000-00004E320000}"/>
    <cellStyle name="Normal 6 14 2" xfId="16390" xr:uid="{00000000-0005-0000-0000-00004F320000}"/>
    <cellStyle name="Normal 6 14 2 2" xfId="16391" xr:uid="{00000000-0005-0000-0000-000050320000}"/>
    <cellStyle name="Normal 6 14 3" xfId="16392" xr:uid="{00000000-0005-0000-0000-000051320000}"/>
    <cellStyle name="Normal 6 15" xfId="16393" xr:uid="{00000000-0005-0000-0000-000052320000}"/>
    <cellStyle name="Normal 6 15 2" xfId="16394" xr:uid="{00000000-0005-0000-0000-000053320000}"/>
    <cellStyle name="Normal 6 15 2 2" xfId="16395" xr:uid="{00000000-0005-0000-0000-000054320000}"/>
    <cellStyle name="Normal 6 15 3" xfId="16396" xr:uid="{00000000-0005-0000-0000-000055320000}"/>
    <cellStyle name="Normal 6 16" xfId="16397" xr:uid="{00000000-0005-0000-0000-000056320000}"/>
    <cellStyle name="Normal 6 16 2" xfId="16398" xr:uid="{00000000-0005-0000-0000-000057320000}"/>
    <cellStyle name="Normal 6 16 2 2" xfId="16399" xr:uid="{00000000-0005-0000-0000-000058320000}"/>
    <cellStyle name="Normal 6 16 3" xfId="16400" xr:uid="{00000000-0005-0000-0000-000059320000}"/>
    <cellStyle name="Normal 6 17" xfId="16401" xr:uid="{00000000-0005-0000-0000-00005A320000}"/>
    <cellStyle name="Normal 6 17 2" xfId="16402" xr:uid="{00000000-0005-0000-0000-00005B320000}"/>
    <cellStyle name="Normal 6 17 2 2" xfId="16403" xr:uid="{00000000-0005-0000-0000-00005C320000}"/>
    <cellStyle name="Normal 6 17 3" xfId="16404" xr:uid="{00000000-0005-0000-0000-00005D320000}"/>
    <cellStyle name="Normal 6 18" xfId="16405" xr:uid="{00000000-0005-0000-0000-00005E320000}"/>
    <cellStyle name="Normal 6 18 2" xfId="16406" xr:uid="{00000000-0005-0000-0000-00005F320000}"/>
    <cellStyle name="Normal 6 18 2 2" xfId="16407" xr:uid="{00000000-0005-0000-0000-000060320000}"/>
    <cellStyle name="Normal 6 18 3" xfId="16408" xr:uid="{00000000-0005-0000-0000-000061320000}"/>
    <cellStyle name="Normal 6 19" xfId="16409" xr:uid="{00000000-0005-0000-0000-000062320000}"/>
    <cellStyle name="Normal 6 19 2" xfId="16410" xr:uid="{00000000-0005-0000-0000-000063320000}"/>
    <cellStyle name="Normal 6 19 2 2" xfId="16411" xr:uid="{00000000-0005-0000-0000-000064320000}"/>
    <cellStyle name="Normal 6 19 3" xfId="16412" xr:uid="{00000000-0005-0000-0000-000065320000}"/>
    <cellStyle name="Normal 6 2" xfId="7097" xr:uid="{00000000-0005-0000-0000-000066320000}"/>
    <cellStyle name="Normal 6 2 2" xfId="13903" xr:uid="{00000000-0005-0000-0000-000067320000}"/>
    <cellStyle name="Normal 6 2 2 2" xfId="16413" xr:uid="{00000000-0005-0000-0000-000068320000}"/>
    <cellStyle name="Normal 6 2 2 2 2" xfId="16414" xr:uid="{00000000-0005-0000-0000-000069320000}"/>
    <cellStyle name="Normal 6 2 2 3" xfId="16415" xr:uid="{00000000-0005-0000-0000-00006A320000}"/>
    <cellStyle name="Normal 6 2 3" xfId="12886" xr:uid="{00000000-0005-0000-0000-00006B320000}"/>
    <cellStyle name="Normal 6 2 3 2" xfId="16416" xr:uid="{00000000-0005-0000-0000-00006C320000}"/>
    <cellStyle name="Normal 6 2 4" xfId="16417" xr:uid="{00000000-0005-0000-0000-00006D320000}"/>
    <cellStyle name="Normal 6 20" xfId="16418" xr:uid="{00000000-0005-0000-0000-00006E320000}"/>
    <cellStyle name="Normal 6 20 2" xfId="16419" xr:uid="{00000000-0005-0000-0000-00006F320000}"/>
    <cellStyle name="Normal 6 20 2 2" xfId="16420" xr:uid="{00000000-0005-0000-0000-000070320000}"/>
    <cellStyle name="Normal 6 20 3" xfId="16421" xr:uid="{00000000-0005-0000-0000-000071320000}"/>
    <cellStyle name="Normal 6 21" xfId="16422" xr:uid="{00000000-0005-0000-0000-000072320000}"/>
    <cellStyle name="Normal 6 21 2" xfId="16423" xr:uid="{00000000-0005-0000-0000-000073320000}"/>
    <cellStyle name="Normal 6 21 2 2" xfId="16424" xr:uid="{00000000-0005-0000-0000-000074320000}"/>
    <cellStyle name="Normal 6 21 3" xfId="16425" xr:uid="{00000000-0005-0000-0000-000075320000}"/>
    <cellStyle name="Normal 6 22" xfId="16426" xr:uid="{00000000-0005-0000-0000-000076320000}"/>
    <cellStyle name="Normal 6 22 2" xfId="16427" xr:uid="{00000000-0005-0000-0000-000077320000}"/>
    <cellStyle name="Normal 6 22 2 2" xfId="16428" xr:uid="{00000000-0005-0000-0000-000078320000}"/>
    <cellStyle name="Normal 6 22 3" xfId="16429" xr:uid="{00000000-0005-0000-0000-000079320000}"/>
    <cellStyle name="Normal 6 23" xfId="17061" xr:uid="{00000000-0005-0000-0000-00007A320000}"/>
    <cellStyle name="Normal 6 3" xfId="7098" xr:uid="{00000000-0005-0000-0000-00007B320000}"/>
    <cellStyle name="Normal 6 3 2" xfId="12887" xr:uid="{00000000-0005-0000-0000-00007C320000}"/>
    <cellStyle name="Normal 6 3 2 2" xfId="16430" xr:uid="{00000000-0005-0000-0000-00007D320000}"/>
    <cellStyle name="Normal 6 3 2 2 2" xfId="16431" xr:uid="{00000000-0005-0000-0000-00007E320000}"/>
    <cellStyle name="Normal 6 3 2 3" xfId="16432" xr:uid="{00000000-0005-0000-0000-00007F320000}"/>
    <cellStyle name="Normal 6 3 3" xfId="16433" xr:uid="{00000000-0005-0000-0000-000080320000}"/>
    <cellStyle name="Normal 6 3 3 2" xfId="16434" xr:uid="{00000000-0005-0000-0000-000081320000}"/>
    <cellStyle name="Normal 6 3 4" xfId="16435" xr:uid="{00000000-0005-0000-0000-000082320000}"/>
    <cellStyle name="Normal 6 4" xfId="13936" xr:uid="{00000000-0005-0000-0000-000083320000}"/>
    <cellStyle name="Normal 6 4 2" xfId="16436" xr:uid="{00000000-0005-0000-0000-000084320000}"/>
    <cellStyle name="Normal 6 4 2 2" xfId="16437" xr:uid="{00000000-0005-0000-0000-000085320000}"/>
    <cellStyle name="Normal 6 4 3" xfId="16438" xr:uid="{00000000-0005-0000-0000-000086320000}"/>
    <cellStyle name="Normal 6 5" xfId="12885" xr:uid="{00000000-0005-0000-0000-000087320000}"/>
    <cellStyle name="Normal 6 5 2" xfId="16439" xr:uid="{00000000-0005-0000-0000-000088320000}"/>
    <cellStyle name="Normal 6 5 2 2" xfId="16440" xr:uid="{00000000-0005-0000-0000-000089320000}"/>
    <cellStyle name="Normal 6 5 3" xfId="16441" xr:uid="{00000000-0005-0000-0000-00008A320000}"/>
    <cellStyle name="Normal 6 6" xfId="16442" xr:uid="{00000000-0005-0000-0000-00008B320000}"/>
    <cellStyle name="Normal 6 6 2" xfId="16443" xr:uid="{00000000-0005-0000-0000-00008C320000}"/>
    <cellStyle name="Normal 6 6 2 2" xfId="16444" xr:uid="{00000000-0005-0000-0000-00008D320000}"/>
    <cellStyle name="Normal 6 6 3" xfId="16445" xr:uid="{00000000-0005-0000-0000-00008E320000}"/>
    <cellStyle name="Normal 6 7" xfId="16446" xr:uid="{00000000-0005-0000-0000-00008F320000}"/>
    <cellStyle name="Normal 6 7 2" xfId="16447" xr:uid="{00000000-0005-0000-0000-000090320000}"/>
    <cellStyle name="Normal 6 7 2 2" xfId="16448" xr:uid="{00000000-0005-0000-0000-000091320000}"/>
    <cellStyle name="Normal 6 7 3" xfId="16449" xr:uid="{00000000-0005-0000-0000-000092320000}"/>
    <cellStyle name="Normal 6 8" xfId="16450" xr:uid="{00000000-0005-0000-0000-000093320000}"/>
    <cellStyle name="Normal 6 8 2" xfId="16451" xr:uid="{00000000-0005-0000-0000-000094320000}"/>
    <cellStyle name="Normal 6 8 2 2" xfId="16452" xr:uid="{00000000-0005-0000-0000-000095320000}"/>
    <cellStyle name="Normal 6 8 3" xfId="16453" xr:uid="{00000000-0005-0000-0000-000096320000}"/>
    <cellStyle name="Normal 6 9" xfId="16454" xr:uid="{00000000-0005-0000-0000-000097320000}"/>
    <cellStyle name="Normal 6 9 2" xfId="16455" xr:uid="{00000000-0005-0000-0000-000098320000}"/>
    <cellStyle name="Normal 6 9 2 2" xfId="16456" xr:uid="{00000000-0005-0000-0000-000099320000}"/>
    <cellStyle name="Normal 6 9 3" xfId="16457" xr:uid="{00000000-0005-0000-0000-00009A320000}"/>
    <cellStyle name="Normal 7" xfId="7099" xr:uid="{00000000-0005-0000-0000-00009B320000}"/>
    <cellStyle name="Normal 7 2" xfId="7100" xr:uid="{00000000-0005-0000-0000-00009C320000}"/>
    <cellStyle name="Normal 7 2 2" xfId="7101" xr:uid="{00000000-0005-0000-0000-00009D320000}"/>
    <cellStyle name="Normal 7 2 2 2" xfId="12890" xr:uid="{00000000-0005-0000-0000-00009E320000}"/>
    <cellStyle name="Normal 7 2 3" xfId="7102" xr:uid="{00000000-0005-0000-0000-00009F320000}"/>
    <cellStyle name="Normal 7 2 3 2" xfId="12891" xr:uid="{00000000-0005-0000-0000-0000A0320000}"/>
    <cellStyle name="Normal 7 2 3 2 2" xfId="16458" xr:uid="{00000000-0005-0000-0000-0000A1320000}"/>
    <cellStyle name="Normal 7 2 3 3" xfId="16459" xr:uid="{00000000-0005-0000-0000-0000A2320000}"/>
    <cellStyle name="Normal 7 2 4" xfId="12889" xr:uid="{00000000-0005-0000-0000-0000A3320000}"/>
    <cellStyle name="Normal 7 3" xfId="7103" xr:uid="{00000000-0005-0000-0000-0000A4320000}"/>
    <cellStyle name="Normal 7 3 2" xfId="12892" xr:uid="{00000000-0005-0000-0000-0000A5320000}"/>
    <cellStyle name="Normal 7 3 2 2" xfId="16460" xr:uid="{00000000-0005-0000-0000-0000A6320000}"/>
    <cellStyle name="Normal 7 3 3" xfId="16461" xr:uid="{00000000-0005-0000-0000-0000A7320000}"/>
    <cellStyle name="Normal 7 4" xfId="7104" xr:uid="{00000000-0005-0000-0000-0000A8320000}"/>
    <cellStyle name="Normal 7 4 2" xfId="12893" xr:uid="{00000000-0005-0000-0000-0000A9320000}"/>
    <cellStyle name="Normal 7 4 2 2" xfId="16462" xr:uid="{00000000-0005-0000-0000-0000AA320000}"/>
    <cellStyle name="Normal 7 4 3" xfId="16463" xr:uid="{00000000-0005-0000-0000-0000AB320000}"/>
    <cellStyle name="Normal 7 5" xfId="13900" xr:uid="{00000000-0005-0000-0000-0000AC320000}"/>
    <cellStyle name="Normal 7 5 2" xfId="16464" xr:uid="{00000000-0005-0000-0000-0000AD320000}"/>
    <cellStyle name="Normal 7 5 2 2" xfId="16465" xr:uid="{00000000-0005-0000-0000-0000AE320000}"/>
    <cellStyle name="Normal 7 5 3" xfId="16466" xr:uid="{00000000-0005-0000-0000-0000AF320000}"/>
    <cellStyle name="Normal 7 6" xfId="13928" xr:uid="{00000000-0005-0000-0000-0000B0320000}"/>
    <cellStyle name="Normal 7 6 2" xfId="16467" xr:uid="{00000000-0005-0000-0000-0000B1320000}"/>
    <cellStyle name="Normal 7 6 2 2" xfId="16468" xr:uid="{00000000-0005-0000-0000-0000B2320000}"/>
    <cellStyle name="Normal 7 6 3" xfId="16469" xr:uid="{00000000-0005-0000-0000-0000B3320000}"/>
    <cellStyle name="Normal 7 7" xfId="12888" xr:uid="{00000000-0005-0000-0000-0000B4320000}"/>
    <cellStyle name="Normal 8" xfId="7105" xr:uid="{00000000-0005-0000-0000-0000B5320000}"/>
    <cellStyle name="Normal 8 2" xfId="7106" xr:uid="{00000000-0005-0000-0000-0000B6320000}"/>
    <cellStyle name="Normal 8 2 2" xfId="7107" xr:uid="{00000000-0005-0000-0000-0000B7320000}"/>
    <cellStyle name="Normal 8 2 2 2" xfId="12896" xr:uid="{00000000-0005-0000-0000-0000B8320000}"/>
    <cellStyle name="Normal 8 2 3" xfId="7108" xr:uid="{00000000-0005-0000-0000-0000B9320000}"/>
    <cellStyle name="Normal 8 2 3 2" xfId="12897" xr:uid="{00000000-0005-0000-0000-0000BA320000}"/>
    <cellStyle name="Normal 8 2 4" xfId="13929" xr:uid="{00000000-0005-0000-0000-0000BB320000}"/>
    <cellStyle name="Normal 8 2 5" xfId="12895" xr:uid="{00000000-0005-0000-0000-0000BC320000}"/>
    <cellStyle name="Normal 8 3" xfId="7109" xr:uid="{00000000-0005-0000-0000-0000BD320000}"/>
    <cellStyle name="Normal 8 3 2" xfId="12898" xr:uid="{00000000-0005-0000-0000-0000BE320000}"/>
    <cellStyle name="Normal 8 3 2 2" xfId="16470" xr:uid="{00000000-0005-0000-0000-0000BF320000}"/>
    <cellStyle name="Normal 8 3 3" xfId="16471" xr:uid="{00000000-0005-0000-0000-0000C0320000}"/>
    <cellStyle name="Normal 8 4" xfId="7110" xr:uid="{00000000-0005-0000-0000-0000C1320000}"/>
    <cellStyle name="Normal 8 4 2" xfId="12899" xr:uid="{00000000-0005-0000-0000-0000C2320000}"/>
    <cellStyle name="Normal 8 5" xfId="12894" xr:uid="{00000000-0005-0000-0000-0000C3320000}"/>
    <cellStyle name="Normal 9" xfId="7111" xr:uid="{00000000-0005-0000-0000-0000C4320000}"/>
    <cellStyle name="Normal 9 2" xfId="7112" xr:uid="{00000000-0005-0000-0000-0000C5320000}"/>
    <cellStyle name="Normal 9 2 2" xfId="12901" xr:uid="{00000000-0005-0000-0000-0000C6320000}"/>
    <cellStyle name="Normal 9 2 2 2" xfId="16472" xr:uid="{00000000-0005-0000-0000-0000C7320000}"/>
    <cellStyle name="Normal 9 2 3" xfId="16473" xr:uid="{00000000-0005-0000-0000-0000C8320000}"/>
    <cellStyle name="Normal 9 3" xfId="7113" xr:uid="{00000000-0005-0000-0000-0000C9320000}"/>
    <cellStyle name="Normal 9 3 2" xfId="12902" xr:uid="{00000000-0005-0000-0000-0000CA320000}"/>
    <cellStyle name="Normal 9 4" xfId="13901" xr:uid="{00000000-0005-0000-0000-0000CB320000}"/>
    <cellStyle name="Normal 9 5" xfId="12900" xr:uid="{00000000-0005-0000-0000-0000CC320000}"/>
    <cellStyle name="Normal^àسه2_FITUP (2)_GHOLAM" xfId="16474" xr:uid="{00000000-0005-0000-0000-0000CD320000}"/>
    <cellStyle name="Normal^DAYREP.F" xfId="16475" xr:uid="{00000000-0005-0000-0000-0000CE320000}"/>
    <cellStyle name="Normal^KA_1_KF_ØèÓéçÓ78 (2)_ØèÓéçÓ 78 (2)" xfId="16476" xr:uid="{00000000-0005-0000-0000-0000CF320000}"/>
    <cellStyle name="Normal^KB_àÓå2 (2)_FAB DAY 78" xfId="16477" xr:uid="{00000000-0005-0000-0000-0000D0320000}"/>
    <cellStyle name="Normal_Planned Progress by 12 Feb-05" xfId="17060" xr:uid="{00000000-0005-0000-0000-0000D1320000}"/>
    <cellStyle name="Normale_2TG_ADD" xfId="16478" xr:uid="{00000000-0005-0000-0000-0000D2320000}"/>
    <cellStyle name="NormalWKA_1_KD_àسه2 (2)_FITUP (2)_daily~33" xfId="16479" xr:uid="{00000000-0005-0000-0000-0000D3320000}"/>
    <cellStyle name="Note 2" xfId="16480" xr:uid="{00000000-0005-0000-0000-0000D4320000}"/>
    <cellStyle name="Note 2 2" xfId="16481" xr:uid="{00000000-0005-0000-0000-0000D5320000}"/>
    <cellStyle name="Note 2 2 2" xfId="16482" xr:uid="{00000000-0005-0000-0000-0000D6320000}"/>
    <cellStyle name="Note 2 2 2 2" xfId="16861" xr:uid="{00000000-0005-0000-0000-0000D7320000}"/>
    <cellStyle name="Note 2 2 3" xfId="16860" xr:uid="{00000000-0005-0000-0000-0000D8320000}"/>
    <cellStyle name="Note 2 3" xfId="16483" xr:uid="{00000000-0005-0000-0000-0000D9320000}"/>
    <cellStyle name="Note 2 3 2" xfId="16862" xr:uid="{00000000-0005-0000-0000-0000DA320000}"/>
    <cellStyle name="Note 2 4" xfId="16859" xr:uid="{00000000-0005-0000-0000-0000DB320000}"/>
    <cellStyle name="Note 3" xfId="16484" xr:uid="{00000000-0005-0000-0000-0000DC320000}"/>
    <cellStyle name="Note 3 2" xfId="16485" xr:uid="{00000000-0005-0000-0000-0000DD320000}"/>
    <cellStyle name="Note 3 2 2" xfId="16486" xr:uid="{00000000-0005-0000-0000-0000DE320000}"/>
    <cellStyle name="Note 3 2 2 2" xfId="16865" xr:uid="{00000000-0005-0000-0000-0000DF320000}"/>
    <cellStyle name="Note 3 2 3" xfId="16864" xr:uid="{00000000-0005-0000-0000-0000E0320000}"/>
    <cellStyle name="Note 3 3" xfId="16487" xr:uid="{00000000-0005-0000-0000-0000E1320000}"/>
    <cellStyle name="Note 3 3 2" xfId="16866" xr:uid="{00000000-0005-0000-0000-0000E2320000}"/>
    <cellStyle name="Note 3 4" xfId="16863" xr:uid="{00000000-0005-0000-0000-0000E3320000}"/>
    <cellStyle name="Note 4" xfId="17057" xr:uid="{00000000-0005-0000-0000-0000E4320000}"/>
    <cellStyle name="NTH (2)" xfId="7114" xr:uid="{00000000-0005-0000-0000-0000E5320000}"/>
    <cellStyle name="NTH (2) 2" xfId="13957" xr:uid="{00000000-0005-0000-0000-0000E6320000}"/>
    <cellStyle name="NTH (2) 3" xfId="13958" xr:uid="{00000000-0005-0000-0000-0000E7320000}"/>
    <cellStyle name="NTH (2) 4" xfId="12903" xr:uid="{00000000-0005-0000-0000-0000E8320000}"/>
    <cellStyle name="NTH (2) 5" xfId="16488" xr:uid="{00000000-0005-0000-0000-0000E9320000}"/>
    <cellStyle name="NTH (2) 6" xfId="16489" xr:uid="{00000000-0005-0000-0000-0000EA320000}"/>
    <cellStyle name="_x000e_ormal_B(LP)_C2 (2)" xfId="7115" xr:uid="{00000000-0005-0000-0000-0000EB320000}"/>
    <cellStyle name="Output" xfId="17023" builtinId="21" customBuiltin="1"/>
    <cellStyle name="Output 2" xfId="16490" xr:uid="{00000000-0005-0000-0000-0000ED320000}"/>
    <cellStyle name="Output 2 2" xfId="16491" xr:uid="{00000000-0005-0000-0000-0000EE320000}"/>
    <cellStyle name="Output 2 2 2" xfId="16492" xr:uid="{00000000-0005-0000-0000-0000EF320000}"/>
    <cellStyle name="Output 2 2 2 2" xfId="16869" xr:uid="{00000000-0005-0000-0000-0000F0320000}"/>
    <cellStyle name="Output 2 2 3" xfId="16868" xr:uid="{00000000-0005-0000-0000-0000F1320000}"/>
    <cellStyle name="Output 2 3" xfId="16493" xr:uid="{00000000-0005-0000-0000-0000F2320000}"/>
    <cellStyle name="Output 2 3 2" xfId="16870" xr:uid="{00000000-0005-0000-0000-0000F3320000}"/>
    <cellStyle name="Output 2 4" xfId="16867" xr:uid="{00000000-0005-0000-0000-0000F4320000}"/>
    <cellStyle name="Output 3" xfId="16494" xr:uid="{00000000-0005-0000-0000-0000F5320000}"/>
    <cellStyle name="Output 3 2" xfId="16495" xr:uid="{00000000-0005-0000-0000-0000F6320000}"/>
    <cellStyle name="Output 3 2 2" xfId="16496" xr:uid="{00000000-0005-0000-0000-0000F7320000}"/>
    <cellStyle name="Output 3 2 2 2" xfId="16873" xr:uid="{00000000-0005-0000-0000-0000F8320000}"/>
    <cellStyle name="Output 3 2 3" xfId="16872" xr:uid="{00000000-0005-0000-0000-0000F9320000}"/>
    <cellStyle name="Output 3 3" xfId="16497" xr:uid="{00000000-0005-0000-0000-0000FA320000}"/>
    <cellStyle name="Output 3 3 2" xfId="16874" xr:uid="{00000000-0005-0000-0000-0000FB320000}"/>
    <cellStyle name="Output 3 4" xfId="16871" xr:uid="{00000000-0005-0000-0000-0000FC320000}"/>
    <cellStyle name="over2 (3)_Ovr2" xfId="7116" xr:uid="{00000000-0005-0000-0000-0000FD320000}"/>
    <cellStyle name="Ovr2_MONTH (2)" xfId="7117" xr:uid="{00000000-0005-0000-0000-0000FE320000}"/>
    <cellStyle name="Pattern" xfId="7118" xr:uid="{00000000-0005-0000-0000-0000FF320000}"/>
    <cellStyle name="Pattern 10" xfId="7119" xr:uid="{00000000-0005-0000-0000-000000330000}"/>
    <cellStyle name="Pattern 10 2" xfId="7120" xr:uid="{00000000-0005-0000-0000-000001330000}"/>
    <cellStyle name="Pattern 10 3" xfId="7121" xr:uid="{00000000-0005-0000-0000-000002330000}"/>
    <cellStyle name="Pattern 11" xfId="7122" xr:uid="{00000000-0005-0000-0000-000003330000}"/>
    <cellStyle name="Pattern 11 2" xfId="7123" xr:uid="{00000000-0005-0000-0000-000004330000}"/>
    <cellStyle name="Pattern 11 3" xfId="7124" xr:uid="{00000000-0005-0000-0000-000005330000}"/>
    <cellStyle name="Pattern 12" xfId="7125" xr:uid="{00000000-0005-0000-0000-000006330000}"/>
    <cellStyle name="Pattern 12 2" xfId="7126" xr:uid="{00000000-0005-0000-0000-000007330000}"/>
    <cellStyle name="Pattern 12 3" xfId="7127" xr:uid="{00000000-0005-0000-0000-000008330000}"/>
    <cellStyle name="Pattern 13" xfId="7128" xr:uid="{00000000-0005-0000-0000-000009330000}"/>
    <cellStyle name="Pattern 13 2" xfId="7129" xr:uid="{00000000-0005-0000-0000-00000A330000}"/>
    <cellStyle name="Pattern 13 3" xfId="7130" xr:uid="{00000000-0005-0000-0000-00000B330000}"/>
    <cellStyle name="Pattern 14" xfId="7131" xr:uid="{00000000-0005-0000-0000-00000C330000}"/>
    <cellStyle name="Pattern 14 2" xfId="7132" xr:uid="{00000000-0005-0000-0000-00000D330000}"/>
    <cellStyle name="Pattern 14 3" xfId="7133" xr:uid="{00000000-0005-0000-0000-00000E330000}"/>
    <cellStyle name="Pattern 15" xfId="7134" xr:uid="{00000000-0005-0000-0000-00000F330000}"/>
    <cellStyle name="Pattern 15 2" xfId="7135" xr:uid="{00000000-0005-0000-0000-000010330000}"/>
    <cellStyle name="Pattern 15 3" xfId="7136" xr:uid="{00000000-0005-0000-0000-000011330000}"/>
    <cellStyle name="Pattern 16" xfId="7137" xr:uid="{00000000-0005-0000-0000-000012330000}"/>
    <cellStyle name="Pattern 16 2" xfId="7138" xr:uid="{00000000-0005-0000-0000-000013330000}"/>
    <cellStyle name="Pattern 16 3" xfId="7139" xr:uid="{00000000-0005-0000-0000-000014330000}"/>
    <cellStyle name="Pattern 17" xfId="7140" xr:uid="{00000000-0005-0000-0000-000015330000}"/>
    <cellStyle name="Pattern 17 2" xfId="7141" xr:uid="{00000000-0005-0000-0000-000016330000}"/>
    <cellStyle name="Pattern 17 3" xfId="7142" xr:uid="{00000000-0005-0000-0000-000017330000}"/>
    <cellStyle name="Pattern 18" xfId="7143" xr:uid="{00000000-0005-0000-0000-000018330000}"/>
    <cellStyle name="Pattern 18 2" xfId="7144" xr:uid="{00000000-0005-0000-0000-000019330000}"/>
    <cellStyle name="Pattern 18 3" xfId="7145" xr:uid="{00000000-0005-0000-0000-00001A330000}"/>
    <cellStyle name="Pattern 19" xfId="7146" xr:uid="{00000000-0005-0000-0000-00001B330000}"/>
    <cellStyle name="Pattern 19 2" xfId="7147" xr:uid="{00000000-0005-0000-0000-00001C330000}"/>
    <cellStyle name="Pattern 19 3" xfId="7148" xr:uid="{00000000-0005-0000-0000-00001D330000}"/>
    <cellStyle name="Pattern 2" xfId="7149" xr:uid="{00000000-0005-0000-0000-00001E330000}"/>
    <cellStyle name="Pattern 2 10" xfId="7150" xr:uid="{00000000-0005-0000-0000-00001F330000}"/>
    <cellStyle name="Pattern 2 10 2" xfId="7151" xr:uid="{00000000-0005-0000-0000-000020330000}"/>
    <cellStyle name="Pattern 2 10 3" xfId="7152" xr:uid="{00000000-0005-0000-0000-000021330000}"/>
    <cellStyle name="Pattern 2 11" xfId="7153" xr:uid="{00000000-0005-0000-0000-000022330000}"/>
    <cellStyle name="Pattern 2 11 2" xfId="7154" xr:uid="{00000000-0005-0000-0000-000023330000}"/>
    <cellStyle name="Pattern 2 11 3" xfId="7155" xr:uid="{00000000-0005-0000-0000-000024330000}"/>
    <cellStyle name="Pattern 2 12" xfId="7156" xr:uid="{00000000-0005-0000-0000-000025330000}"/>
    <cellStyle name="Pattern 2 12 2" xfId="7157" xr:uid="{00000000-0005-0000-0000-000026330000}"/>
    <cellStyle name="Pattern 2 12 3" xfId="7158" xr:uid="{00000000-0005-0000-0000-000027330000}"/>
    <cellStyle name="Pattern 2 13" xfId="7159" xr:uid="{00000000-0005-0000-0000-000028330000}"/>
    <cellStyle name="Pattern 2 13 2" xfId="7160" xr:uid="{00000000-0005-0000-0000-000029330000}"/>
    <cellStyle name="Pattern 2 13 3" xfId="7161" xr:uid="{00000000-0005-0000-0000-00002A330000}"/>
    <cellStyle name="Pattern 2 14" xfId="7162" xr:uid="{00000000-0005-0000-0000-00002B330000}"/>
    <cellStyle name="Pattern 2 14 2" xfId="7163" xr:uid="{00000000-0005-0000-0000-00002C330000}"/>
    <cellStyle name="Pattern 2 14 3" xfId="7164" xr:uid="{00000000-0005-0000-0000-00002D330000}"/>
    <cellStyle name="Pattern 2 15" xfId="7165" xr:uid="{00000000-0005-0000-0000-00002E330000}"/>
    <cellStyle name="Pattern 2 15 2" xfId="7166" xr:uid="{00000000-0005-0000-0000-00002F330000}"/>
    <cellStyle name="Pattern 2 15 3" xfId="7167" xr:uid="{00000000-0005-0000-0000-000030330000}"/>
    <cellStyle name="Pattern 2 16" xfId="7168" xr:uid="{00000000-0005-0000-0000-000031330000}"/>
    <cellStyle name="Pattern 2 16 2" xfId="7169" xr:uid="{00000000-0005-0000-0000-000032330000}"/>
    <cellStyle name="Pattern 2 16 3" xfId="7170" xr:uid="{00000000-0005-0000-0000-000033330000}"/>
    <cellStyle name="Pattern 2 17" xfId="7171" xr:uid="{00000000-0005-0000-0000-000034330000}"/>
    <cellStyle name="Pattern 2 17 2" xfId="7172" xr:uid="{00000000-0005-0000-0000-000035330000}"/>
    <cellStyle name="Pattern 2 17 3" xfId="7173" xr:uid="{00000000-0005-0000-0000-000036330000}"/>
    <cellStyle name="Pattern 2 18" xfId="7174" xr:uid="{00000000-0005-0000-0000-000037330000}"/>
    <cellStyle name="Pattern 2 18 2" xfId="7175" xr:uid="{00000000-0005-0000-0000-000038330000}"/>
    <cellStyle name="Pattern 2 18 3" xfId="7176" xr:uid="{00000000-0005-0000-0000-000039330000}"/>
    <cellStyle name="Pattern 2 19" xfId="7177" xr:uid="{00000000-0005-0000-0000-00003A330000}"/>
    <cellStyle name="Pattern 2 19 2" xfId="7178" xr:uid="{00000000-0005-0000-0000-00003B330000}"/>
    <cellStyle name="Pattern 2 19 3" xfId="7179" xr:uid="{00000000-0005-0000-0000-00003C330000}"/>
    <cellStyle name="Pattern 2 2" xfId="7180" xr:uid="{00000000-0005-0000-0000-00003D330000}"/>
    <cellStyle name="Pattern 2 2 10" xfId="7181" xr:uid="{00000000-0005-0000-0000-00003E330000}"/>
    <cellStyle name="Pattern 2 2 10 2" xfId="7182" xr:uid="{00000000-0005-0000-0000-00003F330000}"/>
    <cellStyle name="Pattern 2 2 10 3" xfId="7183" xr:uid="{00000000-0005-0000-0000-000040330000}"/>
    <cellStyle name="Pattern 2 2 11" xfId="7184" xr:uid="{00000000-0005-0000-0000-000041330000}"/>
    <cellStyle name="Pattern 2 2 11 2" xfId="7185" xr:uid="{00000000-0005-0000-0000-000042330000}"/>
    <cellStyle name="Pattern 2 2 11 3" xfId="7186" xr:uid="{00000000-0005-0000-0000-000043330000}"/>
    <cellStyle name="Pattern 2 2 12" xfId="7187" xr:uid="{00000000-0005-0000-0000-000044330000}"/>
    <cellStyle name="Pattern 2 2 12 2" xfId="7188" xr:uid="{00000000-0005-0000-0000-000045330000}"/>
    <cellStyle name="Pattern 2 2 12 3" xfId="7189" xr:uid="{00000000-0005-0000-0000-000046330000}"/>
    <cellStyle name="Pattern 2 2 13" xfId="7190" xr:uid="{00000000-0005-0000-0000-000047330000}"/>
    <cellStyle name="Pattern 2 2 13 2" xfId="7191" xr:uid="{00000000-0005-0000-0000-000048330000}"/>
    <cellStyle name="Pattern 2 2 13 3" xfId="7192" xr:uid="{00000000-0005-0000-0000-000049330000}"/>
    <cellStyle name="Pattern 2 2 14" xfId="7193" xr:uid="{00000000-0005-0000-0000-00004A330000}"/>
    <cellStyle name="Pattern 2 2 14 2" xfId="7194" xr:uid="{00000000-0005-0000-0000-00004B330000}"/>
    <cellStyle name="Pattern 2 2 14 3" xfId="7195" xr:uid="{00000000-0005-0000-0000-00004C330000}"/>
    <cellStyle name="Pattern 2 2 15" xfId="7196" xr:uid="{00000000-0005-0000-0000-00004D330000}"/>
    <cellStyle name="Pattern 2 2 15 2" xfId="7197" xr:uid="{00000000-0005-0000-0000-00004E330000}"/>
    <cellStyle name="Pattern 2 2 15 3" xfId="7198" xr:uid="{00000000-0005-0000-0000-00004F330000}"/>
    <cellStyle name="Pattern 2 2 16" xfId="7199" xr:uid="{00000000-0005-0000-0000-000050330000}"/>
    <cellStyle name="Pattern 2 2 16 2" xfId="7200" xr:uid="{00000000-0005-0000-0000-000051330000}"/>
    <cellStyle name="Pattern 2 2 16 3" xfId="7201" xr:uid="{00000000-0005-0000-0000-000052330000}"/>
    <cellStyle name="Pattern 2 2 17" xfId="7202" xr:uid="{00000000-0005-0000-0000-000053330000}"/>
    <cellStyle name="Pattern 2 2 17 2" xfId="7203" xr:uid="{00000000-0005-0000-0000-000054330000}"/>
    <cellStyle name="Pattern 2 2 17 3" xfId="7204" xr:uid="{00000000-0005-0000-0000-000055330000}"/>
    <cellStyle name="Pattern 2 2 18" xfId="7205" xr:uid="{00000000-0005-0000-0000-000056330000}"/>
    <cellStyle name="Pattern 2 2 18 2" xfId="7206" xr:uid="{00000000-0005-0000-0000-000057330000}"/>
    <cellStyle name="Pattern 2 2 18 3" xfId="7207" xr:uid="{00000000-0005-0000-0000-000058330000}"/>
    <cellStyle name="Pattern 2 2 19" xfId="7208" xr:uid="{00000000-0005-0000-0000-000059330000}"/>
    <cellStyle name="Pattern 2 2 19 2" xfId="7209" xr:uid="{00000000-0005-0000-0000-00005A330000}"/>
    <cellStyle name="Pattern 2 2 19 3" xfId="7210" xr:uid="{00000000-0005-0000-0000-00005B330000}"/>
    <cellStyle name="Pattern 2 2 2" xfId="7211" xr:uid="{00000000-0005-0000-0000-00005C330000}"/>
    <cellStyle name="Pattern 2 2 2 2" xfId="7212" xr:uid="{00000000-0005-0000-0000-00005D330000}"/>
    <cellStyle name="Pattern 2 2 2 3" xfId="7213" xr:uid="{00000000-0005-0000-0000-00005E330000}"/>
    <cellStyle name="Pattern 2 2 20" xfId="7214" xr:uid="{00000000-0005-0000-0000-00005F330000}"/>
    <cellStyle name="Pattern 2 2 20 2" xfId="7215" xr:uid="{00000000-0005-0000-0000-000060330000}"/>
    <cellStyle name="Pattern 2 2 20 3" xfId="7216" xr:uid="{00000000-0005-0000-0000-000061330000}"/>
    <cellStyle name="Pattern 2 2 21" xfId="7217" xr:uid="{00000000-0005-0000-0000-000062330000}"/>
    <cellStyle name="Pattern 2 2 21 2" xfId="7218" xr:uid="{00000000-0005-0000-0000-000063330000}"/>
    <cellStyle name="Pattern 2 2 21 3" xfId="7219" xr:uid="{00000000-0005-0000-0000-000064330000}"/>
    <cellStyle name="Pattern 2 2 22" xfId="7220" xr:uid="{00000000-0005-0000-0000-000065330000}"/>
    <cellStyle name="Pattern 2 2 23" xfId="7221" xr:uid="{00000000-0005-0000-0000-000066330000}"/>
    <cellStyle name="Pattern 2 2 3" xfId="7222" xr:uid="{00000000-0005-0000-0000-000067330000}"/>
    <cellStyle name="Pattern 2 2 3 2" xfId="7223" xr:uid="{00000000-0005-0000-0000-000068330000}"/>
    <cellStyle name="Pattern 2 2 3 3" xfId="7224" xr:uid="{00000000-0005-0000-0000-000069330000}"/>
    <cellStyle name="Pattern 2 2 4" xfId="7225" xr:uid="{00000000-0005-0000-0000-00006A330000}"/>
    <cellStyle name="Pattern 2 2 4 2" xfId="7226" xr:uid="{00000000-0005-0000-0000-00006B330000}"/>
    <cellStyle name="Pattern 2 2 4 3" xfId="7227" xr:uid="{00000000-0005-0000-0000-00006C330000}"/>
    <cellStyle name="Pattern 2 2 5" xfId="7228" xr:uid="{00000000-0005-0000-0000-00006D330000}"/>
    <cellStyle name="Pattern 2 2 5 2" xfId="7229" xr:uid="{00000000-0005-0000-0000-00006E330000}"/>
    <cellStyle name="Pattern 2 2 5 3" xfId="7230" xr:uid="{00000000-0005-0000-0000-00006F330000}"/>
    <cellStyle name="Pattern 2 2 6" xfId="7231" xr:uid="{00000000-0005-0000-0000-000070330000}"/>
    <cellStyle name="Pattern 2 2 6 2" xfId="7232" xr:uid="{00000000-0005-0000-0000-000071330000}"/>
    <cellStyle name="Pattern 2 2 6 3" xfId="7233" xr:uid="{00000000-0005-0000-0000-000072330000}"/>
    <cellStyle name="Pattern 2 2 7" xfId="7234" xr:uid="{00000000-0005-0000-0000-000073330000}"/>
    <cellStyle name="Pattern 2 2 7 2" xfId="7235" xr:uid="{00000000-0005-0000-0000-000074330000}"/>
    <cellStyle name="Pattern 2 2 7 3" xfId="7236" xr:uid="{00000000-0005-0000-0000-000075330000}"/>
    <cellStyle name="Pattern 2 2 8" xfId="7237" xr:uid="{00000000-0005-0000-0000-000076330000}"/>
    <cellStyle name="Pattern 2 2 8 2" xfId="7238" xr:uid="{00000000-0005-0000-0000-000077330000}"/>
    <cellStyle name="Pattern 2 2 8 3" xfId="7239" xr:uid="{00000000-0005-0000-0000-000078330000}"/>
    <cellStyle name="Pattern 2 2 9" xfId="7240" xr:uid="{00000000-0005-0000-0000-000079330000}"/>
    <cellStyle name="Pattern 2 2 9 2" xfId="7241" xr:uid="{00000000-0005-0000-0000-00007A330000}"/>
    <cellStyle name="Pattern 2 2 9 3" xfId="7242" xr:uid="{00000000-0005-0000-0000-00007B330000}"/>
    <cellStyle name="Pattern 2 20" xfId="7243" xr:uid="{00000000-0005-0000-0000-00007C330000}"/>
    <cellStyle name="Pattern 2 20 2" xfId="7244" xr:uid="{00000000-0005-0000-0000-00007D330000}"/>
    <cellStyle name="Pattern 2 20 3" xfId="7245" xr:uid="{00000000-0005-0000-0000-00007E330000}"/>
    <cellStyle name="Pattern 2 21" xfId="7246" xr:uid="{00000000-0005-0000-0000-00007F330000}"/>
    <cellStyle name="Pattern 2 21 2" xfId="7247" xr:uid="{00000000-0005-0000-0000-000080330000}"/>
    <cellStyle name="Pattern 2 21 3" xfId="7248" xr:uid="{00000000-0005-0000-0000-000081330000}"/>
    <cellStyle name="Pattern 2 22" xfId="7249" xr:uid="{00000000-0005-0000-0000-000082330000}"/>
    <cellStyle name="Pattern 2 22 2" xfId="7250" xr:uid="{00000000-0005-0000-0000-000083330000}"/>
    <cellStyle name="Pattern 2 22 3" xfId="7251" xr:uid="{00000000-0005-0000-0000-000084330000}"/>
    <cellStyle name="Pattern 2 23" xfId="7252" xr:uid="{00000000-0005-0000-0000-000085330000}"/>
    <cellStyle name="Pattern 2 23 2" xfId="7253" xr:uid="{00000000-0005-0000-0000-000086330000}"/>
    <cellStyle name="Pattern 2 23 3" xfId="7254" xr:uid="{00000000-0005-0000-0000-000087330000}"/>
    <cellStyle name="Pattern 2 24" xfId="7255" xr:uid="{00000000-0005-0000-0000-000088330000}"/>
    <cellStyle name="Pattern 2 25" xfId="7256" xr:uid="{00000000-0005-0000-0000-000089330000}"/>
    <cellStyle name="Pattern 2 3" xfId="7257" xr:uid="{00000000-0005-0000-0000-00008A330000}"/>
    <cellStyle name="Pattern 2 3 10" xfId="7258" xr:uid="{00000000-0005-0000-0000-00008B330000}"/>
    <cellStyle name="Pattern 2 3 10 2" xfId="7259" xr:uid="{00000000-0005-0000-0000-00008C330000}"/>
    <cellStyle name="Pattern 2 3 10 3" xfId="7260" xr:uid="{00000000-0005-0000-0000-00008D330000}"/>
    <cellStyle name="Pattern 2 3 11" xfId="7261" xr:uid="{00000000-0005-0000-0000-00008E330000}"/>
    <cellStyle name="Pattern 2 3 11 2" xfId="7262" xr:uid="{00000000-0005-0000-0000-00008F330000}"/>
    <cellStyle name="Pattern 2 3 11 3" xfId="7263" xr:uid="{00000000-0005-0000-0000-000090330000}"/>
    <cellStyle name="Pattern 2 3 12" xfId="7264" xr:uid="{00000000-0005-0000-0000-000091330000}"/>
    <cellStyle name="Pattern 2 3 12 2" xfId="7265" xr:uid="{00000000-0005-0000-0000-000092330000}"/>
    <cellStyle name="Pattern 2 3 12 3" xfId="7266" xr:uid="{00000000-0005-0000-0000-000093330000}"/>
    <cellStyle name="Pattern 2 3 13" xfId="7267" xr:uid="{00000000-0005-0000-0000-000094330000}"/>
    <cellStyle name="Pattern 2 3 13 2" xfId="7268" xr:uid="{00000000-0005-0000-0000-000095330000}"/>
    <cellStyle name="Pattern 2 3 13 3" xfId="7269" xr:uid="{00000000-0005-0000-0000-000096330000}"/>
    <cellStyle name="Pattern 2 3 14" xfId="7270" xr:uid="{00000000-0005-0000-0000-000097330000}"/>
    <cellStyle name="Pattern 2 3 14 2" xfId="7271" xr:uid="{00000000-0005-0000-0000-000098330000}"/>
    <cellStyle name="Pattern 2 3 14 3" xfId="7272" xr:uid="{00000000-0005-0000-0000-000099330000}"/>
    <cellStyle name="Pattern 2 3 15" xfId="7273" xr:uid="{00000000-0005-0000-0000-00009A330000}"/>
    <cellStyle name="Pattern 2 3 15 2" xfId="7274" xr:uid="{00000000-0005-0000-0000-00009B330000}"/>
    <cellStyle name="Pattern 2 3 15 3" xfId="7275" xr:uid="{00000000-0005-0000-0000-00009C330000}"/>
    <cellStyle name="Pattern 2 3 16" xfId="7276" xr:uid="{00000000-0005-0000-0000-00009D330000}"/>
    <cellStyle name="Pattern 2 3 16 2" xfId="7277" xr:uid="{00000000-0005-0000-0000-00009E330000}"/>
    <cellStyle name="Pattern 2 3 16 3" xfId="7278" xr:uid="{00000000-0005-0000-0000-00009F330000}"/>
    <cellStyle name="Pattern 2 3 17" xfId="7279" xr:uid="{00000000-0005-0000-0000-0000A0330000}"/>
    <cellStyle name="Pattern 2 3 17 2" xfId="7280" xr:uid="{00000000-0005-0000-0000-0000A1330000}"/>
    <cellStyle name="Pattern 2 3 17 3" xfId="7281" xr:uid="{00000000-0005-0000-0000-0000A2330000}"/>
    <cellStyle name="Pattern 2 3 18" xfId="7282" xr:uid="{00000000-0005-0000-0000-0000A3330000}"/>
    <cellStyle name="Pattern 2 3 18 2" xfId="7283" xr:uid="{00000000-0005-0000-0000-0000A4330000}"/>
    <cellStyle name="Pattern 2 3 18 3" xfId="7284" xr:uid="{00000000-0005-0000-0000-0000A5330000}"/>
    <cellStyle name="Pattern 2 3 19" xfId="7285" xr:uid="{00000000-0005-0000-0000-0000A6330000}"/>
    <cellStyle name="Pattern 2 3 19 2" xfId="7286" xr:uid="{00000000-0005-0000-0000-0000A7330000}"/>
    <cellStyle name="Pattern 2 3 19 3" xfId="7287" xr:uid="{00000000-0005-0000-0000-0000A8330000}"/>
    <cellStyle name="Pattern 2 3 2" xfId="7288" xr:uid="{00000000-0005-0000-0000-0000A9330000}"/>
    <cellStyle name="Pattern 2 3 2 2" xfId="7289" xr:uid="{00000000-0005-0000-0000-0000AA330000}"/>
    <cellStyle name="Pattern 2 3 2 3" xfId="7290" xr:uid="{00000000-0005-0000-0000-0000AB330000}"/>
    <cellStyle name="Pattern 2 3 20" xfId="7291" xr:uid="{00000000-0005-0000-0000-0000AC330000}"/>
    <cellStyle name="Pattern 2 3 20 2" xfId="7292" xr:uid="{00000000-0005-0000-0000-0000AD330000}"/>
    <cellStyle name="Pattern 2 3 20 3" xfId="7293" xr:uid="{00000000-0005-0000-0000-0000AE330000}"/>
    <cellStyle name="Pattern 2 3 21" xfId="7294" xr:uid="{00000000-0005-0000-0000-0000AF330000}"/>
    <cellStyle name="Pattern 2 3 21 2" xfId="7295" xr:uid="{00000000-0005-0000-0000-0000B0330000}"/>
    <cellStyle name="Pattern 2 3 21 3" xfId="7296" xr:uid="{00000000-0005-0000-0000-0000B1330000}"/>
    <cellStyle name="Pattern 2 3 22" xfId="7297" xr:uid="{00000000-0005-0000-0000-0000B2330000}"/>
    <cellStyle name="Pattern 2 3 23" xfId="7298" xr:uid="{00000000-0005-0000-0000-0000B3330000}"/>
    <cellStyle name="Pattern 2 3 3" xfId="7299" xr:uid="{00000000-0005-0000-0000-0000B4330000}"/>
    <cellStyle name="Pattern 2 3 3 2" xfId="7300" xr:uid="{00000000-0005-0000-0000-0000B5330000}"/>
    <cellStyle name="Pattern 2 3 3 3" xfId="7301" xr:uid="{00000000-0005-0000-0000-0000B6330000}"/>
    <cellStyle name="Pattern 2 3 4" xfId="7302" xr:uid="{00000000-0005-0000-0000-0000B7330000}"/>
    <cellStyle name="Pattern 2 3 4 2" xfId="7303" xr:uid="{00000000-0005-0000-0000-0000B8330000}"/>
    <cellStyle name="Pattern 2 3 4 3" xfId="7304" xr:uid="{00000000-0005-0000-0000-0000B9330000}"/>
    <cellStyle name="Pattern 2 3 5" xfId="7305" xr:uid="{00000000-0005-0000-0000-0000BA330000}"/>
    <cellStyle name="Pattern 2 3 5 2" xfId="7306" xr:uid="{00000000-0005-0000-0000-0000BB330000}"/>
    <cellStyle name="Pattern 2 3 5 3" xfId="7307" xr:uid="{00000000-0005-0000-0000-0000BC330000}"/>
    <cellStyle name="Pattern 2 3 6" xfId="7308" xr:uid="{00000000-0005-0000-0000-0000BD330000}"/>
    <cellStyle name="Pattern 2 3 6 2" xfId="7309" xr:uid="{00000000-0005-0000-0000-0000BE330000}"/>
    <cellStyle name="Pattern 2 3 6 3" xfId="7310" xr:uid="{00000000-0005-0000-0000-0000BF330000}"/>
    <cellStyle name="Pattern 2 3 7" xfId="7311" xr:uid="{00000000-0005-0000-0000-0000C0330000}"/>
    <cellStyle name="Pattern 2 3 7 2" xfId="7312" xr:uid="{00000000-0005-0000-0000-0000C1330000}"/>
    <cellStyle name="Pattern 2 3 7 3" xfId="7313" xr:uid="{00000000-0005-0000-0000-0000C2330000}"/>
    <cellStyle name="Pattern 2 3 8" xfId="7314" xr:uid="{00000000-0005-0000-0000-0000C3330000}"/>
    <cellStyle name="Pattern 2 3 8 2" xfId="7315" xr:uid="{00000000-0005-0000-0000-0000C4330000}"/>
    <cellStyle name="Pattern 2 3 8 3" xfId="7316" xr:uid="{00000000-0005-0000-0000-0000C5330000}"/>
    <cellStyle name="Pattern 2 3 9" xfId="7317" xr:uid="{00000000-0005-0000-0000-0000C6330000}"/>
    <cellStyle name="Pattern 2 3 9 2" xfId="7318" xr:uid="{00000000-0005-0000-0000-0000C7330000}"/>
    <cellStyle name="Pattern 2 3 9 3" xfId="7319" xr:uid="{00000000-0005-0000-0000-0000C8330000}"/>
    <cellStyle name="Pattern 2 4" xfId="7320" xr:uid="{00000000-0005-0000-0000-0000C9330000}"/>
    <cellStyle name="Pattern 2 4 2" xfId="7321" xr:uid="{00000000-0005-0000-0000-0000CA330000}"/>
    <cellStyle name="Pattern 2 4 3" xfId="7322" xr:uid="{00000000-0005-0000-0000-0000CB330000}"/>
    <cellStyle name="Pattern 2 4 4" xfId="16498" xr:uid="{00000000-0005-0000-0000-0000CC330000}"/>
    <cellStyle name="Pattern 2 4 5" xfId="16499" xr:uid="{00000000-0005-0000-0000-0000CD330000}"/>
    <cellStyle name="Pattern 2 5" xfId="7323" xr:uid="{00000000-0005-0000-0000-0000CE330000}"/>
    <cellStyle name="Pattern 2 5 2" xfId="7324" xr:uid="{00000000-0005-0000-0000-0000CF330000}"/>
    <cellStyle name="Pattern 2 5 3" xfId="7325" xr:uid="{00000000-0005-0000-0000-0000D0330000}"/>
    <cellStyle name="Pattern 2 5 4" xfId="16500" xr:uid="{00000000-0005-0000-0000-0000D1330000}"/>
    <cellStyle name="Pattern 2 5 5" xfId="16501" xr:uid="{00000000-0005-0000-0000-0000D2330000}"/>
    <cellStyle name="Pattern 2 6" xfId="7326" xr:uid="{00000000-0005-0000-0000-0000D3330000}"/>
    <cellStyle name="Pattern 2 6 2" xfId="7327" xr:uid="{00000000-0005-0000-0000-0000D4330000}"/>
    <cellStyle name="Pattern 2 6 3" xfId="7328" xr:uid="{00000000-0005-0000-0000-0000D5330000}"/>
    <cellStyle name="Pattern 2 7" xfId="7329" xr:uid="{00000000-0005-0000-0000-0000D6330000}"/>
    <cellStyle name="Pattern 2 7 2" xfId="7330" xr:uid="{00000000-0005-0000-0000-0000D7330000}"/>
    <cellStyle name="Pattern 2 7 3" xfId="7331" xr:uid="{00000000-0005-0000-0000-0000D8330000}"/>
    <cellStyle name="Pattern 2 8" xfId="7332" xr:uid="{00000000-0005-0000-0000-0000D9330000}"/>
    <cellStyle name="Pattern 2 8 2" xfId="7333" xr:uid="{00000000-0005-0000-0000-0000DA330000}"/>
    <cellStyle name="Pattern 2 8 3" xfId="7334" xr:uid="{00000000-0005-0000-0000-0000DB330000}"/>
    <cellStyle name="Pattern 2 9" xfId="7335" xr:uid="{00000000-0005-0000-0000-0000DC330000}"/>
    <cellStyle name="Pattern 2 9 2" xfId="7336" xr:uid="{00000000-0005-0000-0000-0000DD330000}"/>
    <cellStyle name="Pattern 2 9 3" xfId="7337" xr:uid="{00000000-0005-0000-0000-0000DE330000}"/>
    <cellStyle name="Pattern 20" xfId="7338" xr:uid="{00000000-0005-0000-0000-0000DF330000}"/>
    <cellStyle name="Pattern 20 2" xfId="7339" xr:uid="{00000000-0005-0000-0000-0000E0330000}"/>
    <cellStyle name="Pattern 20 3" xfId="7340" xr:uid="{00000000-0005-0000-0000-0000E1330000}"/>
    <cellStyle name="Pattern 21" xfId="7341" xr:uid="{00000000-0005-0000-0000-0000E2330000}"/>
    <cellStyle name="Pattern 21 2" xfId="7342" xr:uid="{00000000-0005-0000-0000-0000E3330000}"/>
    <cellStyle name="Pattern 21 3" xfId="7343" xr:uid="{00000000-0005-0000-0000-0000E4330000}"/>
    <cellStyle name="Pattern 22" xfId="7344" xr:uid="{00000000-0005-0000-0000-0000E5330000}"/>
    <cellStyle name="Pattern 22 2" xfId="7345" xr:uid="{00000000-0005-0000-0000-0000E6330000}"/>
    <cellStyle name="Pattern 22 3" xfId="7346" xr:uid="{00000000-0005-0000-0000-0000E7330000}"/>
    <cellStyle name="Pattern 23" xfId="7347" xr:uid="{00000000-0005-0000-0000-0000E8330000}"/>
    <cellStyle name="Pattern 23 2" xfId="7348" xr:uid="{00000000-0005-0000-0000-0000E9330000}"/>
    <cellStyle name="Pattern 23 3" xfId="7349" xr:uid="{00000000-0005-0000-0000-0000EA330000}"/>
    <cellStyle name="Pattern 24" xfId="7350" xr:uid="{00000000-0005-0000-0000-0000EB330000}"/>
    <cellStyle name="Pattern 24 2" xfId="7351" xr:uid="{00000000-0005-0000-0000-0000EC330000}"/>
    <cellStyle name="Pattern 24 3" xfId="7352" xr:uid="{00000000-0005-0000-0000-0000ED330000}"/>
    <cellStyle name="Pattern 25" xfId="7353" xr:uid="{00000000-0005-0000-0000-0000EE330000}"/>
    <cellStyle name="Pattern 25 2" xfId="7354" xr:uid="{00000000-0005-0000-0000-0000EF330000}"/>
    <cellStyle name="Pattern 25 3" xfId="7355" xr:uid="{00000000-0005-0000-0000-0000F0330000}"/>
    <cellStyle name="Pattern 26" xfId="7356" xr:uid="{00000000-0005-0000-0000-0000F1330000}"/>
    <cellStyle name="Pattern 26 2" xfId="7357" xr:uid="{00000000-0005-0000-0000-0000F2330000}"/>
    <cellStyle name="Pattern 26 3" xfId="7358" xr:uid="{00000000-0005-0000-0000-0000F3330000}"/>
    <cellStyle name="Pattern 27" xfId="7359" xr:uid="{00000000-0005-0000-0000-0000F4330000}"/>
    <cellStyle name="Pattern 28" xfId="7360" xr:uid="{00000000-0005-0000-0000-0000F5330000}"/>
    <cellStyle name="Pattern 29" xfId="16502" xr:uid="{00000000-0005-0000-0000-0000F6330000}"/>
    <cellStyle name="Pattern 3" xfId="7361" xr:uid="{00000000-0005-0000-0000-0000F7330000}"/>
    <cellStyle name="Pattern 3 10" xfId="7362" xr:uid="{00000000-0005-0000-0000-0000F8330000}"/>
    <cellStyle name="Pattern 3 10 2" xfId="7363" xr:uid="{00000000-0005-0000-0000-0000F9330000}"/>
    <cellStyle name="Pattern 3 10 3" xfId="7364" xr:uid="{00000000-0005-0000-0000-0000FA330000}"/>
    <cellStyle name="Pattern 3 11" xfId="7365" xr:uid="{00000000-0005-0000-0000-0000FB330000}"/>
    <cellStyle name="Pattern 3 11 2" xfId="7366" xr:uid="{00000000-0005-0000-0000-0000FC330000}"/>
    <cellStyle name="Pattern 3 11 3" xfId="7367" xr:uid="{00000000-0005-0000-0000-0000FD330000}"/>
    <cellStyle name="Pattern 3 12" xfId="7368" xr:uid="{00000000-0005-0000-0000-0000FE330000}"/>
    <cellStyle name="Pattern 3 12 2" xfId="7369" xr:uid="{00000000-0005-0000-0000-0000FF330000}"/>
    <cellStyle name="Pattern 3 12 3" xfId="7370" xr:uid="{00000000-0005-0000-0000-000000340000}"/>
    <cellStyle name="Pattern 3 13" xfId="7371" xr:uid="{00000000-0005-0000-0000-000001340000}"/>
    <cellStyle name="Pattern 3 13 2" xfId="7372" xr:uid="{00000000-0005-0000-0000-000002340000}"/>
    <cellStyle name="Pattern 3 13 3" xfId="7373" xr:uid="{00000000-0005-0000-0000-000003340000}"/>
    <cellStyle name="Pattern 3 14" xfId="7374" xr:uid="{00000000-0005-0000-0000-000004340000}"/>
    <cellStyle name="Pattern 3 14 2" xfId="7375" xr:uid="{00000000-0005-0000-0000-000005340000}"/>
    <cellStyle name="Pattern 3 14 3" xfId="7376" xr:uid="{00000000-0005-0000-0000-000006340000}"/>
    <cellStyle name="Pattern 3 15" xfId="7377" xr:uid="{00000000-0005-0000-0000-000007340000}"/>
    <cellStyle name="Pattern 3 15 2" xfId="7378" xr:uid="{00000000-0005-0000-0000-000008340000}"/>
    <cellStyle name="Pattern 3 15 3" xfId="7379" xr:uid="{00000000-0005-0000-0000-000009340000}"/>
    <cellStyle name="Pattern 3 16" xfId="7380" xr:uid="{00000000-0005-0000-0000-00000A340000}"/>
    <cellStyle name="Pattern 3 16 2" xfId="7381" xr:uid="{00000000-0005-0000-0000-00000B340000}"/>
    <cellStyle name="Pattern 3 16 3" xfId="7382" xr:uid="{00000000-0005-0000-0000-00000C340000}"/>
    <cellStyle name="Pattern 3 17" xfId="7383" xr:uid="{00000000-0005-0000-0000-00000D340000}"/>
    <cellStyle name="Pattern 3 17 2" xfId="7384" xr:uid="{00000000-0005-0000-0000-00000E340000}"/>
    <cellStyle name="Pattern 3 17 3" xfId="7385" xr:uid="{00000000-0005-0000-0000-00000F340000}"/>
    <cellStyle name="Pattern 3 18" xfId="7386" xr:uid="{00000000-0005-0000-0000-000010340000}"/>
    <cellStyle name="Pattern 3 18 2" xfId="7387" xr:uid="{00000000-0005-0000-0000-000011340000}"/>
    <cellStyle name="Pattern 3 18 3" xfId="7388" xr:uid="{00000000-0005-0000-0000-000012340000}"/>
    <cellStyle name="Pattern 3 19" xfId="7389" xr:uid="{00000000-0005-0000-0000-000013340000}"/>
    <cellStyle name="Pattern 3 19 2" xfId="7390" xr:uid="{00000000-0005-0000-0000-000014340000}"/>
    <cellStyle name="Pattern 3 19 3" xfId="7391" xr:uid="{00000000-0005-0000-0000-000015340000}"/>
    <cellStyle name="Pattern 3 2" xfId="7392" xr:uid="{00000000-0005-0000-0000-000016340000}"/>
    <cellStyle name="Pattern 3 2 10" xfId="7393" xr:uid="{00000000-0005-0000-0000-000017340000}"/>
    <cellStyle name="Pattern 3 2 10 2" xfId="7394" xr:uid="{00000000-0005-0000-0000-000018340000}"/>
    <cellStyle name="Pattern 3 2 10 3" xfId="7395" xr:uid="{00000000-0005-0000-0000-000019340000}"/>
    <cellStyle name="Pattern 3 2 11" xfId="7396" xr:uid="{00000000-0005-0000-0000-00001A340000}"/>
    <cellStyle name="Pattern 3 2 11 2" xfId="7397" xr:uid="{00000000-0005-0000-0000-00001B340000}"/>
    <cellStyle name="Pattern 3 2 11 3" xfId="7398" xr:uid="{00000000-0005-0000-0000-00001C340000}"/>
    <cellStyle name="Pattern 3 2 12" xfId="7399" xr:uid="{00000000-0005-0000-0000-00001D340000}"/>
    <cellStyle name="Pattern 3 2 12 2" xfId="7400" xr:uid="{00000000-0005-0000-0000-00001E340000}"/>
    <cellStyle name="Pattern 3 2 12 3" xfId="7401" xr:uid="{00000000-0005-0000-0000-00001F340000}"/>
    <cellStyle name="Pattern 3 2 13" xfId="7402" xr:uid="{00000000-0005-0000-0000-000020340000}"/>
    <cellStyle name="Pattern 3 2 13 2" xfId="7403" xr:uid="{00000000-0005-0000-0000-000021340000}"/>
    <cellStyle name="Pattern 3 2 13 3" xfId="7404" xr:uid="{00000000-0005-0000-0000-000022340000}"/>
    <cellStyle name="Pattern 3 2 14" xfId="7405" xr:uid="{00000000-0005-0000-0000-000023340000}"/>
    <cellStyle name="Pattern 3 2 14 2" xfId="7406" xr:uid="{00000000-0005-0000-0000-000024340000}"/>
    <cellStyle name="Pattern 3 2 14 3" xfId="7407" xr:uid="{00000000-0005-0000-0000-000025340000}"/>
    <cellStyle name="Pattern 3 2 15" xfId="7408" xr:uid="{00000000-0005-0000-0000-000026340000}"/>
    <cellStyle name="Pattern 3 2 15 2" xfId="7409" xr:uid="{00000000-0005-0000-0000-000027340000}"/>
    <cellStyle name="Pattern 3 2 15 3" xfId="7410" xr:uid="{00000000-0005-0000-0000-000028340000}"/>
    <cellStyle name="Pattern 3 2 16" xfId="7411" xr:uid="{00000000-0005-0000-0000-000029340000}"/>
    <cellStyle name="Pattern 3 2 16 2" xfId="7412" xr:uid="{00000000-0005-0000-0000-00002A340000}"/>
    <cellStyle name="Pattern 3 2 16 3" xfId="7413" xr:uid="{00000000-0005-0000-0000-00002B340000}"/>
    <cellStyle name="Pattern 3 2 17" xfId="7414" xr:uid="{00000000-0005-0000-0000-00002C340000}"/>
    <cellStyle name="Pattern 3 2 17 2" xfId="7415" xr:uid="{00000000-0005-0000-0000-00002D340000}"/>
    <cellStyle name="Pattern 3 2 17 3" xfId="7416" xr:uid="{00000000-0005-0000-0000-00002E340000}"/>
    <cellStyle name="Pattern 3 2 18" xfId="7417" xr:uid="{00000000-0005-0000-0000-00002F340000}"/>
    <cellStyle name="Pattern 3 2 18 2" xfId="7418" xr:uid="{00000000-0005-0000-0000-000030340000}"/>
    <cellStyle name="Pattern 3 2 18 3" xfId="7419" xr:uid="{00000000-0005-0000-0000-000031340000}"/>
    <cellStyle name="Pattern 3 2 19" xfId="7420" xr:uid="{00000000-0005-0000-0000-000032340000}"/>
    <cellStyle name="Pattern 3 2 19 2" xfId="7421" xr:uid="{00000000-0005-0000-0000-000033340000}"/>
    <cellStyle name="Pattern 3 2 19 3" xfId="7422" xr:uid="{00000000-0005-0000-0000-000034340000}"/>
    <cellStyle name="Pattern 3 2 2" xfId="7423" xr:uid="{00000000-0005-0000-0000-000035340000}"/>
    <cellStyle name="Pattern 3 2 2 2" xfId="7424" xr:uid="{00000000-0005-0000-0000-000036340000}"/>
    <cellStyle name="Pattern 3 2 2 3" xfId="7425" xr:uid="{00000000-0005-0000-0000-000037340000}"/>
    <cellStyle name="Pattern 3 2 20" xfId="7426" xr:uid="{00000000-0005-0000-0000-000038340000}"/>
    <cellStyle name="Pattern 3 2 20 2" xfId="7427" xr:uid="{00000000-0005-0000-0000-000039340000}"/>
    <cellStyle name="Pattern 3 2 20 3" xfId="7428" xr:uid="{00000000-0005-0000-0000-00003A340000}"/>
    <cellStyle name="Pattern 3 2 21" xfId="7429" xr:uid="{00000000-0005-0000-0000-00003B340000}"/>
    <cellStyle name="Pattern 3 2 21 2" xfId="7430" xr:uid="{00000000-0005-0000-0000-00003C340000}"/>
    <cellStyle name="Pattern 3 2 21 3" xfId="7431" xr:uid="{00000000-0005-0000-0000-00003D340000}"/>
    <cellStyle name="Pattern 3 2 22" xfId="7432" xr:uid="{00000000-0005-0000-0000-00003E340000}"/>
    <cellStyle name="Pattern 3 2 23" xfId="7433" xr:uid="{00000000-0005-0000-0000-00003F340000}"/>
    <cellStyle name="Pattern 3 2 3" xfId="7434" xr:uid="{00000000-0005-0000-0000-000040340000}"/>
    <cellStyle name="Pattern 3 2 3 2" xfId="7435" xr:uid="{00000000-0005-0000-0000-000041340000}"/>
    <cellStyle name="Pattern 3 2 3 3" xfId="7436" xr:uid="{00000000-0005-0000-0000-000042340000}"/>
    <cellStyle name="Pattern 3 2 4" xfId="7437" xr:uid="{00000000-0005-0000-0000-000043340000}"/>
    <cellStyle name="Pattern 3 2 4 2" xfId="7438" xr:uid="{00000000-0005-0000-0000-000044340000}"/>
    <cellStyle name="Pattern 3 2 4 3" xfId="7439" xr:uid="{00000000-0005-0000-0000-000045340000}"/>
    <cellStyle name="Pattern 3 2 5" xfId="7440" xr:uid="{00000000-0005-0000-0000-000046340000}"/>
    <cellStyle name="Pattern 3 2 5 2" xfId="7441" xr:uid="{00000000-0005-0000-0000-000047340000}"/>
    <cellStyle name="Pattern 3 2 5 3" xfId="7442" xr:uid="{00000000-0005-0000-0000-000048340000}"/>
    <cellStyle name="Pattern 3 2 6" xfId="7443" xr:uid="{00000000-0005-0000-0000-000049340000}"/>
    <cellStyle name="Pattern 3 2 6 2" xfId="7444" xr:uid="{00000000-0005-0000-0000-00004A340000}"/>
    <cellStyle name="Pattern 3 2 6 3" xfId="7445" xr:uid="{00000000-0005-0000-0000-00004B340000}"/>
    <cellStyle name="Pattern 3 2 7" xfId="7446" xr:uid="{00000000-0005-0000-0000-00004C340000}"/>
    <cellStyle name="Pattern 3 2 7 2" xfId="7447" xr:uid="{00000000-0005-0000-0000-00004D340000}"/>
    <cellStyle name="Pattern 3 2 7 3" xfId="7448" xr:uid="{00000000-0005-0000-0000-00004E340000}"/>
    <cellStyle name="Pattern 3 2 8" xfId="7449" xr:uid="{00000000-0005-0000-0000-00004F340000}"/>
    <cellStyle name="Pattern 3 2 8 2" xfId="7450" xr:uid="{00000000-0005-0000-0000-000050340000}"/>
    <cellStyle name="Pattern 3 2 8 3" xfId="7451" xr:uid="{00000000-0005-0000-0000-000051340000}"/>
    <cellStyle name="Pattern 3 2 9" xfId="7452" xr:uid="{00000000-0005-0000-0000-000052340000}"/>
    <cellStyle name="Pattern 3 2 9 2" xfId="7453" xr:uid="{00000000-0005-0000-0000-000053340000}"/>
    <cellStyle name="Pattern 3 2 9 3" xfId="7454" xr:uid="{00000000-0005-0000-0000-000054340000}"/>
    <cellStyle name="Pattern 3 20" xfId="7455" xr:uid="{00000000-0005-0000-0000-000055340000}"/>
    <cellStyle name="Pattern 3 20 2" xfId="7456" xr:uid="{00000000-0005-0000-0000-000056340000}"/>
    <cellStyle name="Pattern 3 20 3" xfId="7457" xr:uid="{00000000-0005-0000-0000-000057340000}"/>
    <cellStyle name="Pattern 3 21" xfId="7458" xr:uid="{00000000-0005-0000-0000-000058340000}"/>
    <cellStyle name="Pattern 3 21 2" xfId="7459" xr:uid="{00000000-0005-0000-0000-000059340000}"/>
    <cellStyle name="Pattern 3 21 3" xfId="7460" xr:uid="{00000000-0005-0000-0000-00005A340000}"/>
    <cellStyle name="Pattern 3 22" xfId="7461" xr:uid="{00000000-0005-0000-0000-00005B340000}"/>
    <cellStyle name="Pattern 3 22 2" xfId="7462" xr:uid="{00000000-0005-0000-0000-00005C340000}"/>
    <cellStyle name="Pattern 3 22 3" xfId="7463" xr:uid="{00000000-0005-0000-0000-00005D340000}"/>
    <cellStyle name="Pattern 3 23" xfId="7464" xr:uid="{00000000-0005-0000-0000-00005E340000}"/>
    <cellStyle name="Pattern 3 23 2" xfId="7465" xr:uid="{00000000-0005-0000-0000-00005F340000}"/>
    <cellStyle name="Pattern 3 23 3" xfId="7466" xr:uid="{00000000-0005-0000-0000-000060340000}"/>
    <cellStyle name="Pattern 3 24" xfId="7467" xr:uid="{00000000-0005-0000-0000-000061340000}"/>
    <cellStyle name="Pattern 3 25" xfId="7468" xr:uid="{00000000-0005-0000-0000-000062340000}"/>
    <cellStyle name="Pattern 3 3" xfId="7469" xr:uid="{00000000-0005-0000-0000-000063340000}"/>
    <cellStyle name="Pattern 3 3 10" xfId="7470" xr:uid="{00000000-0005-0000-0000-000064340000}"/>
    <cellStyle name="Pattern 3 3 10 2" xfId="7471" xr:uid="{00000000-0005-0000-0000-000065340000}"/>
    <cellStyle name="Pattern 3 3 10 3" xfId="7472" xr:uid="{00000000-0005-0000-0000-000066340000}"/>
    <cellStyle name="Pattern 3 3 11" xfId="7473" xr:uid="{00000000-0005-0000-0000-000067340000}"/>
    <cellStyle name="Pattern 3 3 11 2" xfId="7474" xr:uid="{00000000-0005-0000-0000-000068340000}"/>
    <cellStyle name="Pattern 3 3 11 3" xfId="7475" xr:uid="{00000000-0005-0000-0000-000069340000}"/>
    <cellStyle name="Pattern 3 3 12" xfId="7476" xr:uid="{00000000-0005-0000-0000-00006A340000}"/>
    <cellStyle name="Pattern 3 3 12 2" xfId="7477" xr:uid="{00000000-0005-0000-0000-00006B340000}"/>
    <cellStyle name="Pattern 3 3 12 3" xfId="7478" xr:uid="{00000000-0005-0000-0000-00006C340000}"/>
    <cellStyle name="Pattern 3 3 13" xfId="7479" xr:uid="{00000000-0005-0000-0000-00006D340000}"/>
    <cellStyle name="Pattern 3 3 13 2" xfId="7480" xr:uid="{00000000-0005-0000-0000-00006E340000}"/>
    <cellStyle name="Pattern 3 3 13 3" xfId="7481" xr:uid="{00000000-0005-0000-0000-00006F340000}"/>
    <cellStyle name="Pattern 3 3 14" xfId="7482" xr:uid="{00000000-0005-0000-0000-000070340000}"/>
    <cellStyle name="Pattern 3 3 14 2" xfId="7483" xr:uid="{00000000-0005-0000-0000-000071340000}"/>
    <cellStyle name="Pattern 3 3 14 3" xfId="7484" xr:uid="{00000000-0005-0000-0000-000072340000}"/>
    <cellStyle name="Pattern 3 3 15" xfId="7485" xr:uid="{00000000-0005-0000-0000-000073340000}"/>
    <cellStyle name="Pattern 3 3 15 2" xfId="7486" xr:uid="{00000000-0005-0000-0000-000074340000}"/>
    <cellStyle name="Pattern 3 3 15 3" xfId="7487" xr:uid="{00000000-0005-0000-0000-000075340000}"/>
    <cellStyle name="Pattern 3 3 16" xfId="7488" xr:uid="{00000000-0005-0000-0000-000076340000}"/>
    <cellStyle name="Pattern 3 3 16 2" xfId="7489" xr:uid="{00000000-0005-0000-0000-000077340000}"/>
    <cellStyle name="Pattern 3 3 16 3" xfId="7490" xr:uid="{00000000-0005-0000-0000-000078340000}"/>
    <cellStyle name="Pattern 3 3 17" xfId="7491" xr:uid="{00000000-0005-0000-0000-000079340000}"/>
    <cellStyle name="Pattern 3 3 17 2" xfId="7492" xr:uid="{00000000-0005-0000-0000-00007A340000}"/>
    <cellStyle name="Pattern 3 3 17 3" xfId="7493" xr:uid="{00000000-0005-0000-0000-00007B340000}"/>
    <cellStyle name="Pattern 3 3 18" xfId="7494" xr:uid="{00000000-0005-0000-0000-00007C340000}"/>
    <cellStyle name="Pattern 3 3 18 2" xfId="7495" xr:uid="{00000000-0005-0000-0000-00007D340000}"/>
    <cellStyle name="Pattern 3 3 18 3" xfId="7496" xr:uid="{00000000-0005-0000-0000-00007E340000}"/>
    <cellStyle name="Pattern 3 3 19" xfId="7497" xr:uid="{00000000-0005-0000-0000-00007F340000}"/>
    <cellStyle name="Pattern 3 3 19 2" xfId="7498" xr:uid="{00000000-0005-0000-0000-000080340000}"/>
    <cellStyle name="Pattern 3 3 19 3" xfId="7499" xr:uid="{00000000-0005-0000-0000-000081340000}"/>
    <cellStyle name="Pattern 3 3 2" xfId="7500" xr:uid="{00000000-0005-0000-0000-000082340000}"/>
    <cellStyle name="Pattern 3 3 2 2" xfId="7501" xr:uid="{00000000-0005-0000-0000-000083340000}"/>
    <cellStyle name="Pattern 3 3 2 3" xfId="7502" xr:uid="{00000000-0005-0000-0000-000084340000}"/>
    <cellStyle name="Pattern 3 3 20" xfId="7503" xr:uid="{00000000-0005-0000-0000-000085340000}"/>
    <cellStyle name="Pattern 3 3 20 2" xfId="7504" xr:uid="{00000000-0005-0000-0000-000086340000}"/>
    <cellStyle name="Pattern 3 3 20 3" xfId="7505" xr:uid="{00000000-0005-0000-0000-000087340000}"/>
    <cellStyle name="Pattern 3 3 21" xfId="7506" xr:uid="{00000000-0005-0000-0000-000088340000}"/>
    <cellStyle name="Pattern 3 3 21 2" xfId="7507" xr:uid="{00000000-0005-0000-0000-000089340000}"/>
    <cellStyle name="Pattern 3 3 21 3" xfId="7508" xr:uid="{00000000-0005-0000-0000-00008A340000}"/>
    <cellStyle name="Pattern 3 3 22" xfId="7509" xr:uid="{00000000-0005-0000-0000-00008B340000}"/>
    <cellStyle name="Pattern 3 3 23" xfId="7510" xr:uid="{00000000-0005-0000-0000-00008C340000}"/>
    <cellStyle name="Pattern 3 3 3" xfId="7511" xr:uid="{00000000-0005-0000-0000-00008D340000}"/>
    <cellStyle name="Pattern 3 3 3 2" xfId="7512" xr:uid="{00000000-0005-0000-0000-00008E340000}"/>
    <cellStyle name="Pattern 3 3 3 3" xfId="7513" xr:uid="{00000000-0005-0000-0000-00008F340000}"/>
    <cellStyle name="Pattern 3 3 4" xfId="7514" xr:uid="{00000000-0005-0000-0000-000090340000}"/>
    <cellStyle name="Pattern 3 3 4 2" xfId="7515" xr:uid="{00000000-0005-0000-0000-000091340000}"/>
    <cellStyle name="Pattern 3 3 4 3" xfId="7516" xr:uid="{00000000-0005-0000-0000-000092340000}"/>
    <cellStyle name="Pattern 3 3 5" xfId="7517" xr:uid="{00000000-0005-0000-0000-000093340000}"/>
    <cellStyle name="Pattern 3 3 5 2" xfId="7518" xr:uid="{00000000-0005-0000-0000-000094340000}"/>
    <cellStyle name="Pattern 3 3 5 3" xfId="7519" xr:uid="{00000000-0005-0000-0000-000095340000}"/>
    <cellStyle name="Pattern 3 3 6" xfId="7520" xr:uid="{00000000-0005-0000-0000-000096340000}"/>
    <cellStyle name="Pattern 3 3 6 2" xfId="7521" xr:uid="{00000000-0005-0000-0000-000097340000}"/>
    <cellStyle name="Pattern 3 3 6 3" xfId="7522" xr:uid="{00000000-0005-0000-0000-000098340000}"/>
    <cellStyle name="Pattern 3 3 7" xfId="7523" xr:uid="{00000000-0005-0000-0000-000099340000}"/>
    <cellStyle name="Pattern 3 3 7 2" xfId="7524" xr:uid="{00000000-0005-0000-0000-00009A340000}"/>
    <cellStyle name="Pattern 3 3 7 3" xfId="7525" xr:uid="{00000000-0005-0000-0000-00009B340000}"/>
    <cellStyle name="Pattern 3 3 8" xfId="7526" xr:uid="{00000000-0005-0000-0000-00009C340000}"/>
    <cellStyle name="Pattern 3 3 8 2" xfId="7527" xr:uid="{00000000-0005-0000-0000-00009D340000}"/>
    <cellStyle name="Pattern 3 3 8 3" xfId="7528" xr:uid="{00000000-0005-0000-0000-00009E340000}"/>
    <cellStyle name="Pattern 3 3 9" xfId="7529" xr:uid="{00000000-0005-0000-0000-00009F340000}"/>
    <cellStyle name="Pattern 3 3 9 2" xfId="7530" xr:uid="{00000000-0005-0000-0000-0000A0340000}"/>
    <cellStyle name="Pattern 3 3 9 3" xfId="7531" xr:uid="{00000000-0005-0000-0000-0000A1340000}"/>
    <cellStyle name="Pattern 3 4" xfId="7532" xr:uid="{00000000-0005-0000-0000-0000A2340000}"/>
    <cellStyle name="Pattern 3 4 2" xfId="7533" xr:uid="{00000000-0005-0000-0000-0000A3340000}"/>
    <cellStyle name="Pattern 3 4 3" xfId="7534" xr:uid="{00000000-0005-0000-0000-0000A4340000}"/>
    <cellStyle name="Pattern 3 4 4" xfId="16503" xr:uid="{00000000-0005-0000-0000-0000A5340000}"/>
    <cellStyle name="Pattern 3 4 5" xfId="16504" xr:uid="{00000000-0005-0000-0000-0000A6340000}"/>
    <cellStyle name="Pattern 3 5" xfId="7535" xr:uid="{00000000-0005-0000-0000-0000A7340000}"/>
    <cellStyle name="Pattern 3 5 2" xfId="7536" xr:uid="{00000000-0005-0000-0000-0000A8340000}"/>
    <cellStyle name="Pattern 3 5 3" xfId="7537" xr:uid="{00000000-0005-0000-0000-0000A9340000}"/>
    <cellStyle name="Pattern 3 5 4" xfId="16505" xr:uid="{00000000-0005-0000-0000-0000AA340000}"/>
    <cellStyle name="Pattern 3 5 5" xfId="16506" xr:uid="{00000000-0005-0000-0000-0000AB340000}"/>
    <cellStyle name="Pattern 3 6" xfId="7538" xr:uid="{00000000-0005-0000-0000-0000AC340000}"/>
    <cellStyle name="Pattern 3 6 2" xfId="7539" xr:uid="{00000000-0005-0000-0000-0000AD340000}"/>
    <cellStyle name="Pattern 3 6 3" xfId="7540" xr:uid="{00000000-0005-0000-0000-0000AE340000}"/>
    <cellStyle name="Pattern 3 7" xfId="7541" xr:uid="{00000000-0005-0000-0000-0000AF340000}"/>
    <cellStyle name="Pattern 3 7 2" xfId="7542" xr:uid="{00000000-0005-0000-0000-0000B0340000}"/>
    <cellStyle name="Pattern 3 7 3" xfId="7543" xr:uid="{00000000-0005-0000-0000-0000B1340000}"/>
    <cellStyle name="Pattern 3 8" xfId="7544" xr:uid="{00000000-0005-0000-0000-0000B2340000}"/>
    <cellStyle name="Pattern 3 8 2" xfId="7545" xr:uid="{00000000-0005-0000-0000-0000B3340000}"/>
    <cellStyle name="Pattern 3 8 3" xfId="7546" xr:uid="{00000000-0005-0000-0000-0000B4340000}"/>
    <cellStyle name="Pattern 3 9" xfId="7547" xr:uid="{00000000-0005-0000-0000-0000B5340000}"/>
    <cellStyle name="Pattern 3 9 2" xfId="7548" xr:uid="{00000000-0005-0000-0000-0000B6340000}"/>
    <cellStyle name="Pattern 3 9 3" xfId="7549" xr:uid="{00000000-0005-0000-0000-0000B7340000}"/>
    <cellStyle name="Pattern 30" xfId="16507" xr:uid="{00000000-0005-0000-0000-0000B8340000}"/>
    <cellStyle name="Pattern 31" xfId="16508" xr:uid="{00000000-0005-0000-0000-0000B9340000}"/>
    <cellStyle name="Pattern 32" xfId="16509" xr:uid="{00000000-0005-0000-0000-0000BA340000}"/>
    <cellStyle name="Pattern 4" xfId="7550" xr:uid="{00000000-0005-0000-0000-0000BB340000}"/>
    <cellStyle name="Pattern 4 10" xfId="7551" xr:uid="{00000000-0005-0000-0000-0000BC340000}"/>
    <cellStyle name="Pattern 4 10 2" xfId="7552" xr:uid="{00000000-0005-0000-0000-0000BD340000}"/>
    <cellStyle name="Pattern 4 10 3" xfId="7553" xr:uid="{00000000-0005-0000-0000-0000BE340000}"/>
    <cellStyle name="Pattern 4 11" xfId="7554" xr:uid="{00000000-0005-0000-0000-0000BF340000}"/>
    <cellStyle name="Pattern 4 11 2" xfId="7555" xr:uid="{00000000-0005-0000-0000-0000C0340000}"/>
    <cellStyle name="Pattern 4 11 3" xfId="7556" xr:uid="{00000000-0005-0000-0000-0000C1340000}"/>
    <cellStyle name="Pattern 4 12" xfId="7557" xr:uid="{00000000-0005-0000-0000-0000C2340000}"/>
    <cellStyle name="Pattern 4 12 2" xfId="7558" xr:uid="{00000000-0005-0000-0000-0000C3340000}"/>
    <cellStyle name="Pattern 4 12 3" xfId="7559" xr:uid="{00000000-0005-0000-0000-0000C4340000}"/>
    <cellStyle name="Pattern 4 13" xfId="7560" xr:uid="{00000000-0005-0000-0000-0000C5340000}"/>
    <cellStyle name="Pattern 4 13 2" xfId="7561" xr:uid="{00000000-0005-0000-0000-0000C6340000}"/>
    <cellStyle name="Pattern 4 13 3" xfId="7562" xr:uid="{00000000-0005-0000-0000-0000C7340000}"/>
    <cellStyle name="Pattern 4 14" xfId="7563" xr:uid="{00000000-0005-0000-0000-0000C8340000}"/>
    <cellStyle name="Pattern 4 14 2" xfId="7564" xr:uid="{00000000-0005-0000-0000-0000C9340000}"/>
    <cellStyle name="Pattern 4 14 3" xfId="7565" xr:uid="{00000000-0005-0000-0000-0000CA340000}"/>
    <cellStyle name="Pattern 4 15" xfId="7566" xr:uid="{00000000-0005-0000-0000-0000CB340000}"/>
    <cellStyle name="Pattern 4 15 2" xfId="7567" xr:uid="{00000000-0005-0000-0000-0000CC340000}"/>
    <cellStyle name="Pattern 4 15 3" xfId="7568" xr:uid="{00000000-0005-0000-0000-0000CD340000}"/>
    <cellStyle name="Pattern 4 16" xfId="7569" xr:uid="{00000000-0005-0000-0000-0000CE340000}"/>
    <cellStyle name="Pattern 4 16 2" xfId="7570" xr:uid="{00000000-0005-0000-0000-0000CF340000}"/>
    <cellStyle name="Pattern 4 16 3" xfId="7571" xr:uid="{00000000-0005-0000-0000-0000D0340000}"/>
    <cellStyle name="Pattern 4 17" xfId="7572" xr:uid="{00000000-0005-0000-0000-0000D1340000}"/>
    <cellStyle name="Pattern 4 17 2" xfId="7573" xr:uid="{00000000-0005-0000-0000-0000D2340000}"/>
    <cellStyle name="Pattern 4 17 3" xfId="7574" xr:uid="{00000000-0005-0000-0000-0000D3340000}"/>
    <cellStyle name="Pattern 4 18" xfId="7575" xr:uid="{00000000-0005-0000-0000-0000D4340000}"/>
    <cellStyle name="Pattern 4 18 2" xfId="7576" xr:uid="{00000000-0005-0000-0000-0000D5340000}"/>
    <cellStyle name="Pattern 4 18 3" xfId="7577" xr:uid="{00000000-0005-0000-0000-0000D6340000}"/>
    <cellStyle name="Pattern 4 19" xfId="7578" xr:uid="{00000000-0005-0000-0000-0000D7340000}"/>
    <cellStyle name="Pattern 4 19 2" xfId="7579" xr:uid="{00000000-0005-0000-0000-0000D8340000}"/>
    <cellStyle name="Pattern 4 19 3" xfId="7580" xr:uid="{00000000-0005-0000-0000-0000D9340000}"/>
    <cellStyle name="Pattern 4 2" xfId="7581" xr:uid="{00000000-0005-0000-0000-0000DA340000}"/>
    <cellStyle name="Pattern 4 2 10" xfId="7582" xr:uid="{00000000-0005-0000-0000-0000DB340000}"/>
    <cellStyle name="Pattern 4 2 10 2" xfId="7583" xr:uid="{00000000-0005-0000-0000-0000DC340000}"/>
    <cellStyle name="Pattern 4 2 10 3" xfId="7584" xr:uid="{00000000-0005-0000-0000-0000DD340000}"/>
    <cellStyle name="Pattern 4 2 11" xfId="7585" xr:uid="{00000000-0005-0000-0000-0000DE340000}"/>
    <cellStyle name="Pattern 4 2 11 2" xfId="7586" xr:uid="{00000000-0005-0000-0000-0000DF340000}"/>
    <cellStyle name="Pattern 4 2 11 3" xfId="7587" xr:uid="{00000000-0005-0000-0000-0000E0340000}"/>
    <cellStyle name="Pattern 4 2 12" xfId="7588" xr:uid="{00000000-0005-0000-0000-0000E1340000}"/>
    <cellStyle name="Pattern 4 2 12 2" xfId="7589" xr:uid="{00000000-0005-0000-0000-0000E2340000}"/>
    <cellStyle name="Pattern 4 2 12 3" xfId="7590" xr:uid="{00000000-0005-0000-0000-0000E3340000}"/>
    <cellStyle name="Pattern 4 2 13" xfId="7591" xr:uid="{00000000-0005-0000-0000-0000E4340000}"/>
    <cellStyle name="Pattern 4 2 13 2" xfId="7592" xr:uid="{00000000-0005-0000-0000-0000E5340000}"/>
    <cellStyle name="Pattern 4 2 13 3" xfId="7593" xr:uid="{00000000-0005-0000-0000-0000E6340000}"/>
    <cellStyle name="Pattern 4 2 14" xfId="7594" xr:uid="{00000000-0005-0000-0000-0000E7340000}"/>
    <cellStyle name="Pattern 4 2 14 2" xfId="7595" xr:uid="{00000000-0005-0000-0000-0000E8340000}"/>
    <cellStyle name="Pattern 4 2 14 3" xfId="7596" xr:uid="{00000000-0005-0000-0000-0000E9340000}"/>
    <cellStyle name="Pattern 4 2 15" xfId="7597" xr:uid="{00000000-0005-0000-0000-0000EA340000}"/>
    <cellStyle name="Pattern 4 2 15 2" xfId="7598" xr:uid="{00000000-0005-0000-0000-0000EB340000}"/>
    <cellStyle name="Pattern 4 2 15 3" xfId="7599" xr:uid="{00000000-0005-0000-0000-0000EC340000}"/>
    <cellStyle name="Pattern 4 2 16" xfId="7600" xr:uid="{00000000-0005-0000-0000-0000ED340000}"/>
    <cellStyle name="Pattern 4 2 16 2" xfId="7601" xr:uid="{00000000-0005-0000-0000-0000EE340000}"/>
    <cellStyle name="Pattern 4 2 16 3" xfId="7602" xr:uid="{00000000-0005-0000-0000-0000EF340000}"/>
    <cellStyle name="Pattern 4 2 17" xfId="7603" xr:uid="{00000000-0005-0000-0000-0000F0340000}"/>
    <cellStyle name="Pattern 4 2 17 2" xfId="7604" xr:uid="{00000000-0005-0000-0000-0000F1340000}"/>
    <cellStyle name="Pattern 4 2 17 3" xfId="7605" xr:uid="{00000000-0005-0000-0000-0000F2340000}"/>
    <cellStyle name="Pattern 4 2 18" xfId="7606" xr:uid="{00000000-0005-0000-0000-0000F3340000}"/>
    <cellStyle name="Pattern 4 2 18 2" xfId="7607" xr:uid="{00000000-0005-0000-0000-0000F4340000}"/>
    <cellStyle name="Pattern 4 2 18 3" xfId="7608" xr:uid="{00000000-0005-0000-0000-0000F5340000}"/>
    <cellStyle name="Pattern 4 2 19" xfId="7609" xr:uid="{00000000-0005-0000-0000-0000F6340000}"/>
    <cellStyle name="Pattern 4 2 19 2" xfId="7610" xr:uid="{00000000-0005-0000-0000-0000F7340000}"/>
    <cellStyle name="Pattern 4 2 19 3" xfId="7611" xr:uid="{00000000-0005-0000-0000-0000F8340000}"/>
    <cellStyle name="Pattern 4 2 2" xfId="7612" xr:uid="{00000000-0005-0000-0000-0000F9340000}"/>
    <cellStyle name="Pattern 4 2 2 2" xfId="7613" xr:uid="{00000000-0005-0000-0000-0000FA340000}"/>
    <cellStyle name="Pattern 4 2 2 3" xfId="7614" xr:uid="{00000000-0005-0000-0000-0000FB340000}"/>
    <cellStyle name="Pattern 4 2 20" xfId="7615" xr:uid="{00000000-0005-0000-0000-0000FC340000}"/>
    <cellStyle name="Pattern 4 2 20 2" xfId="7616" xr:uid="{00000000-0005-0000-0000-0000FD340000}"/>
    <cellStyle name="Pattern 4 2 20 3" xfId="7617" xr:uid="{00000000-0005-0000-0000-0000FE340000}"/>
    <cellStyle name="Pattern 4 2 21" xfId="7618" xr:uid="{00000000-0005-0000-0000-0000FF340000}"/>
    <cellStyle name="Pattern 4 2 21 2" xfId="7619" xr:uid="{00000000-0005-0000-0000-000000350000}"/>
    <cellStyle name="Pattern 4 2 21 3" xfId="7620" xr:uid="{00000000-0005-0000-0000-000001350000}"/>
    <cellStyle name="Pattern 4 2 22" xfId="7621" xr:uid="{00000000-0005-0000-0000-000002350000}"/>
    <cellStyle name="Pattern 4 2 23" xfId="7622" xr:uid="{00000000-0005-0000-0000-000003350000}"/>
    <cellStyle name="Pattern 4 2 3" xfId="7623" xr:uid="{00000000-0005-0000-0000-000004350000}"/>
    <cellStyle name="Pattern 4 2 3 2" xfId="7624" xr:uid="{00000000-0005-0000-0000-000005350000}"/>
    <cellStyle name="Pattern 4 2 3 3" xfId="7625" xr:uid="{00000000-0005-0000-0000-000006350000}"/>
    <cellStyle name="Pattern 4 2 4" xfId="7626" xr:uid="{00000000-0005-0000-0000-000007350000}"/>
    <cellStyle name="Pattern 4 2 4 2" xfId="7627" xr:uid="{00000000-0005-0000-0000-000008350000}"/>
    <cellStyle name="Pattern 4 2 4 3" xfId="7628" xr:uid="{00000000-0005-0000-0000-000009350000}"/>
    <cellStyle name="Pattern 4 2 5" xfId="7629" xr:uid="{00000000-0005-0000-0000-00000A350000}"/>
    <cellStyle name="Pattern 4 2 5 2" xfId="7630" xr:uid="{00000000-0005-0000-0000-00000B350000}"/>
    <cellStyle name="Pattern 4 2 5 3" xfId="7631" xr:uid="{00000000-0005-0000-0000-00000C350000}"/>
    <cellStyle name="Pattern 4 2 6" xfId="7632" xr:uid="{00000000-0005-0000-0000-00000D350000}"/>
    <cellStyle name="Pattern 4 2 6 2" xfId="7633" xr:uid="{00000000-0005-0000-0000-00000E350000}"/>
    <cellStyle name="Pattern 4 2 6 3" xfId="7634" xr:uid="{00000000-0005-0000-0000-00000F350000}"/>
    <cellStyle name="Pattern 4 2 7" xfId="7635" xr:uid="{00000000-0005-0000-0000-000010350000}"/>
    <cellStyle name="Pattern 4 2 7 2" xfId="7636" xr:uid="{00000000-0005-0000-0000-000011350000}"/>
    <cellStyle name="Pattern 4 2 7 3" xfId="7637" xr:uid="{00000000-0005-0000-0000-000012350000}"/>
    <cellStyle name="Pattern 4 2 8" xfId="7638" xr:uid="{00000000-0005-0000-0000-000013350000}"/>
    <cellStyle name="Pattern 4 2 8 2" xfId="7639" xr:uid="{00000000-0005-0000-0000-000014350000}"/>
    <cellStyle name="Pattern 4 2 8 3" xfId="7640" xr:uid="{00000000-0005-0000-0000-000015350000}"/>
    <cellStyle name="Pattern 4 2 9" xfId="7641" xr:uid="{00000000-0005-0000-0000-000016350000}"/>
    <cellStyle name="Pattern 4 2 9 2" xfId="7642" xr:uid="{00000000-0005-0000-0000-000017350000}"/>
    <cellStyle name="Pattern 4 2 9 3" xfId="7643" xr:uid="{00000000-0005-0000-0000-000018350000}"/>
    <cellStyle name="Pattern 4 20" xfId="7644" xr:uid="{00000000-0005-0000-0000-000019350000}"/>
    <cellStyle name="Pattern 4 20 2" xfId="7645" xr:uid="{00000000-0005-0000-0000-00001A350000}"/>
    <cellStyle name="Pattern 4 20 3" xfId="7646" xr:uid="{00000000-0005-0000-0000-00001B350000}"/>
    <cellStyle name="Pattern 4 21" xfId="7647" xr:uid="{00000000-0005-0000-0000-00001C350000}"/>
    <cellStyle name="Pattern 4 21 2" xfId="7648" xr:uid="{00000000-0005-0000-0000-00001D350000}"/>
    <cellStyle name="Pattern 4 21 3" xfId="7649" xr:uid="{00000000-0005-0000-0000-00001E350000}"/>
    <cellStyle name="Pattern 4 22" xfId="7650" xr:uid="{00000000-0005-0000-0000-00001F350000}"/>
    <cellStyle name="Pattern 4 22 2" xfId="7651" xr:uid="{00000000-0005-0000-0000-000020350000}"/>
    <cellStyle name="Pattern 4 22 3" xfId="7652" xr:uid="{00000000-0005-0000-0000-000021350000}"/>
    <cellStyle name="Pattern 4 23" xfId="7653" xr:uid="{00000000-0005-0000-0000-000022350000}"/>
    <cellStyle name="Pattern 4 23 2" xfId="7654" xr:uid="{00000000-0005-0000-0000-000023350000}"/>
    <cellStyle name="Pattern 4 23 3" xfId="7655" xr:uid="{00000000-0005-0000-0000-000024350000}"/>
    <cellStyle name="Pattern 4 24" xfId="7656" xr:uid="{00000000-0005-0000-0000-000025350000}"/>
    <cellStyle name="Pattern 4 25" xfId="7657" xr:uid="{00000000-0005-0000-0000-000026350000}"/>
    <cellStyle name="Pattern 4 3" xfId="7658" xr:uid="{00000000-0005-0000-0000-000027350000}"/>
    <cellStyle name="Pattern 4 3 10" xfId="7659" xr:uid="{00000000-0005-0000-0000-000028350000}"/>
    <cellStyle name="Pattern 4 3 10 2" xfId="7660" xr:uid="{00000000-0005-0000-0000-000029350000}"/>
    <cellStyle name="Pattern 4 3 10 3" xfId="7661" xr:uid="{00000000-0005-0000-0000-00002A350000}"/>
    <cellStyle name="Pattern 4 3 11" xfId="7662" xr:uid="{00000000-0005-0000-0000-00002B350000}"/>
    <cellStyle name="Pattern 4 3 11 2" xfId="7663" xr:uid="{00000000-0005-0000-0000-00002C350000}"/>
    <cellStyle name="Pattern 4 3 11 3" xfId="7664" xr:uid="{00000000-0005-0000-0000-00002D350000}"/>
    <cellStyle name="Pattern 4 3 12" xfId="7665" xr:uid="{00000000-0005-0000-0000-00002E350000}"/>
    <cellStyle name="Pattern 4 3 12 2" xfId="7666" xr:uid="{00000000-0005-0000-0000-00002F350000}"/>
    <cellStyle name="Pattern 4 3 12 3" xfId="7667" xr:uid="{00000000-0005-0000-0000-000030350000}"/>
    <cellStyle name="Pattern 4 3 13" xfId="7668" xr:uid="{00000000-0005-0000-0000-000031350000}"/>
    <cellStyle name="Pattern 4 3 13 2" xfId="7669" xr:uid="{00000000-0005-0000-0000-000032350000}"/>
    <cellStyle name="Pattern 4 3 13 3" xfId="7670" xr:uid="{00000000-0005-0000-0000-000033350000}"/>
    <cellStyle name="Pattern 4 3 14" xfId="7671" xr:uid="{00000000-0005-0000-0000-000034350000}"/>
    <cellStyle name="Pattern 4 3 14 2" xfId="7672" xr:uid="{00000000-0005-0000-0000-000035350000}"/>
    <cellStyle name="Pattern 4 3 14 3" xfId="7673" xr:uid="{00000000-0005-0000-0000-000036350000}"/>
    <cellStyle name="Pattern 4 3 15" xfId="7674" xr:uid="{00000000-0005-0000-0000-000037350000}"/>
    <cellStyle name="Pattern 4 3 15 2" xfId="7675" xr:uid="{00000000-0005-0000-0000-000038350000}"/>
    <cellStyle name="Pattern 4 3 15 3" xfId="7676" xr:uid="{00000000-0005-0000-0000-000039350000}"/>
    <cellStyle name="Pattern 4 3 16" xfId="7677" xr:uid="{00000000-0005-0000-0000-00003A350000}"/>
    <cellStyle name="Pattern 4 3 16 2" xfId="7678" xr:uid="{00000000-0005-0000-0000-00003B350000}"/>
    <cellStyle name="Pattern 4 3 16 3" xfId="7679" xr:uid="{00000000-0005-0000-0000-00003C350000}"/>
    <cellStyle name="Pattern 4 3 17" xfId="7680" xr:uid="{00000000-0005-0000-0000-00003D350000}"/>
    <cellStyle name="Pattern 4 3 17 2" xfId="7681" xr:uid="{00000000-0005-0000-0000-00003E350000}"/>
    <cellStyle name="Pattern 4 3 17 3" xfId="7682" xr:uid="{00000000-0005-0000-0000-00003F350000}"/>
    <cellStyle name="Pattern 4 3 18" xfId="7683" xr:uid="{00000000-0005-0000-0000-000040350000}"/>
    <cellStyle name="Pattern 4 3 18 2" xfId="7684" xr:uid="{00000000-0005-0000-0000-000041350000}"/>
    <cellStyle name="Pattern 4 3 18 3" xfId="7685" xr:uid="{00000000-0005-0000-0000-000042350000}"/>
    <cellStyle name="Pattern 4 3 19" xfId="7686" xr:uid="{00000000-0005-0000-0000-000043350000}"/>
    <cellStyle name="Pattern 4 3 19 2" xfId="7687" xr:uid="{00000000-0005-0000-0000-000044350000}"/>
    <cellStyle name="Pattern 4 3 19 3" xfId="7688" xr:uid="{00000000-0005-0000-0000-000045350000}"/>
    <cellStyle name="Pattern 4 3 2" xfId="7689" xr:uid="{00000000-0005-0000-0000-000046350000}"/>
    <cellStyle name="Pattern 4 3 2 2" xfId="7690" xr:uid="{00000000-0005-0000-0000-000047350000}"/>
    <cellStyle name="Pattern 4 3 2 3" xfId="7691" xr:uid="{00000000-0005-0000-0000-000048350000}"/>
    <cellStyle name="Pattern 4 3 20" xfId="7692" xr:uid="{00000000-0005-0000-0000-000049350000}"/>
    <cellStyle name="Pattern 4 3 20 2" xfId="7693" xr:uid="{00000000-0005-0000-0000-00004A350000}"/>
    <cellStyle name="Pattern 4 3 20 3" xfId="7694" xr:uid="{00000000-0005-0000-0000-00004B350000}"/>
    <cellStyle name="Pattern 4 3 21" xfId="7695" xr:uid="{00000000-0005-0000-0000-00004C350000}"/>
    <cellStyle name="Pattern 4 3 21 2" xfId="7696" xr:uid="{00000000-0005-0000-0000-00004D350000}"/>
    <cellStyle name="Pattern 4 3 21 3" xfId="7697" xr:uid="{00000000-0005-0000-0000-00004E350000}"/>
    <cellStyle name="Pattern 4 3 22" xfId="7698" xr:uid="{00000000-0005-0000-0000-00004F350000}"/>
    <cellStyle name="Pattern 4 3 23" xfId="7699" xr:uid="{00000000-0005-0000-0000-000050350000}"/>
    <cellStyle name="Pattern 4 3 3" xfId="7700" xr:uid="{00000000-0005-0000-0000-000051350000}"/>
    <cellStyle name="Pattern 4 3 3 2" xfId="7701" xr:uid="{00000000-0005-0000-0000-000052350000}"/>
    <cellStyle name="Pattern 4 3 3 3" xfId="7702" xr:uid="{00000000-0005-0000-0000-000053350000}"/>
    <cellStyle name="Pattern 4 3 4" xfId="7703" xr:uid="{00000000-0005-0000-0000-000054350000}"/>
    <cellStyle name="Pattern 4 3 4 2" xfId="7704" xr:uid="{00000000-0005-0000-0000-000055350000}"/>
    <cellStyle name="Pattern 4 3 4 3" xfId="7705" xr:uid="{00000000-0005-0000-0000-000056350000}"/>
    <cellStyle name="Pattern 4 3 5" xfId="7706" xr:uid="{00000000-0005-0000-0000-000057350000}"/>
    <cellStyle name="Pattern 4 3 5 2" xfId="7707" xr:uid="{00000000-0005-0000-0000-000058350000}"/>
    <cellStyle name="Pattern 4 3 5 3" xfId="7708" xr:uid="{00000000-0005-0000-0000-000059350000}"/>
    <cellStyle name="Pattern 4 3 6" xfId="7709" xr:uid="{00000000-0005-0000-0000-00005A350000}"/>
    <cellStyle name="Pattern 4 3 6 2" xfId="7710" xr:uid="{00000000-0005-0000-0000-00005B350000}"/>
    <cellStyle name="Pattern 4 3 6 3" xfId="7711" xr:uid="{00000000-0005-0000-0000-00005C350000}"/>
    <cellStyle name="Pattern 4 3 7" xfId="7712" xr:uid="{00000000-0005-0000-0000-00005D350000}"/>
    <cellStyle name="Pattern 4 3 7 2" xfId="7713" xr:uid="{00000000-0005-0000-0000-00005E350000}"/>
    <cellStyle name="Pattern 4 3 7 3" xfId="7714" xr:uid="{00000000-0005-0000-0000-00005F350000}"/>
    <cellStyle name="Pattern 4 3 8" xfId="7715" xr:uid="{00000000-0005-0000-0000-000060350000}"/>
    <cellStyle name="Pattern 4 3 8 2" xfId="7716" xr:uid="{00000000-0005-0000-0000-000061350000}"/>
    <cellStyle name="Pattern 4 3 8 3" xfId="7717" xr:uid="{00000000-0005-0000-0000-000062350000}"/>
    <cellStyle name="Pattern 4 3 9" xfId="7718" xr:uid="{00000000-0005-0000-0000-000063350000}"/>
    <cellStyle name="Pattern 4 3 9 2" xfId="7719" xr:uid="{00000000-0005-0000-0000-000064350000}"/>
    <cellStyle name="Pattern 4 3 9 3" xfId="7720" xr:uid="{00000000-0005-0000-0000-000065350000}"/>
    <cellStyle name="Pattern 4 4" xfId="7721" xr:uid="{00000000-0005-0000-0000-000066350000}"/>
    <cellStyle name="Pattern 4 4 2" xfId="7722" xr:uid="{00000000-0005-0000-0000-000067350000}"/>
    <cellStyle name="Pattern 4 4 3" xfId="7723" xr:uid="{00000000-0005-0000-0000-000068350000}"/>
    <cellStyle name="Pattern 4 4 4" xfId="16510" xr:uid="{00000000-0005-0000-0000-000069350000}"/>
    <cellStyle name="Pattern 4 4 5" xfId="16511" xr:uid="{00000000-0005-0000-0000-00006A350000}"/>
    <cellStyle name="Pattern 4 5" xfId="7724" xr:uid="{00000000-0005-0000-0000-00006B350000}"/>
    <cellStyle name="Pattern 4 5 2" xfId="7725" xr:uid="{00000000-0005-0000-0000-00006C350000}"/>
    <cellStyle name="Pattern 4 5 3" xfId="7726" xr:uid="{00000000-0005-0000-0000-00006D350000}"/>
    <cellStyle name="Pattern 4 5 4" xfId="16512" xr:uid="{00000000-0005-0000-0000-00006E350000}"/>
    <cellStyle name="Pattern 4 5 5" xfId="16513" xr:uid="{00000000-0005-0000-0000-00006F350000}"/>
    <cellStyle name="Pattern 4 6" xfId="7727" xr:uid="{00000000-0005-0000-0000-000070350000}"/>
    <cellStyle name="Pattern 4 6 2" xfId="7728" xr:uid="{00000000-0005-0000-0000-000071350000}"/>
    <cellStyle name="Pattern 4 6 3" xfId="7729" xr:uid="{00000000-0005-0000-0000-000072350000}"/>
    <cellStyle name="Pattern 4 7" xfId="7730" xr:uid="{00000000-0005-0000-0000-000073350000}"/>
    <cellStyle name="Pattern 4 7 2" xfId="7731" xr:uid="{00000000-0005-0000-0000-000074350000}"/>
    <cellStyle name="Pattern 4 7 3" xfId="7732" xr:uid="{00000000-0005-0000-0000-000075350000}"/>
    <cellStyle name="Pattern 4 8" xfId="7733" xr:uid="{00000000-0005-0000-0000-000076350000}"/>
    <cellStyle name="Pattern 4 8 2" xfId="7734" xr:uid="{00000000-0005-0000-0000-000077350000}"/>
    <cellStyle name="Pattern 4 8 3" xfId="7735" xr:uid="{00000000-0005-0000-0000-000078350000}"/>
    <cellStyle name="Pattern 4 9" xfId="7736" xr:uid="{00000000-0005-0000-0000-000079350000}"/>
    <cellStyle name="Pattern 4 9 2" xfId="7737" xr:uid="{00000000-0005-0000-0000-00007A350000}"/>
    <cellStyle name="Pattern 4 9 3" xfId="7738" xr:uid="{00000000-0005-0000-0000-00007B350000}"/>
    <cellStyle name="Pattern 5" xfId="7739" xr:uid="{00000000-0005-0000-0000-00007C350000}"/>
    <cellStyle name="Pattern 5 10" xfId="7740" xr:uid="{00000000-0005-0000-0000-00007D350000}"/>
    <cellStyle name="Pattern 5 10 2" xfId="7741" xr:uid="{00000000-0005-0000-0000-00007E350000}"/>
    <cellStyle name="Pattern 5 10 3" xfId="7742" xr:uid="{00000000-0005-0000-0000-00007F350000}"/>
    <cellStyle name="Pattern 5 11" xfId="7743" xr:uid="{00000000-0005-0000-0000-000080350000}"/>
    <cellStyle name="Pattern 5 11 2" xfId="7744" xr:uid="{00000000-0005-0000-0000-000081350000}"/>
    <cellStyle name="Pattern 5 11 3" xfId="7745" xr:uid="{00000000-0005-0000-0000-000082350000}"/>
    <cellStyle name="Pattern 5 12" xfId="7746" xr:uid="{00000000-0005-0000-0000-000083350000}"/>
    <cellStyle name="Pattern 5 12 2" xfId="7747" xr:uid="{00000000-0005-0000-0000-000084350000}"/>
    <cellStyle name="Pattern 5 12 3" xfId="7748" xr:uid="{00000000-0005-0000-0000-000085350000}"/>
    <cellStyle name="Pattern 5 13" xfId="7749" xr:uid="{00000000-0005-0000-0000-000086350000}"/>
    <cellStyle name="Pattern 5 13 2" xfId="7750" xr:uid="{00000000-0005-0000-0000-000087350000}"/>
    <cellStyle name="Pattern 5 13 3" xfId="7751" xr:uid="{00000000-0005-0000-0000-000088350000}"/>
    <cellStyle name="Pattern 5 14" xfId="7752" xr:uid="{00000000-0005-0000-0000-000089350000}"/>
    <cellStyle name="Pattern 5 14 2" xfId="7753" xr:uid="{00000000-0005-0000-0000-00008A350000}"/>
    <cellStyle name="Pattern 5 14 3" xfId="7754" xr:uid="{00000000-0005-0000-0000-00008B350000}"/>
    <cellStyle name="Pattern 5 15" xfId="7755" xr:uid="{00000000-0005-0000-0000-00008C350000}"/>
    <cellStyle name="Pattern 5 15 2" xfId="7756" xr:uid="{00000000-0005-0000-0000-00008D350000}"/>
    <cellStyle name="Pattern 5 15 3" xfId="7757" xr:uid="{00000000-0005-0000-0000-00008E350000}"/>
    <cellStyle name="Pattern 5 16" xfId="7758" xr:uid="{00000000-0005-0000-0000-00008F350000}"/>
    <cellStyle name="Pattern 5 16 2" xfId="7759" xr:uid="{00000000-0005-0000-0000-000090350000}"/>
    <cellStyle name="Pattern 5 16 3" xfId="7760" xr:uid="{00000000-0005-0000-0000-000091350000}"/>
    <cellStyle name="Pattern 5 17" xfId="7761" xr:uid="{00000000-0005-0000-0000-000092350000}"/>
    <cellStyle name="Pattern 5 17 2" xfId="7762" xr:uid="{00000000-0005-0000-0000-000093350000}"/>
    <cellStyle name="Pattern 5 17 3" xfId="7763" xr:uid="{00000000-0005-0000-0000-000094350000}"/>
    <cellStyle name="Pattern 5 18" xfId="7764" xr:uid="{00000000-0005-0000-0000-000095350000}"/>
    <cellStyle name="Pattern 5 18 2" xfId="7765" xr:uid="{00000000-0005-0000-0000-000096350000}"/>
    <cellStyle name="Pattern 5 18 3" xfId="7766" xr:uid="{00000000-0005-0000-0000-000097350000}"/>
    <cellStyle name="Pattern 5 19" xfId="7767" xr:uid="{00000000-0005-0000-0000-000098350000}"/>
    <cellStyle name="Pattern 5 19 2" xfId="7768" xr:uid="{00000000-0005-0000-0000-000099350000}"/>
    <cellStyle name="Pattern 5 19 3" xfId="7769" xr:uid="{00000000-0005-0000-0000-00009A350000}"/>
    <cellStyle name="Pattern 5 2" xfId="7770" xr:uid="{00000000-0005-0000-0000-00009B350000}"/>
    <cellStyle name="Pattern 5 2 2" xfId="7771" xr:uid="{00000000-0005-0000-0000-00009C350000}"/>
    <cellStyle name="Pattern 5 2 3" xfId="7772" xr:uid="{00000000-0005-0000-0000-00009D350000}"/>
    <cellStyle name="Pattern 5 20" xfId="7773" xr:uid="{00000000-0005-0000-0000-00009E350000}"/>
    <cellStyle name="Pattern 5 20 2" xfId="7774" xr:uid="{00000000-0005-0000-0000-00009F350000}"/>
    <cellStyle name="Pattern 5 20 3" xfId="7775" xr:uid="{00000000-0005-0000-0000-0000A0350000}"/>
    <cellStyle name="Pattern 5 21" xfId="7776" xr:uid="{00000000-0005-0000-0000-0000A1350000}"/>
    <cellStyle name="Pattern 5 21 2" xfId="7777" xr:uid="{00000000-0005-0000-0000-0000A2350000}"/>
    <cellStyle name="Pattern 5 21 3" xfId="7778" xr:uid="{00000000-0005-0000-0000-0000A3350000}"/>
    <cellStyle name="Pattern 5 22" xfId="7779" xr:uid="{00000000-0005-0000-0000-0000A4350000}"/>
    <cellStyle name="Pattern 5 23" xfId="7780" xr:uid="{00000000-0005-0000-0000-0000A5350000}"/>
    <cellStyle name="Pattern 5 3" xfId="7781" xr:uid="{00000000-0005-0000-0000-0000A6350000}"/>
    <cellStyle name="Pattern 5 3 2" xfId="7782" xr:uid="{00000000-0005-0000-0000-0000A7350000}"/>
    <cellStyle name="Pattern 5 3 3" xfId="7783" xr:uid="{00000000-0005-0000-0000-0000A8350000}"/>
    <cellStyle name="Pattern 5 4" xfId="7784" xr:uid="{00000000-0005-0000-0000-0000A9350000}"/>
    <cellStyle name="Pattern 5 4 2" xfId="7785" xr:uid="{00000000-0005-0000-0000-0000AA350000}"/>
    <cellStyle name="Pattern 5 4 3" xfId="7786" xr:uid="{00000000-0005-0000-0000-0000AB350000}"/>
    <cellStyle name="Pattern 5 5" xfId="7787" xr:uid="{00000000-0005-0000-0000-0000AC350000}"/>
    <cellStyle name="Pattern 5 5 2" xfId="7788" xr:uid="{00000000-0005-0000-0000-0000AD350000}"/>
    <cellStyle name="Pattern 5 5 3" xfId="7789" xr:uid="{00000000-0005-0000-0000-0000AE350000}"/>
    <cellStyle name="Pattern 5 6" xfId="7790" xr:uid="{00000000-0005-0000-0000-0000AF350000}"/>
    <cellStyle name="Pattern 5 6 2" xfId="7791" xr:uid="{00000000-0005-0000-0000-0000B0350000}"/>
    <cellStyle name="Pattern 5 6 3" xfId="7792" xr:uid="{00000000-0005-0000-0000-0000B1350000}"/>
    <cellStyle name="Pattern 5 7" xfId="7793" xr:uid="{00000000-0005-0000-0000-0000B2350000}"/>
    <cellStyle name="Pattern 5 7 2" xfId="7794" xr:uid="{00000000-0005-0000-0000-0000B3350000}"/>
    <cellStyle name="Pattern 5 7 3" xfId="7795" xr:uid="{00000000-0005-0000-0000-0000B4350000}"/>
    <cellStyle name="Pattern 5 8" xfId="7796" xr:uid="{00000000-0005-0000-0000-0000B5350000}"/>
    <cellStyle name="Pattern 5 8 2" xfId="7797" xr:uid="{00000000-0005-0000-0000-0000B6350000}"/>
    <cellStyle name="Pattern 5 8 3" xfId="7798" xr:uid="{00000000-0005-0000-0000-0000B7350000}"/>
    <cellStyle name="Pattern 5 9" xfId="7799" xr:uid="{00000000-0005-0000-0000-0000B8350000}"/>
    <cellStyle name="Pattern 5 9 2" xfId="7800" xr:uid="{00000000-0005-0000-0000-0000B9350000}"/>
    <cellStyle name="Pattern 5 9 3" xfId="7801" xr:uid="{00000000-0005-0000-0000-0000BA350000}"/>
    <cellStyle name="Pattern 6" xfId="7802" xr:uid="{00000000-0005-0000-0000-0000BB350000}"/>
    <cellStyle name="Pattern 6 10" xfId="7803" xr:uid="{00000000-0005-0000-0000-0000BC350000}"/>
    <cellStyle name="Pattern 6 10 2" xfId="7804" xr:uid="{00000000-0005-0000-0000-0000BD350000}"/>
    <cellStyle name="Pattern 6 10 3" xfId="7805" xr:uid="{00000000-0005-0000-0000-0000BE350000}"/>
    <cellStyle name="Pattern 6 11" xfId="7806" xr:uid="{00000000-0005-0000-0000-0000BF350000}"/>
    <cellStyle name="Pattern 6 11 2" xfId="7807" xr:uid="{00000000-0005-0000-0000-0000C0350000}"/>
    <cellStyle name="Pattern 6 11 3" xfId="7808" xr:uid="{00000000-0005-0000-0000-0000C1350000}"/>
    <cellStyle name="Pattern 6 12" xfId="7809" xr:uid="{00000000-0005-0000-0000-0000C2350000}"/>
    <cellStyle name="Pattern 6 12 2" xfId="7810" xr:uid="{00000000-0005-0000-0000-0000C3350000}"/>
    <cellStyle name="Pattern 6 12 3" xfId="7811" xr:uid="{00000000-0005-0000-0000-0000C4350000}"/>
    <cellStyle name="Pattern 6 13" xfId="7812" xr:uid="{00000000-0005-0000-0000-0000C5350000}"/>
    <cellStyle name="Pattern 6 13 2" xfId="7813" xr:uid="{00000000-0005-0000-0000-0000C6350000}"/>
    <cellStyle name="Pattern 6 13 3" xfId="7814" xr:uid="{00000000-0005-0000-0000-0000C7350000}"/>
    <cellStyle name="Pattern 6 14" xfId="7815" xr:uid="{00000000-0005-0000-0000-0000C8350000}"/>
    <cellStyle name="Pattern 6 14 2" xfId="7816" xr:uid="{00000000-0005-0000-0000-0000C9350000}"/>
    <cellStyle name="Pattern 6 14 3" xfId="7817" xr:uid="{00000000-0005-0000-0000-0000CA350000}"/>
    <cellStyle name="Pattern 6 15" xfId="7818" xr:uid="{00000000-0005-0000-0000-0000CB350000}"/>
    <cellStyle name="Pattern 6 15 2" xfId="7819" xr:uid="{00000000-0005-0000-0000-0000CC350000}"/>
    <cellStyle name="Pattern 6 15 3" xfId="7820" xr:uid="{00000000-0005-0000-0000-0000CD350000}"/>
    <cellStyle name="Pattern 6 16" xfId="7821" xr:uid="{00000000-0005-0000-0000-0000CE350000}"/>
    <cellStyle name="Pattern 6 16 2" xfId="7822" xr:uid="{00000000-0005-0000-0000-0000CF350000}"/>
    <cellStyle name="Pattern 6 16 3" xfId="7823" xr:uid="{00000000-0005-0000-0000-0000D0350000}"/>
    <cellStyle name="Pattern 6 17" xfId="7824" xr:uid="{00000000-0005-0000-0000-0000D1350000}"/>
    <cellStyle name="Pattern 6 17 2" xfId="7825" xr:uid="{00000000-0005-0000-0000-0000D2350000}"/>
    <cellStyle name="Pattern 6 17 3" xfId="7826" xr:uid="{00000000-0005-0000-0000-0000D3350000}"/>
    <cellStyle name="Pattern 6 18" xfId="7827" xr:uid="{00000000-0005-0000-0000-0000D4350000}"/>
    <cellStyle name="Pattern 6 18 2" xfId="7828" xr:uid="{00000000-0005-0000-0000-0000D5350000}"/>
    <cellStyle name="Pattern 6 18 3" xfId="7829" xr:uid="{00000000-0005-0000-0000-0000D6350000}"/>
    <cellStyle name="Pattern 6 19" xfId="7830" xr:uid="{00000000-0005-0000-0000-0000D7350000}"/>
    <cellStyle name="Pattern 6 19 2" xfId="7831" xr:uid="{00000000-0005-0000-0000-0000D8350000}"/>
    <cellStyle name="Pattern 6 19 3" xfId="7832" xr:uid="{00000000-0005-0000-0000-0000D9350000}"/>
    <cellStyle name="Pattern 6 2" xfId="7833" xr:uid="{00000000-0005-0000-0000-0000DA350000}"/>
    <cellStyle name="Pattern 6 2 2" xfId="7834" xr:uid="{00000000-0005-0000-0000-0000DB350000}"/>
    <cellStyle name="Pattern 6 2 3" xfId="7835" xr:uid="{00000000-0005-0000-0000-0000DC350000}"/>
    <cellStyle name="Pattern 6 20" xfId="7836" xr:uid="{00000000-0005-0000-0000-0000DD350000}"/>
    <cellStyle name="Pattern 6 20 2" xfId="7837" xr:uid="{00000000-0005-0000-0000-0000DE350000}"/>
    <cellStyle name="Pattern 6 20 3" xfId="7838" xr:uid="{00000000-0005-0000-0000-0000DF350000}"/>
    <cellStyle name="Pattern 6 21" xfId="7839" xr:uid="{00000000-0005-0000-0000-0000E0350000}"/>
    <cellStyle name="Pattern 6 21 2" xfId="7840" xr:uid="{00000000-0005-0000-0000-0000E1350000}"/>
    <cellStyle name="Pattern 6 21 3" xfId="7841" xr:uid="{00000000-0005-0000-0000-0000E2350000}"/>
    <cellStyle name="Pattern 6 22" xfId="7842" xr:uid="{00000000-0005-0000-0000-0000E3350000}"/>
    <cellStyle name="Pattern 6 23" xfId="7843" xr:uid="{00000000-0005-0000-0000-0000E4350000}"/>
    <cellStyle name="Pattern 6 3" xfId="7844" xr:uid="{00000000-0005-0000-0000-0000E5350000}"/>
    <cellStyle name="Pattern 6 3 2" xfId="7845" xr:uid="{00000000-0005-0000-0000-0000E6350000}"/>
    <cellStyle name="Pattern 6 3 3" xfId="7846" xr:uid="{00000000-0005-0000-0000-0000E7350000}"/>
    <cellStyle name="Pattern 6 4" xfId="7847" xr:uid="{00000000-0005-0000-0000-0000E8350000}"/>
    <cellStyle name="Pattern 6 4 2" xfId="7848" xr:uid="{00000000-0005-0000-0000-0000E9350000}"/>
    <cellStyle name="Pattern 6 4 3" xfId="7849" xr:uid="{00000000-0005-0000-0000-0000EA350000}"/>
    <cellStyle name="Pattern 6 5" xfId="7850" xr:uid="{00000000-0005-0000-0000-0000EB350000}"/>
    <cellStyle name="Pattern 6 5 2" xfId="7851" xr:uid="{00000000-0005-0000-0000-0000EC350000}"/>
    <cellStyle name="Pattern 6 5 3" xfId="7852" xr:uid="{00000000-0005-0000-0000-0000ED350000}"/>
    <cellStyle name="Pattern 6 6" xfId="7853" xr:uid="{00000000-0005-0000-0000-0000EE350000}"/>
    <cellStyle name="Pattern 6 6 2" xfId="7854" xr:uid="{00000000-0005-0000-0000-0000EF350000}"/>
    <cellStyle name="Pattern 6 6 3" xfId="7855" xr:uid="{00000000-0005-0000-0000-0000F0350000}"/>
    <cellStyle name="Pattern 6 7" xfId="7856" xr:uid="{00000000-0005-0000-0000-0000F1350000}"/>
    <cellStyle name="Pattern 6 7 2" xfId="7857" xr:uid="{00000000-0005-0000-0000-0000F2350000}"/>
    <cellStyle name="Pattern 6 7 3" xfId="7858" xr:uid="{00000000-0005-0000-0000-0000F3350000}"/>
    <cellStyle name="Pattern 6 8" xfId="7859" xr:uid="{00000000-0005-0000-0000-0000F4350000}"/>
    <cellStyle name="Pattern 6 8 2" xfId="7860" xr:uid="{00000000-0005-0000-0000-0000F5350000}"/>
    <cellStyle name="Pattern 6 8 3" xfId="7861" xr:uid="{00000000-0005-0000-0000-0000F6350000}"/>
    <cellStyle name="Pattern 6 9" xfId="7862" xr:uid="{00000000-0005-0000-0000-0000F7350000}"/>
    <cellStyle name="Pattern 6 9 2" xfId="7863" xr:uid="{00000000-0005-0000-0000-0000F8350000}"/>
    <cellStyle name="Pattern 6 9 3" xfId="7864" xr:uid="{00000000-0005-0000-0000-0000F9350000}"/>
    <cellStyle name="Pattern 7" xfId="7865" xr:uid="{00000000-0005-0000-0000-0000FA350000}"/>
    <cellStyle name="Pattern 7 2" xfId="7866" xr:uid="{00000000-0005-0000-0000-0000FB350000}"/>
    <cellStyle name="Pattern 7 3" xfId="7867" xr:uid="{00000000-0005-0000-0000-0000FC350000}"/>
    <cellStyle name="Pattern 7 4" xfId="16514" xr:uid="{00000000-0005-0000-0000-0000FD350000}"/>
    <cellStyle name="Pattern 7 5" xfId="16515" xr:uid="{00000000-0005-0000-0000-0000FE350000}"/>
    <cellStyle name="Pattern 8" xfId="7868" xr:uid="{00000000-0005-0000-0000-0000FF350000}"/>
    <cellStyle name="Pattern 8 2" xfId="7869" xr:uid="{00000000-0005-0000-0000-000000360000}"/>
    <cellStyle name="Pattern 8 3" xfId="7870" xr:uid="{00000000-0005-0000-0000-000001360000}"/>
    <cellStyle name="Pattern 8 4" xfId="16516" xr:uid="{00000000-0005-0000-0000-000002360000}"/>
    <cellStyle name="Pattern 8 5" xfId="16517" xr:uid="{00000000-0005-0000-0000-000003360000}"/>
    <cellStyle name="Pattern 9" xfId="7871" xr:uid="{00000000-0005-0000-0000-000004360000}"/>
    <cellStyle name="Pattern 9 2" xfId="7872" xr:uid="{00000000-0005-0000-0000-000005360000}"/>
    <cellStyle name="Pattern 9 3" xfId="7873" xr:uid="{00000000-0005-0000-0000-000006360000}"/>
    <cellStyle name="Pattern_PRINT" xfId="7874" xr:uid="{00000000-0005-0000-0000-000007360000}"/>
    <cellStyle name="Percent" xfId="1" builtinId="5"/>
    <cellStyle name="Percent ()" xfId="7875" xr:uid="{00000000-0005-0000-0000-000009360000}"/>
    <cellStyle name="Percent () 2" xfId="16518" xr:uid="{00000000-0005-0000-0000-00000A360000}"/>
    <cellStyle name="Percent () 2 2" xfId="16519" xr:uid="{00000000-0005-0000-0000-00000B360000}"/>
    <cellStyle name="Percent () 2 2 2" xfId="16520" xr:uid="{00000000-0005-0000-0000-00000C360000}"/>
    <cellStyle name="Percent () 2 2 2 2" xfId="16521" xr:uid="{00000000-0005-0000-0000-00000D360000}"/>
    <cellStyle name="Percent () 2 2 2 3" xfId="16522" xr:uid="{00000000-0005-0000-0000-00000E360000}"/>
    <cellStyle name="Percent () 2 2 2 4" xfId="16523" xr:uid="{00000000-0005-0000-0000-00000F360000}"/>
    <cellStyle name="Percent () 2 2 2 5" xfId="16524" xr:uid="{00000000-0005-0000-0000-000010360000}"/>
    <cellStyle name="Percent () 2 2 2 6" xfId="16525" xr:uid="{00000000-0005-0000-0000-000011360000}"/>
    <cellStyle name="Percent () 2 3" xfId="16526" xr:uid="{00000000-0005-0000-0000-000012360000}"/>
    <cellStyle name="Percent () 2 3 2" xfId="16527" xr:uid="{00000000-0005-0000-0000-000013360000}"/>
    <cellStyle name="Percent () 2 3 3" xfId="16528" xr:uid="{00000000-0005-0000-0000-000014360000}"/>
    <cellStyle name="Percent () 2 3 4" xfId="16529" xr:uid="{00000000-0005-0000-0000-000015360000}"/>
    <cellStyle name="Percent () 2 3 5" xfId="16530" xr:uid="{00000000-0005-0000-0000-000016360000}"/>
    <cellStyle name="Percent () 2 3 6" xfId="16531" xr:uid="{00000000-0005-0000-0000-000017360000}"/>
    <cellStyle name="Percent () 3" xfId="16532" xr:uid="{00000000-0005-0000-0000-000018360000}"/>
    <cellStyle name="Percent () 3 2" xfId="16533" xr:uid="{00000000-0005-0000-0000-000019360000}"/>
    <cellStyle name="Percent () 3 2 2" xfId="16534" xr:uid="{00000000-0005-0000-0000-00001A360000}"/>
    <cellStyle name="Percent () 3 2 2 2" xfId="16535" xr:uid="{00000000-0005-0000-0000-00001B360000}"/>
    <cellStyle name="Percent () 3 2 2 3" xfId="16536" xr:uid="{00000000-0005-0000-0000-00001C360000}"/>
    <cellStyle name="Percent () 3 2 2 4" xfId="16537" xr:uid="{00000000-0005-0000-0000-00001D360000}"/>
    <cellStyle name="Percent () 3 2 2 5" xfId="16538" xr:uid="{00000000-0005-0000-0000-00001E360000}"/>
    <cellStyle name="Percent () 3 2 2 6" xfId="16539" xr:uid="{00000000-0005-0000-0000-00001F360000}"/>
    <cellStyle name="Percent () 3 3" xfId="16540" xr:uid="{00000000-0005-0000-0000-000020360000}"/>
    <cellStyle name="Percent () 3 3 2" xfId="16541" xr:uid="{00000000-0005-0000-0000-000021360000}"/>
    <cellStyle name="Percent () 3 3 3" xfId="16542" xr:uid="{00000000-0005-0000-0000-000022360000}"/>
    <cellStyle name="Percent () 3 3 4" xfId="16543" xr:uid="{00000000-0005-0000-0000-000023360000}"/>
    <cellStyle name="Percent () 3 3 5" xfId="16544" xr:uid="{00000000-0005-0000-0000-000024360000}"/>
    <cellStyle name="Percent () 3 3 6" xfId="16545" xr:uid="{00000000-0005-0000-0000-000025360000}"/>
    <cellStyle name="Percent () 4" xfId="16546" xr:uid="{00000000-0005-0000-0000-000026360000}"/>
    <cellStyle name="Percent () 4 2" xfId="16547" xr:uid="{00000000-0005-0000-0000-000027360000}"/>
    <cellStyle name="Percent () 4 2 2" xfId="16548" xr:uid="{00000000-0005-0000-0000-000028360000}"/>
    <cellStyle name="Percent () 4 2 2 2" xfId="16549" xr:uid="{00000000-0005-0000-0000-000029360000}"/>
    <cellStyle name="Percent () 4 2 2 3" xfId="16550" xr:uid="{00000000-0005-0000-0000-00002A360000}"/>
    <cellStyle name="Percent () 4 2 2 4" xfId="16551" xr:uid="{00000000-0005-0000-0000-00002B360000}"/>
    <cellStyle name="Percent () 4 2 2 5" xfId="16552" xr:uid="{00000000-0005-0000-0000-00002C360000}"/>
    <cellStyle name="Percent () 4 2 2 6" xfId="16553" xr:uid="{00000000-0005-0000-0000-00002D360000}"/>
    <cellStyle name="Percent () 4 3" xfId="16554" xr:uid="{00000000-0005-0000-0000-00002E360000}"/>
    <cellStyle name="Percent () 4 3 2" xfId="16555" xr:uid="{00000000-0005-0000-0000-00002F360000}"/>
    <cellStyle name="Percent () 4 3 3" xfId="16556" xr:uid="{00000000-0005-0000-0000-000030360000}"/>
    <cellStyle name="Percent () 4 3 4" xfId="16557" xr:uid="{00000000-0005-0000-0000-000031360000}"/>
    <cellStyle name="Percent () 4 3 5" xfId="16558" xr:uid="{00000000-0005-0000-0000-000032360000}"/>
    <cellStyle name="Percent () 4 3 6" xfId="16559" xr:uid="{00000000-0005-0000-0000-000033360000}"/>
    <cellStyle name="Percent () 5" xfId="16560" xr:uid="{00000000-0005-0000-0000-000034360000}"/>
    <cellStyle name="Percent () 5 2" xfId="16561" xr:uid="{00000000-0005-0000-0000-000035360000}"/>
    <cellStyle name="Percent () 5 2 2" xfId="16562" xr:uid="{00000000-0005-0000-0000-000036360000}"/>
    <cellStyle name="Percent () 5 2 2 2" xfId="16563" xr:uid="{00000000-0005-0000-0000-000037360000}"/>
    <cellStyle name="Percent () 5 2 2 3" xfId="16564" xr:uid="{00000000-0005-0000-0000-000038360000}"/>
    <cellStyle name="Percent () 5 2 2 4" xfId="16565" xr:uid="{00000000-0005-0000-0000-000039360000}"/>
    <cellStyle name="Percent () 5 2 2 5" xfId="16566" xr:uid="{00000000-0005-0000-0000-00003A360000}"/>
    <cellStyle name="Percent () 5 2 2 6" xfId="16567" xr:uid="{00000000-0005-0000-0000-00003B360000}"/>
    <cellStyle name="Percent () 5 3" xfId="16568" xr:uid="{00000000-0005-0000-0000-00003C360000}"/>
    <cellStyle name="Percent () 5 3 2" xfId="16569" xr:uid="{00000000-0005-0000-0000-00003D360000}"/>
    <cellStyle name="Percent () 5 3 3" xfId="16570" xr:uid="{00000000-0005-0000-0000-00003E360000}"/>
    <cellStyle name="Percent () 5 3 4" xfId="16571" xr:uid="{00000000-0005-0000-0000-00003F360000}"/>
    <cellStyle name="Percent () 5 3 5" xfId="16572" xr:uid="{00000000-0005-0000-0000-000040360000}"/>
    <cellStyle name="Percent () 5 3 6" xfId="16573" xr:uid="{00000000-0005-0000-0000-000041360000}"/>
    <cellStyle name="Percent () 6" xfId="16574" xr:uid="{00000000-0005-0000-0000-000042360000}"/>
    <cellStyle name="Percent () 6 2" xfId="16575" xr:uid="{00000000-0005-0000-0000-000043360000}"/>
    <cellStyle name="Percent () 6 2 2" xfId="16576" xr:uid="{00000000-0005-0000-0000-000044360000}"/>
    <cellStyle name="Percent () 6 2 3" xfId="16577" xr:uid="{00000000-0005-0000-0000-000045360000}"/>
    <cellStyle name="Percent () 6 2 4" xfId="16578" xr:uid="{00000000-0005-0000-0000-000046360000}"/>
    <cellStyle name="Percent () 6 2 5" xfId="16579" xr:uid="{00000000-0005-0000-0000-000047360000}"/>
    <cellStyle name="Percent () 6 2 6" xfId="16580" xr:uid="{00000000-0005-0000-0000-000048360000}"/>
    <cellStyle name="Percent () 7" xfId="16581" xr:uid="{00000000-0005-0000-0000-000049360000}"/>
    <cellStyle name="Percent () 7 2" xfId="16582" xr:uid="{00000000-0005-0000-0000-00004A360000}"/>
    <cellStyle name="Percent () 7 3" xfId="16583" xr:uid="{00000000-0005-0000-0000-00004B360000}"/>
    <cellStyle name="Percent () 7 4" xfId="16584" xr:uid="{00000000-0005-0000-0000-00004C360000}"/>
    <cellStyle name="Percent () 7 5" xfId="16585" xr:uid="{00000000-0005-0000-0000-00004D360000}"/>
    <cellStyle name="Percent () 7 6" xfId="16586" xr:uid="{00000000-0005-0000-0000-00004E360000}"/>
    <cellStyle name="Percent (0)" xfId="7876" xr:uid="{00000000-0005-0000-0000-00004F360000}"/>
    <cellStyle name="Percent (0) 2" xfId="7877" xr:uid="{00000000-0005-0000-0000-000050360000}"/>
    <cellStyle name="Percent (0) 2 2" xfId="12905" xr:uid="{00000000-0005-0000-0000-000051360000}"/>
    <cellStyle name="Percent (0) 3" xfId="7878" xr:uid="{00000000-0005-0000-0000-000052360000}"/>
    <cellStyle name="Percent (0) 3 2" xfId="12906" xr:uid="{00000000-0005-0000-0000-000053360000}"/>
    <cellStyle name="Percent (0) 4" xfId="12904" xr:uid="{00000000-0005-0000-0000-000054360000}"/>
    <cellStyle name="Percent (1)" xfId="7879" xr:uid="{00000000-0005-0000-0000-000055360000}"/>
    <cellStyle name="Percent (1) 2" xfId="7880" xr:uid="{00000000-0005-0000-0000-000056360000}"/>
    <cellStyle name="Percent (1) 2 2" xfId="12908" xr:uid="{00000000-0005-0000-0000-000057360000}"/>
    <cellStyle name="Percent (1) 3" xfId="7881" xr:uid="{00000000-0005-0000-0000-000058360000}"/>
    <cellStyle name="Percent (1) 3 2" xfId="12909" xr:uid="{00000000-0005-0000-0000-000059360000}"/>
    <cellStyle name="Percent (1) 4" xfId="12907" xr:uid="{00000000-0005-0000-0000-00005A360000}"/>
    <cellStyle name="Percent [2]" xfId="7882" xr:uid="{00000000-0005-0000-0000-00005B360000}"/>
    <cellStyle name="Percent [2] 2" xfId="7883" xr:uid="{00000000-0005-0000-0000-00005C360000}"/>
    <cellStyle name="Percent [2] 3" xfId="7884" xr:uid="{00000000-0005-0000-0000-00005D360000}"/>
    <cellStyle name="Percent 1" xfId="7885" xr:uid="{00000000-0005-0000-0000-00005E360000}"/>
    <cellStyle name="Percent 1 2" xfId="7886" xr:uid="{00000000-0005-0000-0000-00005F360000}"/>
    <cellStyle name="Percent 1 2 2" xfId="12911" xr:uid="{00000000-0005-0000-0000-000060360000}"/>
    <cellStyle name="Percent 1 3" xfId="7887" xr:uid="{00000000-0005-0000-0000-000061360000}"/>
    <cellStyle name="Percent 1 3 2" xfId="12912" xr:uid="{00000000-0005-0000-0000-000062360000}"/>
    <cellStyle name="Percent 1 4" xfId="12910" xr:uid="{00000000-0005-0000-0000-000063360000}"/>
    <cellStyle name="Percent 2" xfId="7888" xr:uid="{00000000-0005-0000-0000-000064360000}"/>
    <cellStyle name="Percent 2 2" xfId="7889" xr:uid="{00000000-0005-0000-0000-000065360000}"/>
    <cellStyle name="Percent 2 3" xfId="7890" xr:uid="{00000000-0005-0000-0000-000066360000}"/>
    <cellStyle name="Percent 2 4" xfId="13935" xr:uid="{00000000-0005-0000-0000-000067360000}"/>
    <cellStyle name="Percent 2_MOBILIZATION" xfId="16587" xr:uid="{00000000-0005-0000-0000-000068360000}"/>
    <cellStyle name="Percent 3" xfId="7891" xr:uid="{00000000-0005-0000-0000-000069360000}"/>
    <cellStyle name="Percent 3 2" xfId="7892" xr:uid="{00000000-0005-0000-0000-00006A360000}"/>
    <cellStyle name="Percent 3 2 2" xfId="13925" xr:uid="{00000000-0005-0000-0000-00006B360000}"/>
    <cellStyle name="Percent 3 3" xfId="7893" xr:uid="{00000000-0005-0000-0000-00006C360000}"/>
    <cellStyle name="Percent 4" xfId="7894" xr:uid="{00000000-0005-0000-0000-00006D360000}"/>
    <cellStyle name="Percent 4 2" xfId="7895" xr:uid="{00000000-0005-0000-0000-00006E360000}"/>
    <cellStyle name="Percent 4 3" xfId="7896" xr:uid="{00000000-0005-0000-0000-00006F360000}"/>
    <cellStyle name="Percent 5" xfId="7897" xr:uid="{00000000-0005-0000-0000-000070360000}"/>
    <cellStyle name="Percent 5 2" xfId="7898" xr:uid="{00000000-0005-0000-0000-000071360000}"/>
    <cellStyle name="Percent 5 2 2" xfId="7899" xr:uid="{00000000-0005-0000-0000-000072360000}"/>
    <cellStyle name="Percent 5 2 3" xfId="7900" xr:uid="{00000000-0005-0000-0000-000073360000}"/>
    <cellStyle name="Percent 5 3" xfId="7901" xr:uid="{00000000-0005-0000-0000-000074360000}"/>
    <cellStyle name="Percent 5 4" xfId="7902" xr:uid="{00000000-0005-0000-0000-000075360000}"/>
    <cellStyle name="Percent 6" xfId="13926" xr:uid="{00000000-0005-0000-0000-000076360000}"/>
    <cellStyle name="Percent 7" xfId="13975" xr:uid="{00000000-0005-0000-0000-000077360000}"/>
    <cellStyle name="r_Bar12M_1" xfId="7903" xr:uid="{00000000-0005-0000-0000-000078360000}"/>
    <cellStyle name="r_Bar12M_1 2" xfId="7904" xr:uid="{00000000-0005-0000-0000-000079360000}"/>
    <cellStyle name="r_Bar12M_1 2 2" xfId="12914" xr:uid="{00000000-0005-0000-0000-00007A360000}"/>
    <cellStyle name="r_Bar12M_1 3" xfId="7905" xr:uid="{00000000-0005-0000-0000-00007B360000}"/>
    <cellStyle name="r_Bar12M_1 3 2" xfId="12915" xr:uid="{00000000-0005-0000-0000-00007C360000}"/>
    <cellStyle name="r_Bar12M_1 4" xfId="12913" xr:uid="{00000000-0005-0000-0000-00007D360000}"/>
    <cellStyle name="r_WEEKLY" xfId="7906" xr:uid="{00000000-0005-0000-0000-00007E360000}"/>
    <cellStyle name="r_WEEKLY 2" xfId="7907" xr:uid="{00000000-0005-0000-0000-00007F360000}"/>
    <cellStyle name="r_WEEKLY 2 2" xfId="12917" xr:uid="{00000000-0005-0000-0000-000080360000}"/>
    <cellStyle name="r_WEEKLY 3" xfId="7908" xr:uid="{00000000-0005-0000-0000-000081360000}"/>
    <cellStyle name="r_WEEKLY 3 2" xfId="12918" xr:uid="{00000000-0005-0000-0000-000082360000}"/>
    <cellStyle name="r_WEEKLY 4" xfId="12916" xr:uid="{00000000-0005-0000-0000-000083360000}"/>
    <cellStyle name="rabic_S12M (2)" xfId="7909" xr:uid="{00000000-0005-0000-0000-000084360000}"/>
    <cellStyle name="RAMEY" xfId="7910" xr:uid="{00000000-0005-0000-0000-000085360000}"/>
    <cellStyle name="Ramey $k" xfId="7911" xr:uid="{00000000-0005-0000-0000-000086360000}"/>
    <cellStyle name="RAMEY_P&amp;O BKUP" xfId="7912" xr:uid="{00000000-0005-0000-0000-000087360000}"/>
    <cellStyle name="Reports-0" xfId="16588" xr:uid="{00000000-0005-0000-0000-000088360000}"/>
    <cellStyle name="Reports-0 2" xfId="16589" xr:uid="{00000000-0005-0000-0000-000089360000}"/>
    <cellStyle name="Reports-0 2 2" xfId="16590" xr:uid="{00000000-0005-0000-0000-00008A360000}"/>
    <cellStyle name="Reports-0 2 2 2" xfId="16591" xr:uid="{00000000-0005-0000-0000-00008B360000}"/>
    <cellStyle name="Reports-0 2 2 2 2" xfId="16592" xr:uid="{00000000-0005-0000-0000-00008C360000}"/>
    <cellStyle name="Reports-0 2 2 2 2 2" xfId="16593" xr:uid="{00000000-0005-0000-0000-00008D360000}"/>
    <cellStyle name="Reports-0 2 2 2 2 2 2" xfId="16880" xr:uid="{00000000-0005-0000-0000-00008E360000}"/>
    <cellStyle name="Reports-0 2 2 2 2 3" xfId="16594" xr:uid="{00000000-0005-0000-0000-00008F360000}"/>
    <cellStyle name="Reports-0 2 2 2 2 3 2" xfId="16881" xr:uid="{00000000-0005-0000-0000-000090360000}"/>
    <cellStyle name="Reports-0 2 2 2 2 4" xfId="16595" xr:uid="{00000000-0005-0000-0000-000091360000}"/>
    <cellStyle name="Reports-0 2 2 2 2 4 2" xfId="16882" xr:uid="{00000000-0005-0000-0000-000092360000}"/>
    <cellStyle name="Reports-0 2 2 2 2 5" xfId="16596" xr:uid="{00000000-0005-0000-0000-000093360000}"/>
    <cellStyle name="Reports-0 2 2 2 2 5 2" xfId="16883" xr:uid="{00000000-0005-0000-0000-000094360000}"/>
    <cellStyle name="Reports-0 2 2 2 2 6" xfId="16597" xr:uid="{00000000-0005-0000-0000-000095360000}"/>
    <cellStyle name="Reports-0 2 2 2 2 6 2" xfId="16884" xr:uid="{00000000-0005-0000-0000-000096360000}"/>
    <cellStyle name="Reports-0 2 2 2 2 7" xfId="16879" xr:uid="{00000000-0005-0000-0000-000097360000}"/>
    <cellStyle name="Reports-0 2 2 2 3" xfId="16878" xr:uid="{00000000-0005-0000-0000-000098360000}"/>
    <cellStyle name="Reports-0 2 2 3" xfId="16598" xr:uid="{00000000-0005-0000-0000-000099360000}"/>
    <cellStyle name="Reports-0 2 2 3 2" xfId="16599" xr:uid="{00000000-0005-0000-0000-00009A360000}"/>
    <cellStyle name="Reports-0 2 2 3 2 2" xfId="16886" xr:uid="{00000000-0005-0000-0000-00009B360000}"/>
    <cellStyle name="Reports-0 2 2 3 3" xfId="16600" xr:uid="{00000000-0005-0000-0000-00009C360000}"/>
    <cellStyle name="Reports-0 2 2 3 3 2" xfId="16887" xr:uid="{00000000-0005-0000-0000-00009D360000}"/>
    <cellStyle name="Reports-0 2 2 3 4" xfId="16601" xr:uid="{00000000-0005-0000-0000-00009E360000}"/>
    <cellStyle name="Reports-0 2 2 3 4 2" xfId="16888" xr:uid="{00000000-0005-0000-0000-00009F360000}"/>
    <cellStyle name="Reports-0 2 2 3 5" xfId="16602" xr:uid="{00000000-0005-0000-0000-0000A0360000}"/>
    <cellStyle name="Reports-0 2 2 3 5 2" xfId="16889" xr:uid="{00000000-0005-0000-0000-0000A1360000}"/>
    <cellStyle name="Reports-0 2 2 3 6" xfId="16603" xr:uid="{00000000-0005-0000-0000-0000A2360000}"/>
    <cellStyle name="Reports-0 2 2 3 6 2" xfId="16890" xr:uid="{00000000-0005-0000-0000-0000A3360000}"/>
    <cellStyle name="Reports-0 2 2 3 7" xfId="16885" xr:uid="{00000000-0005-0000-0000-0000A4360000}"/>
    <cellStyle name="Reports-0 2 2 4" xfId="16877" xr:uid="{00000000-0005-0000-0000-0000A5360000}"/>
    <cellStyle name="Reports-0 2 3" xfId="16604" xr:uid="{00000000-0005-0000-0000-0000A6360000}"/>
    <cellStyle name="Reports-0 2 3 2" xfId="16605" xr:uid="{00000000-0005-0000-0000-0000A7360000}"/>
    <cellStyle name="Reports-0 2 3 2 2" xfId="16606" xr:uid="{00000000-0005-0000-0000-0000A8360000}"/>
    <cellStyle name="Reports-0 2 3 2 2 2" xfId="16607" xr:uid="{00000000-0005-0000-0000-0000A9360000}"/>
    <cellStyle name="Reports-0 2 3 2 2 2 2" xfId="16894" xr:uid="{00000000-0005-0000-0000-0000AA360000}"/>
    <cellStyle name="Reports-0 2 3 2 2 3" xfId="16608" xr:uid="{00000000-0005-0000-0000-0000AB360000}"/>
    <cellStyle name="Reports-0 2 3 2 2 3 2" xfId="16895" xr:uid="{00000000-0005-0000-0000-0000AC360000}"/>
    <cellStyle name="Reports-0 2 3 2 2 4" xfId="16609" xr:uid="{00000000-0005-0000-0000-0000AD360000}"/>
    <cellStyle name="Reports-0 2 3 2 2 4 2" xfId="16896" xr:uid="{00000000-0005-0000-0000-0000AE360000}"/>
    <cellStyle name="Reports-0 2 3 2 2 5" xfId="16610" xr:uid="{00000000-0005-0000-0000-0000AF360000}"/>
    <cellStyle name="Reports-0 2 3 2 2 5 2" xfId="16897" xr:uid="{00000000-0005-0000-0000-0000B0360000}"/>
    <cellStyle name="Reports-0 2 3 2 2 6" xfId="16611" xr:uid="{00000000-0005-0000-0000-0000B1360000}"/>
    <cellStyle name="Reports-0 2 3 2 2 6 2" xfId="16898" xr:uid="{00000000-0005-0000-0000-0000B2360000}"/>
    <cellStyle name="Reports-0 2 3 2 2 7" xfId="16893" xr:uid="{00000000-0005-0000-0000-0000B3360000}"/>
    <cellStyle name="Reports-0 2 3 2 3" xfId="16892" xr:uid="{00000000-0005-0000-0000-0000B4360000}"/>
    <cellStyle name="Reports-0 2 3 3" xfId="16612" xr:uid="{00000000-0005-0000-0000-0000B5360000}"/>
    <cellStyle name="Reports-0 2 3 3 2" xfId="16613" xr:uid="{00000000-0005-0000-0000-0000B6360000}"/>
    <cellStyle name="Reports-0 2 3 3 2 2" xfId="16900" xr:uid="{00000000-0005-0000-0000-0000B7360000}"/>
    <cellStyle name="Reports-0 2 3 3 3" xfId="16614" xr:uid="{00000000-0005-0000-0000-0000B8360000}"/>
    <cellStyle name="Reports-0 2 3 3 3 2" xfId="16901" xr:uid="{00000000-0005-0000-0000-0000B9360000}"/>
    <cellStyle name="Reports-0 2 3 3 4" xfId="16615" xr:uid="{00000000-0005-0000-0000-0000BA360000}"/>
    <cellStyle name="Reports-0 2 3 3 4 2" xfId="16902" xr:uid="{00000000-0005-0000-0000-0000BB360000}"/>
    <cellStyle name="Reports-0 2 3 3 5" xfId="16616" xr:uid="{00000000-0005-0000-0000-0000BC360000}"/>
    <cellStyle name="Reports-0 2 3 3 5 2" xfId="16903" xr:uid="{00000000-0005-0000-0000-0000BD360000}"/>
    <cellStyle name="Reports-0 2 3 3 6" xfId="16617" xr:uid="{00000000-0005-0000-0000-0000BE360000}"/>
    <cellStyle name="Reports-0 2 3 3 6 2" xfId="16904" xr:uid="{00000000-0005-0000-0000-0000BF360000}"/>
    <cellStyle name="Reports-0 2 3 3 7" xfId="16899" xr:uid="{00000000-0005-0000-0000-0000C0360000}"/>
    <cellStyle name="Reports-0 2 3 4" xfId="16891" xr:uid="{00000000-0005-0000-0000-0000C1360000}"/>
    <cellStyle name="Reports-0 2 4" xfId="16618" xr:uid="{00000000-0005-0000-0000-0000C2360000}"/>
    <cellStyle name="Reports-0 2 4 2" xfId="16619" xr:uid="{00000000-0005-0000-0000-0000C3360000}"/>
    <cellStyle name="Reports-0 2 4 2 2" xfId="16620" xr:uid="{00000000-0005-0000-0000-0000C4360000}"/>
    <cellStyle name="Reports-0 2 4 2 2 2" xfId="16621" xr:uid="{00000000-0005-0000-0000-0000C5360000}"/>
    <cellStyle name="Reports-0 2 4 2 2 2 2" xfId="16908" xr:uid="{00000000-0005-0000-0000-0000C6360000}"/>
    <cellStyle name="Reports-0 2 4 2 2 3" xfId="16622" xr:uid="{00000000-0005-0000-0000-0000C7360000}"/>
    <cellStyle name="Reports-0 2 4 2 2 3 2" xfId="16909" xr:uid="{00000000-0005-0000-0000-0000C8360000}"/>
    <cellStyle name="Reports-0 2 4 2 2 4" xfId="16623" xr:uid="{00000000-0005-0000-0000-0000C9360000}"/>
    <cellStyle name="Reports-0 2 4 2 2 4 2" xfId="16910" xr:uid="{00000000-0005-0000-0000-0000CA360000}"/>
    <cellStyle name="Reports-0 2 4 2 2 5" xfId="16624" xr:uid="{00000000-0005-0000-0000-0000CB360000}"/>
    <cellStyle name="Reports-0 2 4 2 2 5 2" xfId="16911" xr:uid="{00000000-0005-0000-0000-0000CC360000}"/>
    <cellStyle name="Reports-0 2 4 2 2 6" xfId="16625" xr:uid="{00000000-0005-0000-0000-0000CD360000}"/>
    <cellStyle name="Reports-0 2 4 2 2 6 2" xfId="16912" xr:uid="{00000000-0005-0000-0000-0000CE360000}"/>
    <cellStyle name="Reports-0 2 4 2 2 7" xfId="16907" xr:uid="{00000000-0005-0000-0000-0000CF360000}"/>
    <cellStyle name="Reports-0 2 4 2 3" xfId="16906" xr:uid="{00000000-0005-0000-0000-0000D0360000}"/>
    <cellStyle name="Reports-0 2 4 3" xfId="16626" xr:uid="{00000000-0005-0000-0000-0000D1360000}"/>
    <cellStyle name="Reports-0 2 4 3 2" xfId="16627" xr:uid="{00000000-0005-0000-0000-0000D2360000}"/>
    <cellStyle name="Reports-0 2 4 3 2 2" xfId="16914" xr:uid="{00000000-0005-0000-0000-0000D3360000}"/>
    <cellStyle name="Reports-0 2 4 3 3" xfId="16628" xr:uid="{00000000-0005-0000-0000-0000D4360000}"/>
    <cellStyle name="Reports-0 2 4 3 3 2" xfId="16915" xr:uid="{00000000-0005-0000-0000-0000D5360000}"/>
    <cellStyle name="Reports-0 2 4 3 4" xfId="16629" xr:uid="{00000000-0005-0000-0000-0000D6360000}"/>
    <cellStyle name="Reports-0 2 4 3 4 2" xfId="16916" xr:uid="{00000000-0005-0000-0000-0000D7360000}"/>
    <cellStyle name="Reports-0 2 4 3 5" xfId="16630" xr:uid="{00000000-0005-0000-0000-0000D8360000}"/>
    <cellStyle name="Reports-0 2 4 3 5 2" xfId="16917" xr:uid="{00000000-0005-0000-0000-0000D9360000}"/>
    <cellStyle name="Reports-0 2 4 3 6" xfId="16631" xr:uid="{00000000-0005-0000-0000-0000DA360000}"/>
    <cellStyle name="Reports-0 2 4 3 6 2" xfId="16918" xr:uid="{00000000-0005-0000-0000-0000DB360000}"/>
    <cellStyle name="Reports-0 2 4 3 7" xfId="16913" xr:uid="{00000000-0005-0000-0000-0000DC360000}"/>
    <cellStyle name="Reports-0 2 4 4" xfId="16905" xr:uid="{00000000-0005-0000-0000-0000DD360000}"/>
    <cellStyle name="Reports-0 2 5" xfId="16632" xr:uid="{00000000-0005-0000-0000-0000DE360000}"/>
    <cellStyle name="Reports-0 2 5 2" xfId="16633" xr:uid="{00000000-0005-0000-0000-0000DF360000}"/>
    <cellStyle name="Reports-0 2 5 2 2" xfId="16634" xr:uid="{00000000-0005-0000-0000-0000E0360000}"/>
    <cellStyle name="Reports-0 2 5 2 2 2" xfId="16635" xr:uid="{00000000-0005-0000-0000-0000E1360000}"/>
    <cellStyle name="Reports-0 2 5 2 2 2 2" xfId="16922" xr:uid="{00000000-0005-0000-0000-0000E2360000}"/>
    <cellStyle name="Reports-0 2 5 2 2 3" xfId="16636" xr:uid="{00000000-0005-0000-0000-0000E3360000}"/>
    <cellStyle name="Reports-0 2 5 2 2 3 2" xfId="16923" xr:uid="{00000000-0005-0000-0000-0000E4360000}"/>
    <cellStyle name="Reports-0 2 5 2 2 4" xfId="16637" xr:uid="{00000000-0005-0000-0000-0000E5360000}"/>
    <cellStyle name="Reports-0 2 5 2 2 4 2" xfId="16924" xr:uid="{00000000-0005-0000-0000-0000E6360000}"/>
    <cellStyle name="Reports-0 2 5 2 2 5" xfId="16638" xr:uid="{00000000-0005-0000-0000-0000E7360000}"/>
    <cellStyle name="Reports-0 2 5 2 2 5 2" xfId="16925" xr:uid="{00000000-0005-0000-0000-0000E8360000}"/>
    <cellStyle name="Reports-0 2 5 2 2 6" xfId="16639" xr:uid="{00000000-0005-0000-0000-0000E9360000}"/>
    <cellStyle name="Reports-0 2 5 2 2 6 2" xfId="16926" xr:uid="{00000000-0005-0000-0000-0000EA360000}"/>
    <cellStyle name="Reports-0 2 5 2 2 7" xfId="16921" xr:uid="{00000000-0005-0000-0000-0000EB360000}"/>
    <cellStyle name="Reports-0 2 5 2 3" xfId="16920" xr:uid="{00000000-0005-0000-0000-0000EC360000}"/>
    <cellStyle name="Reports-0 2 5 3" xfId="16640" xr:uid="{00000000-0005-0000-0000-0000ED360000}"/>
    <cellStyle name="Reports-0 2 5 3 2" xfId="16641" xr:uid="{00000000-0005-0000-0000-0000EE360000}"/>
    <cellStyle name="Reports-0 2 5 3 2 2" xfId="16928" xr:uid="{00000000-0005-0000-0000-0000EF360000}"/>
    <cellStyle name="Reports-0 2 5 3 3" xfId="16642" xr:uid="{00000000-0005-0000-0000-0000F0360000}"/>
    <cellStyle name="Reports-0 2 5 3 3 2" xfId="16929" xr:uid="{00000000-0005-0000-0000-0000F1360000}"/>
    <cellStyle name="Reports-0 2 5 3 4" xfId="16643" xr:uid="{00000000-0005-0000-0000-0000F2360000}"/>
    <cellStyle name="Reports-0 2 5 3 4 2" xfId="16930" xr:uid="{00000000-0005-0000-0000-0000F3360000}"/>
    <cellStyle name="Reports-0 2 5 3 5" xfId="16644" xr:uid="{00000000-0005-0000-0000-0000F4360000}"/>
    <cellStyle name="Reports-0 2 5 3 5 2" xfId="16931" xr:uid="{00000000-0005-0000-0000-0000F5360000}"/>
    <cellStyle name="Reports-0 2 5 3 6" xfId="16645" xr:uid="{00000000-0005-0000-0000-0000F6360000}"/>
    <cellStyle name="Reports-0 2 5 3 6 2" xfId="16932" xr:uid="{00000000-0005-0000-0000-0000F7360000}"/>
    <cellStyle name="Reports-0 2 5 3 7" xfId="16927" xr:uid="{00000000-0005-0000-0000-0000F8360000}"/>
    <cellStyle name="Reports-0 2 5 4" xfId="16919" xr:uid="{00000000-0005-0000-0000-0000F9360000}"/>
    <cellStyle name="Reports-0 2 6" xfId="16646" xr:uid="{00000000-0005-0000-0000-0000FA360000}"/>
    <cellStyle name="Reports-0 2 6 2" xfId="16647" xr:uid="{00000000-0005-0000-0000-0000FB360000}"/>
    <cellStyle name="Reports-0 2 6 2 2" xfId="16648" xr:uid="{00000000-0005-0000-0000-0000FC360000}"/>
    <cellStyle name="Reports-0 2 6 2 2 2" xfId="16935" xr:uid="{00000000-0005-0000-0000-0000FD360000}"/>
    <cellStyle name="Reports-0 2 6 2 3" xfId="16649" xr:uid="{00000000-0005-0000-0000-0000FE360000}"/>
    <cellStyle name="Reports-0 2 6 2 3 2" xfId="16936" xr:uid="{00000000-0005-0000-0000-0000FF360000}"/>
    <cellStyle name="Reports-0 2 6 2 4" xfId="16650" xr:uid="{00000000-0005-0000-0000-000000370000}"/>
    <cellStyle name="Reports-0 2 6 2 4 2" xfId="16937" xr:uid="{00000000-0005-0000-0000-000001370000}"/>
    <cellStyle name="Reports-0 2 6 2 5" xfId="16651" xr:uid="{00000000-0005-0000-0000-000002370000}"/>
    <cellStyle name="Reports-0 2 6 2 5 2" xfId="16938" xr:uid="{00000000-0005-0000-0000-000003370000}"/>
    <cellStyle name="Reports-0 2 6 2 6" xfId="16652" xr:uid="{00000000-0005-0000-0000-000004370000}"/>
    <cellStyle name="Reports-0 2 6 2 6 2" xfId="16939" xr:uid="{00000000-0005-0000-0000-000005370000}"/>
    <cellStyle name="Reports-0 2 6 2 7" xfId="16934" xr:uid="{00000000-0005-0000-0000-000006370000}"/>
    <cellStyle name="Reports-0 2 6 3" xfId="16933" xr:uid="{00000000-0005-0000-0000-000007370000}"/>
    <cellStyle name="Reports-0 2 7" xfId="16653" xr:uid="{00000000-0005-0000-0000-000008370000}"/>
    <cellStyle name="Reports-0 2 7 2" xfId="16654" xr:uid="{00000000-0005-0000-0000-000009370000}"/>
    <cellStyle name="Reports-0 2 7 2 2" xfId="16941" xr:uid="{00000000-0005-0000-0000-00000A370000}"/>
    <cellStyle name="Reports-0 2 7 3" xfId="16655" xr:uid="{00000000-0005-0000-0000-00000B370000}"/>
    <cellStyle name="Reports-0 2 7 3 2" xfId="16942" xr:uid="{00000000-0005-0000-0000-00000C370000}"/>
    <cellStyle name="Reports-0 2 7 4" xfId="16656" xr:uid="{00000000-0005-0000-0000-00000D370000}"/>
    <cellStyle name="Reports-0 2 7 4 2" xfId="16943" xr:uid="{00000000-0005-0000-0000-00000E370000}"/>
    <cellStyle name="Reports-0 2 7 5" xfId="16657" xr:uid="{00000000-0005-0000-0000-00000F370000}"/>
    <cellStyle name="Reports-0 2 7 5 2" xfId="16944" xr:uid="{00000000-0005-0000-0000-000010370000}"/>
    <cellStyle name="Reports-0 2 7 6" xfId="16658" xr:uid="{00000000-0005-0000-0000-000011370000}"/>
    <cellStyle name="Reports-0 2 7 6 2" xfId="16945" xr:uid="{00000000-0005-0000-0000-000012370000}"/>
    <cellStyle name="Reports-0 2 7 7" xfId="16940" xr:uid="{00000000-0005-0000-0000-000013370000}"/>
    <cellStyle name="Reports-0 2 8" xfId="16876" xr:uid="{00000000-0005-0000-0000-000014370000}"/>
    <cellStyle name="Reports-0 3" xfId="16659" xr:uid="{00000000-0005-0000-0000-000015370000}"/>
    <cellStyle name="Reports-0 3 2" xfId="16660" xr:uid="{00000000-0005-0000-0000-000016370000}"/>
    <cellStyle name="Reports-0 3 2 2" xfId="16661" xr:uid="{00000000-0005-0000-0000-000017370000}"/>
    <cellStyle name="Reports-0 3 2 2 2" xfId="16662" xr:uid="{00000000-0005-0000-0000-000018370000}"/>
    <cellStyle name="Reports-0 3 2 2 2 2" xfId="16949" xr:uid="{00000000-0005-0000-0000-000019370000}"/>
    <cellStyle name="Reports-0 3 2 2 3" xfId="16663" xr:uid="{00000000-0005-0000-0000-00001A370000}"/>
    <cellStyle name="Reports-0 3 2 2 3 2" xfId="16950" xr:uid="{00000000-0005-0000-0000-00001B370000}"/>
    <cellStyle name="Reports-0 3 2 2 4" xfId="16664" xr:uid="{00000000-0005-0000-0000-00001C370000}"/>
    <cellStyle name="Reports-0 3 2 2 4 2" xfId="16951" xr:uid="{00000000-0005-0000-0000-00001D370000}"/>
    <cellStyle name="Reports-0 3 2 2 5" xfId="16665" xr:uid="{00000000-0005-0000-0000-00001E370000}"/>
    <cellStyle name="Reports-0 3 2 2 5 2" xfId="16952" xr:uid="{00000000-0005-0000-0000-00001F370000}"/>
    <cellStyle name="Reports-0 3 2 2 6" xfId="16666" xr:uid="{00000000-0005-0000-0000-000020370000}"/>
    <cellStyle name="Reports-0 3 2 2 6 2" xfId="16953" xr:uid="{00000000-0005-0000-0000-000021370000}"/>
    <cellStyle name="Reports-0 3 2 2 7" xfId="16948" xr:uid="{00000000-0005-0000-0000-000022370000}"/>
    <cellStyle name="Reports-0 3 2 3" xfId="16947" xr:uid="{00000000-0005-0000-0000-000023370000}"/>
    <cellStyle name="Reports-0 3 3" xfId="16667" xr:uid="{00000000-0005-0000-0000-000024370000}"/>
    <cellStyle name="Reports-0 3 3 2" xfId="16668" xr:uid="{00000000-0005-0000-0000-000025370000}"/>
    <cellStyle name="Reports-0 3 3 2 2" xfId="16955" xr:uid="{00000000-0005-0000-0000-000026370000}"/>
    <cellStyle name="Reports-0 3 3 3" xfId="16669" xr:uid="{00000000-0005-0000-0000-000027370000}"/>
    <cellStyle name="Reports-0 3 3 3 2" xfId="16956" xr:uid="{00000000-0005-0000-0000-000028370000}"/>
    <cellStyle name="Reports-0 3 3 4" xfId="16670" xr:uid="{00000000-0005-0000-0000-000029370000}"/>
    <cellStyle name="Reports-0 3 3 4 2" xfId="16957" xr:uid="{00000000-0005-0000-0000-00002A370000}"/>
    <cellStyle name="Reports-0 3 3 5" xfId="16671" xr:uid="{00000000-0005-0000-0000-00002B370000}"/>
    <cellStyle name="Reports-0 3 3 5 2" xfId="16958" xr:uid="{00000000-0005-0000-0000-00002C370000}"/>
    <cellStyle name="Reports-0 3 3 6" xfId="16672" xr:uid="{00000000-0005-0000-0000-00002D370000}"/>
    <cellStyle name="Reports-0 3 3 6 2" xfId="16959" xr:uid="{00000000-0005-0000-0000-00002E370000}"/>
    <cellStyle name="Reports-0 3 3 7" xfId="16954" xr:uid="{00000000-0005-0000-0000-00002F370000}"/>
    <cellStyle name="Reports-0 3 4" xfId="16946" xr:uid="{00000000-0005-0000-0000-000030370000}"/>
    <cellStyle name="Reports-0 4" xfId="16673" xr:uid="{00000000-0005-0000-0000-000031370000}"/>
    <cellStyle name="Reports-0 4 2" xfId="16674" xr:uid="{00000000-0005-0000-0000-000032370000}"/>
    <cellStyle name="Reports-0 4 2 2" xfId="16675" xr:uid="{00000000-0005-0000-0000-000033370000}"/>
    <cellStyle name="Reports-0 4 2 2 2" xfId="16676" xr:uid="{00000000-0005-0000-0000-000034370000}"/>
    <cellStyle name="Reports-0 4 2 2 2 2" xfId="16963" xr:uid="{00000000-0005-0000-0000-000035370000}"/>
    <cellStyle name="Reports-0 4 2 2 3" xfId="16677" xr:uid="{00000000-0005-0000-0000-000036370000}"/>
    <cellStyle name="Reports-0 4 2 2 3 2" xfId="16964" xr:uid="{00000000-0005-0000-0000-000037370000}"/>
    <cellStyle name="Reports-0 4 2 2 4" xfId="16678" xr:uid="{00000000-0005-0000-0000-000038370000}"/>
    <cellStyle name="Reports-0 4 2 2 4 2" xfId="16965" xr:uid="{00000000-0005-0000-0000-000039370000}"/>
    <cellStyle name="Reports-0 4 2 2 5" xfId="16679" xr:uid="{00000000-0005-0000-0000-00003A370000}"/>
    <cellStyle name="Reports-0 4 2 2 5 2" xfId="16966" xr:uid="{00000000-0005-0000-0000-00003B370000}"/>
    <cellStyle name="Reports-0 4 2 2 6" xfId="16680" xr:uid="{00000000-0005-0000-0000-00003C370000}"/>
    <cellStyle name="Reports-0 4 2 2 6 2" xfId="16967" xr:uid="{00000000-0005-0000-0000-00003D370000}"/>
    <cellStyle name="Reports-0 4 2 2 7" xfId="16962" xr:uid="{00000000-0005-0000-0000-00003E370000}"/>
    <cellStyle name="Reports-0 4 2 3" xfId="16961" xr:uid="{00000000-0005-0000-0000-00003F370000}"/>
    <cellStyle name="Reports-0 4 3" xfId="16681" xr:uid="{00000000-0005-0000-0000-000040370000}"/>
    <cellStyle name="Reports-0 4 3 2" xfId="16682" xr:uid="{00000000-0005-0000-0000-000041370000}"/>
    <cellStyle name="Reports-0 4 3 2 2" xfId="16969" xr:uid="{00000000-0005-0000-0000-000042370000}"/>
    <cellStyle name="Reports-0 4 3 3" xfId="16683" xr:uid="{00000000-0005-0000-0000-000043370000}"/>
    <cellStyle name="Reports-0 4 3 3 2" xfId="16970" xr:uid="{00000000-0005-0000-0000-000044370000}"/>
    <cellStyle name="Reports-0 4 3 4" xfId="16684" xr:uid="{00000000-0005-0000-0000-000045370000}"/>
    <cellStyle name="Reports-0 4 3 4 2" xfId="16971" xr:uid="{00000000-0005-0000-0000-000046370000}"/>
    <cellStyle name="Reports-0 4 3 5" xfId="16685" xr:uid="{00000000-0005-0000-0000-000047370000}"/>
    <cellStyle name="Reports-0 4 3 5 2" xfId="16972" xr:uid="{00000000-0005-0000-0000-000048370000}"/>
    <cellStyle name="Reports-0 4 3 6" xfId="16686" xr:uid="{00000000-0005-0000-0000-000049370000}"/>
    <cellStyle name="Reports-0 4 3 6 2" xfId="16973" xr:uid="{00000000-0005-0000-0000-00004A370000}"/>
    <cellStyle name="Reports-0 4 3 7" xfId="16968" xr:uid="{00000000-0005-0000-0000-00004B370000}"/>
    <cellStyle name="Reports-0 4 4" xfId="16960" xr:uid="{00000000-0005-0000-0000-00004C370000}"/>
    <cellStyle name="Reports-0 5" xfId="16687" xr:uid="{00000000-0005-0000-0000-00004D370000}"/>
    <cellStyle name="Reports-0 5 2" xfId="16688" xr:uid="{00000000-0005-0000-0000-00004E370000}"/>
    <cellStyle name="Reports-0 5 2 2" xfId="16689" xr:uid="{00000000-0005-0000-0000-00004F370000}"/>
    <cellStyle name="Reports-0 5 2 2 2" xfId="16690" xr:uid="{00000000-0005-0000-0000-000050370000}"/>
    <cellStyle name="Reports-0 5 2 2 2 2" xfId="16977" xr:uid="{00000000-0005-0000-0000-000051370000}"/>
    <cellStyle name="Reports-0 5 2 2 3" xfId="16691" xr:uid="{00000000-0005-0000-0000-000052370000}"/>
    <cellStyle name="Reports-0 5 2 2 3 2" xfId="16978" xr:uid="{00000000-0005-0000-0000-000053370000}"/>
    <cellStyle name="Reports-0 5 2 2 4" xfId="16692" xr:uid="{00000000-0005-0000-0000-000054370000}"/>
    <cellStyle name="Reports-0 5 2 2 4 2" xfId="16979" xr:uid="{00000000-0005-0000-0000-000055370000}"/>
    <cellStyle name="Reports-0 5 2 2 5" xfId="16693" xr:uid="{00000000-0005-0000-0000-000056370000}"/>
    <cellStyle name="Reports-0 5 2 2 5 2" xfId="16980" xr:uid="{00000000-0005-0000-0000-000057370000}"/>
    <cellStyle name="Reports-0 5 2 2 6" xfId="16694" xr:uid="{00000000-0005-0000-0000-000058370000}"/>
    <cellStyle name="Reports-0 5 2 2 6 2" xfId="16981" xr:uid="{00000000-0005-0000-0000-000059370000}"/>
    <cellStyle name="Reports-0 5 2 2 7" xfId="16976" xr:uid="{00000000-0005-0000-0000-00005A370000}"/>
    <cellStyle name="Reports-0 5 2 3" xfId="16975" xr:uid="{00000000-0005-0000-0000-00005B370000}"/>
    <cellStyle name="Reports-0 5 3" xfId="16695" xr:uid="{00000000-0005-0000-0000-00005C370000}"/>
    <cellStyle name="Reports-0 5 3 2" xfId="16696" xr:uid="{00000000-0005-0000-0000-00005D370000}"/>
    <cellStyle name="Reports-0 5 3 2 2" xfId="16983" xr:uid="{00000000-0005-0000-0000-00005E370000}"/>
    <cellStyle name="Reports-0 5 3 3" xfId="16697" xr:uid="{00000000-0005-0000-0000-00005F370000}"/>
    <cellStyle name="Reports-0 5 3 3 2" xfId="16984" xr:uid="{00000000-0005-0000-0000-000060370000}"/>
    <cellStyle name="Reports-0 5 3 4" xfId="16698" xr:uid="{00000000-0005-0000-0000-000061370000}"/>
    <cellStyle name="Reports-0 5 3 4 2" xfId="16985" xr:uid="{00000000-0005-0000-0000-000062370000}"/>
    <cellStyle name="Reports-0 5 3 5" xfId="16699" xr:uid="{00000000-0005-0000-0000-000063370000}"/>
    <cellStyle name="Reports-0 5 3 5 2" xfId="16986" xr:uid="{00000000-0005-0000-0000-000064370000}"/>
    <cellStyle name="Reports-0 5 3 6" xfId="16700" xr:uid="{00000000-0005-0000-0000-000065370000}"/>
    <cellStyle name="Reports-0 5 3 6 2" xfId="16987" xr:uid="{00000000-0005-0000-0000-000066370000}"/>
    <cellStyle name="Reports-0 5 3 7" xfId="16982" xr:uid="{00000000-0005-0000-0000-000067370000}"/>
    <cellStyle name="Reports-0 5 4" xfId="16974" xr:uid="{00000000-0005-0000-0000-000068370000}"/>
    <cellStyle name="Reports-0 6" xfId="16701" xr:uid="{00000000-0005-0000-0000-000069370000}"/>
    <cellStyle name="Reports-0 6 2" xfId="16702" xr:uid="{00000000-0005-0000-0000-00006A370000}"/>
    <cellStyle name="Reports-0 6 2 2" xfId="16703" xr:uid="{00000000-0005-0000-0000-00006B370000}"/>
    <cellStyle name="Reports-0 6 2 2 2" xfId="16704" xr:uid="{00000000-0005-0000-0000-00006C370000}"/>
    <cellStyle name="Reports-0 6 2 2 2 2" xfId="16991" xr:uid="{00000000-0005-0000-0000-00006D370000}"/>
    <cellStyle name="Reports-0 6 2 2 3" xfId="16705" xr:uid="{00000000-0005-0000-0000-00006E370000}"/>
    <cellStyle name="Reports-0 6 2 2 3 2" xfId="16992" xr:uid="{00000000-0005-0000-0000-00006F370000}"/>
    <cellStyle name="Reports-0 6 2 2 4" xfId="16706" xr:uid="{00000000-0005-0000-0000-000070370000}"/>
    <cellStyle name="Reports-0 6 2 2 4 2" xfId="16993" xr:uid="{00000000-0005-0000-0000-000071370000}"/>
    <cellStyle name="Reports-0 6 2 2 5" xfId="16707" xr:uid="{00000000-0005-0000-0000-000072370000}"/>
    <cellStyle name="Reports-0 6 2 2 5 2" xfId="16994" xr:uid="{00000000-0005-0000-0000-000073370000}"/>
    <cellStyle name="Reports-0 6 2 2 6" xfId="16708" xr:uid="{00000000-0005-0000-0000-000074370000}"/>
    <cellStyle name="Reports-0 6 2 2 6 2" xfId="16995" xr:uid="{00000000-0005-0000-0000-000075370000}"/>
    <cellStyle name="Reports-0 6 2 2 7" xfId="16990" xr:uid="{00000000-0005-0000-0000-000076370000}"/>
    <cellStyle name="Reports-0 6 2 3" xfId="16989" xr:uid="{00000000-0005-0000-0000-000077370000}"/>
    <cellStyle name="Reports-0 6 3" xfId="16709" xr:uid="{00000000-0005-0000-0000-000078370000}"/>
    <cellStyle name="Reports-0 6 3 2" xfId="16710" xr:uid="{00000000-0005-0000-0000-000079370000}"/>
    <cellStyle name="Reports-0 6 3 2 2" xfId="16997" xr:uid="{00000000-0005-0000-0000-00007A370000}"/>
    <cellStyle name="Reports-0 6 3 3" xfId="16711" xr:uid="{00000000-0005-0000-0000-00007B370000}"/>
    <cellStyle name="Reports-0 6 3 3 2" xfId="16998" xr:uid="{00000000-0005-0000-0000-00007C370000}"/>
    <cellStyle name="Reports-0 6 3 4" xfId="16712" xr:uid="{00000000-0005-0000-0000-00007D370000}"/>
    <cellStyle name="Reports-0 6 3 4 2" xfId="16999" xr:uid="{00000000-0005-0000-0000-00007E370000}"/>
    <cellStyle name="Reports-0 6 3 5" xfId="16713" xr:uid="{00000000-0005-0000-0000-00007F370000}"/>
    <cellStyle name="Reports-0 6 3 5 2" xfId="17000" xr:uid="{00000000-0005-0000-0000-000080370000}"/>
    <cellStyle name="Reports-0 6 3 6" xfId="16714" xr:uid="{00000000-0005-0000-0000-000081370000}"/>
    <cellStyle name="Reports-0 6 3 6 2" xfId="17001" xr:uid="{00000000-0005-0000-0000-000082370000}"/>
    <cellStyle name="Reports-0 6 3 7" xfId="16996" xr:uid="{00000000-0005-0000-0000-000083370000}"/>
    <cellStyle name="Reports-0 6 4" xfId="16988" xr:uid="{00000000-0005-0000-0000-000084370000}"/>
    <cellStyle name="Reports-0 7" xfId="16715" xr:uid="{00000000-0005-0000-0000-000085370000}"/>
    <cellStyle name="Reports-0 7 2" xfId="16716" xr:uid="{00000000-0005-0000-0000-000086370000}"/>
    <cellStyle name="Reports-0 7 2 2" xfId="16717" xr:uid="{00000000-0005-0000-0000-000087370000}"/>
    <cellStyle name="Reports-0 7 2 2 2" xfId="17004" xr:uid="{00000000-0005-0000-0000-000088370000}"/>
    <cellStyle name="Reports-0 7 2 3" xfId="16718" xr:uid="{00000000-0005-0000-0000-000089370000}"/>
    <cellStyle name="Reports-0 7 2 3 2" xfId="17005" xr:uid="{00000000-0005-0000-0000-00008A370000}"/>
    <cellStyle name="Reports-0 7 2 4" xfId="16719" xr:uid="{00000000-0005-0000-0000-00008B370000}"/>
    <cellStyle name="Reports-0 7 2 4 2" xfId="17006" xr:uid="{00000000-0005-0000-0000-00008C370000}"/>
    <cellStyle name="Reports-0 7 2 5" xfId="16720" xr:uid="{00000000-0005-0000-0000-00008D370000}"/>
    <cellStyle name="Reports-0 7 2 5 2" xfId="17007" xr:uid="{00000000-0005-0000-0000-00008E370000}"/>
    <cellStyle name="Reports-0 7 2 6" xfId="16721" xr:uid="{00000000-0005-0000-0000-00008F370000}"/>
    <cellStyle name="Reports-0 7 2 6 2" xfId="17008" xr:uid="{00000000-0005-0000-0000-000090370000}"/>
    <cellStyle name="Reports-0 7 2 7" xfId="17003" xr:uid="{00000000-0005-0000-0000-000091370000}"/>
    <cellStyle name="Reports-0 7 3" xfId="17002" xr:uid="{00000000-0005-0000-0000-000092370000}"/>
    <cellStyle name="Reports-0 8" xfId="16722" xr:uid="{00000000-0005-0000-0000-000093370000}"/>
    <cellStyle name="Reports-0 8 2" xfId="16723" xr:uid="{00000000-0005-0000-0000-000094370000}"/>
    <cellStyle name="Reports-0 8 2 2" xfId="17010" xr:uid="{00000000-0005-0000-0000-000095370000}"/>
    <cellStyle name="Reports-0 8 3" xfId="16724" xr:uid="{00000000-0005-0000-0000-000096370000}"/>
    <cellStyle name="Reports-0 8 3 2" xfId="17011" xr:uid="{00000000-0005-0000-0000-000097370000}"/>
    <cellStyle name="Reports-0 8 4" xfId="16725" xr:uid="{00000000-0005-0000-0000-000098370000}"/>
    <cellStyle name="Reports-0 8 4 2" xfId="17012" xr:uid="{00000000-0005-0000-0000-000099370000}"/>
    <cellStyle name="Reports-0 8 5" xfId="16726" xr:uid="{00000000-0005-0000-0000-00009A370000}"/>
    <cellStyle name="Reports-0 8 5 2" xfId="17013" xr:uid="{00000000-0005-0000-0000-00009B370000}"/>
    <cellStyle name="Reports-0 8 6" xfId="16727" xr:uid="{00000000-0005-0000-0000-00009C370000}"/>
    <cellStyle name="Reports-0 8 6 2" xfId="17014" xr:uid="{00000000-0005-0000-0000-00009D370000}"/>
    <cellStyle name="Reports-0 8 7" xfId="17009" xr:uid="{00000000-0005-0000-0000-00009E370000}"/>
    <cellStyle name="Reports-0 9" xfId="16875" xr:uid="{00000000-0005-0000-0000-00009F370000}"/>
    <cellStyle name="Reports-2" xfId="16728" xr:uid="{00000000-0005-0000-0000-0000A0370000}"/>
    <cellStyle name="Reports-2 2" xfId="16729" xr:uid="{00000000-0005-0000-0000-0000A1370000}"/>
    <cellStyle name="Reports-2 2 2" xfId="16730" xr:uid="{00000000-0005-0000-0000-0000A2370000}"/>
    <cellStyle name="Reports-2 2 2 2" xfId="16731" xr:uid="{00000000-0005-0000-0000-0000A3370000}"/>
    <cellStyle name="Reports-2 2 3" xfId="16732" xr:uid="{00000000-0005-0000-0000-0000A4370000}"/>
    <cellStyle name="Reports-2 3" xfId="16733" xr:uid="{00000000-0005-0000-0000-0000A5370000}"/>
    <cellStyle name="Reports-2 3 2" xfId="16734" xr:uid="{00000000-0005-0000-0000-0000A6370000}"/>
    <cellStyle name="Reports-2 3 2 2" xfId="16735" xr:uid="{00000000-0005-0000-0000-0000A7370000}"/>
    <cellStyle name="Reports-2 3 3" xfId="16736" xr:uid="{00000000-0005-0000-0000-0000A8370000}"/>
    <cellStyle name="Reports-2 4" xfId="16737" xr:uid="{00000000-0005-0000-0000-0000A9370000}"/>
    <cellStyle name="Reports-2 4 2" xfId="16738" xr:uid="{00000000-0005-0000-0000-0000AA370000}"/>
    <cellStyle name="Reports-2 4 2 2" xfId="16739" xr:uid="{00000000-0005-0000-0000-0000AB370000}"/>
    <cellStyle name="Reports-2 4 3" xfId="16740" xr:uid="{00000000-0005-0000-0000-0000AC370000}"/>
    <cellStyle name="Reports-2 5" xfId="16741" xr:uid="{00000000-0005-0000-0000-0000AD370000}"/>
    <cellStyle name="Reports-2 5 2" xfId="16742" xr:uid="{00000000-0005-0000-0000-0000AE370000}"/>
    <cellStyle name="Reports-2 5 2 2" xfId="16743" xr:uid="{00000000-0005-0000-0000-0000AF370000}"/>
    <cellStyle name="Reports-2 5 3" xfId="16744" xr:uid="{00000000-0005-0000-0000-0000B0370000}"/>
    <cellStyle name="Reports-2 6" xfId="16745" xr:uid="{00000000-0005-0000-0000-0000B1370000}"/>
    <cellStyle name="Reports-2 6 2" xfId="16746" xr:uid="{00000000-0005-0000-0000-0000B2370000}"/>
    <cellStyle name="Reports-2 7" xfId="16747" xr:uid="{00000000-0005-0000-0000-0000B3370000}"/>
    <cellStyle name="RowLevel_5 2" xfId="16748" xr:uid="{00000000-0005-0000-0000-0000B4370000}"/>
    <cellStyle name="s]_x000d__x000a_BaseCodePage=1256_x000d__x000a_CodePage=1256_x000d__x000a_ResLang=0_x000d__x000a_spooler=yes_x000d__x000a_run=_x000d__x000a_Beep=yes_x000d__x000a_NullPort=None_x000d__x000a_BorderWidth=3_x000d__x000a_CursorBlink" xfId="7913" xr:uid="{00000000-0005-0000-0000-0000B5370000}"/>
    <cellStyle name="s]_x000d__x000a_BaseCodePage=1256_x000d__x000a_CodePage=1256_x000d__x000a_ResLang=0_x000d__x000a_spooler=yes_x000d__x000a_run=_x000d__x000a_Beep=yes_x000d__x000a_NullPort=None_x000d__x000a_BorderWidth=3_x000d__x000a_CursorBlink 2" xfId="7914" xr:uid="{00000000-0005-0000-0000-0000B6370000}"/>
    <cellStyle name="s]_x000d__x000a_BaseCodePage=1256_x000d__x000a_CodePage=1256_x000d__x000a_ResLang=0_x000d__x000a_spooler=yes_x000d__x000a_run=_x000d__x000a_Beep=yes_x000d__x000a_NullPort=None_x000d__x000a_BorderWidth=3_x000d__x000a_CursorBlink 2 2" xfId="12920" xr:uid="{00000000-0005-0000-0000-0000B7370000}"/>
    <cellStyle name="s]_x000d__x000a_BaseCodePage=1256_x000d__x000a_CodePage=1256_x000d__x000a_ResLang=0_x000d__x000a_spooler=yes_x000d__x000a_run=_x000d__x000a_Beep=yes_x000d__x000a_NullPort=None_x000d__x000a_BorderWidth=3_x000d__x000a_CursorBlink 3" xfId="7915" xr:uid="{00000000-0005-0000-0000-0000B8370000}"/>
    <cellStyle name="s]_x000d__x000a_BaseCodePage=1256_x000d__x000a_CodePage=1256_x000d__x000a_ResLang=0_x000d__x000a_spooler=yes_x000d__x000a_run=_x000d__x000a_Beep=yes_x000d__x000a_NullPort=None_x000d__x000a_BorderWidth=3_x000d__x000a_CursorBlink 3 2" xfId="12921" xr:uid="{00000000-0005-0000-0000-0000B9370000}"/>
    <cellStyle name="s]_x000d__x000a_BaseCodePage=1256_x000d__x000a_CodePage=1256_x000d__x000a_ResLang=0_x000d__x000a_spooler=yes_x000d__x000a_run=_x000d__x000a_Beep=yes_x000d__x000a_NullPort=None_x000d__x000a_BorderWidth=3_x000d__x000a_CursorBlink 4" xfId="12919" xr:uid="{00000000-0005-0000-0000-0000BA370000}"/>
    <cellStyle name="Shaded" xfId="7916" xr:uid="{00000000-0005-0000-0000-0000BB370000}"/>
    <cellStyle name="Shaded 2" xfId="7917" xr:uid="{00000000-0005-0000-0000-0000BC370000}"/>
    <cellStyle name="Shaded 3" xfId="7918" xr:uid="{00000000-0005-0000-0000-0000BD370000}"/>
    <cellStyle name="Sheet Title" xfId="16749" xr:uid="{00000000-0005-0000-0000-0000BE370000}"/>
    <cellStyle name="Spelling 1033,0" xfId="7919" xr:uid="{00000000-0005-0000-0000-0000BF370000}"/>
    <cellStyle name="Spelling 1033,0 10" xfId="7920" xr:uid="{00000000-0005-0000-0000-0000C0370000}"/>
    <cellStyle name="Spelling 1033,0 10 2" xfId="7921" xr:uid="{00000000-0005-0000-0000-0000C1370000}"/>
    <cellStyle name="Spelling 1033,0 10 3" xfId="7922" xr:uid="{00000000-0005-0000-0000-0000C2370000}"/>
    <cellStyle name="Spelling 1033,0 11" xfId="7923" xr:uid="{00000000-0005-0000-0000-0000C3370000}"/>
    <cellStyle name="Spelling 1033,0 11 2" xfId="7924" xr:uid="{00000000-0005-0000-0000-0000C4370000}"/>
    <cellStyle name="Spelling 1033,0 11 3" xfId="7925" xr:uid="{00000000-0005-0000-0000-0000C5370000}"/>
    <cellStyle name="Spelling 1033,0 12" xfId="7926" xr:uid="{00000000-0005-0000-0000-0000C6370000}"/>
    <cellStyle name="Spelling 1033,0 12 2" xfId="7927" xr:uid="{00000000-0005-0000-0000-0000C7370000}"/>
    <cellStyle name="Spelling 1033,0 12 3" xfId="7928" xr:uid="{00000000-0005-0000-0000-0000C8370000}"/>
    <cellStyle name="Spelling 1033,0 13" xfId="7929" xr:uid="{00000000-0005-0000-0000-0000C9370000}"/>
    <cellStyle name="Spelling 1033,0 13 2" xfId="7930" xr:uid="{00000000-0005-0000-0000-0000CA370000}"/>
    <cellStyle name="Spelling 1033,0 13 3" xfId="7931" xr:uid="{00000000-0005-0000-0000-0000CB370000}"/>
    <cellStyle name="Spelling 1033,0 14" xfId="7932" xr:uid="{00000000-0005-0000-0000-0000CC370000}"/>
    <cellStyle name="Spelling 1033,0 14 2" xfId="7933" xr:uid="{00000000-0005-0000-0000-0000CD370000}"/>
    <cellStyle name="Spelling 1033,0 14 3" xfId="7934" xr:uid="{00000000-0005-0000-0000-0000CE370000}"/>
    <cellStyle name="Spelling 1033,0 15" xfId="7935" xr:uid="{00000000-0005-0000-0000-0000CF370000}"/>
    <cellStyle name="Spelling 1033,0 15 2" xfId="7936" xr:uid="{00000000-0005-0000-0000-0000D0370000}"/>
    <cellStyle name="Spelling 1033,0 15 3" xfId="7937" xr:uid="{00000000-0005-0000-0000-0000D1370000}"/>
    <cellStyle name="Spelling 1033,0 16" xfId="7938" xr:uid="{00000000-0005-0000-0000-0000D2370000}"/>
    <cellStyle name="Spelling 1033,0 16 2" xfId="7939" xr:uid="{00000000-0005-0000-0000-0000D3370000}"/>
    <cellStyle name="Spelling 1033,0 16 3" xfId="7940" xr:uid="{00000000-0005-0000-0000-0000D4370000}"/>
    <cellStyle name="Spelling 1033,0 17" xfId="7941" xr:uid="{00000000-0005-0000-0000-0000D5370000}"/>
    <cellStyle name="Spelling 1033,0 17 2" xfId="7942" xr:uid="{00000000-0005-0000-0000-0000D6370000}"/>
    <cellStyle name="Spelling 1033,0 17 3" xfId="7943" xr:uid="{00000000-0005-0000-0000-0000D7370000}"/>
    <cellStyle name="Spelling 1033,0 18" xfId="7944" xr:uid="{00000000-0005-0000-0000-0000D8370000}"/>
    <cellStyle name="Spelling 1033,0 18 2" xfId="7945" xr:uid="{00000000-0005-0000-0000-0000D9370000}"/>
    <cellStyle name="Spelling 1033,0 18 3" xfId="7946" xr:uid="{00000000-0005-0000-0000-0000DA370000}"/>
    <cellStyle name="Spelling 1033,0 19" xfId="7947" xr:uid="{00000000-0005-0000-0000-0000DB370000}"/>
    <cellStyle name="Spelling 1033,0 19 2" xfId="7948" xr:uid="{00000000-0005-0000-0000-0000DC370000}"/>
    <cellStyle name="Spelling 1033,0 19 3" xfId="7949" xr:uid="{00000000-0005-0000-0000-0000DD370000}"/>
    <cellStyle name="Spelling 1033,0 2" xfId="7950" xr:uid="{00000000-0005-0000-0000-0000DE370000}"/>
    <cellStyle name="Spelling 1033,0 2 10" xfId="7951" xr:uid="{00000000-0005-0000-0000-0000DF370000}"/>
    <cellStyle name="Spelling 1033,0 2 10 2" xfId="7952" xr:uid="{00000000-0005-0000-0000-0000E0370000}"/>
    <cellStyle name="Spelling 1033,0 2 10 3" xfId="7953" xr:uid="{00000000-0005-0000-0000-0000E1370000}"/>
    <cellStyle name="Spelling 1033,0 2 11" xfId="7954" xr:uid="{00000000-0005-0000-0000-0000E2370000}"/>
    <cellStyle name="Spelling 1033,0 2 11 2" xfId="7955" xr:uid="{00000000-0005-0000-0000-0000E3370000}"/>
    <cellStyle name="Spelling 1033,0 2 11 3" xfId="7956" xr:uid="{00000000-0005-0000-0000-0000E4370000}"/>
    <cellStyle name="Spelling 1033,0 2 12" xfId="7957" xr:uid="{00000000-0005-0000-0000-0000E5370000}"/>
    <cellStyle name="Spelling 1033,0 2 12 2" xfId="7958" xr:uid="{00000000-0005-0000-0000-0000E6370000}"/>
    <cellStyle name="Spelling 1033,0 2 12 3" xfId="7959" xr:uid="{00000000-0005-0000-0000-0000E7370000}"/>
    <cellStyle name="Spelling 1033,0 2 13" xfId="7960" xr:uid="{00000000-0005-0000-0000-0000E8370000}"/>
    <cellStyle name="Spelling 1033,0 2 13 2" xfId="7961" xr:uid="{00000000-0005-0000-0000-0000E9370000}"/>
    <cellStyle name="Spelling 1033,0 2 13 3" xfId="7962" xr:uid="{00000000-0005-0000-0000-0000EA370000}"/>
    <cellStyle name="Spelling 1033,0 2 14" xfId="7963" xr:uid="{00000000-0005-0000-0000-0000EB370000}"/>
    <cellStyle name="Spelling 1033,0 2 14 2" xfId="7964" xr:uid="{00000000-0005-0000-0000-0000EC370000}"/>
    <cellStyle name="Spelling 1033,0 2 14 3" xfId="7965" xr:uid="{00000000-0005-0000-0000-0000ED370000}"/>
    <cellStyle name="Spelling 1033,0 2 15" xfId="7966" xr:uid="{00000000-0005-0000-0000-0000EE370000}"/>
    <cellStyle name="Spelling 1033,0 2 15 2" xfId="7967" xr:uid="{00000000-0005-0000-0000-0000EF370000}"/>
    <cellStyle name="Spelling 1033,0 2 15 3" xfId="7968" xr:uid="{00000000-0005-0000-0000-0000F0370000}"/>
    <cellStyle name="Spelling 1033,0 2 16" xfId="7969" xr:uid="{00000000-0005-0000-0000-0000F1370000}"/>
    <cellStyle name="Spelling 1033,0 2 16 2" xfId="7970" xr:uid="{00000000-0005-0000-0000-0000F2370000}"/>
    <cellStyle name="Spelling 1033,0 2 16 3" xfId="7971" xr:uid="{00000000-0005-0000-0000-0000F3370000}"/>
    <cellStyle name="Spelling 1033,0 2 17" xfId="7972" xr:uid="{00000000-0005-0000-0000-0000F4370000}"/>
    <cellStyle name="Spelling 1033,0 2 17 2" xfId="7973" xr:uid="{00000000-0005-0000-0000-0000F5370000}"/>
    <cellStyle name="Spelling 1033,0 2 17 3" xfId="7974" xr:uid="{00000000-0005-0000-0000-0000F6370000}"/>
    <cellStyle name="Spelling 1033,0 2 18" xfId="7975" xr:uid="{00000000-0005-0000-0000-0000F7370000}"/>
    <cellStyle name="Spelling 1033,0 2 18 2" xfId="7976" xr:uid="{00000000-0005-0000-0000-0000F8370000}"/>
    <cellStyle name="Spelling 1033,0 2 18 3" xfId="7977" xr:uid="{00000000-0005-0000-0000-0000F9370000}"/>
    <cellStyle name="Spelling 1033,0 2 19" xfId="7978" xr:uid="{00000000-0005-0000-0000-0000FA370000}"/>
    <cellStyle name="Spelling 1033,0 2 19 2" xfId="7979" xr:uid="{00000000-0005-0000-0000-0000FB370000}"/>
    <cellStyle name="Spelling 1033,0 2 19 3" xfId="7980" xr:uid="{00000000-0005-0000-0000-0000FC370000}"/>
    <cellStyle name="Spelling 1033,0 2 2" xfId="7981" xr:uid="{00000000-0005-0000-0000-0000FD370000}"/>
    <cellStyle name="Spelling 1033,0 2 2 10" xfId="7982" xr:uid="{00000000-0005-0000-0000-0000FE370000}"/>
    <cellStyle name="Spelling 1033,0 2 2 10 2" xfId="7983" xr:uid="{00000000-0005-0000-0000-0000FF370000}"/>
    <cellStyle name="Spelling 1033,0 2 2 10 3" xfId="7984" xr:uid="{00000000-0005-0000-0000-000000380000}"/>
    <cellStyle name="Spelling 1033,0 2 2 11" xfId="7985" xr:uid="{00000000-0005-0000-0000-000001380000}"/>
    <cellStyle name="Spelling 1033,0 2 2 11 2" xfId="7986" xr:uid="{00000000-0005-0000-0000-000002380000}"/>
    <cellStyle name="Spelling 1033,0 2 2 11 3" xfId="7987" xr:uid="{00000000-0005-0000-0000-000003380000}"/>
    <cellStyle name="Spelling 1033,0 2 2 12" xfId="7988" xr:uid="{00000000-0005-0000-0000-000004380000}"/>
    <cellStyle name="Spelling 1033,0 2 2 12 2" xfId="7989" xr:uid="{00000000-0005-0000-0000-000005380000}"/>
    <cellStyle name="Spelling 1033,0 2 2 12 3" xfId="7990" xr:uid="{00000000-0005-0000-0000-000006380000}"/>
    <cellStyle name="Spelling 1033,0 2 2 13" xfId="7991" xr:uid="{00000000-0005-0000-0000-000007380000}"/>
    <cellStyle name="Spelling 1033,0 2 2 13 2" xfId="7992" xr:uid="{00000000-0005-0000-0000-000008380000}"/>
    <cellStyle name="Spelling 1033,0 2 2 13 3" xfId="7993" xr:uid="{00000000-0005-0000-0000-000009380000}"/>
    <cellStyle name="Spelling 1033,0 2 2 14" xfId="7994" xr:uid="{00000000-0005-0000-0000-00000A380000}"/>
    <cellStyle name="Spelling 1033,0 2 2 14 2" xfId="7995" xr:uid="{00000000-0005-0000-0000-00000B380000}"/>
    <cellStyle name="Spelling 1033,0 2 2 14 3" xfId="7996" xr:uid="{00000000-0005-0000-0000-00000C380000}"/>
    <cellStyle name="Spelling 1033,0 2 2 15" xfId="7997" xr:uid="{00000000-0005-0000-0000-00000D380000}"/>
    <cellStyle name="Spelling 1033,0 2 2 15 2" xfId="7998" xr:uid="{00000000-0005-0000-0000-00000E380000}"/>
    <cellStyle name="Spelling 1033,0 2 2 15 3" xfId="7999" xr:uid="{00000000-0005-0000-0000-00000F380000}"/>
    <cellStyle name="Spelling 1033,0 2 2 16" xfId="8000" xr:uid="{00000000-0005-0000-0000-000010380000}"/>
    <cellStyle name="Spelling 1033,0 2 2 16 2" xfId="8001" xr:uid="{00000000-0005-0000-0000-000011380000}"/>
    <cellStyle name="Spelling 1033,0 2 2 16 3" xfId="8002" xr:uid="{00000000-0005-0000-0000-000012380000}"/>
    <cellStyle name="Spelling 1033,0 2 2 17" xfId="8003" xr:uid="{00000000-0005-0000-0000-000013380000}"/>
    <cellStyle name="Spelling 1033,0 2 2 17 2" xfId="8004" xr:uid="{00000000-0005-0000-0000-000014380000}"/>
    <cellStyle name="Spelling 1033,0 2 2 17 3" xfId="8005" xr:uid="{00000000-0005-0000-0000-000015380000}"/>
    <cellStyle name="Spelling 1033,0 2 2 18" xfId="8006" xr:uid="{00000000-0005-0000-0000-000016380000}"/>
    <cellStyle name="Spelling 1033,0 2 2 18 2" xfId="8007" xr:uid="{00000000-0005-0000-0000-000017380000}"/>
    <cellStyle name="Spelling 1033,0 2 2 18 3" xfId="8008" xr:uid="{00000000-0005-0000-0000-000018380000}"/>
    <cellStyle name="Spelling 1033,0 2 2 19" xfId="8009" xr:uid="{00000000-0005-0000-0000-000019380000}"/>
    <cellStyle name="Spelling 1033,0 2 2 19 2" xfId="8010" xr:uid="{00000000-0005-0000-0000-00001A380000}"/>
    <cellStyle name="Spelling 1033,0 2 2 19 3" xfId="8011" xr:uid="{00000000-0005-0000-0000-00001B380000}"/>
    <cellStyle name="Spelling 1033,0 2 2 2" xfId="8012" xr:uid="{00000000-0005-0000-0000-00001C380000}"/>
    <cellStyle name="Spelling 1033,0 2 2 2 2" xfId="8013" xr:uid="{00000000-0005-0000-0000-00001D380000}"/>
    <cellStyle name="Spelling 1033,0 2 2 2 3" xfId="8014" xr:uid="{00000000-0005-0000-0000-00001E380000}"/>
    <cellStyle name="Spelling 1033,0 2 2 20" xfId="8015" xr:uid="{00000000-0005-0000-0000-00001F380000}"/>
    <cellStyle name="Spelling 1033,0 2 2 20 2" xfId="8016" xr:uid="{00000000-0005-0000-0000-000020380000}"/>
    <cellStyle name="Spelling 1033,0 2 2 20 3" xfId="8017" xr:uid="{00000000-0005-0000-0000-000021380000}"/>
    <cellStyle name="Spelling 1033,0 2 2 21" xfId="8018" xr:uid="{00000000-0005-0000-0000-000022380000}"/>
    <cellStyle name="Spelling 1033,0 2 2 21 2" xfId="8019" xr:uid="{00000000-0005-0000-0000-000023380000}"/>
    <cellStyle name="Spelling 1033,0 2 2 21 3" xfId="8020" xr:uid="{00000000-0005-0000-0000-000024380000}"/>
    <cellStyle name="Spelling 1033,0 2 2 22" xfId="8021" xr:uid="{00000000-0005-0000-0000-000025380000}"/>
    <cellStyle name="Spelling 1033,0 2 2 23" xfId="8022" xr:uid="{00000000-0005-0000-0000-000026380000}"/>
    <cellStyle name="Spelling 1033,0 2 2 3" xfId="8023" xr:uid="{00000000-0005-0000-0000-000027380000}"/>
    <cellStyle name="Spelling 1033,0 2 2 3 2" xfId="8024" xr:uid="{00000000-0005-0000-0000-000028380000}"/>
    <cellStyle name="Spelling 1033,0 2 2 3 3" xfId="8025" xr:uid="{00000000-0005-0000-0000-000029380000}"/>
    <cellStyle name="Spelling 1033,0 2 2 4" xfId="8026" xr:uid="{00000000-0005-0000-0000-00002A380000}"/>
    <cellStyle name="Spelling 1033,0 2 2 4 2" xfId="8027" xr:uid="{00000000-0005-0000-0000-00002B380000}"/>
    <cellStyle name="Spelling 1033,0 2 2 4 3" xfId="8028" xr:uid="{00000000-0005-0000-0000-00002C380000}"/>
    <cellStyle name="Spelling 1033,0 2 2 5" xfId="8029" xr:uid="{00000000-0005-0000-0000-00002D380000}"/>
    <cellStyle name="Spelling 1033,0 2 2 5 2" xfId="8030" xr:uid="{00000000-0005-0000-0000-00002E380000}"/>
    <cellStyle name="Spelling 1033,0 2 2 5 3" xfId="8031" xr:uid="{00000000-0005-0000-0000-00002F380000}"/>
    <cellStyle name="Spelling 1033,0 2 2 6" xfId="8032" xr:uid="{00000000-0005-0000-0000-000030380000}"/>
    <cellStyle name="Spelling 1033,0 2 2 6 2" xfId="8033" xr:uid="{00000000-0005-0000-0000-000031380000}"/>
    <cellStyle name="Spelling 1033,0 2 2 6 3" xfId="8034" xr:uid="{00000000-0005-0000-0000-000032380000}"/>
    <cellStyle name="Spelling 1033,0 2 2 7" xfId="8035" xr:uid="{00000000-0005-0000-0000-000033380000}"/>
    <cellStyle name="Spelling 1033,0 2 2 7 2" xfId="8036" xr:uid="{00000000-0005-0000-0000-000034380000}"/>
    <cellStyle name="Spelling 1033,0 2 2 7 3" xfId="8037" xr:uid="{00000000-0005-0000-0000-000035380000}"/>
    <cellStyle name="Spelling 1033,0 2 2 8" xfId="8038" xr:uid="{00000000-0005-0000-0000-000036380000}"/>
    <cellStyle name="Spelling 1033,0 2 2 8 2" xfId="8039" xr:uid="{00000000-0005-0000-0000-000037380000}"/>
    <cellStyle name="Spelling 1033,0 2 2 8 3" xfId="8040" xr:uid="{00000000-0005-0000-0000-000038380000}"/>
    <cellStyle name="Spelling 1033,0 2 2 9" xfId="8041" xr:uid="{00000000-0005-0000-0000-000039380000}"/>
    <cellStyle name="Spelling 1033,0 2 2 9 2" xfId="8042" xr:uid="{00000000-0005-0000-0000-00003A380000}"/>
    <cellStyle name="Spelling 1033,0 2 2 9 3" xfId="8043" xr:uid="{00000000-0005-0000-0000-00003B380000}"/>
    <cellStyle name="Spelling 1033,0 2 20" xfId="8044" xr:uid="{00000000-0005-0000-0000-00003C380000}"/>
    <cellStyle name="Spelling 1033,0 2 20 2" xfId="8045" xr:uid="{00000000-0005-0000-0000-00003D380000}"/>
    <cellStyle name="Spelling 1033,0 2 20 3" xfId="8046" xr:uid="{00000000-0005-0000-0000-00003E380000}"/>
    <cellStyle name="Spelling 1033,0 2 21" xfId="8047" xr:uid="{00000000-0005-0000-0000-00003F380000}"/>
    <cellStyle name="Spelling 1033,0 2 21 2" xfId="8048" xr:uid="{00000000-0005-0000-0000-000040380000}"/>
    <cellStyle name="Spelling 1033,0 2 21 3" xfId="8049" xr:uid="{00000000-0005-0000-0000-000041380000}"/>
    <cellStyle name="Spelling 1033,0 2 22" xfId="8050" xr:uid="{00000000-0005-0000-0000-000042380000}"/>
    <cellStyle name="Spelling 1033,0 2 22 2" xfId="8051" xr:uid="{00000000-0005-0000-0000-000043380000}"/>
    <cellStyle name="Spelling 1033,0 2 22 3" xfId="8052" xr:uid="{00000000-0005-0000-0000-000044380000}"/>
    <cellStyle name="Spelling 1033,0 2 23" xfId="8053" xr:uid="{00000000-0005-0000-0000-000045380000}"/>
    <cellStyle name="Spelling 1033,0 2 23 2" xfId="8054" xr:uid="{00000000-0005-0000-0000-000046380000}"/>
    <cellStyle name="Spelling 1033,0 2 23 3" xfId="8055" xr:uid="{00000000-0005-0000-0000-000047380000}"/>
    <cellStyle name="Spelling 1033,0 2 24" xfId="8056" xr:uid="{00000000-0005-0000-0000-000048380000}"/>
    <cellStyle name="Spelling 1033,0 2 25" xfId="8057" xr:uid="{00000000-0005-0000-0000-000049380000}"/>
    <cellStyle name="Spelling 1033,0 2 3" xfId="8058" xr:uid="{00000000-0005-0000-0000-00004A380000}"/>
    <cellStyle name="Spelling 1033,0 2 3 10" xfId="8059" xr:uid="{00000000-0005-0000-0000-00004B380000}"/>
    <cellStyle name="Spelling 1033,0 2 3 10 2" xfId="8060" xr:uid="{00000000-0005-0000-0000-00004C380000}"/>
    <cellStyle name="Spelling 1033,0 2 3 10 3" xfId="8061" xr:uid="{00000000-0005-0000-0000-00004D380000}"/>
    <cellStyle name="Spelling 1033,0 2 3 11" xfId="8062" xr:uid="{00000000-0005-0000-0000-00004E380000}"/>
    <cellStyle name="Spelling 1033,0 2 3 11 2" xfId="8063" xr:uid="{00000000-0005-0000-0000-00004F380000}"/>
    <cellStyle name="Spelling 1033,0 2 3 11 3" xfId="8064" xr:uid="{00000000-0005-0000-0000-000050380000}"/>
    <cellStyle name="Spelling 1033,0 2 3 12" xfId="8065" xr:uid="{00000000-0005-0000-0000-000051380000}"/>
    <cellStyle name="Spelling 1033,0 2 3 12 2" xfId="8066" xr:uid="{00000000-0005-0000-0000-000052380000}"/>
    <cellStyle name="Spelling 1033,0 2 3 12 3" xfId="8067" xr:uid="{00000000-0005-0000-0000-000053380000}"/>
    <cellStyle name="Spelling 1033,0 2 3 13" xfId="8068" xr:uid="{00000000-0005-0000-0000-000054380000}"/>
    <cellStyle name="Spelling 1033,0 2 3 13 2" xfId="8069" xr:uid="{00000000-0005-0000-0000-000055380000}"/>
    <cellStyle name="Spelling 1033,0 2 3 13 3" xfId="8070" xr:uid="{00000000-0005-0000-0000-000056380000}"/>
    <cellStyle name="Spelling 1033,0 2 3 14" xfId="8071" xr:uid="{00000000-0005-0000-0000-000057380000}"/>
    <cellStyle name="Spelling 1033,0 2 3 14 2" xfId="8072" xr:uid="{00000000-0005-0000-0000-000058380000}"/>
    <cellStyle name="Spelling 1033,0 2 3 14 3" xfId="8073" xr:uid="{00000000-0005-0000-0000-000059380000}"/>
    <cellStyle name="Spelling 1033,0 2 3 15" xfId="8074" xr:uid="{00000000-0005-0000-0000-00005A380000}"/>
    <cellStyle name="Spelling 1033,0 2 3 15 2" xfId="8075" xr:uid="{00000000-0005-0000-0000-00005B380000}"/>
    <cellStyle name="Spelling 1033,0 2 3 15 3" xfId="8076" xr:uid="{00000000-0005-0000-0000-00005C380000}"/>
    <cellStyle name="Spelling 1033,0 2 3 16" xfId="8077" xr:uid="{00000000-0005-0000-0000-00005D380000}"/>
    <cellStyle name="Spelling 1033,0 2 3 16 2" xfId="8078" xr:uid="{00000000-0005-0000-0000-00005E380000}"/>
    <cellStyle name="Spelling 1033,0 2 3 16 3" xfId="8079" xr:uid="{00000000-0005-0000-0000-00005F380000}"/>
    <cellStyle name="Spelling 1033,0 2 3 17" xfId="8080" xr:uid="{00000000-0005-0000-0000-000060380000}"/>
    <cellStyle name="Spelling 1033,0 2 3 17 2" xfId="8081" xr:uid="{00000000-0005-0000-0000-000061380000}"/>
    <cellStyle name="Spelling 1033,0 2 3 17 3" xfId="8082" xr:uid="{00000000-0005-0000-0000-000062380000}"/>
    <cellStyle name="Spelling 1033,0 2 3 18" xfId="8083" xr:uid="{00000000-0005-0000-0000-000063380000}"/>
    <cellStyle name="Spelling 1033,0 2 3 18 2" xfId="8084" xr:uid="{00000000-0005-0000-0000-000064380000}"/>
    <cellStyle name="Spelling 1033,0 2 3 18 3" xfId="8085" xr:uid="{00000000-0005-0000-0000-000065380000}"/>
    <cellStyle name="Spelling 1033,0 2 3 19" xfId="8086" xr:uid="{00000000-0005-0000-0000-000066380000}"/>
    <cellStyle name="Spelling 1033,0 2 3 19 2" xfId="8087" xr:uid="{00000000-0005-0000-0000-000067380000}"/>
    <cellStyle name="Spelling 1033,0 2 3 19 3" xfId="8088" xr:uid="{00000000-0005-0000-0000-000068380000}"/>
    <cellStyle name="Spelling 1033,0 2 3 2" xfId="8089" xr:uid="{00000000-0005-0000-0000-000069380000}"/>
    <cellStyle name="Spelling 1033,0 2 3 2 2" xfId="8090" xr:uid="{00000000-0005-0000-0000-00006A380000}"/>
    <cellStyle name="Spelling 1033,0 2 3 2 3" xfId="8091" xr:uid="{00000000-0005-0000-0000-00006B380000}"/>
    <cellStyle name="Spelling 1033,0 2 3 20" xfId="8092" xr:uid="{00000000-0005-0000-0000-00006C380000}"/>
    <cellStyle name="Spelling 1033,0 2 3 20 2" xfId="8093" xr:uid="{00000000-0005-0000-0000-00006D380000}"/>
    <cellStyle name="Spelling 1033,0 2 3 20 3" xfId="8094" xr:uid="{00000000-0005-0000-0000-00006E380000}"/>
    <cellStyle name="Spelling 1033,0 2 3 21" xfId="8095" xr:uid="{00000000-0005-0000-0000-00006F380000}"/>
    <cellStyle name="Spelling 1033,0 2 3 21 2" xfId="8096" xr:uid="{00000000-0005-0000-0000-000070380000}"/>
    <cellStyle name="Spelling 1033,0 2 3 21 3" xfId="8097" xr:uid="{00000000-0005-0000-0000-000071380000}"/>
    <cellStyle name="Spelling 1033,0 2 3 22" xfId="8098" xr:uid="{00000000-0005-0000-0000-000072380000}"/>
    <cellStyle name="Spelling 1033,0 2 3 23" xfId="8099" xr:uid="{00000000-0005-0000-0000-000073380000}"/>
    <cellStyle name="Spelling 1033,0 2 3 3" xfId="8100" xr:uid="{00000000-0005-0000-0000-000074380000}"/>
    <cellStyle name="Spelling 1033,0 2 3 3 2" xfId="8101" xr:uid="{00000000-0005-0000-0000-000075380000}"/>
    <cellStyle name="Spelling 1033,0 2 3 3 3" xfId="8102" xr:uid="{00000000-0005-0000-0000-000076380000}"/>
    <cellStyle name="Spelling 1033,0 2 3 4" xfId="8103" xr:uid="{00000000-0005-0000-0000-000077380000}"/>
    <cellStyle name="Spelling 1033,0 2 3 4 2" xfId="8104" xr:uid="{00000000-0005-0000-0000-000078380000}"/>
    <cellStyle name="Spelling 1033,0 2 3 4 3" xfId="8105" xr:uid="{00000000-0005-0000-0000-000079380000}"/>
    <cellStyle name="Spelling 1033,0 2 3 5" xfId="8106" xr:uid="{00000000-0005-0000-0000-00007A380000}"/>
    <cellStyle name="Spelling 1033,0 2 3 5 2" xfId="8107" xr:uid="{00000000-0005-0000-0000-00007B380000}"/>
    <cellStyle name="Spelling 1033,0 2 3 5 3" xfId="8108" xr:uid="{00000000-0005-0000-0000-00007C380000}"/>
    <cellStyle name="Spelling 1033,0 2 3 6" xfId="8109" xr:uid="{00000000-0005-0000-0000-00007D380000}"/>
    <cellStyle name="Spelling 1033,0 2 3 6 2" xfId="8110" xr:uid="{00000000-0005-0000-0000-00007E380000}"/>
    <cellStyle name="Spelling 1033,0 2 3 6 3" xfId="8111" xr:uid="{00000000-0005-0000-0000-00007F380000}"/>
    <cellStyle name="Spelling 1033,0 2 3 7" xfId="8112" xr:uid="{00000000-0005-0000-0000-000080380000}"/>
    <cellStyle name="Spelling 1033,0 2 3 7 2" xfId="8113" xr:uid="{00000000-0005-0000-0000-000081380000}"/>
    <cellStyle name="Spelling 1033,0 2 3 7 3" xfId="8114" xr:uid="{00000000-0005-0000-0000-000082380000}"/>
    <cellStyle name="Spelling 1033,0 2 3 8" xfId="8115" xr:uid="{00000000-0005-0000-0000-000083380000}"/>
    <cellStyle name="Spelling 1033,0 2 3 8 2" xfId="8116" xr:uid="{00000000-0005-0000-0000-000084380000}"/>
    <cellStyle name="Spelling 1033,0 2 3 8 3" xfId="8117" xr:uid="{00000000-0005-0000-0000-000085380000}"/>
    <cellStyle name="Spelling 1033,0 2 3 9" xfId="8118" xr:uid="{00000000-0005-0000-0000-000086380000}"/>
    <cellStyle name="Spelling 1033,0 2 3 9 2" xfId="8119" xr:uid="{00000000-0005-0000-0000-000087380000}"/>
    <cellStyle name="Spelling 1033,0 2 3 9 3" xfId="8120" xr:uid="{00000000-0005-0000-0000-000088380000}"/>
    <cellStyle name="Spelling 1033,0 2 4" xfId="8121" xr:uid="{00000000-0005-0000-0000-000089380000}"/>
    <cellStyle name="Spelling 1033,0 2 4 2" xfId="8122" xr:uid="{00000000-0005-0000-0000-00008A380000}"/>
    <cellStyle name="Spelling 1033,0 2 4 3" xfId="8123" xr:uid="{00000000-0005-0000-0000-00008B380000}"/>
    <cellStyle name="Spelling 1033,0 2 4 4" xfId="16750" xr:uid="{00000000-0005-0000-0000-00008C380000}"/>
    <cellStyle name="Spelling 1033,0 2 4 5" xfId="16751" xr:uid="{00000000-0005-0000-0000-00008D380000}"/>
    <cellStyle name="Spelling 1033,0 2 5" xfId="8124" xr:uid="{00000000-0005-0000-0000-00008E380000}"/>
    <cellStyle name="Spelling 1033,0 2 5 2" xfId="8125" xr:uid="{00000000-0005-0000-0000-00008F380000}"/>
    <cellStyle name="Spelling 1033,0 2 5 3" xfId="8126" xr:uid="{00000000-0005-0000-0000-000090380000}"/>
    <cellStyle name="Spelling 1033,0 2 5 4" xfId="16752" xr:uid="{00000000-0005-0000-0000-000091380000}"/>
    <cellStyle name="Spelling 1033,0 2 5 5" xfId="16753" xr:uid="{00000000-0005-0000-0000-000092380000}"/>
    <cellStyle name="Spelling 1033,0 2 6" xfId="8127" xr:uid="{00000000-0005-0000-0000-000093380000}"/>
    <cellStyle name="Spelling 1033,0 2 6 2" xfId="8128" xr:uid="{00000000-0005-0000-0000-000094380000}"/>
    <cellStyle name="Spelling 1033,0 2 6 3" xfId="8129" xr:uid="{00000000-0005-0000-0000-000095380000}"/>
    <cellStyle name="Spelling 1033,0 2 7" xfId="8130" xr:uid="{00000000-0005-0000-0000-000096380000}"/>
    <cellStyle name="Spelling 1033,0 2 7 2" xfId="8131" xr:uid="{00000000-0005-0000-0000-000097380000}"/>
    <cellStyle name="Spelling 1033,0 2 7 3" xfId="8132" xr:uid="{00000000-0005-0000-0000-000098380000}"/>
    <cellStyle name="Spelling 1033,0 2 8" xfId="8133" xr:uid="{00000000-0005-0000-0000-000099380000}"/>
    <cellStyle name="Spelling 1033,0 2 8 2" xfId="8134" xr:uid="{00000000-0005-0000-0000-00009A380000}"/>
    <cellStyle name="Spelling 1033,0 2 8 3" xfId="8135" xr:uid="{00000000-0005-0000-0000-00009B380000}"/>
    <cellStyle name="Spelling 1033,0 2 9" xfId="8136" xr:uid="{00000000-0005-0000-0000-00009C380000}"/>
    <cellStyle name="Spelling 1033,0 2 9 2" xfId="8137" xr:uid="{00000000-0005-0000-0000-00009D380000}"/>
    <cellStyle name="Spelling 1033,0 2 9 3" xfId="8138" xr:uid="{00000000-0005-0000-0000-00009E380000}"/>
    <cellStyle name="Spelling 1033,0 20" xfId="8139" xr:uid="{00000000-0005-0000-0000-00009F380000}"/>
    <cellStyle name="Spelling 1033,0 20 2" xfId="8140" xr:uid="{00000000-0005-0000-0000-0000A0380000}"/>
    <cellStyle name="Spelling 1033,0 20 3" xfId="8141" xr:uid="{00000000-0005-0000-0000-0000A1380000}"/>
    <cellStyle name="Spelling 1033,0 21" xfId="8142" xr:uid="{00000000-0005-0000-0000-0000A2380000}"/>
    <cellStyle name="Spelling 1033,0 21 2" xfId="8143" xr:uid="{00000000-0005-0000-0000-0000A3380000}"/>
    <cellStyle name="Spelling 1033,0 21 3" xfId="8144" xr:uid="{00000000-0005-0000-0000-0000A4380000}"/>
    <cellStyle name="Spelling 1033,0 22" xfId="8145" xr:uid="{00000000-0005-0000-0000-0000A5380000}"/>
    <cellStyle name="Spelling 1033,0 22 2" xfId="8146" xr:uid="{00000000-0005-0000-0000-0000A6380000}"/>
    <cellStyle name="Spelling 1033,0 22 3" xfId="8147" xr:uid="{00000000-0005-0000-0000-0000A7380000}"/>
    <cellStyle name="Spelling 1033,0 23" xfId="8148" xr:uid="{00000000-0005-0000-0000-0000A8380000}"/>
    <cellStyle name="Spelling 1033,0 23 2" xfId="8149" xr:uid="{00000000-0005-0000-0000-0000A9380000}"/>
    <cellStyle name="Spelling 1033,0 23 3" xfId="8150" xr:uid="{00000000-0005-0000-0000-0000AA380000}"/>
    <cellStyle name="Spelling 1033,0 24" xfId="8151" xr:uid="{00000000-0005-0000-0000-0000AB380000}"/>
    <cellStyle name="Spelling 1033,0 24 2" xfId="8152" xr:uid="{00000000-0005-0000-0000-0000AC380000}"/>
    <cellStyle name="Spelling 1033,0 24 3" xfId="8153" xr:uid="{00000000-0005-0000-0000-0000AD380000}"/>
    <cellStyle name="Spelling 1033,0 25" xfId="8154" xr:uid="{00000000-0005-0000-0000-0000AE380000}"/>
    <cellStyle name="Spelling 1033,0 25 2" xfId="8155" xr:uid="{00000000-0005-0000-0000-0000AF380000}"/>
    <cellStyle name="Spelling 1033,0 25 3" xfId="8156" xr:uid="{00000000-0005-0000-0000-0000B0380000}"/>
    <cellStyle name="Spelling 1033,0 26" xfId="8157" xr:uid="{00000000-0005-0000-0000-0000B1380000}"/>
    <cellStyle name="Spelling 1033,0 26 2" xfId="8158" xr:uid="{00000000-0005-0000-0000-0000B2380000}"/>
    <cellStyle name="Spelling 1033,0 26 3" xfId="8159" xr:uid="{00000000-0005-0000-0000-0000B3380000}"/>
    <cellStyle name="Spelling 1033,0 27" xfId="8160" xr:uid="{00000000-0005-0000-0000-0000B4380000}"/>
    <cellStyle name="Spelling 1033,0 28" xfId="8161" xr:uid="{00000000-0005-0000-0000-0000B5380000}"/>
    <cellStyle name="Spelling 1033,0 29" xfId="16754" xr:uid="{00000000-0005-0000-0000-0000B6380000}"/>
    <cellStyle name="Spelling 1033,0 3" xfId="8162" xr:uid="{00000000-0005-0000-0000-0000B7380000}"/>
    <cellStyle name="Spelling 1033,0 3 10" xfId="8163" xr:uid="{00000000-0005-0000-0000-0000B8380000}"/>
    <cellStyle name="Spelling 1033,0 3 10 2" xfId="8164" xr:uid="{00000000-0005-0000-0000-0000B9380000}"/>
    <cellStyle name="Spelling 1033,0 3 10 3" xfId="8165" xr:uid="{00000000-0005-0000-0000-0000BA380000}"/>
    <cellStyle name="Spelling 1033,0 3 11" xfId="8166" xr:uid="{00000000-0005-0000-0000-0000BB380000}"/>
    <cellStyle name="Spelling 1033,0 3 11 2" xfId="8167" xr:uid="{00000000-0005-0000-0000-0000BC380000}"/>
    <cellStyle name="Spelling 1033,0 3 11 3" xfId="8168" xr:uid="{00000000-0005-0000-0000-0000BD380000}"/>
    <cellStyle name="Spelling 1033,0 3 12" xfId="8169" xr:uid="{00000000-0005-0000-0000-0000BE380000}"/>
    <cellStyle name="Spelling 1033,0 3 12 2" xfId="8170" xr:uid="{00000000-0005-0000-0000-0000BF380000}"/>
    <cellStyle name="Spelling 1033,0 3 12 3" xfId="8171" xr:uid="{00000000-0005-0000-0000-0000C0380000}"/>
    <cellStyle name="Spelling 1033,0 3 13" xfId="8172" xr:uid="{00000000-0005-0000-0000-0000C1380000}"/>
    <cellStyle name="Spelling 1033,0 3 13 2" xfId="8173" xr:uid="{00000000-0005-0000-0000-0000C2380000}"/>
    <cellStyle name="Spelling 1033,0 3 13 3" xfId="8174" xr:uid="{00000000-0005-0000-0000-0000C3380000}"/>
    <cellStyle name="Spelling 1033,0 3 14" xfId="8175" xr:uid="{00000000-0005-0000-0000-0000C4380000}"/>
    <cellStyle name="Spelling 1033,0 3 14 2" xfId="8176" xr:uid="{00000000-0005-0000-0000-0000C5380000}"/>
    <cellStyle name="Spelling 1033,0 3 14 3" xfId="8177" xr:uid="{00000000-0005-0000-0000-0000C6380000}"/>
    <cellStyle name="Spelling 1033,0 3 15" xfId="8178" xr:uid="{00000000-0005-0000-0000-0000C7380000}"/>
    <cellStyle name="Spelling 1033,0 3 15 2" xfId="8179" xr:uid="{00000000-0005-0000-0000-0000C8380000}"/>
    <cellStyle name="Spelling 1033,0 3 15 3" xfId="8180" xr:uid="{00000000-0005-0000-0000-0000C9380000}"/>
    <cellStyle name="Spelling 1033,0 3 16" xfId="8181" xr:uid="{00000000-0005-0000-0000-0000CA380000}"/>
    <cellStyle name="Spelling 1033,0 3 16 2" xfId="8182" xr:uid="{00000000-0005-0000-0000-0000CB380000}"/>
    <cellStyle name="Spelling 1033,0 3 16 3" xfId="8183" xr:uid="{00000000-0005-0000-0000-0000CC380000}"/>
    <cellStyle name="Spelling 1033,0 3 17" xfId="8184" xr:uid="{00000000-0005-0000-0000-0000CD380000}"/>
    <cellStyle name="Spelling 1033,0 3 17 2" xfId="8185" xr:uid="{00000000-0005-0000-0000-0000CE380000}"/>
    <cellStyle name="Spelling 1033,0 3 17 3" xfId="8186" xr:uid="{00000000-0005-0000-0000-0000CF380000}"/>
    <cellStyle name="Spelling 1033,0 3 18" xfId="8187" xr:uid="{00000000-0005-0000-0000-0000D0380000}"/>
    <cellStyle name="Spelling 1033,0 3 18 2" xfId="8188" xr:uid="{00000000-0005-0000-0000-0000D1380000}"/>
    <cellStyle name="Spelling 1033,0 3 18 3" xfId="8189" xr:uid="{00000000-0005-0000-0000-0000D2380000}"/>
    <cellStyle name="Spelling 1033,0 3 19" xfId="8190" xr:uid="{00000000-0005-0000-0000-0000D3380000}"/>
    <cellStyle name="Spelling 1033,0 3 19 2" xfId="8191" xr:uid="{00000000-0005-0000-0000-0000D4380000}"/>
    <cellStyle name="Spelling 1033,0 3 19 3" xfId="8192" xr:uid="{00000000-0005-0000-0000-0000D5380000}"/>
    <cellStyle name="Spelling 1033,0 3 2" xfId="8193" xr:uid="{00000000-0005-0000-0000-0000D6380000}"/>
    <cellStyle name="Spelling 1033,0 3 2 10" xfId="8194" xr:uid="{00000000-0005-0000-0000-0000D7380000}"/>
    <cellStyle name="Spelling 1033,0 3 2 10 2" xfId="8195" xr:uid="{00000000-0005-0000-0000-0000D8380000}"/>
    <cellStyle name="Spelling 1033,0 3 2 10 3" xfId="8196" xr:uid="{00000000-0005-0000-0000-0000D9380000}"/>
    <cellStyle name="Spelling 1033,0 3 2 11" xfId="8197" xr:uid="{00000000-0005-0000-0000-0000DA380000}"/>
    <cellStyle name="Spelling 1033,0 3 2 11 2" xfId="8198" xr:uid="{00000000-0005-0000-0000-0000DB380000}"/>
    <cellStyle name="Spelling 1033,0 3 2 11 3" xfId="8199" xr:uid="{00000000-0005-0000-0000-0000DC380000}"/>
    <cellStyle name="Spelling 1033,0 3 2 12" xfId="8200" xr:uid="{00000000-0005-0000-0000-0000DD380000}"/>
    <cellStyle name="Spelling 1033,0 3 2 12 2" xfId="8201" xr:uid="{00000000-0005-0000-0000-0000DE380000}"/>
    <cellStyle name="Spelling 1033,0 3 2 12 3" xfId="8202" xr:uid="{00000000-0005-0000-0000-0000DF380000}"/>
    <cellStyle name="Spelling 1033,0 3 2 13" xfId="8203" xr:uid="{00000000-0005-0000-0000-0000E0380000}"/>
    <cellStyle name="Spelling 1033,0 3 2 13 2" xfId="8204" xr:uid="{00000000-0005-0000-0000-0000E1380000}"/>
    <cellStyle name="Spelling 1033,0 3 2 13 3" xfId="8205" xr:uid="{00000000-0005-0000-0000-0000E2380000}"/>
    <cellStyle name="Spelling 1033,0 3 2 14" xfId="8206" xr:uid="{00000000-0005-0000-0000-0000E3380000}"/>
    <cellStyle name="Spelling 1033,0 3 2 14 2" xfId="8207" xr:uid="{00000000-0005-0000-0000-0000E4380000}"/>
    <cellStyle name="Spelling 1033,0 3 2 14 3" xfId="8208" xr:uid="{00000000-0005-0000-0000-0000E5380000}"/>
    <cellStyle name="Spelling 1033,0 3 2 15" xfId="8209" xr:uid="{00000000-0005-0000-0000-0000E6380000}"/>
    <cellStyle name="Spelling 1033,0 3 2 15 2" xfId="8210" xr:uid="{00000000-0005-0000-0000-0000E7380000}"/>
    <cellStyle name="Spelling 1033,0 3 2 15 3" xfId="8211" xr:uid="{00000000-0005-0000-0000-0000E8380000}"/>
    <cellStyle name="Spelling 1033,0 3 2 16" xfId="8212" xr:uid="{00000000-0005-0000-0000-0000E9380000}"/>
    <cellStyle name="Spelling 1033,0 3 2 16 2" xfId="8213" xr:uid="{00000000-0005-0000-0000-0000EA380000}"/>
    <cellStyle name="Spelling 1033,0 3 2 16 3" xfId="8214" xr:uid="{00000000-0005-0000-0000-0000EB380000}"/>
    <cellStyle name="Spelling 1033,0 3 2 17" xfId="8215" xr:uid="{00000000-0005-0000-0000-0000EC380000}"/>
    <cellStyle name="Spelling 1033,0 3 2 17 2" xfId="8216" xr:uid="{00000000-0005-0000-0000-0000ED380000}"/>
    <cellStyle name="Spelling 1033,0 3 2 17 3" xfId="8217" xr:uid="{00000000-0005-0000-0000-0000EE380000}"/>
    <cellStyle name="Spelling 1033,0 3 2 18" xfId="8218" xr:uid="{00000000-0005-0000-0000-0000EF380000}"/>
    <cellStyle name="Spelling 1033,0 3 2 18 2" xfId="8219" xr:uid="{00000000-0005-0000-0000-0000F0380000}"/>
    <cellStyle name="Spelling 1033,0 3 2 18 3" xfId="8220" xr:uid="{00000000-0005-0000-0000-0000F1380000}"/>
    <cellStyle name="Spelling 1033,0 3 2 19" xfId="8221" xr:uid="{00000000-0005-0000-0000-0000F2380000}"/>
    <cellStyle name="Spelling 1033,0 3 2 19 2" xfId="8222" xr:uid="{00000000-0005-0000-0000-0000F3380000}"/>
    <cellStyle name="Spelling 1033,0 3 2 19 3" xfId="8223" xr:uid="{00000000-0005-0000-0000-0000F4380000}"/>
    <cellStyle name="Spelling 1033,0 3 2 2" xfId="8224" xr:uid="{00000000-0005-0000-0000-0000F5380000}"/>
    <cellStyle name="Spelling 1033,0 3 2 2 2" xfId="8225" xr:uid="{00000000-0005-0000-0000-0000F6380000}"/>
    <cellStyle name="Spelling 1033,0 3 2 2 3" xfId="8226" xr:uid="{00000000-0005-0000-0000-0000F7380000}"/>
    <cellStyle name="Spelling 1033,0 3 2 20" xfId="8227" xr:uid="{00000000-0005-0000-0000-0000F8380000}"/>
    <cellStyle name="Spelling 1033,0 3 2 20 2" xfId="8228" xr:uid="{00000000-0005-0000-0000-0000F9380000}"/>
    <cellStyle name="Spelling 1033,0 3 2 20 3" xfId="8229" xr:uid="{00000000-0005-0000-0000-0000FA380000}"/>
    <cellStyle name="Spelling 1033,0 3 2 21" xfId="8230" xr:uid="{00000000-0005-0000-0000-0000FB380000}"/>
    <cellStyle name="Spelling 1033,0 3 2 21 2" xfId="8231" xr:uid="{00000000-0005-0000-0000-0000FC380000}"/>
    <cellStyle name="Spelling 1033,0 3 2 21 3" xfId="8232" xr:uid="{00000000-0005-0000-0000-0000FD380000}"/>
    <cellStyle name="Spelling 1033,0 3 2 22" xfId="8233" xr:uid="{00000000-0005-0000-0000-0000FE380000}"/>
    <cellStyle name="Spelling 1033,0 3 2 23" xfId="8234" xr:uid="{00000000-0005-0000-0000-0000FF380000}"/>
    <cellStyle name="Spelling 1033,0 3 2 3" xfId="8235" xr:uid="{00000000-0005-0000-0000-000000390000}"/>
    <cellStyle name="Spelling 1033,0 3 2 3 2" xfId="8236" xr:uid="{00000000-0005-0000-0000-000001390000}"/>
    <cellStyle name="Spelling 1033,0 3 2 3 3" xfId="8237" xr:uid="{00000000-0005-0000-0000-000002390000}"/>
    <cellStyle name="Spelling 1033,0 3 2 4" xfId="8238" xr:uid="{00000000-0005-0000-0000-000003390000}"/>
    <cellStyle name="Spelling 1033,0 3 2 4 2" xfId="8239" xr:uid="{00000000-0005-0000-0000-000004390000}"/>
    <cellStyle name="Spelling 1033,0 3 2 4 3" xfId="8240" xr:uid="{00000000-0005-0000-0000-000005390000}"/>
    <cellStyle name="Spelling 1033,0 3 2 5" xfId="8241" xr:uid="{00000000-0005-0000-0000-000006390000}"/>
    <cellStyle name="Spelling 1033,0 3 2 5 2" xfId="8242" xr:uid="{00000000-0005-0000-0000-000007390000}"/>
    <cellStyle name="Spelling 1033,0 3 2 5 3" xfId="8243" xr:uid="{00000000-0005-0000-0000-000008390000}"/>
    <cellStyle name="Spelling 1033,0 3 2 6" xfId="8244" xr:uid="{00000000-0005-0000-0000-000009390000}"/>
    <cellStyle name="Spelling 1033,0 3 2 6 2" xfId="8245" xr:uid="{00000000-0005-0000-0000-00000A390000}"/>
    <cellStyle name="Spelling 1033,0 3 2 6 3" xfId="8246" xr:uid="{00000000-0005-0000-0000-00000B390000}"/>
    <cellStyle name="Spelling 1033,0 3 2 7" xfId="8247" xr:uid="{00000000-0005-0000-0000-00000C390000}"/>
    <cellStyle name="Spelling 1033,0 3 2 7 2" xfId="8248" xr:uid="{00000000-0005-0000-0000-00000D390000}"/>
    <cellStyle name="Spelling 1033,0 3 2 7 3" xfId="8249" xr:uid="{00000000-0005-0000-0000-00000E390000}"/>
    <cellStyle name="Spelling 1033,0 3 2 8" xfId="8250" xr:uid="{00000000-0005-0000-0000-00000F390000}"/>
    <cellStyle name="Spelling 1033,0 3 2 8 2" xfId="8251" xr:uid="{00000000-0005-0000-0000-000010390000}"/>
    <cellStyle name="Spelling 1033,0 3 2 8 3" xfId="8252" xr:uid="{00000000-0005-0000-0000-000011390000}"/>
    <cellStyle name="Spelling 1033,0 3 2 9" xfId="8253" xr:uid="{00000000-0005-0000-0000-000012390000}"/>
    <cellStyle name="Spelling 1033,0 3 2 9 2" xfId="8254" xr:uid="{00000000-0005-0000-0000-000013390000}"/>
    <cellStyle name="Spelling 1033,0 3 2 9 3" xfId="8255" xr:uid="{00000000-0005-0000-0000-000014390000}"/>
    <cellStyle name="Spelling 1033,0 3 20" xfId="8256" xr:uid="{00000000-0005-0000-0000-000015390000}"/>
    <cellStyle name="Spelling 1033,0 3 20 2" xfId="8257" xr:uid="{00000000-0005-0000-0000-000016390000}"/>
    <cellStyle name="Spelling 1033,0 3 20 3" xfId="8258" xr:uid="{00000000-0005-0000-0000-000017390000}"/>
    <cellStyle name="Spelling 1033,0 3 21" xfId="8259" xr:uid="{00000000-0005-0000-0000-000018390000}"/>
    <cellStyle name="Spelling 1033,0 3 21 2" xfId="8260" xr:uid="{00000000-0005-0000-0000-000019390000}"/>
    <cellStyle name="Spelling 1033,0 3 21 3" xfId="8261" xr:uid="{00000000-0005-0000-0000-00001A390000}"/>
    <cellStyle name="Spelling 1033,0 3 22" xfId="8262" xr:uid="{00000000-0005-0000-0000-00001B390000}"/>
    <cellStyle name="Spelling 1033,0 3 22 2" xfId="8263" xr:uid="{00000000-0005-0000-0000-00001C390000}"/>
    <cellStyle name="Spelling 1033,0 3 22 3" xfId="8264" xr:uid="{00000000-0005-0000-0000-00001D390000}"/>
    <cellStyle name="Spelling 1033,0 3 23" xfId="8265" xr:uid="{00000000-0005-0000-0000-00001E390000}"/>
    <cellStyle name="Spelling 1033,0 3 23 2" xfId="8266" xr:uid="{00000000-0005-0000-0000-00001F390000}"/>
    <cellStyle name="Spelling 1033,0 3 23 3" xfId="8267" xr:uid="{00000000-0005-0000-0000-000020390000}"/>
    <cellStyle name="Spelling 1033,0 3 24" xfId="8268" xr:uid="{00000000-0005-0000-0000-000021390000}"/>
    <cellStyle name="Spelling 1033,0 3 25" xfId="8269" xr:uid="{00000000-0005-0000-0000-000022390000}"/>
    <cellStyle name="Spelling 1033,0 3 3" xfId="8270" xr:uid="{00000000-0005-0000-0000-000023390000}"/>
    <cellStyle name="Spelling 1033,0 3 3 10" xfId="8271" xr:uid="{00000000-0005-0000-0000-000024390000}"/>
    <cellStyle name="Spelling 1033,0 3 3 10 2" xfId="8272" xr:uid="{00000000-0005-0000-0000-000025390000}"/>
    <cellStyle name="Spelling 1033,0 3 3 10 3" xfId="8273" xr:uid="{00000000-0005-0000-0000-000026390000}"/>
    <cellStyle name="Spelling 1033,0 3 3 11" xfId="8274" xr:uid="{00000000-0005-0000-0000-000027390000}"/>
    <cellStyle name="Spelling 1033,0 3 3 11 2" xfId="8275" xr:uid="{00000000-0005-0000-0000-000028390000}"/>
    <cellStyle name="Spelling 1033,0 3 3 11 3" xfId="8276" xr:uid="{00000000-0005-0000-0000-000029390000}"/>
    <cellStyle name="Spelling 1033,0 3 3 12" xfId="8277" xr:uid="{00000000-0005-0000-0000-00002A390000}"/>
    <cellStyle name="Spelling 1033,0 3 3 12 2" xfId="8278" xr:uid="{00000000-0005-0000-0000-00002B390000}"/>
    <cellStyle name="Spelling 1033,0 3 3 12 3" xfId="8279" xr:uid="{00000000-0005-0000-0000-00002C390000}"/>
    <cellStyle name="Spelling 1033,0 3 3 13" xfId="8280" xr:uid="{00000000-0005-0000-0000-00002D390000}"/>
    <cellStyle name="Spelling 1033,0 3 3 13 2" xfId="8281" xr:uid="{00000000-0005-0000-0000-00002E390000}"/>
    <cellStyle name="Spelling 1033,0 3 3 13 3" xfId="8282" xr:uid="{00000000-0005-0000-0000-00002F390000}"/>
    <cellStyle name="Spelling 1033,0 3 3 14" xfId="8283" xr:uid="{00000000-0005-0000-0000-000030390000}"/>
    <cellStyle name="Spelling 1033,0 3 3 14 2" xfId="8284" xr:uid="{00000000-0005-0000-0000-000031390000}"/>
    <cellStyle name="Spelling 1033,0 3 3 14 3" xfId="8285" xr:uid="{00000000-0005-0000-0000-000032390000}"/>
    <cellStyle name="Spelling 1033,0 3 3 15" xfId="8286" xr:uid="{00000000-0005-0000-0000-000033390000}"/>
    <cellStyle name="Spelling 1033,0 3 3 15 2" xfId="8287" xr:uid="{00000000-0005-0000-0000-000034390000}"/>
    <cellStyle name="Spelling 1033,0 3 3 15 3" xfId="8288" xr:uid="{00000000-0005-0000-0000-000035390000}"/>
    <cellStyle name="Spelling 1033,0 3 3 16" xfId="8289" xr:uid="{00000000-0005-0000-0000-000036390000}"/>
    <cellStyle name="Spelling 1033,0 3 3 16 2" xfId="8290" xr:uid="{00000000-0005-0000-0000-000037390000}"/>
    <cellStyle name="Spelling 1033,0 3 3 16 3" xfId="8291" xr:uid="{00000000-0005-0000-0000-000038390000}"/>
    <cellStyle name="Spelling 1033,0 3 3 17" xfId="8292" xr:uid="{00000000-0005-0000-0000-000039390000}"/>
    <cellStyle name="Spelling 1033,0 3 3 17 2" xfId="8293" xr:uid="{00000000-0005-0000-0000-00003A390000}"/>
    <cellStyle name="Spelling 1033,0 3 3 17 3" xfId="8294" xr:uid="{00000000-0005-0000-0000-00003B390000}"/>
    <cellStyle name="Spelling 1033,0 3 3 18" xfId="8295" xr:uid="{00000000-0005-0000-0000-00003C390000}"/>
    <cellStyle name="Spelling 1033,0 3 3 18 2" xfId="8296" xr:uid="{00000000-0005-0000-0000-00003D390000}"/>
    <cellStyle name="Spelling 1033,0 3 3 18 3" xfId="8297" xr:uid="{00000000-0005-0000-0000-00003E390000}"/>
    <cellStyle name="Spelling 1033,0 3 3 19" xfId="8298" xr:uid="{00000000-0005-0000-0000-00003F390000}"/>
    <cellStyle name="Spelling 1033,0 3 3 19 2" xfId="8299" xr:uid="{00000000-0005-0000-0000-000040390000}"/>
    <cellStyle name="Spelling 1033,0 3 3 19 3" xfId="8300" xr:uid="{00000000-0005-0000-0000-000041390000}"/>
    <cellStyle name="Spelling 1033,0 3 3 2" xfId="8301" xr:uid="{00000000-0005-0000-0000-000042390000}"/>
    <cellStyle name="Spelling 1033,0 3 3 2 2" xfId="8302" xr:uid="{00000000-0005-0000-0000-000043390000}"/>
    <cellStyle name="Spelling 1033,0 3 3 2 3" xfId="8303" xr:uid="{00000000-0005-0000-0000-000044390000}"/>
    <cellStyle name="Spelling 1033,0 3 3 20" xfId="8304" xr:uid="{00000000-0005-0000-0000-000045390000}"/>
    <cellStyle name="Spelling 1033,0 3 3 20 2" xfId="8305" xr:uid="{00000000-0005-0000-0000-000046390000}"/>
    <cellStyle name="Spelling 1033,0 3 3 20 3" xfId="8306" xr:uid="{00000000-0005-0000-0000-000047390000}"/>
    <cellStyle name="Spelling 1033,0 3 3 21" xfId="8307" xr:uid="{00000000-0005-0000-0000-000048390000}"/>
    <cellStyle name="Spelling 1033,0 3 3 21 2" xfId="8308" xr:uid="{00000000-0005-0000-0000-000049390000}"/>
    <cellStyle name="Spelling 1033,0 3 3 21 3" xfId="8309" xr:uid="{00000000-0005-0000-0000-00004A390000}"/>
    <cellStyle name="Spelling 1033,0 3 3 22" xfId="8310" xr:uid="{00000000-0005-0000-0000-00004B390000}"/>
    <cellStyle name="Spelling 1033,0 3 3 23" xfId="8311" xr:uid="{00000000-0005-0000-0000-00004C390000}"/>
    <cellStyle name="Spelling 1033,0 3 3 3" xfId="8312" xr:uid="{00000000-0005-0000-0000-00004D390000}"/>
    <cellStyle name="Spelling 1033,0 3 3 3 2" xfId="8313" xr:uid="{00000000-0005-0000-0000-00004E390000}"/>
    <cellStyle name="Spelling 1033,0 3 3 3 3" xfId="8314" xr:uid="{00000000-0005-0000-0000-00004F390000}"/>
    <cellStyle name="Spelling 1033,0 3 3 4" xfId="8315" xr:uid="{00000000-0005-0000-0000-000050390000}"/>
    <cellStyle name="Spelling 1033,0 3 3 4 2" xfId="8316" xr:uid="{00000000-0005-0000-0000-000051390000}"/>
    <cellStyle name="Spelling 1033,0 3 3 4 3" xfId="8317" xr:uid="{00000000-0005-0000-0000-000052390000}"/>
    <cellStyle name="Spelling 1033,0 3 3 5" xfId="8318" xr:uid="{00000000-0005-0000-0000-000053390000}"/>
    <cellStyle name="Spelling 1033,0 3 3 5 2" xfId="8319" xr:uid="{00000000-0005-0000-0000-000054390000}"/>
    <cellStyle name="Spelling 1033,0 3 3 5 3" xfId="8320" xr:uid="{00000000-0005-0000-0000-000055390000}"/>
    <cellStyle name="Spelling 1033,0 3 3 6" xfId="8321" xr:uid="{00000000-0005-0000-0000-000056390000}"/>
    <cellStyle name="Spelling 1033,0 3 3 6 2" xfId="8322" xr:uid="{00000000-0005-0000-0000-000057390000}"/>
    <cellStyle name="Spelling 1033,0 3 3 6 3" xfId="8323" xr:uid="{00000000-0005-0000-0000-000058390000}"/>
    <cellStyle name="Spelling 1033,0 3 3 7" xfId="8324" xr:uid="{00000000-0005-0000-0000-000059390000}"/>
    <cellStyle name="Spelling 1033,0 3 3 7 2" xfId="8325" xr:uid="{00000000-0005-0000-0000-00005A390000}"/>
    <cellStyle name="Spelling 1033,0 3 3 7 3" xfId="8326" xr:uid="{00000000-0005-0000-0000-00005B390000}"/>
    <cellStyle name="Spelling 1033,0 3 3 8" xfId="8327" xr:uid="{00000000-0005-0000-0000-00005C390000}"/>
    <cellStyle name="Spelling 1033,0 3 3 8 2" xfId="8328" xr:uid="{00000000-0005-0000-0000-00005D390000}"/>
    <cellStyle name="Spelling 1033,0 3 3 8 3" xfId="8329" xr:uid="{00000000-0005-0000-0000-00005E390000}"/>
    <cellStyle name="Spelling 1033,0 3 3 9" xfId="8330" xr:uid="{00000000-0005-0000-0000-00005F390000}"/>
    <cellStyle name="Spelling 1033,0 3 3 9 2" xfId="8331" xr:uid="{00000000-0005-0000-0000-000060390000}"/>
    <cellStyle name="Spelling 1033,0 3 3 9 3" xfId="8332" xr:uid="{00000000-0005-0000-0000-000061390000}"/>
    <cellStyle name="Spelling 1033,0 3 4" xfId="8333" xr:uid="{00000000-0005-0000-0000-000062390000}"/>
    <cellStyle name="Spelling 1033,0 3 4 2" xfId="8334" xr:uid="{00000000-0005-0000-0000-000063390000}"/>
    <cellStyle name="Spelling 1033,0 3 4 3" xfId="8335" xr:uid="{00000000-0005-0000-0000-000064390000}"/>
    <cellStyle name="Spelling 1033,0 3 4 4" xfId="16755" xr:uid="{00000000-0005-0000-0000-000065390000}"/>
    <cellStyle name="Spelling 1033,0 3 4 5" xfId="16756" xr:uid="{00000000-0005-0000-0000-000066390000}"/>
    <cellStyle name="Spelling 1033,0 3 5" xfId="8336" xr:uid="{00000000-0005-0000-0000-000067390000}"/>
    <cellStyle name="Spelling 1033,0 3 5 2" xfId="8337" xr:uid="{00000000-0005-0000-0000-000068390000}"/>
    <cellStyle name="Spelling 1033,0 3 5 3" xfId="8338" xr:uid="{00000000-0005-0000-0000-000069390000}"/>
    <cellStyle name="Spelling 1033,0 3 5 4" xfId="16757" xr:uid="{00000000-0005-0000-0000-00006A390000}"/>
    <cellStyle name="Spelling 1033,0 3 5 5" xfId="16758" xr:uid="{00000000-0005-0000-0000-00006B390000}"/>
    <cellStyle name="Spelling 1033,0 3 6" xfId="8339" xr:uid="{00000000-0005-0000-0000-00006C390000}"/>
    <cellStyle name="Spelling 1033,0 3 6 2" xfId="8340" xr:uid="{00000000-0005-0000-0000-00006D390000}"/>
    <cellStyle name="Spelling 1033,0 3 6 3" xfId="8341" xr:uid="{00000000-0005-0000-0000-00006E390000}"/>
    <cellStyle name="Spelling 1033,0 3 7" xfId="8342" xr:uid="{00000000-0005-0000-0000-00006F390000}"/>
    <cellStyle name="Spelling 1033,0 3 7 2" xfId="8343" xr:uid="{00000000-0005-0000-0000-000070390000}"/>
    <cellStyle name="Spelling 1033,0 3 7 3" xfId="8344" xr:uid="{00000000-0005-0000-0000-000071390000}"/>
    <cellStyle name="Spelling 1033,0 3 8" xfId="8345" xr:uid="{00000000-0005-0000-0000-000072390000}"/>
    <cellStyle name="Spelling 1033,0 3 8 2" xfId="8346" xr:uid="{00000000-0005-0000-0000-000073390000}"/>
    <cellStyle name="Spelling 1033,0 3 8 3" xfId="8347" xr:uid="{00000000-0005-0000-0000-000074390000}"/>
    <cellStyle name="Spelling 1033,0 3 9" xfId="8348" xr:uid="{00000000-0005-0000-0000-000075390000}"/>
    <cellStyle name="Spelling 1033,0 3 9 2" xfId="8349" xr:uid="{00000000-0005-0000-0000-000076390000}"/>
    <cellStyle name="Spelling 1033,0 3 9 3" xfId="8350" xr:uid="{00000000-0005-0000-0000-000077390000}"/>
    <cellStyle name="Spelling 1033,0 30" xfId="16759" xr:uid="{00000000-0005-0000-0000-000078390000}"/>
    <cellStyle name="Spelling 1033,0 31" xfId="16760" xr:uid="{00000000-0005-0000-0000-000079390000}"/>
    <cellStyle name="Spelling 1033,0 32" xfId="16761" xr:uid="{00000000-0005-0000-0000-00007A390000}"/>
    <cellStyle name="Spelling 1033,0 4" xfId="8351" xr:uid="{00000000-0005-0000-0000-00007B390000}"/>
    <cellStyle name="Spelling 1033,0 4 10" xfId="8352" xr:uid="{00000000-0005-0000-0000-00007C390000}"/>
    <cellStyle name="Spelling 1033,0 4 10 2" xfId="8353" xr:uid="{00000000-0005-0000-0000-00007D390000}"/>
    <cellStyle name="Spelling 1033,0 4 10 3" xfId="8354" xr:uid="{00000000-0005-0000-0000-00007E390000}"/>
    <cellStyle name="Spelling 1033,0 4 11" xfId="8355" xr:uid="{00000000-0005-0000-0000-00007F390000}"/>
    <cellStyle name="Spelling 1033,0 4 11 2" xfId="8356" xr:uid="{00000000-0005-0000-0000-000080390000}"/>
    <cellStyle name="Spelling 1033,0 4 11 3" xfId="8357" xr:uid="{00000000-0005-0000-0000-000081390000}"/>
    <cellStyle name="Spelling 1033,0 4 12" xfId="8358" xr:uid="{00000000-0005-0000-0000-000082390000}"/>
    <cellStyle name="Spelling 1033,0 4 12 2" xfId="8359" xr:uid="{00000000-0005-0000-0000-000083390000}"/>
    <cellStyle name="Spelling 1033,0 4 12 3" xfId="8360" xr:uid="{00000000-0005-0000-0000-000084390000}"/>
    <cellStyle name="Spelling 1033,0 4 13" xfId="8361" xr:uid="{00000000-0005-0000-0000-000085390000}"/>
    <cellStyle name="Spelling 1033,0 4 13 2" xfId="8362" xr:uid="{00000000-0005-0000-0000-000086390000}"/>
    <cellStyle name="Spelling 1033,0 4 13 3" xfId="8363" xr:uid="{00000000-0005-0000-0000-000087390000}"/>
    <cellStyle name="Spelling 1033,0 4 14" xfId="8364" xr:uid="{00000000-0005-0000-0000-000088390000}"/>
    <cellStyle name="Spelling 1033,0 4 14 2" xfId="8365" xr:uid="{00000000-0005-0000-0000-000089390000}"/>
    <cellStyle name="Spelling 1033,0 4 14 3" xfId="8366" xr:uid="{00000000-0005-0000-0000-00008A390000}"/>
    <cellStyle name="Spelling 1033,0 4 15" xfId="8367" xr:uid="{00000000-0005-0000-0000-00008B390000}"/>
    <cellStyle name="Spelling 1033,0 4 15 2" xfId="8368" xr:uid="{00000000-0005-0000-0000-00008C390000}"/>
    <cellStyle name="Spelling 1033,0 4 15 3" xfId="8369" xr:uid="{00000000-0005-0000-0000-00008D390000}"/>
    <cellStyle name="Spelling 1033,0 4 16" xfId="8370" xr:uid="{00000000-0005-0000-0000-00008E390000}"/>
    <cellStyle name="Spelling 1033,0 4 16 2" xfId="8371" xr:uid="{00000000-0005-0000-0000-00008F390000}"/>
    <cellStyle name="Spelling 1033,0 4 16 3" xfId="8372" xr:uid="{00000000-0005-0000-0000-000090390000}"/>
    <cellStyle name="Spelling 1033,0 4 17" xfId="8373" xr:uid="{00000000-0005-0000-0000-000091390000}"/>
    <cellStyle name="Spelling 1033,0 4 17 2" xfId="8374" xr:uid="{00000000-0005-0000-0000-000092390000}"/>
    <cellStyle name="Spelling 1033,0 4 17 3" xfId="8375" xr:uid="{00000000-0005-0000-0000-000093390000}"/>
    <cellStyle name="Spelling 1033,0 4 18" xfId="8376" xr:uid="{00000000-0005-0000-0000-000094390000}"/>
    <cellStyle name="Spelling 1033,0 4 18 2" xfId="8377" xr:uid="{00000000-0005-0000-0000-000095390000}"/>
    <cellStyle name="Spelling 1033,0 4 18 3" xfId="8378" xr:uid="{00000000-0005-0000-0000-000096390000}"/>
    <cellStyle name="Spelling 1033,0 4 19" xfId="8379" xr:uid="{00000000-0005-0000-0000-000097390000}"/>
    <cellStyle name="Spelling 1033,0 4 19 2" xfId="8380" xr:uid="{00000000-0005-0000-0000-000098390000}"/>
    <cellStyle name="Spelling 1033,0 4 19 3" xfId="8381" xr:uid="{00000000-0005-0000-0000-000099390000}"/>
    <cellStyle name="Spelling 1033,0 4 2" xfId="8382" xr:uid="{00000000-0005-0000-0000-00009A390000}"/>
    <cellStyle name="Spelling 1033,0 4 2 10" xfId="8383" xr:uid="{00000000-0005-0000-0000-00009B390000}"/>
    <cellStyle name="Spelling 1033,0 4 2 10 2" xfId="8384" xr:uid="{00000000-0005-0000-0000-00009C390000}"/>
    <cellStyle name="Spelling 1033,0 4 2 10 3" xfId="8385" xr:uid="{00000000-0005-0000-0000-00009D390000}"/>
    <cellStyle name="Spelling 1033,0 4 2 11" xfId="8386" xr:uid="{00000000-0005-0000-0000-00009E390000}"/>
    <cellStyle name="Spelling 1033,0 4 2 11 2" xfId="8387" xr:uid="{00000000-0005-0000-0000-00009F390000}"/>
    <cellStyle name="Spelling 1033,0 4 2 11 3" xfId="8388" xr:uid="{00000000-0005-0000-0000-0000A0390000}"/>
    <cellStyle name="Spelling 1033,0 4 2 12" xfId="8389" xr:uid="{00000000-0005-0000-0000-0000A1390000}"/>
    <cellStyle name="Spelling 1033,0 4 2 12 2" xfId="8390" xr:uid="{00000000-0005-0000-0000-0000A2390000}"/>
    <cellStyle name="Spelling 1033,0 4 2 12 3" xfId="8391" xr:uid="{00000000-0005-0000-0000-0000A3390000}"/>
    <cellStyle name="Spelling 1033,0 4 2 13" xfId="8392" xr:uid="{00000000-0005-0000-0000-0000A4390000}"/>
    <cellStyle name="Spelling 1033,0 4 2 13 2" xfId="8393" xr:uid="{00000000-0005-0000-0000-0000A5390000}"/>
    <cellStyle name="Spelling 1033,0 4 2 13 3" xfId="8394" xr:uid="{00000000-0005-0000-0000-0000A6390000}"/>
    <cellStyle name="Spelling 1033,0 4 2 14" xfId="8395" xr:uid="{00000000-0005-0000-0000-0000A7390000}"/>
    <cellStyle name="Spelling 1033,0 4 2 14 2" xfId="8396" xr:uid="{00000000-0005-0000-0000-0000A8390000}"/>
    <cellStyle name="Spelling 1033,0 4 2 14 3" xfId="8397" xr:uid="{00000000-0005-0000-0000-0000A9390000}"/>
    <cellStyle name="Spelling 1033,0 4 2 15" xfId="8398" xr:uid="{00000000-0005-0000-0000-0000AA390000}"/>
    <cellStyle name="Spelling 1033,0 4 2 15 2" xfId="8399" xr:uid="{00000000-0005-0000-0000-0000AB390000}"/>
    <cellStyle name="Spelling 1033,0 4 2 15 3" xfId="8400" xr:uid="{00000000-0005-0000-0000-0000AC390000}"/>
    <cellStyle name="Spelling 1033,0 4 2 16" xfId="8401" xr:uid="{00000000-0005-0000-0000-0000AD390000}"/>
    <cellStyle name="Spelling 1033,0 4 2 16 2" xfId="8402" xr:uid="{00000000-0005-0000-0000-0000AE390000}"/>
    <cellStyle name="Spelling 1033,0 4 2 16 3" xfId="8403" xr:uid="{00000000-0005-0000-0000-0000AF390000}"/>
    <cellStyle name="Spelling 1033,0 4 2 17" xfId="8404" xr:uid="{00000000-0005-0000-0000-0000B0390000}"/>
    <cellStyle name="Spelling 1033,0 4 2 17 2" xfId="8405" xr:uid="{00000000-0005-0000-0000-0000B1390000}"/>
    <cellStyle name="Spelling 1033,0 4 2 17 3" xfId="8406" xr:uid="{00000000-0005-0000-0000-0000B2390000}"/>
    <cellStyle name="Spelling 1033,0 4 2 18" xfId="8407" xr:uid="{00000000-0005-0000-0000-0000B3390000}"/>
    <cellStyle name="Spelling 1033,0 4 2 18 2" xfId="8408" xr:uid="{00000000-0005-0000-0000-0000B4390000}"/>
    <cellStyle name="Spelling 1033,0 4 2 18 3" xfId="8409" xr:uid="{00000000-0005-0000-0000-0000B5390000}"/>
    <cellStyle name="Spelling 1033,0 4 2 19" xfId="8410" xr:uid="{00000000-0005-0000-0000-0000B6390000}"/>
    <cellStyle name="Spelling 1033,0 4 2 19 2" xfId="8411" xr:uid="{00000000-0005-0000-0000-0000B7390000}"/>
    <cellStyle name="Spelling 1033,0 4 2 19 3" xfId="8412" xr:uid="{00000000-0005-0000-0000-0000B8390000}"/>
    <cellStyle name="Spelling 1033,0 4 2 2" xfId="8413" xr:uid="{00000000-0005-0000-0000-0000B9390000}"/>
    <cellStyle name="Spelling 1033,0 4 2 2 2" xfId="8414" xr:uid="{00000000-0005-0000-0000-0000BA390000}"/>
    <cellStyle name="Spelling 1033,0 4 2 2 3" xfId="8415" xr:uid="{00000000-0005-0000-0000-0000BB390000}"/>
    <cellStyle name="Spelling 1033,0 4 2 20" xfId="8416" xr:uid="{00000000-0005-0000-0000-0000BC390000}"/>
    <cellStyle name="Spelling 1033,0 4 2 20 2" xfId="8417" xr:uid="{00000000-0005-0000-0000-0000BD390000}"/>
    <cellStyle name="Spelling 1033,0 4 2 20 3" xfId="8418" xr:uid="{00000000-0005-0000-0000-0000BE390000}"/>
    <cellStyle name="Spelling 1033,0 4 2 21" xfId="8419" xr:uid="{00000000-0005-0000-0000-0000BF390000}"/>
    <cellStyle name="Spelling 1033,0 4 2 21 2" xfId="8420" xr:uid="{00000000-0005-0000-0000-0000C0390000}"/>
    <cellStyle name="Spelling 1033,0 4 2 21 3" xfId="8421" xr:uid="{00000000-0005-0000-0000-0000C1390000}"/>
    <cellStyle name="Spelling 1033,0 4 2 22" xfId="8422" xr:uid="{00000000-0005-0000-0000-0000C2390000}"/>
    <cellStyle name="Spelling 1033,0 4 2 23" xfId="8423" xr:uid="{00000000-0005-0000-0000-0000C3390000}"/>
    <cellStyle name="Spelling 1033,0 4 2 3" xfId="8424" xr:uid="{00000000-0005-0000-0000-0000C4390000}"/>
    <cellStyle name="Spelling 1033,0 4 2 3 2" xfId="8425" xr:uid="{00000000-0005-0000-0000-0000C5390000}"/>
    <cellStyle name="Spelling 1033,0 4 2 3 3" xfId="8426" xr:uid="{00000000-0005-0000-0000-0000C6390000}"/>
    <cellStyle name="Spelling 1033,0 4 2 4" xfId="8427" xr:uid="{00000000-0005-0000-0000-0000C7390000}"/>
    <cellStyle name="Spelling 1033,0 4 2 4 2" xfId="8428" xr:uid="{00000000-0005-0000-0000-0000C8390000}"/>
    <cellStyle name="Spelling 1033,0 4 2 4 3" xfId="8429" xr:uid="{00000000-0005-0000-0000-0000C9390000}"/>
    <cellStyle name="Spelling 1033,0 4 2 5" xfId="8430" xr:uid="{00000000-0005-0000-0000-0000CA390000}"/>
    <cellStyle name="Spelling 1033,0 4 2 5 2" xfId="8431" xr:uid="{00000000-0005-0000-0000-0000CB390000}"/>
    <cellStyle name="Spelling 1033,0 4 2 5 3" xfId="8432" xr:uid="{00000000-0005-0000-0000-0000CC390000}"/>
    <cellStyle name="Spelling 1033,0 4 2 6" xfId="8433" xr:uid="{00000000-0005-0000-0000-0000CD390000}"/>
    <cellStyle name="Spelling 1033,0 4 2 6 2" xfId="8434" xr:uid="{00000000-0005-0000-0000-0000CE390000}"/>
    <cellStyle name="Spelling 1033,0 4 2 6 3" xfId="8435" xr:uid="{00000000-0005-0000-0000-0000CF390000}"/>
    <cellStyle name="Spelling 1033,0 4 2 7" xfId="8436" xr:uid="{00000000-0005-0000-0000-0000D0390000}"/>
    <cellStyle name="Spelling 1033,0 4 2 7 2" xfId="8437" xr:uid="{00000000-0005-0000-0000-0000D1390000}"/>
    <cellStyle name="Spelling 1033,0 4 2 7 3" xfId="8438" xr:uid="{00000000-0005-0000-0000-0000D2390000}"/>
    <cellStyle name="Spelling 1033,0 4 2 8" xfId="8439" xr:uid="{00000000-0005-0000-0000-0000D3390000}"/>
    <cellStyle name="Spelling 1033,0 4 2 8 2" xfId="8440" xr:uid="{00000000-0005-0000-0000-0000D4390000}"/>
    <cellStyle name="Spelling 1033,0 4 2 8 3" xfId="8441" xr:uid="{00000000-0005-0000-0000-0000D5390000}"/>
    <cellStyle name="Spelling 1033,0 4 2 9" xfId="8442" xr:uid="{00000000-0005-0000-0000-0000D6390000}"/>
    <cellStyle name="Spelling 1033,0 4 2 9 2" xfId="8443" xr:uid="{00000000-0005-0000-0000-0000D7390000}"/>
    <cellStyle name="Spelling 1033,0 4 2 9 3" xfId="8444" xr:uid="{00000000-0005-0000-0000-0000D8390000}"/>
    <cellStyle name="Spelling 1033,0 4 20" xfId="8445" xr:uid="{00000000-0005-0000-0000-0000D9390000}"/>
    <cellStyle name="Spelling 1033,0 4 20 2" xfId="8446" xr:uid="{00000000-0005-0000-0000-0000DA390000}"/>
    <cellStyle name="Spelling 1033,0 4 20 3" xfId="8447" xr:uid="{00000000-0005-0000-0000-0000DB390000}"/>
    <cellStyle name="Spelling 1033,0 4 21" xfId="8448" xr:uid="{00000000-0005-0000-0000-0000DC390000}"/>
    <cellStyle name="Spelling 1033,0 4 21 2" xfId="8449" xr:uid="{00000000-0005-0000-0000-0000DD390000}"/>
    <cellStyle name="Spelling 1033,0 4 21 3" xfId="8450" xr:uid="{00000000-0005-0000-0000-0000DE390000}"/>
    <cellStyle name="Spelling 1033,0 4 22" xfId="8451" xr:uid="{00000000-0005-0000-0000-0000DF390000}"/>
    <cellStyle name="Spelling 1033,0 4 22 2" xfId="8452" xr:uid="{00000000-0005-0000-0000-0000E0390000}"/>
    <cellStyle name="Spelling 1033,0 4 22 3" xfId="8453" xr:uid="{00000000-0005-0000-0000-0000E1390000}"/>
    <cellStyle name="Spelling 1033,0 4 23" xfId="8454" xr:uid="{00000000-0005-0000-0000-0000E2390000}"/>
    <cellStyle name="Spelling 1033,0 4 23 2" xfId="8455" xr:uid="{00000000-0005-0000-0000-0000E3390000}"/>
    <cellStyle name="Spelling 1033,0 4 23 3" xfId="8456" xr:uid="{00000000-0005-0000-0000-0000E4390000}"/>
    <cellStyle name="Spelling 1033,0 4 24" xfId="8457" xr:uid="{00000000-0005-0000-0000-0000E5390000}"/>
    <cellStyle name="Spelling 1033,0 4 25" xfId="8458" xr:uid="{00000000-0005-0000-0000-0000E6390000}"/>
    <cellStyle name="Spelling 1033,0 4 3" xfId="8459" xr:uid="{00000000-0005-0000-0000-0000E7390000}"/>
    <cellStyle name="Spelling 1033,0 4 3 10" xfId="8460" xr:uid="{00000000-0005-0000-0000-0000E8390000}"/>
    <cellStyle name="Spelling 1033,0 4 3 10 2" xfId="8461" xr:uid="{00000000-0005-0000-0000-0000E9390000}"/>
    <cellStyle name="Spelling 1033,0 4 3 10 3" xfId="8462" xr:uid="{00000000-0005-0000-0000-0000EA390000}"/>
    <cellStyle name="Spelling 1033,0 4 3 11" xfId="8463" xr:uid="{00000000-0005-0000-0000-0000EB390000}"/>
    <cellStyle name="Spelling 1033,0 4 3 11 2" xfId="8464" xr:uid="{00000000-0005-0000-0000-0000EC390000}"/>
    <cellStyle name="Spelling 1033,0 4 3 11 3" xfId="8465" xr:uid="{00000000-0005-0000-0000-0000ED390000}"/>
    <cellStyle name="Spelling 1033,0 4 3 12" xfId="8466" xr:uid="{00000000-0005-0000-0000-0000EE390000}"/>
    <cellStyle name="Spelling 1033,0 4 3 12 2" xfId="8467" xr:uid="{00000000-0005-0000-0000-0000EF390000}"/>
    <cellStyle name="Spelling 1033,0 4 3 12 3" xfId="8468" xr:uid="{00000000-0005-0000-0000-0000F0390000}"/>
    <cellStyle name="Spelling 1033,0 4 3 13" xfId="8469" xr:uid="{00000000-0005-0000-0000-0000F1390000}"/>
    <cellStyle name="Spelling 1033,0 4 3 13 2" xfId="8470" xr:uid="{00000000-0005-0000-0000-0000F2390000}"/>
    <cellStyle name="Spelling 1033,0 4 3 13 3" xfId="8471" xr:uid="{00000000-0005-0000-0000-0000F3390000}"/>
    <cellStyle name="Spelling 1033,0 4 3 14" xfId="8472" xr:uid="{00000000-0005-0000-0000-0000F4390000}"/>
    <cellStyle name="Spelling 1033,0 4 3 14 2" xfId="8473" xr:uid="{00000000-0005-0000-0000-0000F5390000}"/>
    <cellStyle name="Spelling 1033,0 4 3 14 3" xfId="8474" xr:uid="{00000000-0005-0000-0000-0000F6390000}"/>
    <cellStyle name="Spelling 1033,0 4 3 15" xfId="8475" xr:uid="{00000000-0005-0000-0000-0000F7390000}"/>
    <cellStyle name="Spelling 1033,0 4 3 15 2" xfId="8476" xr:uid="{00000000-0005-0000-0000-0000F8390000}"/>
    <cellStyle name="Spelling 1033,0 4 3 15 3" xfId="8477" xr:uid="{00000000-0005-0000-0000-0000F9390000}"/>
    <cellStyle name="Spelling 1033,0 4 3 16" xfId="8478" xr:uid="{00000000-0005-0000-0000-0000FA390000}"/>
    <cellStyle name="Spelling 1033,0 4 3 16 2" xfId="8479" xr:uid="{00000000-0005-0000-0000-0000FB390000}"/>
    <cellStyle name="Spelling 1033,0 4 3 16 3" xfId="8480" xr:uid="{00000000-0005-0000-0000-0000FC390000}"/>
    <cellStyle name="Spelling 1033,0 4 3 17" xfId="8481" xr:uid="{00000000-0005-0000-0000-0000FD390000}"/>
    <cellStyle name="Spelling 1033,0 4 3 17 2" xfId="8482" xr:uid="{00000000-0005-0000-0000-0000FE390000}"/>
    <cellStyle name="Spelling 1033,0 4 3 17 3" xfId="8483" xr:uid="{00000000-0005-0000-0000-0000FF390000}"/>
    <cellStyle name="Spelling 1033,0 4 3 18" xfId="8484" xr:uid="{00000000-0005-0000-0000-0000003A0000}"/>
    <cellStyle name="Spelling 1033,0 4 3 18 2" xfId="8485" xr:uid="{00000000-0005-0000-0000-0000013A0000}"/>
    <cellStyle name="Spelling 1033,0 4 3 18 3" xfId="8486" xr:uid="{00000000-0005-0000-0000-0000023A0000}"/>
    <cellStyle name="Spelling 1033,0 4 3 19" xfId="8487" xr:uid="{00000000-0005-0000-0000-0000033A0000}"/>
    <cellStyle name="Spelling 1033,0 4 3 19 2" xfId="8488" xr:uid="{00000000-0005-0000-0000-0000043A0000}"/>
    <cellStyle name="Spelling 1033,0 4 3 19 3" xfId="8489" xr:uid="{00000000-0005-0000-0000-0000053A0000}"/>
    <cellStyle name="Spelling 1033,0 4 3 2" xfId="8490" xr:uid="{00000000-0005-0000-0000-0000063A0000}"/>
    <cellStyle name="Spelling 1033,0 4 3 2 2" xfId="8491" xr:uid="{00000000-0005-0000-0000-0000073A0000}"/>
    <cellStyle name="Spelling 1033,0 4 3 2 3" xfId="8492" xr:uid="{00000000-0005-0000-0000-0000083A0000}"/>
    <cellStyle name="Spelling 1033,0 4 3 20" xfId="8493" xr:uid="{00000000-0005-0000-0000-0000093A0000}"/>
    <cellStyle name="Spelling 1033,0 4 3 20 2" xfId="8494" xr:uid="{00000000-0005-0000-0000-00000A3A0000}"/>
    <cellStyle name="Spelling 1033,0 4 3 20 3" xfId="8495" xr:uid="{00000000-0005-0000-0000-00000B3A0000}"/>
    <cellStyle name="Spelling 1033,0 4 3 21" xfId="8496" xr:uid="{00000000-0005-0000-0000-00000C3A0000}"/>
    <cellStyle name="Spelling 1033,0 4 3 21 2" xfId="8497" xr:uid="{00000000-0005-0000-0000-00000D3A0000}"/>
    <cellStyle name="Spelling 1033,0 4 3 21 3" xfId="8498" xr:uid="{00000000-0005-0000-0000-00000E3A0000}"/>
    <cellStyle name="Spelling 1033,0 4 3 22" xfId="8499" xr:uid="{00000000-0005-0000-0000-00000F3A0000}"/>
    <cellStyle name="Spelling 1033,0 4 3 23" xfId="8500" xr:uid="{00000000-0005-0000-0000-0000103A0000}"/>
    <cellStyle name="Spelling 1033,0 4 3 3" xfId="8501" xr:uid="{00000000-0005-0000-0000-0000113A0000}"/>
    <cellStyle name="Spelling 1033,0 4 3 3 2" xfId="8502" xr:uid="{00000000-0005-0000-0000-0000123A0000}"/>
    <cellStyle name="Spelling 1033,0 4 3 3 3" xfId="8503" xr:uid="{00000000-0005-0000-0000-0000133A0000}"/>
    <cellStyle name="Spelling 1033,0 4 3 4" xfId="8504" xr:uid="{00000000-0005-0000-0000-0000143A0000}"/>
    <cellStyle name="Spelling 1033,0 4 3 4 2" xfId="8505" xr:uid="{00000000-0005-0000-0000-0000153A0000}"/>
    <cellStyle name="Spelling 1033,0 4 3 4 3" xfId="8506" xr:uid="{00000000-0005-0000-0000-0000163A0000}"/>
    <cellStyle name="Spelling 1033,0 4 3 5" xfId="8507" xr:uid="{00000000-0005-0000-0000-0000173A0000}"/>
    <cellStyle name="Spelling 1033,0 4 3 5 2" xfId="8508" xr:uid="{00000000-0005-0000-0000-0000183A0000}"/>
    <cellStyle name="Spelling 1033,0 4 3 5 3" xfId="8509" xr:uid="{00000000-0005-0000-0000-0000193A0000}"/>
    <cellStyle name="Spelling 1033,0 4 3 6" xfId="8510" xr:uid="{00000000-0005-0000-0000-00001A3A0000}"/>
    <cellStyle name="Spelling 1033,0 4 3 6 2" xfId="8511" xr:uid="{00000000-0005-0000-0000-00001B3A0000}"/>
    <cellStyle name="Spelling 1033,0 4 3 6 3" xfId="8512" xr:uid="{00000000-0005-0000-0000-00001C3A0000}"/>
    <cellStyle name="Spelling 1033,0 4 3 7" xfId="8513" xr:uid="{00000000-0005-0000-0000-00001D3A0000}"/>
    <cellStyle name="Spelling 1033,0 4 3 7 2" xfId="8514" xr:uid="{00000000-0005-0000-0000-00001E3A0000}"/>
    <cellStyle name="Spelling 1033,0 4 3 7 3" xfId="8515" xr:uid="{00000000-0005-0000-0000-00001F3A0000}"/>
    <cellStyle name="Spelling 1033,0 4 3 8" xfId="8516" xr:uid="{00000000-0005-0000-0000-0000203A0000}"/>
    <cellStyle name="Spelling 1033,0 4 3 8 2" xfId="8517" xr:uid="{00000000-0005-0000-0000-0000213A0000}"/>
    <cellStyle name="Spelling 1033,0 4 3 8 3" xfId="8518" xr:uid="{00000000-0005-0000-0000-0000223A0000}"/>
    <cellStyle name="Spelling 1033,0 4 3 9" xfId="8519" xr:uid="{00000000-0005-0000-0000-0000233A0000}"/>
    <cellStyle name="Spelling 1033,0 4 3 9 2" xfId="8520" xr:uid="{00000000-0005-0000-0000-0000243A0000}"/>
    <cellStyle name="Spelling 1033,0 4 3 9 3" xfId="8521" xr:uid="{00000000-0005-0000-0000-0000253A0000}"/>
    <cellStyle name="Spelling 1033,0 4 4" xfId="8522" xr:uid="{00000000-0005-0000-0000-0000263A0000}"/>
    <cellStyle name="Spelling 1033,0 4 4 2" xfId="8523" xr:uid="{00000000-0005-0000-0000-0000273A0000}"/>
    <cellStyle name="Spelling 1033,0 4 4 3" xfId="8524" xr:uid="{00000000-0005-0000-0000-0000283A0000}"/>
    <cellStyle name="Spelling 1033,0 4 4 4" xfId="16762" xr:uid="{00000000-0005-0000-0000-0000293A0000}"/>
    <cellStyle name="Spelling 1033,0 4 4 5" xfId="16763" xr:uid="{00000000-0005-0000-0000-00002A3A0000}"/>
    <cellStyle name="Spelling 1033,0 4 5" xfId="8525" xr:uid="{00000000-0005-0000-0000-00002B3A0000}"/>
    <cellStyle name="Spelling 1033,0 4 5 2" xfId="8526" xr:uid="{00000000-0005-0000-0000-00002C3A0000}"/>
    <cellStyle name="Spelling 1033,0 4 5 3" xfId="8527" xr:uid="{00000000-0005-0000-0000-00002D3A0000}"/>
    <cellStyle name="Spelling 1033,0 4 5 4" xfId="16764" xr:uid="{00000000-0005-0000-0000-00002E3A0000}"/>
    <cellStyle name="Spelling 1033,0 4 5 5" xfId="16765" xr:uid="{00000000-0005-0000-0000-00002F3A0000}"/>
    <cellStyle name="Spelling 1033,0 4 6" xfId="8528" xr:uid="{00000000-0005-0000-0000-0000303A0000}"/>
    <cellStyle name="Spelling 1033,0 4 6 2" xfId="8529" xr:uid="{00000000-0005-0000-0000-0000313A0000}"/>
    <cellStyle name="Spelling 1033,0 4 6 3" xfId="8530" xr:uid="{00000000-0005-0000-0000-0000323A0000}"/>
    <cellStyle name="Spelling 1033,0 4 7" xfId="8531" xr:uid="{00000000-0005-0000-0000-0000333A0000}"/>
    <cellStyle name="Spelling 1033,0 4 7 2" xfId="8532" xr:uid="{00000000-0005-0000-0000-0000343A0000}"/>
    <cellStyle name="Spelling 1033,0 4 7 3" xfId="8533" xr:uid="{00000000-0005-0000-0000-0000353A0000}"/>
    <cellStyle name="Spelling 1033,0 4 8" xfId="8534" xr:uid="{00000000-0005-0000-0000-0000363A0000}"/>
    <cellStyle name="Spelling 1033,0 4 8 2" xfId="8535" xr:uid="{00000000-0005-0000-0000-0000373A0000}"/>
    <cellStyle name="Spelling 1033,0 4 8 3" xfId="8536" xr:uid="{00000000-0005-0000-0000-0000383A0000}"/>
    <cellStyle name="Spelling 1033,0 4 9" xfId="8537" xr:uid="{00000000-0005-0000-0000-0000393A0000}"/>
    <cellStyle name="Spelling 1033,0 4 9 2" xfId="8538" xr:uid="{00000000-0005-0000-0000-00003A3A0000}"/>
    <cellStyle name="Spelling 1033,0 4 9 3" xfId="8539" xr:uid="{00000000-0005-0000-0000-00003B3A0000}"/>
    <cellStyle name="Spelling 1033,0 5" xfId="8540" xr:uid="{00000000-0005-0000-0000-00003C3A0000}"/>
    <cellStyle name="Spelling 1033,0 5 10" xfId="8541" xr:uid="{00000000-0005-0000-0000-00003D3A0000}"/>
    <cellStyle name="Spelling 1033,0 5 10 2" xfId="8542" xr:uid="{00000000-0005-0000-0000-00003E3A0000}"/>
    <cellStyle name="Spelling 1033,0 5 10 3" xfId="8543" xr:uid="{00000000-0005-0000-0000-00003F3A0000}"/>
    <cellStyle name="Spelling 1033,0 5 11" xfId="8544" xr:uid="{00000000-0005-0000-0000-0000403A0000}"/>
    <cellStyle name="Spelling 1033,0 5 11 2" xfId="8545" xr:uid="{00000000-0005-0000-0000-0000413A0000}"/>
    <cellStyle name="Spelling 1033,0 5 11 3" xfId="8546" xr:uid="{00000000-0005-0000-0000-0000423A0000}"/>
    <cellStyle name="Spelling 1033,0 5 12" xfId="8547" xr:uid="{00000000-0005-0000-0000-0000433A0000}"/>
    <cellStyle name="Spelling 1033,0 5 12 2" xfId="8548" xr:uid="{00000000-0005-0000-0000-0000443A0000}"/>
    <cellStyle name="Spelling 1033,0 5 12 3" xfId="8549" xr:uid="{00000000-0005-0000-0000-0000453A0000}"/>
    <cellStyle name="Spelling 1033,0 5 13" xfId="8550" xr:uid="{00000000-0005-0000-0000-0000463A0000}"/>
    <cellStyle name="Spelling 1033,0 5 13 2" xfId="8551" xr:uid="{00000000-0005-0000-0000-0000473A0000}"/>
    <cellStyle name="Spelling 1033,0 5 13 3" xfId="8552" xr:uid="{00000000-0005-0000-0000-0000483A0000}"/>
    <cellStyle name="Spelling 1033,0 5 14" xfId="8553" xr:uid="{00000000-0005-0000-0000-0000493A0000}"/>
    <cellStyle name="Spelling 1033,0 5 14 2" xfId="8554" xr:uid="{00000000-0005-0000-0000-00004A3A0000}"/>
    <cellStyle name="Spelling 1033,0 5 14 3" xfId="8555" xr:uid="{00000000-0005-0000-0000-00004B3A0000}"/>
    <cellStyle name="Spelling 1033,0 5 15" xfId="8556" xr:uid="{00000000-0005-0000-0000-00004C3A0000}"/>
    <cellStyle name="Spelling 1033,0 5 15 2" xfId="8557" xr:uid="{00000000-0005-0000-0000-00004D3A0000}"/>
    <cellStyle name="Spelling 1033,0 5 15 3" xfId="8558" xr:uid="{00000000-0005-0000-0000-00004E3A0000}"/>
    <cellStyle name="Spelling 1033,0 5 16" xfId="8559" xr:uid="{00000000-0005-0000-0000-00004F3A0000}"/>
    <cellStyle name="Spelling 1033,0 5 16 2" xfId="8560" xr:uid="{00000000-0005-0000-0000-0000503A0000}"/>
    <cellStyle name="Spelling 1033,0 5 16 3" xfId="8561" xr:uid="{00000000-0005-0000-0000-0000513A0000}"/>
    <cellStyle name="Spelling 1033,0 5 17" xfId="8562" xr:uid="{00000000-0005-0000-0000-0000523A0000}"/>
    <cellStyle name="Spelling 1033,0 5 17 2" xfId="8563" xr:uid="{00000000-0005-0000-0000-0000533A0000}"/>
    <cellStyle name="Spelling 1033,0 5 17 3" xfId="8564" xr:uid="{00000000-0005-0000-0000-0000543A0000}"/>
    <cellStyle name="Spelling 1033,0 5 18" xfId="8565" xr:uid="{00000000-0005-0000-0000-0000553A0000}"/>
    <cellStyle name="Spelling 1033,0 5 18 2" xfId="8566" xr:uid="{00000000-0005-0000-0000-0000563A0000}"/>
    <cellStyle name="Spelling 1033,0 5 18 3" xfId="8567" xr:uid="{00000000-0005-0000-0000-0000573A0000}"/>
    <cellStyle name="Spelling 1033,0 5 19" xfId="8568" xr:uid="{00000000-0005-0000-0000-0000583A0000}"/>
    <cellStyle name="Spelling 1033,0 5 19 2" xfId="8569" xr:uid="{00000000-0005-0000-0000-0000593A0000}"/>
    <cellStyle name="Spelling 1033,0 5 19 3" xfId="8570" xr:uid="{00000000-0005-0000-0000-00005A3A0000}"/>
    <cellStyle name="Spelling 1033,0 5 2" xfId="8571" xr:uid="{00000000-0005-0000-0000-00005B3A0000}"/>
    <cellStyle name="Spelling 1033,0 5 2 2" xfId="8572" xr:uid="{00000000-0005-0000-0000-00005C3A0000}"/>
    <cellStyle name="Spelling 1033,0 5 2 3" xfId="8573" xr:uid="{00000000-0005-0000-0000-00005D3A0000}"/>
    <cellStyle name="Spelling 1033,0 5 20" xfId="8574" xr:uid="{00000000-0005-0000-0000-00005E3A0000}"/>
    <cellStyle name="Spelling 1033,0 5 20 2" xfId="8575" xr:uid="{00000000-0005-0000-0000-00005F3A0000}"/>
    <cellStyle name="Spelling 1033,0 5 20 3" xfId="8576" xr:uid="{00000000-0005-0000-0000-0000603A0000}"/>
    <cellStyle name="Spelling 1033,0 5 21" xfId="8577" xr:uid="{00000000-0005-0000-0000-0000613A0000}"/>
    <cellStyle name="Spelling 1033,0 5 21 2" xfId="8578" xr:uid="{00000000-0005-0000-0000-0000623A0000}"/>
    <cellStyle name="Spelling 1033,0 5 21 3" xfId="8579" xr:uid="{00000000-0005-0000-0000-0000633A0000}"/>
    <cellStyle name="Spelling 1033,0 5 22" xfId="8580" xr:uid="{00000000-0005-0000-0000-0000643A0000}"/>
    <cellStyle name="Spelling 1033,0 5 23" xfId="8581" xr:uid="{00000000-0005-0000-0000-0000653A0000}"/>
    <cellStyle name="Spelling 1033,0 5 3" xfId="8582" xr:uid="{00000000-0005-0000-0000-0000663A0000}"/>
    <cellStyle name="Spelling 1033,0 5 3 2" xfId="8583" xr:uid="{00000000-0005-0000-0000-0000673A0000}"/>
    <cellStyle name="Spelling 1033,0 5 3 3" xfId="8584" xr:uid="{00000000-0005-0000-0000-0000683A0000}"/>
    <cellStyle name="Spelling 1033,0 5 4" xfId="8585" xr:uid="{00000000-0005-0000-0000-0000693A0000}"/>
    <cellStyle name="Spelling 1033,0 5 4 2" xfId="8586" xr:uid="{00000000-0005-0000-0000-00006A3A0000}"/>
    <cellStyle name="Spelling 1033,0 5 4 3" xfId="8587" xr:uid="{00000000-0005-0000-0000-00006B3A0000}"/>
    <cellStyle name="Spelling 1033,0 5 5" xfId="8588" xr:uid="{00000000-0005-0000-0000-00006C3A0000}"/>
    <cellStyle name="Spelling 1033,0 5 5 2" xfId="8589" xr:uid="{00000000-0005-0000-0000-00006D3A0000}"/>
    <cellStyle name="Spelling 1033,0 5 5 3" xfId="8590" xr:uid="{00000000-0005-0000-0000-00006E3A0000}"/>
    <cellStyle name="Spelling 1033,0 5 6" xfId="8591" xr:uid="{00000000-0005-0000-0000-00006F3A0000}"/>
    <cellStyle name="Spelling 1033,0 5 6 2" xfId="8592" xr:uid="{00000000-0005-0000-0000-0000703A0000}"/>
    <cellStyle name="Spelling 1033,0 5 6 3" xfId="8593" xr:uid="{00000000-0005-0000-0000-0000713A0000}"/>
    <cellStyle name="Spelling 1033,0 5 7" xfId="8594" xr:uid="{00000000-0005-0000-0000-0000723A0000}"/>
    <cellStyle name="Spelling 1033,0 5 7 2" xfId="8595" xr:uid="{00000000-0005-0000-0000-0000733A0000}"/>
    <cellStyle name="Spelling 1033,0 5 7 3" xfId="8596" xr:uid="{00000000-0005-0000-0000-0000743A0000}"/>
    <cellStyle name="Spelling 1033,0 5 8" xfId="8597" xr:uid="{00000000-0005-0000-0000-0000753A0000}"/>
    <cellStyle name="Spelling 1033,0 5 8 2" xfId="8598" xr:uid="{00000000-0005-0000-0000-0000763A0000}"/>
    <cellStyle name="Spelling 1033,0 5 8 3" xfId="8599" xr:uid="{00000000-0005-0000-0000-0000773A0000}"/>
    <cellStyle name="Spelling 1033,0 5 9" xfId="8600" xr:uid="{00000000-0005-0000-0000-0000783A0000}"/>
    <cellStyle name="Spelling 1033,0 5 9 2" xfId="8601" xr:uid="{00000000-0005-0000-0000-0000793A0000}"/>
    <cellStyle name="Spelling 1033,0 5 9 3" xfId="8602" xr:uid="{00000000-0005-0000-0000-00007A3A0000}"/>
    <cellStyle name="Spelling 1033,0 6" xfId="8603" xr:uid="{00000000-0005-0000-0000-00007B3A0000}"/>
    <cellStyle name="Spelling 1033,0 6 10" xfId="8604" xr:uid="{00000000-0005-0000-0000-00007C3A0000}"/>
    <cellStyle name="Spelling 1033,0 6 10 2" xfId="8605" xr:uid="{00000000-0005-0000-0000-00007D3A0000}"/>
    <cellStyle name="Spelling 1033,0 6 10 3" xfId="8606" xr:uid="{00000000-0005-0000-0000-00007E3A0000}"/>
    <cellStyle name="Spelling 1033,0 6 11" xfId="8607" xr:uid="{00000000-0005-0000-0000-00007F3A0000}"/>
    <cellStyle name="Spelling 1033,0 6 11 2" xfId="8608" xr:uid="{00000000-0005-0000-0000-0000803A0000}"/>
    <cellStyle name="Spelling 1033,0 6 11 3" xfId="8609" xr:uid="{00000000-0005-0000-0000-0000813A0000}"/>
    <cellStyle name="Spelling 1033,0 6 12" xfId="8610" xr:uid="{00000000-0005-0000-0000-0000823A0000}"/>
    <cellStyle name="Spelling 1033,0 6 12 2" xfId="8611" xr:uid="{00000000-0005-0000-0000-0000833A0000}"/>
    <cellStyle name="Spelling 1033,0 6 12 3" xfId="8612" xr:uid="{00000000-0005-0000-0000-0000843A0000}"/>
    <cellStyle name="Spelling 1033,0 6 13" xfId="8613" xr:uid="{00000000-0005-0000-0000-0000853A0000}"/>
    <cellStyle name="Spelling 1033,0 6 13 2" xfId="8614" xr:uid="{00000000-0005-0000-0000-0000863A0000}"/>
    <cellStyle name="Spelling 1033,0 6 13 3" xfId="8615" xr:uid="{00000000-0005-0000-0000-0000873A0000}"/>
    <cellStyle name="Spelling 1033,0 6 14" xfId="8616" xr:uid="{00000000-0005-0000-0000-0000883A0000}"/>
    <cellStyle name="Spelling 1033,0 6 14 2" xfId="8617" xr:uid="{00000000-0005-0000-0000-0000893A0000}"/>
    <cellStyle name="Spelling 1033,0 6 14 3" xfId="8618" xr:uid="{00000000-0005-0000-0000-00008A3A0000}"/>
    <cellStyle name="Spelling 1033,0 6 15" xfId="8619" xr:uid="{00000000-0005-0000-0000-00008B3A0000}"/>
    <cellStyle name="Spelling 1033,0 6 15 2" xfId="8620" xr:uid="{00000000-0005-0000-0000-00008C3A0000}"/>
    <cellStyle name="Spelling 1033,0 6 15 3" xfId="8621" xr:uid="{00000000-0005-0000-0000-00008D3A0000}"/>
    <cellStyle name="Spelling 1033,0 6 16" xfId="8622" xr:uid="{00000000-0005-0000-0000-00008E3A0000}"/>
    <cellStyle name="Spelling 1033,0 6 16 2" xfId="8623" xr:uid="{00000000-0005-0000-0000-00008F3A0000}"/>
    <cellStyle name="Spelling 1033,0 6 16 3" xfId="8624" xr:uid="{00000000-0005-0000-0000-0000903A0000}"/>
    <cellStyle name="Spelling 1033,0 6 17" xfId="8625" xr:uid="{00000000-0005-0000-0000-0000913A0000}"/>
    <cellStyle name="Spelling 1033,0 6 17 2" xfId="8626" xr:uid="{00000000-0005-0000-0000-0000923A0000}"/>
    <cellStyle name="Spelling 1033,0 6 17 3" xfId="8627" xr:uid="{00000000-0005-0000-0000-0000933A0000}"/>
    <cellStyle name="Spelling 1033,0 6 18" xfId="8628" xr:uid="{00000000-0005-0000-0000-0000943A0000}"/>
    <cellStyle name="Spelling 1033,0 6 18 2" xfId="8629" xr:uid="{00000000-0005-0000-0000-0000953A0000}"/>
    <cellStyle name="Spelling 1033,0 6 18 3" xfId="8630" xr:uid="{00000000-0005-0000-0000-0000963A0000}"/>
    <cellStyle name="Spelling 1033,0 6 19" xfId="8631" xr:uid="{00000000-0005-0000-0000-0000973A0000}"/>
    <cellStyle name="Spelling 1033,0 6 19 2" xfId="8632" xr:uid="{00000000-0005-0000-0000-0000983A0000}"/>
    <cellStyle name="Spelling 1033,0 6 19 3" xfId="8633" xr:uid="{00000000-0005-0000-0000-0000993A0000}"/>
    <cellStyle name="Spelling 1033,0 6 2" xfId="8634" xr:uid="{00000000-0005-0000-0000-00009A3A0000}"/>
    <cellStyle name="Spelling 1033,0 6 2 2" xfId="8635" xr:uid="{00000000-0005-0000-0000-00009B3A0000}"/>
    <cellStyle name="Spelling 1033,0 6 2 3" xfId="8636" xr:uid="{00000000-0005-0000-0000-00009C3A0000}"/>
    <cellStyle name="Spelling 1033,0 6 20" xfId="8637" xr:uid="{00000000-0005-0000-0000-00009D3A0000}"/>
    <cellStyle name="Spelling 1033,0 6 20 2" xfId="8638" xr:uid="{00000000-0005-0000-0000-00009E3A0000}"/>
    <cellStyle name="Spelling 1033,0 6 20 3" xfId="8639" xr:uid="{00000000-0005-0000-0000-00009F3A0000}"/>
    <cellStyle name="Spelling 1033,0 6 21" xfId="8640" xr:uid="{00000000-0005-0000-0000-0000A03A0000}"/>
    <cellStyle name="Spelling 1033,0 6 21 2" xfId="8641" xr:uid="{00000000-0005-0000-0000-0000A13A0000}"/>
    <cellStyle name="Spelling 1033,0 6 21 3" xfId="8642" xr:uid="{00000000-0005-0000-0000-0000A23A0000}"/>
    <cellStyle name="Spelling 1033,0 6 22" xfId="8643" xr:uid="{00000000-0005-0000-0000-0000A33A0000}"/>
    <cellStyle name="Spelling 1033,0 6 23" xfId="8644" xr:uid="{00000000-0005-0000-0000-0000A43A0000}"/>
    <cellStyle name="Spelling 1033,0 6 3" xfId="8645" xr:uid="{00000000-0005-0000-0000-0000A53A0000}"/>
    <cellStyle name="Spelling 1033,0 6 3 2" xfId="8646" xr:uid="{00000000-0005-0000-0000-0000A63A0000}"/>
    <cellStyle name="Spelling 1033,0 6 3 3" xfId="8647" xr:uid="{00000000-0005-0000-0000-0000A73A0000}"/>
    <cellStyle name="Spelling 1033,0 6 4" xfId="8648" xr:uid="{00000000-0005-0000-0000-0000A83A0000}"/>
    <cellStyle name="Spelling 1033,0 6 4 2" xfId="8649" xr:uid="{00000000-0005-0000-0000-0000A93A0000}"/>
    <cellStyle name="Spelling 1033,0 6 4 3" xfId="8650" xr:uid="{00000000-0005-0000-0000-0000AA3A0000}"/>
    <cellStyle name="Spelling 1033,0 6 5" xfId="8651" xr:uid="{00000000-0005-0000-0000-0000AB3A0000}"/>
    <cellStyle name="Spelling 1033,0 6 5 2" xfId="8652" xr:uid="{00000000-0005-0000-0000-0000AC3A0000}"/>
    <cellStyle name="Spelling 1033,0 6 5 3" xfId="8653" xr:uid="{00000000-0005-0000-0000-0000AD3A0000}"/>
    <cellStyle name="Spelling 1033,0 6 6" xfId="8654" xr:uid="{00000000-0005-0000-0000-0000AE3A0000}"/>
    <cellStyle name="Spelling 1033,0 6 6 2" xfId="8655" xr:uid="{00000000-0005-0000-0000-0000AF3A0000}"/>
    <cellStyle name="Spelling 1033,0 6 6 3" xfId="8656" xr:uid="{00000000-0005-0000-0000-0000B03A0000}"/>
    <cellStyle name="Spelling 1033,0 6 7" xfId="8657" xr:uid="{00000000-0005-0000-0000-0000B13A0000}"/>
    <cellStyle name="Spelling 1033,0 6 7 2" xfId="8658" xr:uid="{00000000-0005-0000-0000-0000B23A0000}"/>
    <cellStyle name="Spelling 1033,0 6 7 3" xfId="8659" xr:uid="{00000000-0005-0000-0000-0000B33A0000}"/>
    <cellStyle name="Spelling 1033,0 6 8" xfId="8660" xr:uid="{00000000-0005-0000-0000-0000B43A0000}"/>
    <cellStyle name="Spelling 1033,0 6 8 2" xfId="8661" xr:uid="{00000000-0005-0000-0000-0000B53A0000}"/>
    <cellStyle name="Spelling 1033,0 6 8 3" xfId="8662" xr:uid="{00000000-0005-0000-0000-0000B63A0000}"/>
    <cellStyle name="Spelling 1033,0 6 9" xfId="8663" xr:uid="{00000000-0005-0000-0000-0000B73A0000}"/>
    <cellStyle name="Spelling 1033,0 6 9 2" xfId="8664" xr:uid="{00000000-0005-0000-0000-0000B83A0000}"/>
    <cellStyle name="Spelling 1033,0 6 9 3" xfId="8665" xr:uid="{00000000-0005-0000-0000-0000B93A0000}"/>
    <cellStyle name="Spelling 1033,0 7" xfId="8666" xr:uid="{00000000-0005-0000-0000-0000BA3A0000}"/>
    <cellStyle name="Spelling 1033,0 7 2" xfId="8667" xr:uid="{00000000-0005-0000-0000-0000BB3A0000}"/>
    <cellStyle name="Spelling 1033,0 7 3" xfId="8668" xr:uid="{00000000-0005-0000-0000-0000BC3A0000}"/>
    <cellStyle name="Spelling 1033,0 7 4" xfId="16766" xr:uid="{00000000-0005-0000-0000-0000BD3A0000}"/>
    <cellStyle name="Spelling 1033,0 7 5" xfId="16767" xr:uid="{00000000-0005-0000-0000-0000BE3A0000}"/>
    <cellStyle name="Spelling 1033,0 8" xfId="8669" xr:uid="{00000000-0005-0000-0000-0000BF3A0000}"/>
    <cellStyle name="Spelling 1033,0 8 2" xfId="8670" xr:uid="{00000000-0005-0000-0000-0000C03A0000}"/>
    <cellStyle name="Spelling 1033,0 8 3" xfId="8671" xr:uid="{00000000-0005-0000-0000-0000C13A0000}"/>
    <cellStyle name="Spelling 1033,0 8 4" xfId="16768" xr:uid="{00000000-0005-0000-0000-0000C23A0000}"/>
    <cellStyle name="Spelling 1033,0 8 5" xfId="16769" xr:uid="{00000000-0005-0000-0000-0000C33A0000}"/>
    <cellStyle name="Spelling 1033,0 9" xfId="8672" xr:uid="{00000000-0005-0000-0000-0000C43A0000}"/>
    <cellStyle name="Spelling 1033,0 9 2" xfId="8673" xr:uid="{00000000-0005-0000-0000-0000C53A0000}"/>
    <cellStyle name="Spelling 1033,0 9 3" xfId="8674" xr:uid="{00000000-0005-0000-0000-0000C63A0000}"/>
    <cellStyle name="Style 1" xfId="8675" xr:uid="{00000000-0005-0000-0000-0000C73A0000}"/>
    <cellStyle name="Style 1 2" xfId="13959" xr:uid="{00000000-0005-0000-0000-0000C83A0000}"/>
    <cellStyle name="Style 1 3" xfId="13960" xr:uid="{00000000-0005-0000-0000-0000C93A0000}"/>
    <cellStyle name="Style 1 4" xfId="12922" xr:uid="{00000000-0005-0000-0000-0000CA3A0000}"/>
    <cellStyle name="Style 1 5" xfId="16770" xr:uid="{00000000-0005-0000-0000-0000CB3A0000}"/>
    <cellStyle name="Style 1 6" xfId="16771" xr:uid="{00000000-0005-0000-0000-0000CC3A0000}"/>
    <cellStyle name="Style 2" xfId="8676" xr:uid="{00000000-0005-0000-0000-0000CD3A0000}"/>
    <cellStyle name="Style 2 2" xfId="8677" xr:uid="{00000000-0005-0000-0000-0000CE3A0000}"/>
    <cellStyle name="Style 2 2 2" xfId="12924" xr:uid="{00000000-0005-0000-0000-0000CF3A0000}"/>
    <cellStyle name="Style 2 3" xfId="8678" xr:uid="{00000000-0005-0000-0000-0000D03A0000}"/>
    <cellStyle name="Style 2 3 2" xfId="12925" xr:uid="{00000000-0005-0000-0000-0000D13A0000}"/>
    <cellStyle name="Style 2 4" xfId="12923" xr:uid="{00000000-0005-0000-0000-0000D23A0000}"/>
    <cellStyle name="Style 3" xfId="8679" xr:uid="{00000000-0005-0000-0000-0000D33A0000}"/>
    <cellStyle name="Style 3 2" xfId="8680" xr:uid="{00000000-0005-0000-0000-0000D43A0000}"/>
    <cellStyle name="Style 3 2 2" xfId="12927" xr:uid="{00000000-0005-0000-0000-0000D53A0000}"/>
    <cellStyle name="Style 3 3" xfId="8681" xr:uid="{00000000-0005-0000-0000-0000D63A0000}"/>
    <cellStyle name="Style 3 3 2" xfId="12928" xr:uid="{00000000-0005-0000-0000-0000D73A0000}"/>
    <cellStyle name="Style 3 4" xfId="12926" xr:uid="{00000000-0005-0000-0000-0000D83A0000}"/>
    <cellStyle name="Style 4" xfId="8682" xr:uid="{00000000-0005-0000-0000-0000D93A0000}"/>
    <cellStyle name="Style 4 2" xfId="8683" xr:uid="{00000000-0005-0000-0000-0000DA3A0000}"/>
    <cellStyle name="Style 4 2 2" xfId="12930" xr:uid="{00000000-0005-0000-0000-0000DB3A0000}"/>
    <cellStyle name="Style 4 3" xfId="8684" xr:uid="{00000000-0005-0000-0000-0000DC3A0000}"/>
    <cellStyle name="Style 4 3 2" xfId="12931" xr:uid="{00000000-0005-0000-0000-0000DD3A0000}"/>
    <cellStyle name="Style 4 4" xfId="12929" xr:uid="{00000000-0005-0000-0000-0000DE3A0000}"/>
    <cellStyle name="Style 5" xfId="8685" xr:uid="{00000000-0005-0000-0000-0000DF3A0000}"/>
    <cellStyle name="Style 5 2" xfId="8686" xr:uid="{00000000-0005-0000-0000-0000E03A0000}"/>
    <cellStyle name="Style 5 2 2" xfId="12933" xr:uid="{00000000-0005-0000-0000-0000E13A0000}"/>
    <cellStyle name="Style 5 3" xfId="8687" xr:uid="{00000000-0005-0000-0000-0000E23A0000}"/>
    <cellStyle name="Style 5 3 2" xfId="12934" xr:uid="{00000000-0005-0000-0000-0000E33A0000}"/>
    <cellStyle name="Style 5 4" xfId="12932" xr:uid="{00000000-0005-0000-0000-0000E43A0000}"/>
    <cellStyle name="subhead" xfId="13961" xr:uid="{00000000-0005-0000-0000-0000E53A0000}"/>
    <cellStyle name="Sum" xfId="8688" xr:uid="{00000000-0005-0000-0000-0000E63A0000}"/>
    <cellStyle name="Sum %of HV" xfId="8689" xr:uid="{00000000-0005-0000-0000-0000E73A0000}"/>
    <cellStyle name="Sum %of HV 2" xfId="8690" xr:uid="{00000000-0005-0000-0000-0000E83A0000}"/>
    <cellStyle name="Sum %of HV 2 2" xfId="12936" xr:uid="{00000000-0005-0000-0000-0000E93A0000}"/>
    <cellStyle name="Sum %of HV 3" xfId="8691" xr:uid="{00000000-0005-0000-0000-0000EA3A0000}"/>
    <cellStyle name="Sum %of HV 3 2" xfId="12937" xr:uid="{00000000-0005-0000-0000-0000EB3A0000}"/>
    <cellStyle name="Sum %of HV 4" xfId="12935" xr:uid="{00000000-0005-0000-0000-0000EC3A0000}"/>
    <cellStyle name="Thousands (0)" xfId="8692" xr:uid="{00000000-0005-0000-0000-0000ED3A0000}"/>
    <cellStyle name="Thousands (0) 2" xfId="8693" xr:uid="{00000000-0005-0000-0000-0000EE3A0000}"/>
    <cellStyle name="Thousands (0) 2 2" xfId="12939" xr:uid="{00000000-0005-0000-0000-0000EF3A0000}"/>
    <cellStyle name="Thousands (0) 3" xfId="8694" xr:uid="{00000000-0005-0000-0000-0000F03A0000}"/>
    <cellStyle name="Thousands (0) 3 2" xfId="12940" xr:uid="{00000000-0005-0000-0000-0000F13A0000}"/>
    <cellStyle name="Thousands (0) 4" xfId="12938" xr:uid="{00000000-0005-0000-0000-0000F23A0000}"/>
    <cellStyle name="Thousands (1)" xfId="8695" xr:uid="{00000000-0005-0000-0000-0000F33A0000}"/>
    <cellStyle name="Thousands (1) 2" xfId="8696" xr:uid="{00000000-0005-0000-0000-0000F43A0000}"/>
    <cellStyle name="Thousands (1) 2 2" xfId="12942" xr:uid="{00000000-0005-0000-0000-0000F53A0000}"/>
    <cellStyle name="Thousands (1) 3" xfId="8697" xr:uid="{00000000-0005-0000-0000-0000F63A0000}"/>
    <cellStyle name="Thousands (1) 3 2" xfId="12943" xr:uid="{00000000-0005-0000-0000-0000F73A0000}"/>
    <cellStyle name="Thousands (1) 4" xfId="12941" xr:uid="{00000000-0005-0000-0000-0000F83A0000}"/>
    <cellStyle name="time" xfId="8698" xr:uid="{00000000-0005-0000-0000-0000F93A0000}"/>
    <cellStyle name="Title 2" xfId="16772" xr:uid="{00000000-0005-0000-0000-0000FA3A0000}"/>
    <cellStyle name="Title 3" xfId="16773" xr:uid="{00000000-0005-0000-0000-0000FB3A0000}"/>
    <cellStyle name="Title 4" xfId="17055" xr:uid="{00000000-0005-0000-0000-0000FC3A0000}"/>
    <cellStyle name="Total" xfId="17029" builtinId="25" customBuiltin="1"/>
    <cellStyle name="Total 2" xfId="8699" xr:uid="{00000000-0005-0000-0000-0000FE3A0000}"/>
    <cellStyle name="Total 2 10" xfId="8700" xr:uid="{00000000-0005-0000-0000-0000FF3A0000}"/>
    <cellStyle name="Total 2 10 2" xfId="8701" xr:uid="{00000000-0005-0000-0000-0000003B0000}"/>
    <cellStyle name="Total 2 10 2 2" xfId="12946" xr:uid="{00000000-0005-0000-0000-0000013B0000}"/>
    <cellStyle name="Total 2 10 3" xfId="8702" xr:uid="{00000000-0005-0000-0000-0000023B0000}"/>
    <cellStyle name="Total 2 10 3 2" xfId="12947" xr:uid="{00000000-0005-0000-0000-0000033B0000}"/>
    <cellStyle name="Total 2 10 4" xfId="12945" xr:uid="{00000000-0005-0000-0000-0000043B0000}"/>
    <cellStyle name="Total 2 11" xfId="8703" xr:uid="{00000000-0005-0000-0000-0000053B0000}"/>
    <cellStyle name="Total 2 11 2" xfId="8704" xr:uid="{00000000-0005-0000-0000-0000063B0000}"/>
    <cellStyle name="Total 2 11 2 2" xfId="12949" xr:uid="{00000000-0005-0000-0000-0000073B0000}"/>
    <cellStyle name="Total 2 11 3" xfId="8705" xr:uid="{00000000-0005-0000-0000-0000083B0000}"/>
    <cellStyle name="Total 2 11 3 2" xfId="12950" xr:uid="{00000000-0005-0000-0000-0000093B0000}"/>
    <cellStyle name="Total 2 11 4" xfId="12948" xr:uid="{00000000-0005-0000-0000-00000A3B0000}"/>
    <cellStyle name="Total 2 12" xfId="8706" xr:uid="{00000000-0005-0000-0000-00000B3B0000}"/>
    <cellStyle name="Total 2 12 2" xfId="8707" xr:uid="{00000000-0005-0000-0000-00000C3B0000}"/>
    <cellStyle name="Total 2 12 2 2" xfId="12952" xr:uid="{00000000-0005-0000-0000-00000D3B0000}"/>
    <cellStyle name="Total 2 12 3" xfId="8708" xr:uid="{00000000-0005-0000-0000-00000E3B0000}"/>
    <cellStyle name="Total 2 12 3 2" xfId="12953" xr:uid="{00000000-0005-0000-0000-00000F3B0000}"/>
    <cellStyle name="Total 2 12 4" xfId="12951" xr:uid="{00000000-0005-0000-0000-0000103B0000}"/>
    <cellStyle name="Total 2 13" xfId="8709" xr:uid="{00000000-0005-0000-0000-0000113B0000}"/>
    <cellStyle name="Total 2 13 2" xfId="8710" xr:uid="{00000000-0005-0000-0000-0000123B0000}"/>
    <cellStyle name="Total 2 13 2 2" xfId="12955" xr:uid="{00000000-0005-0000-0000-0000133B0000}"/>
    <cellStyle name="Total 2 13 3" xfId="8711" xr:uid="{00000000-0005-0000-0000-0000143B0000}"/>
    <cellStyle name="Total 2 13 3 2" xfId="12956" xr:uid="{00000000-0005-0000-0000-0000153B0000}"/>
    <cellStyle name="Total 2 13 4" xfId="12954" xr:uid="{00000000-0005-0000-0000-0000163B0000}"/>
    <cellStyle name="Total 2 14" xfId="8712" xr:uid="{00000000-0005-0000-0000-0000173B0000}"/>
    <cellStyle name="Total 2 14 2" xfId="8713" xr:uid="{00000000-0005-0000-0000-0000183B0000}"/>
    <cellStyle name="Total 2 14 2 2" xfId="12958" xr:uid="{00000000-0005-0000-0000-0000193B0000}"/>
    <cellStyle name="Total 2 14 3" xfId="8714" xr:uid="{00000000-0005-0000-0000-00001A3B0000}"/>
    <cellStyle name="Total 2 14 3 2" xfId="12959" xr:uid="{00000000-0005-0000-0000-00001B3B0000}"/>
    <cellStyle name="Total 2 14 4" xfId="12957" xr:uid="{00000000-0005-0000-0000-00001C3B0000}"/>
    <cellStyle name="Total 2 15" xfId="8715" xr:uid="{00000000-0005-0000-0000-00001D3B0000}"/>
    <cellStyle name="Total 2 15 2" xfId="8716" xr:uid="{00000000-0005-0000-0000-00001E3B0000}"/>
    <cellStyle name="Total 2 15 2 2" xfId="12961" xr:uid="{00000000-0005-0000-0000-00001F3B0000}"/>
    <cellStyle name="Total 2 15 3" xfId="8717" xr:uid="{00000000-0005-0000-0000-0000203B0000}"/>
    <cellStyle name="Total 2 15 3 2" xfId="12962" xr:uid="{00000000-0005-0000-0000-0000213B0000}"/>
    <cellStyle name="Total 2 15 4" xfId="12960" xr:uid="{00000000-0005-0000-0000-0000223B0000}"/>
    <cellStyle name="Total 2 16" xfId="8718" xr:uid="{00000000-0005-0000-0000-0000233B0000}"/>
    <cellStyle name="Total 2 16 2" xfId="8719" xr:uid="{00000000-0005-0000-0000-0000243B0000}"/>
    <cellStyle name="Total 2 16 2 2" xfId="12964" xr:uid="{00000000-0005-0000-0000-0000253B0000}"/>
    <cellStyle name="Total 2 16 3" xfId="8720" xr:uid="{00000000-0005-0000-0000-0000263B0000}"/>
    <cellStyle name="Total 2 16 3 2" xfId="12965" xr:uid="{00000000-0005-0000-0000-0000273B0000}"/>
    <cellStyle name="Total 2 16 4" xfId="12963" xr:uid="{00000000-0005-0000-0000-0000283B0000}"/>
    <cellStyle name="Total 2 17" xfId="8721" xr:uid="{00000000-0005-0000-0000-0000293B0000}"/>
    <cellStyle name="Total 2 17 2" xfId="8722" xr:uid="{00000000-0005-0000-0000-00002A3B0000}"/>
    <cellStyle name="Total 2 17 2 2" xfId="12967" xr:uid="{00000000-0005-0000-0000-00002B3B0000}"/>
    <cellStyle name="Total 2 17 3" xfId="8723" xr:uid="{00000000-0005-0000-0000-00002C3B0000}"/>
    <cellStyle name="Total 2 17 3 2" xfId="12968" xr:uid="{00000000-0005-0000-0000-00002D3B0000}"/>
    <cellStyle name="Total 2 17 4" xfId="12966" xr:uid="{00000000-0005-0000-0000-00002E3B0000}"/>
    <cellStyle name="Total 2 18" xfId="8724" xr:uid="{00000000-0005-0000-0000-00002F3B0000}"/>
    <cellStyle name="Total 2 18 2" xfId="8725" xr:uid="{00000000-0005-0000-0000-0000303B0000}"/>
    <cellStyle name="Total 2 18 2 2" xfId="12970" xr:uid="{00000000-0005-0000-0000-0000313B0000}"/>
    <cellStyle name="Total 2 18 3" xfId="8726" xr:uid="{00000000-0005-0000-0000-0000323B0000}"/>
    <cellStyle name="Total 2 18 3 2" xfId="12971" xr:uid="{00000000-0005-0000-0000-0000333B0000}"/>
    <cellStyle name="Total 2 18 4" xfId="12969" xr:uid="{00000000-0005-0000-0000-0000343B0000}"/>
    <cellStyle name="Total 2 19" xfId="8727" xr:uid="{00000000-0005-0000-0000-0000353B0000}"/>
    <cellStyle name="Total 2 19 2" xfId="8728" xr:uid="{00000000-0005-0000-0000-0000363B0000}"/>
    <cellStyle name="Total 2 19 2 2" xfId="12973" xr:uid="{00000000-0005-0000-0000-0000373B0000}"/>
    <cellStyle name="Total 2 19 3" xfId="8729" xr:uid="{00000000-0005-0000-0000-0000383B0000}"/>
    <cellStyle name="Total 2 19 3 2" xfId="12974" xr:uid="{00000000-0005-0000-0000-0000393B0000}"/>
    <cellStyle name="Total 2 19 4" xfId="12972" xr:uid="{00000000-0005-0000-0000-00003A3B0000}"/>
    <cellStyle name="Total 2 2" xfId="8730" xr:uid="{00000000-0005-0000-0000-00003B3B0000}"/>
    <cellStyle name="Total 2 2 10" xfId="8731" xr:uid="{00000000-0005-0000-0000-00003C3B0000}"/>
    <cellStyle name="Total 2 2 10 2" xfId="8732" xr:uid="{00000000-0005-0000-0000-00003D3B0000}"/>
    <cellStyle name="Total 2 2 10 2 2" xfId="12977" xr:uid="{00000000-0005-0000-0000-00003E3B0000}"/>
    <cellStyle name="Total 2 2 10 3" xfId="8733" xr:uid="{00000000-0005-0000-0000-00003F3B0000}"/>
    <cellStyle name="Total 2 2 10 3 2" xfId="12978" xr:uid="{00000000-0005-0000-0000-0000403B0000}"/>
    <cellStyle name="Total 2 2 10 4" xfId="12976" xr:uid="{00000000-0005-0000-0000-0000413B0000}"/>
    <cellStyle name="Total 2 2 11" xfId="8734" xr:uid="{00000000-0005-0000-0000-0000423B0000}"/>
    <cellStyle name="Total 2 2 11 2" xfId="8735" xr:uid="{00000000-0005-0000-0000-0000433B0000}"/>
    <cellStyle name="Total 2 2 11 2 2" xfId="12980" xr:uid="{00000000-0005-0000-0000-0000443B0000}"/>
    <cellStyle name="Total 2 2 11 3" xfId="8736" xr:uid="{00000000-0005-0000-0000-0000453B0000}"/>
    <cellStyle name="Total 2 2 11 3 2" xfId="12981" xr:uid="{00000000-0005-0000-0000-0000463B0000}"/>
    <cellStyle name="Total 2 2 11 4" xfId="12979" xr:uid="{00000000-0005-0000-0000-0000473B0000}"/>
    <cellStyle name="Total 2 2 12" xfId="8737" xr:uid="{00000000-0005-0000-0000-0000483B0000}"/>
    <cellStyle name="Total 2 2 12 2" xfId="8738" xr:uid="{00000000-0005-0000-0000-0000493B0000}"/>
    <cellStyle name="Total 2 2 12 2 2" xfId="12983" xr:uid="{00000000-0005-0000-0000-00004A3B0000}"/>
    <cellStyle name="Total 2 2 12 3" xfId="8739" xr:uid="{00000000-0005-0000-0000-00004B3B0000}"/>
    <cellStyle name="Total 2 2 12 3 2" xfId="12984" xr:uid="{00000000-0005-0000-0000-00004C3B0000}"/>
    <cellStyle name="Total 2 2 12 4" xfId="12982" xr:uid="{00000000-0005-0000-0000-00004D3B0000}"/>
    <cellStyle name="Total 2 2 13" xfId="8740" xr:uid="{00000000-0005-0000-0000-00004E3B0000}"/>
    <cellStyle name="Total 2 2 13 2" xfId="8741" xr:uid="{00000000-0005-0000-0000-00004F3B0000}"/>
    <cellStyle name="Total 2 2 13 2 2" xfId="12986" xr:uid="{00000000-0005-0000-0000-0000503B0000}"/>
    <cellStyle name="Total 2 2 13 3" xfId="8742" xr:uid="{00000000-0005-0000-0000-0000513B0000}"/>
    <cellStyle name="Total 2 2 13 3 2" xfId="12987" xr:uid="{00000000-0005-0000-0000-0000523B0000}"/>
    <cellStyle name="Total 2 2 13 4" xfId="12985" xr:uid="{00000000-0005-0000-0000-0000533B0000}"/>
    <cellStyle name="Total 2 2 14" xfId="8743" xr:uid="{00000000-0005-0000-0000-0000543B0000}"/>
    <cellStyle name="Total 2 2 14 2" xfId="8744" xr:uid="{00000000-0005-0000-0000-0000553B0000}"/>
    <cellStyle name="Total 2 2 14 2 2" xfId="12989" xr:uid="{00000000-0005-0000-0000-0000563B0000}"/>
    <cellStyle name="Total 2 2 14 3" xfId="8745" xr:uid="{00000000-0005-0000-0000-0000573B0000}"/>
    <cellStyle name="Total 2 2 14 3 2" xfId="12990" xr:uid="{00000000-0005-0000-0000-0000583B0000}"/>
    <cellStyle name="Total 2 2 14 4" xfId="12988" xr:uid="{00000000-0005-0000-0000-0000593B0000}"/>
    <cellStyle name="Total 2 2 15" xfId="8746" xr:uid="{00000000-0005-0000-0000-00005A3B0000}"/>
    <cellStyle name="Total 2 2 15 2" xfId="8747" xr:uid="{00000000-0005-0000-0000-00005B3B0000}"/>
    <cellStyle name="Total 2 2 15 2 2" xfId="12992" xr:uid="{00000000-0005-0000-0000-00005C3B0000}"/>
    <cellStyle name="Total 2 2 15 3" xfId="8748" xr:uid="{00000000-0005-0000-0000-00005D3B0000}"/>
    <cellStyle name="Total 2 2 15 3 2" xfId="12993" xr:uid="{00000000-0005-0000-0000-00005E3B0000}"/>
    <cellStyle name="Total 2 2 15 4" xfId="12991" xr:uid="{00000000-0005-0000-0000-00005F3B0000}"/>
    <cellStyle name="Total 2 2 16" xfId="8749" xr:uid="{00000000-0005-0000-0000-0000603B0000}"/>
    <cellStyle name="Total 2 2 16 2" xfId="8750" xr:uid="{00000000-0005-0000-0000-0000613B0000}"/>
    <cellStyle name="Total 2 2 16 2 2" xfId="12995" xr:uid="{00000000-0005-0000-0000-0000623B0000}"/>
    <cellStyle name="Total 2 2 16 3" xfId="8751" xr:uid="{00000000-0005-0000-0000-0000633B0000}"/>
    <cellStyle name="Total 2 2 16 3 2" xfId="12996" xr:uid="{00000000-0005-0000-0000-0000643B0000}"/>
    <cellStyle name="Total 2 2 16 4" xfId="12994" xr:uid="{00000000-0005-0000-0000-0000653B0000}"/>
    <cellStyle name="Total 2 2 17" xfId="8752" xr:uid="{00000000-0005-0000-0000-0000663B0000}"/>
    <cellStyle name="Total 2 2 17 2" xfId="8753" xr:uid="{00000000-0005-0000-0000-0000673B0000}"/>
    <cellStyle name="Total 2 2 17 2 2" xfId="12998" xr:uid="{00000000-0005-0000-0000-0000683B0000}"/>
    <cellStyle name="Total 2 2 17 3" xfId="8754" xr:uid="{00000000-0005-0000-0000-0000693B0000}"/>
    <cellStyle name="Total 2 2 17 3 2" xfId="12999" xr:uid="{00000000-0005-0000-0000-00006A3B0000}"/>
    <cellStyle name="Total 2 2 17 4" xfId="12997" xr:uid="{00000000-0005-0000-0000-00006B3B0000}"/>
    <cellStyle name="Total 2 2 18" xfId="8755" xr:uid="{00000000-0005-0000-0000-00006C3B0000}"/>
    <cellStyle name="Total 2 2 18 2" xfId="8756" xr:uid="{00000000-0005-0000-0000-00006D3B0000}"/>
    <cellStyle name="Total 2 2 18 2 2" xfId="13001" xr:uid="{00000000-0005-0000-0000-00006E3B0000}"/>
    <cellStyle name="Total 2 2 18 3" xfId="8757" xr:uid="{00000000-0005-0000-0000-00006F3B0000}"/>
    <cellStyle name="Total 2 2 18 3 2" xfId="13002" xr:uid="{00000000-0005-0000-0000-0000703B0000}"/>
    <cellStyle name="Total 2 2 18 4" xfId="13000" xr:uid="{00000000-0005-0000-0000-0000713B0000}"/>
    <cellStyle name="Total 2 2 19" xfId="8758" xr:uid="{00000000-0005-0000-0000-0000723B0000}"/>
    <cellStyle name="Total 2 2 19 2" xfId="8759" xr:uid="{00000000-0005-0000-0000-0000733B0000}"/>
    <cellStyle name="Total 2 2 19 2 2" xfId="13004" xr:uid="{00000000-0005-0000-0000-0000743B0000}"/>
    <cellStyle name="Total 2 2 19 3" xfId="8760" xr:uid="{00000000-0005-0000-0000-0000753B0000}"/>
    <cellStyle name="Total 2 2 19 3 2" xfId="13005" xr:uid="{00000000-0005-0000-0000-0000763B0000}"/>
    <cellStyle name="Total 2 2 19 4" xfId="13003" xr:uid="{00000000-0005-0000-0000-0000773B0000}"/>
    <cellStyle name="Total 2 2 2" xfId="8761" xr:uid="{00000000-0005-0000-0000-0000783B0000}"/>
    <cellStyle name="Total 2 2 2 10" xfId="8762" xr:uid="{00000000-0005-0000-0000-0000793B0000}"/>
    <cellStyle name="Total 2 2 2 10 2" xfId="8763" xr:uid="{00000000-0005-0000-0000-00007A3B0000}"/>
    <cellStyle name="Total 2 2 2 10 2 2" xfId="13008" xr:uid="{00000000-0005-0000-0000-00007B3B0000}"/>
    <cellStyle name="Total 2 2 2 10 3" xfId="8764" xr:uid="{00000000-0005-0000-0000-00007C3B0000}"/>
    <cellStyle name="Total 2 2 2 10 3 2" xfId="13009" xr:uid="{00000000-0005-0000-0000-00007D3B0000}"/>
    <cellStyle name="Total 2 2 2 10 4" xfId="13007" xr:uid="{00000000-0005-0000-0000-00007E3B0000}"/>
    <cellStyle name="Total 2 2 2 11" xfId="8765" xr:uid="{00000000-0005-0000-0000-00007F3B0000}"/>
    <cellStyle name="Total 2 2 2 11 2" xfId="8766" xr:uid="{00000000-0005-0000-0000-0000803B0000}"/>
    <cellStyle name="Total 2 2 2 11 2 2" xfId="13011" xr:uid="{00000000-0005-0000-0000-0000813B0000}"/>
    <cellStyle name="Total 2 2 2 11 3" xfId="8767" xr:uid="{00000000-0005-0000-0000-0000823B0000}"/>
    <cellStyle name="Total 2 2 2 11 3 2" xfId="13012" xr:uid="{00000000-0005-0000-0000-0000833B0000}"/>
    <cellStyle name="Total 2 2 2 11 4" xfId="13010" xr:uid="{00000000-0005-0000-0000-0000843B0000}"/>
    <cellStyle name="Total 2 2 2 12" xfId="8768" xr:uid="{00000000-0005-0000-0000-0000853B0000}"/>
    <cellStyle name="Total 2 2 2 12 2" xfId="8769" xr:uid="{00000000-0005-0000-0000-0000863B0000}"/>
    <cellStyle name="Total 2 2 2 12 2 2" xfId="13014" xr:uid="{00000000-0005-0000-0000-0000873B0000}"/>
    <cellStyle name="Total 2 2 2 12 3" xfId="8770" xr:uid="{00000000-0005-0000-0000-0000883B0000}"/>
    <cellStyle name="Total 2 2 2 12 3 2" xfId="13015" xr:uid="{00000000-0005-0000-0000-0000893B0000}"/>
    <cellStyle name="Total 2 2 2 12 4" xfId="13013" xr:uid="{00000000-0005-0000-0000-00008A3B0000}"/>
    <cellStyle name="Total 2 2 2 13" xfId="8771" xr:uid="{00000000-0005-0000-0000-00008B3B0000}"/>
    <cellStyle name="Total 2 2 2 13 2" xfId="8772" xr:uid="{00000000-0005-0000-0000-00008C3B0000}"/>
    <cellStyle name="Total 2 2 2 13 2 2" xfId="13017" xr:uid="{00000000-0005-0000-0000-00008D3B0000}"/>
    <cellStyle name="Total 2 2 2 13 3" xfId="8773" xr:uid="{00000000-0005-0000-0000-00008E3B0000}"/>
    <cellStyle name="Total 2 2 2 13 3 2" xfId="13018" xr:uid="{00000000-0005-0000-0000-00008F3B0000}"/>
    <cellStyle name="Total 2 2 2 13 4" xfId="13016" xr:uid="{00000000-0005-0000-0000-0000903B0000}"/>
    <cellStyle name="Total 2 2 2 14" xfId="8774" xr:uid="{00000000-0005-0000-0000-0000913B0000}"/>
    <cellStyle name="Total 2 2 2 14 2" xfId="8775" xr:uid="{00000000-0005-0000-0000-0000923B0000}"/>
    <cellStyle name="Total 2 2 2 14 2 2" xfId="13020" xr:uid="{00000000-0005-0000-0000-0000933B0000}"/>
    <cellStyle name="Total 2 2 2 14 3" xfId="8776" xr:uid="{00000000-0005-0000-0000-0000943B0000}"/>
    <cellStyle name="Total 2 2 2 14 3 2" xfId="13021" xr:uid="{00000000-0005-0000-0000-0000953B0000}"/>
    <cellStyle name="Total 2 2 2 14 4" xfId="13019" xr:uid="{00000000-0005-0000-0000-0000963B0000}"/>
    <cellStyle name="Total 2 2 2 15" xfId="8777" xr:uid="{00000000-0005-0000-0000-0000973B0000}"/>
    <cellStyle name="Total 2 2 2 15 2" xfId="8778" xr:uid="{00000000-0005-0000-0000-0000983B0000}"/>
    <cellStyle name="Total 2 2 2 15 2 2" xfId="13023" xr:uid="{00000000-0005-0000-0000-0000993B0000}"/>
    <cellStyle name="Total 2 2 2 15 3" xfId="8779" xr:uid="{00000000-0005-0000-0000-00009A3B0000}"/>
    <cellStyle name="Total 2 2 2 15 3 2" xfId="13024" xr:uid="{00000000-0005-0000-0000-00009B3B0000}"/>
    <cellStyle name="Total 2 2 2 15 4" xfId="13022" xr:uid="{00000000-0005-0000-0000-00009C3B0000}"/>
    <cellStyle name="Total 2 2 2 16" xfId="8780" xr:uid="{00000000-0005-0000-0000-00009D3B0000}"/>
    <cellStyle name="Total 2 2 2 16 2" xfId="8781" xr:uid="{00000000-0005-0000-0000-00009E3B0000}"/>
    <cellStyle name="Total 2 2 2 16 2 2" xfId="13026" xr:uid="{00000000-0005-0000-0000-00009F3B0000}"/>
    <cellStyle name="Total 2 2 2 16 3" xfId="8782" xr:uid="{00000000-0005-0000-0000-0000A03B0000}"/>
    <cellStyle name="Total 2 2 2 16 3 2" xfId="13027" xr:uid="{00000000-0005-0000-0000-0000A13B0000}"/>
    <cellStyle name="Total 2 2 2 16 4" xfId="13025" xr:uid="{00000000-0005-0000-0000-0000A23B0000}"/>
    <cellStyle name="Total 2 2 2 17" xfId="8783" xr:uid="{00000000-0005-0000-0000-0000A33B0000}"/>
    <cellStyle name="Total 2 2 2 17 2" xfId="8784" xr:uid="{00000000-0005-0000-0000-0000A43B0000}"/>
    <cellStyle name="Total 2 2 2 17 2 2" xfId="13029" xr:uid="{00000000-0005-0000-0000-0000A53B0000}"/>
    <cellStyle name="Total 2 2 2 17 3" xfId="8785" xr:uid="{00000000-0005-0000-0000-0000A63B0000}"/>
    <cellStyle name="Total 2 2 2 17 3 2" xfId="13030" xr:uid="{00000000-0005-0000-0000-0000A73B0000}"/>
    <cellStyle name="Total 2 2 2 17 4" xfId="13028" xr:uid="{00000000-0005-0000-0000-0000A83B0000}"/>
    <cellStyle name="Total 2 2 2 18" xfId="8786" xr:uid="{00000000-0005-0000-0000-0000A93B0000}"/>
    <cellStyle name="Total 2 2 2 18 2" xfId="8787" xr:uid="{00000000-0005-0000-0000-0000AA3B0000}"/>
    <cellStyle name="Total 2 2 2 18 2 2" xfId="13032" xr:uid="{00000000-0005-0000-0000-0000AB3B0000}"/>
    <cellStyle name="Total 2 2 2 18 3" xfId="8788" xr:uid="{00000000-0005-0000-0000-0000AC3B0000}"/>
    <cellStyle name="Total 2 2 2 18 3 2" xfId="13033" xr:uid="{00000000-0005-0000-0000-0000AD3B0000}"/>
    <cellStyle name="Total 2 2 2 18 4" xfId="13031" xr:uid="{00000000-0005-0000-0000-0000AE3B0000}"/>
    <cellStyle name="Total 2 2 2 19" xfId="8789" xr:uid="{00000000-0005-0000-0000-0000AF3B0000}"/>
    <cellStyle name="Total 2 2 2 19 2" xfId="8790" xr:uid="{00000000-0005-0000-0000-0000B03B0000}"/>
    <cellStyle name="Total 2 2 2 19 2 2" xfId="13035" xr:uid="{00000000-0005-0000-0000-0000B13B0000}"/>
    <cellStyle name="Total 2 2 2 19 3" xfId="8791" xr:uid="{00000000-0005-0000-0000-0000B23B0000}"/>
    <cellStyle name="Total 2 2 2 19 3 2" xfId="13036" xr:uid="{00000000-0005-0000-0000-0000B33B0000}"/>
    <cellStyle name="Total 2 2 2 19 4" xfId="13034" xr:uid="{00000000-0005-0000-0000-0000B43B0000}"/>
    <cellStyle name="Total 2 2 2 2" xfId="8792" xr:uid="{00000000-0005-0000-0000-0000B53B0000}"/>
    <cellStyle name="Total 2 2 2 2 2" xfId="8793" xr:uid="{00000000-0005-0000-0000-0000B63B0000}"/>
    <cellStyle name="Total 2 2 2 2 2 2" xfId="13038" xr:uid="{00000000-0005-0000-0000-0000B73B0000}"/>
    <cellStyle name="Total 2 2 2 2 3" xfId="8794" xr:uid="{00000000-0005-0000-0000-0000B83B0000}"/>
    <cellStyle name="Total 2 2 2 2 3 2" xfId="13039" xr:uid="{00000000-0005-0000-0000-0000B93B0000}"/>
    <cellStyle name="Total 2 2 2 2 4" xfId="13037" xr:uid="{00000000-0005-0000-0000-0000BA3B0000}"/>
    <cellStyle name="Total 2 2 2 20" xfId="8795" xr:uid="{00000000-0005-0000-0000-0000BB3B0000}"/>
    <cellStyle name="Total 2 2 2 20 2" xfId="8796" xr:uid="{00000000-0005-0000-0000-0000BC3B0000}"/>
    <cellStyle name="Total 2 2 2 20 2 2" xfId="13041" xr:uid="{00000000-0005-0000-0000-0000BD3B0000}"/>
    <cellStyle name="Total 2 2 2 20 3" xfId="8797" xr:uid="{00000000-0005-0000-0000-0000BE3B0000}"/>
    <cellStyle name="Total 2 2 2 20 3 2" xfId="13042" xr:uid="{00000000-0005-0000-0000-0000BF3B0000}"/>
    <cellStyle name="Total 2 2 2 20 4" xfId="13040" xr:uid="{00000000-0005-0000-0000-0000C03B0000}"/>
    <cellStyle name="Total 2 2 2 21" xfId="8798" xr:uid="{00000000-0005-0000-0000-0000C13B0000}"/>
    <cellStyle name="Total 2 2 2 21 2" xfId="8799" xr:uid="{00000000-0005-0000-0000-0000C23B0000}"/>
    <cellStyle name="Total 2 2 2 21 2 2" xfId="13044" xr:uid="{00000000-0005-0000-0000-0000C33B0000}"/>
    <cellStyle name="Total 2 2 2 21 3" xfId="8800" xr:uid="{00000000-0005-0000-0000-0000C43B0000}"/>
    <cellStyle name="Total 2 2 2 21 3 2" xfId="13045" xr:uid="{00000000-0005-0000-0000-0000C53B0000}"/>
    <cellStyle name="Total 2 2 2 21 4" xfId="13043" xr:uid="{00000000-0005-0000-0000-0000C63B0000}"/>
    <cellStyle name="Total 2 2 2 22" xfId="8801" xr:uid="{00000000-0005-0000-0000-0000C73B0000}"/>
    <cellStyle name="Total 2 2 2 22 2" xfId="13046" xr:uid="{00000000-0005-0000-0000-0000C83B0000}"/>
    <cellStyle name="Total 2 2 2 23" xfId="8802" xr:uid="{00000000-0005-0000-0000-0000C93B0000}"/>
    <cellStyle name="Total 2 2 2 23 2" xfId="13047" xr:uid="{00000000-0005-0000-0000-0000CA3B0000}"/>
    <cellStyle name="Total 2 2 2 24" xfId="13006" xr:uid="{00000000-0005-0000-0000-0000CB3B0000}"/>
    <cellStyle name="Total 2 2 2 3" xfId="8803" xr:uid="{00000000-0005-0000-0000-0000CC3B0000}"/>
    <cellStyle name="Total 2 2 2 3 2" xfId="8804" xr:uid="{00000000-0005-0000-0000-0000CD3B0000}"/>
    <cellStyle name="Total 2 2 2 3 2 2" xfId="13049" xr:uid="{00000000-0005-0000-0000-0000CE3B0000}"/>
    <cellStyle name="Total 2 2 2 3 3" xfId="8805" xr:uid="{00000000-0005-0000-0000-0000CF3B0000}"/>
    <cellStyle name="Total 2 2 2 3 3 2" xfId="13050" xr:uid="{00000000-0005-0000-0000-0000D03B0000}"/>
    <cellStyle name="Total 2 2 2 3 4" xfId="13048" xr:uid="{00000000-0005-0000-0000-0000D13B0000}"/>
    <cellStyle name="Total 2 2 2 4" xfId="8806" xr:uid="{00000000-0005-0000-0000-0000D23B0000}"/>
    <cellStyle name="Total 2 2 2 4 2" xfId="8807" xr:uid="{00000000-0005-0000-0000-0000D33B0000}"/>
    <cellStyle name="Total 2 2 2 4 2 2" xfId="13052" xr:uid="{00000000-0005-0000-0000-0000D43B0000}"/>
    <cellStyle name="Total 2 2 2 4 3" xfId="8808" xr:uid="{00000000-0005-0000-0000-0000D53B0000}"/>
    <cellStyle name="Total 2 2 2 4 3 2" xfId="13053" xr:uid="{00000000-0005-0000-0000-0000D63B0000}"/>
    <cellStyle name="Total 2 2 2 4 4" xfId="13051" xr:uid="{00000000-0005-0000-0000-0000D73B0000}"/>
    <cellStyle name="Total 2 2 2 5" xfId="8809" xr:uid="{00000000-0005-0000-0000-0000D83B0000}"/>
    <cellStyle name="Total 2 2 2 5 2" xfId="8810" xr:uid="{00000000-0005-0000-0000-0000D93B0000}"/>
    <cellStyle name="Total 2 2 2 5 2 2" xfId="13055" xr:uid="{00000000-0005-0000-0000-0000DA3B0000}"/>
    <cellStyle name="Total 2 2 2 5 3" xfId="8811" xr:uid="{00000000-0005-0000-0000-0000DB3B0000}"/>
    <cellStyle name="Total 2 2 2 5 3 2" xfId="13056" xr:uid="{00000000-0005-0000-0000-0000DC3B0000}"/>
    <cellStyle name="Total 2 2 2 5 4" xfId="13054" xr:uid="{00000000-0005-0000-0000-0000DD3B0000}"/>
    <cellStyle name="Total 2 2 2 6" xfId="8812" xr:uid="{00000000-0005-0000-0000-0000DE3B0000}"/>
    <cellStyle name="Total 2 2 2 6 2" xfId="8813" xr:uid="{00000000-0005-0000-0000-0000DF3B0000}"/>
    <cellStyle name="Total 2 2 2 6 2 2" xfId="13058" xr:uid="{00000000-0005-0000-0000-0000E03B0000}"/>
    <cellStyle name="Total 2 2 2 6 3" xfId="8814" xr:uid="{00000000-0005-0000-0000-0000E13B0000}"/>
    <cellStyle name="Total 2 2 2 6 3 2" xfId="13059" xr:uid="{00000000-0005-0000-0000-0000E23B0000}"/>
    <cellStyle name="Total 2 2 2 6 4" xfId="13057" xr:uid="{00000000-0005-0000-0000-0000E33B0000}"/>
    <cellStyle name="Total 2 2 2 7" xfId="8815" xr:uid="{00000000-0005-0000-0000-0000E43B0000}"/>
    <cellStyle name="Total 2 2 2 7 2" xfId="8816" xr:uid="{00000000-0005-0000-0000-0000E53B0000}"/>
    <cellStyle name="Total 2 2 2 7 2 2" xfId="13061" xr:uid="{00000000-0005-0000-0000-0000E63B0000}"/>
    <cellStyle name="Total 2 2 2 7 3" xfId="8817" xr:uid="{00000000-0005-0000-0000-0000E73B0000}"/>
    <cellStyle name="Total 2 2 2 7 3 2" xfId="13062" xr:uid="{00000000-0005-0000-0000-0000E83B0000}"/>
    <cellStyle name="Total 2 2 2 7 4" xfId="13060" xr:uid="{00000000-0005-0000-0000-0000E93B0000}"/>
    <cellStyle name="Total 2 2 2 8" xfId="8818" xr:uid="{00000000-0005-0000-0000-0000EA3B0000}"/>
    <cellStyle name="Total 2 2 2 8 2" xfId="8819" xr:uid="{00000000-0005-0000-0000-0000EB3B0000}"/>
    <cellStyle name="Total 2 2 2 8 2 2" xfId="13064" xr:uid="{00000000-0005-0000-0000-0000EC3B0000}"/>
    <cellStyle name="Total 2 2 2 8 3" xfId="8820" xr:uid="{00000000-0005-0000-0000-0000ED3B0000}"/>
    <cellStyle name="Total 2 2 2 8 3 2" xfId="13065" xr:uid="{00000000-0005-0000-0000-0000EE3B0000}"/>
    <cellStyle name="Total 2 2 2 8 4" xfId="13063" xr:uid="{00000000-0005-0000-0000-0000EF3B0000}"/>
    <cellStyle name="Total 2 2 2 9" xfId="8821" xr:uid="{00000000-0005-0000-0000-0000F03B0000}"/>
    <cellStyle name="Total 2 2 2 9 2" xfId="8822" xr:uid="{00000000-0005-0000-0000-0000F13B0000}"/>
    <cellStyle name="Total 2 2 2 9 2 2" xfId="13067" xr:uid="{00000000-0005-0000-0000-0000F23B0000}"/>
    <cellStyle name="Total 2 2 2 9 3" xfId="8823" xr:uid="{00000000-0005-0000-0000-0000F33B0000}"/>
    <cellStyle name="Total 2 2 2 9 3 2" xfId="13068" xr:uid="{00000000-0005-0000-0000-0000F43B0000}"/>
    <cellStyle name="Total 2 2 2 9 4" xfId="13066" xr:uid="{00000000-0005-0000-0000-0000F53B0000}"/>
    <cellStyle name="Total 2 2 20" xfId="8824" xr:uid="{00000000-0005-0000-0000-0000F63B0000}"/>
    <cellStyle name="Total 2 2 20 2" xfId="8825" xr:uid="{00000000-0005-0000-0000-0000F73B0000}"/>
    <cellStyle name="Total 2 2 20 2 2" xfId="13070" xr:uid="{00000000-0005-0000-0000-0000F83B0000}"/>
    <cellStyle name="Total 2 2 20 3" xfId="8826" xr:uid="{00000000-0005-0000-0000-0000F93B0000}"/>
    <cellStyle name="Total 2 2 20 3 2" xfId="13071" xr:uid="{00000000-0005-0000-0000-0000FA3B0000}"/>
    <cellStyle name="Total 2 2 20 4" xfId="13069" xr:uid="{00000000-0005-0000-0000-0000FB3B0000}"/>
    <cellStyle name="Total 2 2 21" xfId="8827" xr:uid="{00000000-0005-0000-0000-0000FC3B0000}"/>
    <cellStyle name="Total 2 2 21 2" xfId="8828" xr:uid="{00000000-0005-0000-0000-0000FD3B0000}"/>
    <cellStyle name="Total 2 2 21 2 2" xfId="13073" xr:uid="{00000000-0005-0000-0000-0000FE3B0000}"/>
    <cellStyle name="Total 2 2 21 3" xfId="8829" xr:uid="{00000000-0005-0000-0000-0000FF3B0000}"/>
    <cellStyle name="Total 2 2 21 3 2" xfId="13074" xr:uid="{00000000-0005-0000-0000-0000003C0000}"/>
    <cellStyle name="Total 2 2 21 4" xfId="13072" xr:uid="{00000000-0005-0000-0000-0000013C0000}"/>
    <cellStyle name="Total 2 2 22" xfId="8830" xr:uid="{00000000-0005-0000-0000-0000023C0000}"/>
    <cellStyle name="Total 2 2 22 2" xfId="8831" xr:uid="{00000000-0005-0000-0000-0000033C0000}"/>
    <cellStyle name="Total 2 2 22 2 2" xfId="13076" xr:uid="{00000000-0005-0000-0000-0000043C0000}"/>
    <cellStyle name="Total 2 2 22 3" xfId="8832" xr:uid="{00000000-0005-0000-0000-0000053C0000}"/>
    <cellStyle name="Total 2 2 22 3 2" xfId="13077" xr:uid="{00000000-0005-0000-0000-0000063C0000}"/>
    <cellStyle name="Total 2 2 22 4" xfId="13075" xr:uid="{00000000-0005-0000-0000-0000073C0000}"/>
    <cellStyle name="Total 2 2 23" xfId="8833" xr:uid="{00000000-0005-0000-0000-0000083C0000}"/>
    <cellStyle name="Total 2 2 23 2" xfId="8834" xr:uid="{00000000-0005-0000-0000-0000093C0000}"/>
    <cellStyle name="Total 2 2 23 2 2" xfId="13079" xr:uid="{00000000-0005-0000-0000-00000A3C0000}"/>
    <cellStyle name="Total 2 2 23 3" xfId="8835" xr:uid="{00000000-0005-0000-0000-00000B3C0000}"/>
    <cellStyle name="Total 2 2 23 3 2" xfId="13080" xr:uid="{00000000-0005-0000-0000-00000C3C0000}"/>
    <cellStyle name="Total 2 2 23 4" xfId="13078" xr:uid="{00000000-0005-0000-0000-00000D3C0000}"/>
    <cellStyle name="Total 2 2 24" xfId="8836" xr:uid="{00000000-0005-0000-0000-00000E3C0000}"/>
    <cellStyle name="Total 2 2 24 2" xfId="13081" xr:uid="{00000000-0005-0000-0000-00000F3C0000}"/>
    <cellStyle name="Total 2 2 25" xfId="8837" xr:uid="{00000000-0005-0000-0000-0000103C0000}"/>
    <cellStyle name="Total 2 2 25 2" xfId="13082" xr:uid="{00000000-0005-0000-0000-0000113C0000}"/>
    <cellStyle name="Total 2 2 26" xfId="12975" xr:uid="{00000000-0005-0000-0000-0000123C0000}"/>
    <cellStyle name="Total 2 2 3" xfId="8838" xr:uid="{00000000-0005-0000-0000-0000133C0000}"/>
    <cellStyle name="Total 2 2 3 10" xfId="8839" xr:uid="{00000000-0005-0000-0000-0000143C0000}"/>
    <cellStyle name="Total 2 2 3 10 2" xfId="8840" xr:uid="{00000000-0005-0000-0000-0000153C0000}"/>
    <cellStyle name="Total 2 2 3 10 2 2" xfId="13085" xr:uid="{00000000-0005-0000-0000-0000163C0000}"/>
    <cellStyle name="Total 2 2 3 10 3" xfId="8841" xr:uid="{00000000-0005-0000-0000-0000173C0000}"/>
    <cellStyle name="Total 2 2 3 10 3 2" xfId="13086" xr:uid="{00000000-0005-0000-0000-0000183C0000}"/>
    <cellStyle name="Total 2 2 3 10 4" xfId="13084" xr:uid="{00000000-0005-0000-0000-0000193C0000}"/>
    <cellStyle name="Total 2 2 3 11" xfId="8842" xr:uid="{00000000-0005-0000-0000-00001A3C0000}"/>
    <cellStyle name="Total 2 2 3 11 2" xfId="8843" xr:uid="{00000000-0005-0000-0000-00001B3C0000}"/>
    <cellStyle name="Total 2 2 3 11 2 2" xfId="13088" xr:uid="{00000000-0005-0000-0000-00001C3C0000}"/>
    <cellStyle name="Total 2 2 3 11 3" xfId="8844" xr:uid="{00000000-0005-0000-0000-00001D3C0000}"/>
    <cellStyle name="Total 2 2 3 11 3 2" xfId="13089" xr:uid="{00000000-0005-0000-0000-00001E3C0000}"/>
    <cellStyle name="Total 2 2 3 11 4" xfId="13087" xr:uid="{00000000-0005-0000-0000-00001F3C0000}"/>
    <cellStyle name="Total 2 2 3 12" xfId="8845" xr:uid="{00000000-0005-0000-0000-0000203C0000}"/>
    <cellStyle name="Total 2 2 3 12 2" xfId="8846" xr:uid="{00000000-0005-0000-0000-0000213C0000}"/>
    <cellStyle name="Total 2 2 3 12 2 2" xfId="13091" xr:uid="{00000000-0005-0000-0000-0000223C0000}"/>
    <cellStyle name="Total 2 2 3 12 3" xfId="8847" xr:uid="{00000000-0005-0000-0000-0000233C0000}"/>
    <cellStyle name="Total 2 2 3 12 3 2" xfId="13092" xr:uid="{00000000-0005-0000-0000-0000243C0000}"/>
    <cellStyle name="Total 2 2 3 12 4" xfId="13090" xr:uid="{00000000-0005-0000-0000-0000253C0000}"/>
    <cellStyle name="Total 2 2 3 13" xfId="8848" xr:uid="{00000000-0005-0000-0000-0000263C0000}"/>
    <cellStyle name="Total 2 2 3 13 2" xfId="8849" xr:uid="{00000000-0005-0000-0000-0000273C0000}"/>
    <cellStyle name="Total 2 2 3 13 2 2" xfId="13094" xr:uid="{00000000-0005-0000-0000-0000283C0000}"/>
    <cellStyle name="Total 2 2 3 13 3" xfId="8850" xr:uid="{00000000-0005-0000-0000-0000293C0000}"/>
    <cellStyle name="Total 2 2 3 13 3 2" xfId="13095" xr:uid="{00000000-0005-0000-0000-00002A3C0000}"/>
    <cellStyle name="Total 2 2 3 13 4" xfId="13093" xr:uid="{00000000-0005-0000-0000-00002B3C0000}"/>
    <cellStyle name="Total 2 2 3 14" xfId="8851" xr:uid="{00000000-0005-0000-0000-00002C3C0000}"/>
    <cellStyle name="Total 2 2 3 14 2" xfId="8852" xr:uid="{00000000-0005-0000-0000-00002D3C0000}"/>
    <cellStyle name="Total 2 2 3 14 2 2" xfId="13097" xr:uid="{00000000-0005-0000-0000-00002E3C0000}"/>
    <cellStyle name="Total 2 2 3 14 3" xfId="8853" xr:uid="{00000000-0005-0000-0000-00002F3C0000}"/>
    <cellStyle name="Total 2 2 3 14 3 2" xfId="13098" xr:uid="{00000000-0005-0000-0000-0000303C0000}"/>
    <cellStyle name="Total 2 2 3 14 4" xfId="13096" xr:uid="{00000000-0005-0000-0000-0000313C0000}"/>
    <cellStyle name="Total 2 2 3 15" xfId="8854" xr:uid="{00000000-0005-0000-0000-0000323C0000}"/>
    <cellStyle name="Total 2 2 3 15 2" xfId="8855" xr:uid="{00000000-0005-0000-0000-0000333C0000}"/>
    <cellStyle name="Total 2 2 3 15 2 2" xfId="13100" xr:uid="{00000000-0005-0000-0000-0000343C0000}"/>
    <cellStyle name="Total 2 2 3 15 3" xfId="8856" xr:uid="{00000000-0005-0000-0000-0000353C0000}"/>
    <cellStyle name="Total 2 2 3 15 3 2" xfId="13101" xr:uid="{00000000-0005-0000-0000-0000363C0000}"/>
    <cellStyle name="Total 2 2 3 15 4" xfId="13099" xr:uid="{00000000-0005-0000-0000-0000373C0000}"/>
    <cellStyle name="Total 2 2 3 16" xfId="8857" xr:uid="{00000000-0005-0000-0000-0000383C0000}"/>
    <cellStyle name="Total 2 2 3 16 2" xfId="8858" xr:uid="{00000000-0005-0000-0000-0000393C0000}"/>
    <cellStyle name="Total 2 2 3 16 2 2" xfId="13103" xr:uid="{00000000-0005-0000-0000-00003A3C0000}"/>
    <cellStyle name="Total 2 2 3 16 3" xfId="8859" xr:uid="{00000000-0005-0000-0000-00003B3C0000}"/>
    <cellStyle name="Total 2 2 3 16 3 2" xfId="13104" xr:uid="{00000000-0005-0000-0000-00003C3C0000}"/>
    <cellStyle name="Total 2 2 3 16 4" xfId="13102" xr:uid="{00000000-0005-0000-0000-00003D3C0000}"/>
    <cellStyle name="Total 2 2 3 17" xfId="8860" xr:uid="{00000000-0005-0000-0000-00003E3C0000}"/>
    <cellStyle name="Total 2 2 3 17 2" xfId="8861" xr:uid="{00000000-0005-0000-0000-00003F3C0000}"/>
    <cellStyle name="Total 2 2 3 17 2 2" xfId="13106" xr:uid="{00000000-0005-0000-0000-0000403C0000}"/>
    <cellStyle name="Total 2 2 3 17 3" xfId="8862" xr:uid="{00000000-0005-0000-0000-0000413C0000}"/>
    <cellStyle name="Total 2 2 3 17 3 2" xfId="13107" xr:uid="{00000000-0005-0000-0000-0000423C0000}"/>
    <cellStyle name="Total 2 2 3 17 4" xfId="13105" xr:uid="{00000000-0005-0000-0000-0000433C0000}"/>
    <cellStyle name="Total 2 2 3 18" xfId="8863" xr:uid="{00000000-0005-0000-0000-0000443C0000}"/>
    <cellStyle name="Total 2 2 3 18 2" xfId="8864" xr:uid="{00000000-0005-0000-0000-0000453C0000}"/>
    <cellStyle name="Total 2 2 3 18 2 2" xfId="13109" xr:uid="{00000000-0005-0000-0000-0000463C0000}"/>
    <cellStyle name="Total 2 2 3 18 3" xfId="8865" xr:uid="{00000000-0005-0000-0000-0000473C0000}"/>
    <cellStyle name="Total 2 2 3 18 3 2" xfId="13110" xr:uid="{00000000-0005-0000-0000-0000483C0000}"/>
    <cellStyle name="Total 2 2 3 18 4" xfId="13108" xr:uid="{00000000-0005-0000-0000-0000493C0000}"/>
    <cellStyle name="Total 2 2 3 19" xfId="8866" xr:uid="{00000000-0005-0000-0000-00004A3C0000}"/>
    <cellStyle name="Total 2 2 3 19 2" xfId="8867" xr:uid="{00000000-0005-0000-0000-00004B3C0000}"/>
    <cellStyle name="Total 2 2 3 19 2 2" xfId="13112" xr:uid="{00000000-0005-0000-0000-00004C3C0000}"/>
    <cellStyle name="Total 2 2 3 19 3" xfId="8868" xr:uid="{00000000-0005-0000-0000-00004D3C0000}"/>
    <cellStyle name="Total 2 2 3 19 3 2" xfId="13113" xr:uid="{00000000-0005-0000-0000-00004E3C0000}"/>
    <cellStyle name="Total 2 2 3 19 4" xfId="13111" xr:uid="{00000000-0005-0000-0000-00004F3C0000}"/>
    <cellStyle name="Total 2 2 3 2" xfId="8869" xr:uid="{00000000-0005-0000-0000-0000503C0000}"/>
    <cellStyle name="Total 2 2 3 2 2" xfId="8870" xr:uid="{00000000-0005-0000-0000-0000513C0000}"/>
    <cellStyle name="Total 2 2 3 2 2 2" xfId="13115" xr:uid="{00000000-0005-0000-0000-0000523C0000}"/>
    <cellStyle name="Total 2 2 3 2 3" xfId="8871" xr:uid="{00000000-0005-0000-0000-0000533C0000}"/>
    <cellStyle name="Total 2 2 3 2 3 2" xfId="13116" xr:uid="{00000000-0005-0000-0000-0000543C0000}"/>
    <cellStyle name="Total 2 2 3 2 4" xfId="13114" xr:uid="{00000000-0005-0000-0000-0000553C0000}"/>
    <cellStyle name="Total 2 2 3 20" xfId="8872" xr:uid="{00000000-0005-0000-0000-0000563C0000}"/>
    <cellStyle name="Total 2 2 3 20 2" xfId="8873" xr:uid="{00000000-0005-0000-0000-0000573C0000}"/>
    <cellStyle name="Total 2 2 3 20 2 2" xfId="13118" xr:uid="{00000000-0005-0000-0000-0000583C0000}"/>
    <cellStyle name="Total 2 2 3 20 3" xfId="8874" xr:uid="{00000000-0005-0000-0000-0000593C0000}"/>
    <cellStyle name="Total 2 2 3 20 3 2" xfId="13119" xr:uid="{00000000-0005-0000-0000-00005A3C0000}"/>
    <cellStyle name="Total 2 2 3 20 4" xfId="13117" xr:uid="{00000000-0005-0000-0000-00005B3C0000}"/>
    <cellStyle name="Total 2 2 3 21" xfId="8875" xr:uid="{00000000-0005-0000-0000-00005C3C0000}"/>
    <cellStyle name="Total 2 2 3 21 2" xfId="8876" xr:uid="{00000000-0005-0000-0000-00005D3C0000}"/>
    <cellStyle name="Total 2 2 3 21 2 2" xfId="13121" xr:uid="{00000000-0005-0000-0000-00005E3C0000}"/>
    <cellStyle name="Total 2 2 3 21 3" xfId="8877" xr:uid="{00000000-0005-0000-0000-00005F3C0000}"/>
    <cellStyle name="Total 2 2 3 21 3 2" xfId="13122" xr:uid="{00000000-0005-0000-0000-0000603C0000}"/>
    <cellStyle name="Total 2 2 3 21 4" xfId="13120" xr:uid="{00000000-0005-0000-0000-0000613C0000}"/>
    <cellStyle name="Total 2 2 3 22" xfId="8878" xr:uid="{00000000-0005-0000-0000-0000623C0000}"/>
    <cellStyle name="Total 2 2 3 22 2" xfId="13123" xr:uid="{00000000-0005-0000-0000-0000633C0000}"/>
    <cellStyle name="Total 2 2 3 23" xfId="8879" xr:uid="{00000000-0005-0000-0000-0000643C0000}"/>
    <cellStyle name="Total 2 2 3 23 2" xfId="13124" xr:uid="{00000000-0005-0000-0000-0000653C0000}"/>
    <cellStyle name="Total 2 2 3 24" xfId="13083" xr:uid="{00000000-0005-0000-0000-0000663C0000}"/>
    <cellStyle name="Total 2 2 3 3" xfId="8880" xr:uid="{00000000-0005-0000-0000-0000673C0000}"/>
    <cellStyle name="Total 2 2 3 3 2" xfId="8881" xr:uid="{00000000-0005-0000-0000-0000683C0000}"/>
    <cellStyle name="Total 2 2 3 3 2 2" xfId="13126" xr:uid="{00000000-0005-0000-0000-0000693C0000}"/>
    <cellStyle name="Total 2 2 3 3 3" xfId="8882" xr:uid="{00000000-0005-0000-0000-00006A3C0000}"/>
    <cellStyle name="Total 2 2 3 3 3 2" xfId="13127" xr:uid="{00000000-0005-0000-0000-00006B3C0000}"/>
    <cellStyle name="Total 2 2 3 3 4" xfId="13125" xr:uid="{00000000-0005-0000-0000-00006C3C0000}"/>
    <cellStyle name="Total 2 2 3 4" xfId="8883" xr:uid="{00000000-0005-0000-0000-00006D3C0000}"/>
    <cellStyle name="Total 2 2 3 4 2" xfId="8884" xr:uid="{00000000-0005-0000-0000-00006E3C0000}"/>
    <cellStyle name="Total 2 2 3 4 2 2" xfId="13129" xr:uid="{00000000-0005-0000-0000-00006F3C0000}"/>
    <cellStyle name="Total 2 2 3 4 3" xfId="8885" xr:uid="{00000000-0005-0000-0000-0000703C0000}"/>
    <cellStyle name="Total 2 2 3 4 3 2" xfId="13130" xr:uid="{00000000-0005-0000-0000-0000713C0000}"/>
    <cellStyle name="Total 2 2 3 4 4" xfId="13128" xr:uid="{00000000-0005-0000-0000-0000723C0000}"/>
    <cellStyle name="Total 2 2 3 5" xfId="8886" xr:uid="{00000000-0005-0000-0000-0000733C0000}"/>
    <cellStyle name="Total 2 2 3 5 2" xfId="8887" xr:uid="{00000000-0005-0000-0000-0000743C0000}"/>
    <cellStyle name="Total 2 2 3 5 2 2" xfId="13132" xr:uid="{00000000-0005-0000-0000-0000753C0000}"/>
    <cellStyle name="Total 2 2 3 5 3" xfId="8888" xr:uid="{00000000-0005-0000-0000-0000763C0000}"/>
    <cellStyle name="Total 2 2 3 5 3 2" xfId="13133" xr:uid="{00000000-0005-0000-0000-0000773C0000}"/>
    <cellStyle name="Total 2 2 3 5 4" xfId="13131" xr:uid="{00000000-0005-0000-0000-0000783C0000}"/>
    <cellStyle name="Total 2 2 3 6" xfId="8889" xr:uid="{00000000-0005-0000-0000-0000793C0000}"/>
    <cellStyle name="Total 2 2 3 6 2" xfId="8890" xr:uid="{00000000-0005-0000-0000-00007A3C0000}"/>
    <cellStyle name="Total 2 2 3 6 2 2" xfId="13135" xr:uid="{00000000-0005-0000-0000-00007B3C0000}"/>
    <cellStyle name="Total 2 2 3 6 3" xfId="8891" xr:uid="{00000000-0005-0000-0000-00007C3C0000}"/>
    <cellStyle name="Total 2 2 3 6 3 2" xfId="13136" xr:uid="{00000000-0005-0000-0000-00007D3C0000}"/>
    <cellStyle name="Total 2 2 3 6 4" xfId="13134" xr:uid="{00000000-0005-0000-0000-00007E3C0000}"/>
    <cellStyle name="Total 2 2 3 7" xfId="8892" xr:uid="{00000000-0005-0000-0000-00007F3C0000}"/>
    <cellStyle name="Total 2 2 3 7 2" xfId="8893" xr:uid="{00000000-0005-0000-0000-0000803C0000}"/>
    <cellStyle name="Total 2 2 3 7 2 2" xfId="13138" xr:uid="{00000000-0005-0000-0000-0000813C0000}"/>
    <cellStyle name="Total 2 2 3 7 3" xfId="8894" xr:uid="{00000000-0005-0000-0000-0000823C0000}"/>
    <cellStyle name="Total 2 2 3 7 3 2" xfId="13139" xr:uid="{00000000-0005-0000-0000-0000833C0000}"/>
    <cellStyle name="Total 2 2 3 7 4" xfId="13137" xr:uid="{00000000-0005-0000-0000-0000843C0000}"/>
    <cellStyle name="Total 2 2 3 8" xfId="8895" xr:uid="{00000000-0005-0000-0000-0000853C0000}"/>
    <cellStyle name="Total 2 2 3 8 2" xfId="8896" xr:uid="{00000000-0005-0000-0000-0000863C0000}"/>
    <cellStyle name="Total 2 2 3 8 2 2" xfId="13141" xr:uid="{00000000-0005-0000-0000-0000873C0000}"/>
    <cellStyle name="Total 2 2 3 8 3" xfId="8897" xr:uid="{00000000-0005-0000-0000-0000883C0000}"/>
    <cellStyle name="Total 2 2 3 8 3 2" xfId="13142" xr:uid="{00000000-0005-0000-0000-0000893C0000}"/>
    <cellStyle name="Total 2 2 3 8 4" xfId="13140" xr:uid="{00000000-0005-0000-0000-00008A3C0000}"/>
    <cellStyle name="Total 2 2 3 9" xfId="8898" xr:uid="{00000000-0005-0000-0000-00008B3C0000}"/>
    <cellStyle name="Total 2 2 3 9 2" xfId="8899" xr:uid="{00000000-0005-0000-0000-00008C3C0000}"/>
    <cellStyle name="Total 2 2 3 9 2 2" xfId="13144" xr:uid="{00000000-0005-0000-0000-00008D3C0000}"/>
    <cellStyle name="Total 2 2 3 9 3" xfId="8900" xr:uid="{00000000-0005-0000-0000-00008E3C0000}"/>
    <cellStyle name="Total 2 2 3 9 3 2" xfId="13145" xr:uid="{00000000-0005-0000-0000-00008F3C0000}"/>
    <cellStyle name="Total 2 2 3 9 4" xfId="13143" xr:uid="{00000000-0005-0000-0000-0000903C0000}"/>
    <cellStyle name="Total 2 2 4" xfId="8901" xr:uid="{00000000-0005-0000-0000-0000913C0000}"/>
    <cellStyle name="Total 2 2 4 2" xfId="8902" xr:uid="{00000000-0005-0000-0000-0000923C0000}"/>
    <cellStyle name="Total 2 2 4 2 2" xfId="13147" xr:uid="{00000000-0005-0000-0000-0000933C0000}"/>
    <cellStyle name="Total 2 2 4 3" xfId="8903" xr:uid="{00000000-0005-0000-0000-0000943C0000}"/>
    <cellStyle name="Total 2 2 4 3 2" xfId="13148" xr:uid="{00000000-0005-0000-0000-0000953C0000}"/>
    <cellStyle name="Total 2 2 4 4" xfId="13146" xr:uid="{00000000-0005-0000-0000-0000963C0000}"/>
    <cellStyle name="Total 2 2 5" xfId="8904" xr:uid="{00000000-0005-0000-0000-0000973C0000}"/>
    <cellStyle name="Total 2 2 5 2" xfId="8905" xr:uid="{00000000-0005-0000-0000-0000983C0000}"/>
    <cellStyle name="Total 2 2 5 2 2" xfId="13150" xr:uid="{00000000-0005-0000-0000-0000993C0000}"/>
    <cellStyle name="Total 2 2 5 3" xfId="8906" xr:uid="{00000000-0005-0000-0000-00009A3C0000}"/>
    <cellStyle name="Total 2 2 5 3 2" xfId="13151" xr:uid="{00000000-0005-0000-0000-00009B3C0000}"/>
    <cellStyle name="Total 2 2 5 4" xfId="13149" xr:uid="{00000000-0005-0000-0000-00009C3C0000}"/>
    <cellStyle name="Total 2 2 6" xfId="8907" xr:uid="{00000000-0005-0000-0000-00009D3C0000}"/>
    <cellStyle name="Total 2 2 6 2" xfId="8908" xr:uid="{00000000-0005-0000-0000-00009E3C0000}"/>
    <cellStyle name="Total 2 2 6 2 2" xfId="13153" xr:uid="{00000000-0005-0000-0000-00009F3C0000}"/>
    <cellStyle name="Total 2 2 6 3" xfId="8909" xr:uid="{00000000-0005-0000-0000-0000A03C0000}"/>
    <cellStyle name="Total 2 2 6 3 2" xfId="13154" xr:uid="{00000000-0005-0000-0000-0000A13C0000}"/>
    <cellStyle name="Total 2 2 6 4" xfId="13152" xr:uid="{00000000-0005-0000-0000-0000A23C0000}"/>
    <cellStyle name="Total 2 2 7" xfId="8910" xr:uid="{00000000-0005-0000-0000-0000A33C0000}"/>
    <cellStyle name="Total 2 2 7 2" xfId="8911" xr:uid="{00000000-0005-0000-0000-0000A43C0000}"/>
    <cellStyle name="Total 2 2 7 2 2" xfId="13156" xr:uid="{00000000-0005-0000-0000-0000A53C0000}"/>
    <cellStyle name="Total 2 2 7 3" xfId="8912" xr:uid="{00000000-0005-0000-0000-0000A63C0000}"/>
    <cellStyle name="Total 2 2 7 3 2" xfId="13157" xr:uid="{00000000-0005-0000-0000-0000A73C0000}"/>
    <cellStyle name="Total 2 2 7 4" xfId="13155" xr:uid="{00000000-0005-0000-0000-0000A83C0000}"/>
    <cellStyle name="Total 2 2 8" xfId="8913" xr:uid="{00000000-0005-0000-0000-0000A93C0000}"/>
    <cellStyle name="Total 2 2 8 2" xfId="8914" xr:uid="{00000000-0005-0000-0000-0000AA3C0000}"/>
    <cellStyle name="Total 2 2 8 2 2" xfId="13159" xr:uid="{00000000-0005-0000-0000-0000AB3C0000}"/>
    <cellStyle name="Total 2 2 8 3" xfId="8915" xr:uid="{00000000-0005-0000-0000-0000AC3C0000}"/>
    <cellStyle name="Total 2 2 8 3 2" xfId="13160" xr:uid="{00000000-0005-0000-0000-0000AD3C0000}"/>
    <cellStyle name="Total 2 2 8 4" xfId="13158" xr:uid="{00000000-0005-0000-0000-0000AE3C0000}"/>
    <cellStyle name="Total 2 2 9" xfId="8916" xr:uid="{00000000-0005-0000-0000-0000AF3C0000}"/>
    <cellStyle name="Total 2 2 9 2" xfId="8917" xr:uid="{00000000-0005-0000-0000-0000B03C0000}"/>
    <cellStyle name="Total 2 2 9 2 2" xfId="13162" xr:uid="{00000000-0005-0000-0000-0000B13C0000}"/>
    <cellStyle name="Total 2 2 9 3" xfId="8918" xr:uid="{00000000-0005-0000-0000-0000B23C0000}"/>
    <cellStyle name="Total 2 2 9 3 2" xfId="13163" xr:uid="{00000000-0005-0000-0000-0000B33C0000}"/>
    <cellStyle name="Total 2 2 9 4" xfId="13161" xr:uid="{00000000-0005-0000-0000-0000B43C0000}"/>
    <cellStyle name="Total 2 20" xfId="8919" xr:uid="{00000000-0005-0000-0000-0000B53C0000}"/>
    <cellStyle name="Total 2 20 2" xfId="8920" xr:uid="{00000000-0005-0000-0000-0000B63C0000}"/>
    <cellStyle name="Total 2 20 2 2" xfId="13165" xr:uid="{00000000-0005-0000-0000-0000B73C0000}"/>
    <cellStyle name="Total 2 20 3" xfId="8921" xr:uid="{00000000-0005-0000-0000-0000B83C0000}"/>
    <cellStyle name="Total 2 20 3 2" xfId="13166" xr:uid="{00000000-0005-0000-0000-0000B93C0000}"/>
    <cellStyle name="Total 2 20 4" xfId="13164" xr:uid="{00000000-0005-0000-0000-0000BA3C0000}"/>
    <cellStyle name="Total 2 21" xfId="8922" xr:uid="{00000000-0005-0000-0000-0000BB3C0000}"/>
    <cellStyle name="Total 2 21 2" xfId="8923" xr:uid="{00000000-0005-0000-0000-0000BC3C0000}"/>
    <cellStyle name="Total 2 21 2 2" xfId="13168" xr:uid="{00000000-0005-0000-0000-0000BD3C0000}"/>
    <cellStyle name="Total 2 21 3" xfId="8924" xr:uid="{00000000-0005-0000-0000-0000BE3C0000}"/>
    <cellStyle name="Total 2 21 3 2" xfId="13169" xr:uid="{00000000-0005-0000-0000-0000BF3C0000}"/>
    <cellStyle name="Total 2 21 4" xfId="13167" xr:uid="{00000000-0005-0000-0000-0000C03C0000}"/>
    <cellStyle name="Total 2 22" xfId="8925" xr:uid="{00000000-0005-0000-0000-0000C13C0000}"/>
    <cellStyle name="Total 2 22 2" xfId="8926" xr:uid="{00000000-0005-0000-0000-0000C23C0000}"/>
    <cellStyle name="Total 2 22 2 2" xfId="13171" xr:uid="{00000000-0005-0000-0000-0000C33C0000}"/>
    <cellStyle name="Total 2 22 3" xfId="8927" xr:uid="{00000000-0005-0000-0000-0000C43C0000}"/>
    <cellStyle name="Total 2 22 3 2" xfId="13172" xr:uid="{00000000-0005-0000-0000-0000C53C0000}"/>
    <cellStyle name="Total 2 22 4" xfId="13170" xr:uid="{00000000-0005-0000-0000-0000C63C0000}"/>
    <cellStyle name="Total 2 23" xfId="8928" xr:uid="{00000000-0005-0000-0000-0000C73C0000}"/>
    <cellStyle name="Total 2 23 2" xfId="8929" xr:uid="{00000000-0005-0000-0000-0000C83C0000}"/>
    <cellStyle name="Total 2 23 2 2" xfId="13174" xr:uid="{00000000-0005-0000-0000-0000C93C0000}"/>
    <cellStyle name="Total 2 23 3" xfId="8930" xr:uid="{00000000-0005-0000-0000-0000CA3C0000}"/>
    <cellStyle name="Total 2 23 3 2" xfId="13175" xr:uid="{00000000-0005-0000-0000-0000CB3C0000}"/>
    <cellStyle name="Total 2 23 4" xfId="13173" xr:uid="{00000000-0005-0000-0000-0000CC3C0000}"/>
    <cellStyle name="Total 2 24" xfId="8931" xr:uid="{00000000-0005-0000-0000-0000CD3C0000}"/>
    <cellStyle name="Total 2 24 2" xfId="8932" xr:uid="{00000000-0005-0000-0000-0000CE3C0000}"/>
    <cellStyle name="Total 2 24 2 2" xfId="13177" xr:uid="{00000000-0005-0000-0000-0000CF3C0000}"/>
    <cellStyle name="Total 2 24 3" xfId="8933" xr:uid="{00000000-0005-0000-0000-0000D03C0000}"/>
    <cellStyle name="Total 2 24 3 2" xfId="13178" xr:uid="{00000000-0005-0000-0000-0000D13C0000}"/>
    <cellStyle name="Total 2 24 4" xfId="13176" xr:uid="{00000000-0005-0000-0000-0000D23C0000}"/>
    <cellStyle name="Total 2 25" xfId="8934" xr:uid="{00000000-0005-0000-0000-0000D33C0000}"/>
    <cellStyle name="Total 2 25 2" xfId="8935" xr:uid="{00000000-0005-0000-0000-0000D43C0000}"/>
    <cellStyle name="Total 2 25 2 2" xfId="13180" xr:uid="{00000000-0005-0000-0000-0000D53C0000}"/>
    <cellStyle name="Total 2 25 3" xfId="8936" xr:uid="{00000000-0005-0000-0000-0000D63C0000}"/>
    <cellStyle name="Total 2 25 3 2" xfId="13181" xr:uid="{00000000-0005-0000-0000-0000D73C0000}"/>
    <cellStyle name="Total 2 25 4" xfId="13179" xr:uid="{00000000-0005-0000-0000-0000D83C0000}"/>
    <cellStyle name="Total 2 26" xfId="8937" xr:uid="{00000000-0005-0000-0000-0000D93C0000}"/>
    <cellStyle name="Total 2 26 2" xfId="13182" xr:uid="{00000000-0005-0000-0000-0000DA3C0000}"/>
    <cellStyle name="Total 2 27" xfId="8938" xr:uid="{00000000-0005-0000-0000-0000DB3C0000}"/>
    <cellStyle name="Total 2 27 2" xfId="13183" xr:uid="{00000000-0005-0000-0000-0000DC3C0000}"/>
    <cellStyle name="Total 2 28" xfId="12944" xr:uid="{00000000-0005-0000-0000-0000DD3C0000}"/>
    <cellStyle name="Total 2 3" xfId="8939" xr:uid="{00000000-0005-0000-0000-0000DE3C0000}"/>
    <cellStyle name="Total 2 3 10" xfId="8940" xr:uid="{00000000-0005-0000-0000-0000DF3C0000}"/>
    <cellStyle name="Total 2 3 10 2" xfId="8941" xr:uid="{00000000-0005-0000-0000-0000E03C0000}"/>
    <cellStyle name="Total 2 3 10 2 2" xfId="13186" xr:uid="{00000000-0005-0000-0000-0000E13C0000}"/>
    <cellStyle name="Total 2 3 10 3" xfId="8942" xr:uid="{00000000-0005-0000-0000-0000E23C0000}"/>
    <cellStyle name="Total 2 3 10 3 2" xfId="13187" xr:uid="{00000000-0005-0000-0000-0000E33C0000}"/>
    <cellStyle name="Total 2 3 10 4" xfId="13185" xr:uid="{00000000-0005-0000-0000-0000E43C0000}"/>
    <cellStyle name="Total 2 3 11" xfId="8943" xr:uid="{00000000-0005-0000-0000-0000E53C0000}"/>
    <cellStyle name="Total 2 3 11 2" xfId="8944" xr:uid="{00000000-0005-0000-0000-0000E63C0000}"/>
    <cellStyle name="Total 2 3 11 2 2" xfId="13189" xr:uid="{00000000-0005-0000-0000-0000E73C0000}"/>
    <cellStyle name="Total 2 3 11 3" xfId="8945" xr:uid="{00000000-0005-0000-0000-0000E83C0000}"/>
    <cellStyle name="Total 2 3 11 3 2" xfId="13190" xr:uid="{00000000-0005-0000-0000-0000E93C0000}"/>
    <cellStyle name="Total 2 3 11 4" xfId="13188" xr:uid="{00000000-0005-0000-0000-0000EA3C0000}"/>
    <cellStyle name="Total 2 3 12" xfId="8946" xr:uid="{00000000-0005-0000-0000-0000EB3C0000}"/>
    <cellStyle name="Total 2 3 12 2" xfId="8947" xr:uid="{00000000-0005-0000-0000-0000EC3C0000}"/>
    <cellStyle name="Total 2 3 12 2 2" xfId="13192" xr:uid="{00000000-0005-0000-0000-0000ED3C0000}"/>
    <cellStyle name="Total 2 3 12 3" xfId="8948" xr:uid="{00000000-0005-0000-0000-0000EE3C0000}"/>
    <cellStyle name="Total 2 3 12 3 2" xfId="13193" xr:uid="{00000000-0005-0000-0000-0000EF3C0000}"/>
    <cellStyle name="Total 2 3 12 4" xfId="13191" xr:uid="{00000000-0005-0000-0000-0000F03C0000}"/>
    <cellStyle name="Total 2 3 13" xfId="8949" xr:uid="{00000000-0005-0000-0000-0000F13C0000}"/>
    <cellStyle name="Total 2 3 13 2" xfId="8950" xr:uid="{00000000-0005-0000-0000-0000F23C0000}"/>
    <cellStyle name="Total 2 3 13 2 2" xfId="13195" xr:uid="{00000000-0005-0000-0000-0000F33C0000}"/>
    <cellStyle name="Total 2 3 13 3" xfId="8951" xr:uid="{00000000-0005-0000-0000-0000F43C0000}"/>
    <cellStyle name="Total 2 3 13 3 2" xfId="13196" xr:uid="{00000000-0005-0000-0000-0000F53C0000}"/>
    <cellStyle name="Total 2 3 13 4" xfId="13194" xr:uid="{00000000-0005-0000-0000-0000F63C0000}"/>
    <cellStyle name="Total 2 3 14" xfId="8952" xr:uid="{00000000-0005-0000-0000-0000F73C0000}"/>
    <cellStyle name="Total 2 3 14 2" xfId="8953" xr:uid="{00000000-0005-0000-0000-0000F83C0000}"/>
    <cellStyle name="Total 2 3 14 2 2" xfId="13198" xr:uid="{00000000-0005-0000-0000-0000F93C0000}"/>
    <cellStyle name="Total 2 3 14 3" xfId="8954" xr:uid="{00000000-0005-0000-0000-0000FA3C0000}"/>
    <cellStyle name="Total 2 3 14 3 2" xfId="13199" xr:uid="{00000000-0005-0000-0000-0000FB3C0000}"/>
    <cellStyle name="Total 2 3 14 4" xfId="13197" xr:uid="{00000000-0005-0000-0000-0000FC3C0000}"/>
    <cellStyle name="Total 2 3 15" xfId="8955" xr:uid="{00000000-0005-0000-0000-0000FD3C0000}"/>
    <cellStyle name="Total 2 3 15 2" xfId="8956" xr:uid="{00000000-0005-0000-0000-0000FE3C0000}"/>
    <cellStyle name="Total 2 3 15 2 2" xfId="13201" xr:uid="{00000000-0005-0000-0000-0000FF3C0000}"/>
    <cellStyle name="Total 2 3 15 3" xfId="8957" xr:uid="{00000000-0005-0000-0000-0000003D0000}"/>
    <cellStyle name="Total 2 3 15 3 2" xfId="13202" xr:uid="{00000000-0005-0000-0000-0000013D0000}"/>
    <cellStyle name="Total 2 3 15 4" xfId="13200" xr:uid="{00000000-0005-0000-0000-0000023D0000}"/>
    <cellStyle name="Total 2 3 16" xfId="8958" xr:uid="{00000000-0005-0000-0000-0000033D0000}"/>
    <cellStyle name="Total 2 3 16 2" xfId="8959" xr:uid="{00000000-0005-0000-0000-0000043D0000}"/>
    <cellStyle name="Total 2 3 16 2 2" xfId="13204" xr:uid="{00000000-0005-0000-0000-0000053D0000}"/>
    <cellStyle name="Total 2 3 16 3" xfId="8960" xr:uid="{00000000-0005-0000-0000-0000063D0000}"/>
    <cellStyle name="Total 2 3 16 3 2" xfId="13205" xr:uid="{00000000-0005-0000-0000-0000073D0000}"/>
    <cellStyle name="Total 2 3 16 4" xfId="13203" xr:uid="{00000000-0005-0000-0000-0000083D0000}"/>
    <cellStyle name="Total 2 3 17" xfId="8961" xr:uid="{00000000-0005-0000-0000-0000093D0000}"/>
    <cellStyle name="Total 2 3 17 2" xfId="8962" xr:uid="{00000000-0005-0000-0000-00000A3D0000}"/>
    <cellStyle name="Total 2 3 17 2 2" xfId="13207" xr:uid="{00000000-0005-0000-0000-00000B3D0000}"/>
    <cellStyle name="Total 2 3 17 3" xfId="8963" xr:uid="{00000000-0005-0000-0000-00000C3D0000}"/>
    <cellStyle name="Total 2 3 17 3 2" xfId="13208" xr:uid="{00000000-0005-0000-0000-00000D3D0000}"/>
    <cellStyle name="Total 2 3 17 4" xfId="13206" xr:uid="{00000000-0005-0000-0000-00000E3D0000}"/>
    <cellStyle name="Total 2 3 18" xfId="8964" xr:uid="{00000000-0005-0000-0000-00000F3D0000}"/>
    <cellStyle name="Total 2 3 18 2" xfId="8965" xr:uid="{00000000-0005-0000-0000-0000103D0000}"/>
    <cellStyle name="Total 2 3 18 2 2" xfId="13210" xr:uid="{00000000-0005-0000-0000-0000113D0000}"/>
    <cellStyle name="Total 2 3 18 3" xfId="8966" xr:uid="{00000000-0005-0000-0000-0000123D0000}"/>
    <cellStyle name="Total 2 3 18 3 2" xfId="13211" xr:uid="{00000000-0005-0000-0000-0000133D0000}"/>
    <cellStyle name="Total 2 3 18 4" xfId="13209" xr:uid="{00000000-0005-0000-0000-0000143D0000}"/>
    <cellStyle name="Total 2 3 19" xfId="8967" xr:uid="{00000000-0005-0000-0000-0000153D0000}"/>
    <cellStyle name="Total 2 3 19 2" xfId="8968" xr:uid="{00000000-0005-0000-0000-0000163D0000}"/>
    <cellStyle name="Total 2 3 19 2 2" xfId="13213" xr:uid="{00000000-0005-0000-0000-0000173D0000}"/>
    <cellStyle name="Total 2 3 19 3" xfId="8969" xr:uid="{00000000-0005-0000-0000-0000183D0000}"/>
    <cellStyle name="Total 2 3 19 3 2" xfId="13214" xr:uid="{00000000-0005-0000-0000-0000193D0000}"/>
    <cellStyle name="Total 2 3 19 4" xfId="13212" xr:uid="{00000000-0005-0000-0000-00001A3D0000}"/>
    <cellStyle name="Total 2 3 2" xfId="8970" xr:uid="{00000000-0005-0000-0000-00001B3D0000}"/>
    <cellStyle name="Total 2 3 2 10" xfId="8971" xr:uid="{00000000-0005-0000-0000-00001C3D0000}"/>
    <cellStyle name="Total 2 3 2 10 2" xfId="8972" xr:uid="{00000000-0005-0000-0000-00001D3D0000}"/>
    <cellStyle name="Total 2 3 2 10 2 2" xfId="13217" xr:uid="{00000000-0005-0000-0000-00001E3D0000}"/>
    <cellStyle name="Total 2 3 2 10 3" xfId="8973" xr:uid="{00000000-0005-0000-0000-00001F3D0000}"/>
    <cellStyle name="Total 2 3 2 10 3 2" xfId="13218" xr:uid="{00000000-0005-0000-0000-0000203D0000}"/>
    <cellStyle name="Total 2 3 2 10 4" xfId="13216" xr:uid="{00000000-0005-0000-0000-0000213D0000}"/>
    <cellStyle name="Total 2 3 2 11" xfId="8974" xr:uid="{00000000-0005-0000-0000-0000223D0000}"/>
    <cellStyle name="Total 2 3 2 11 2" xfId="8975" xr:uid="{00000000-0005-0000-0000-0000233D0000}"/>
    <cellStyle name="Total 2 3 2 11 2 2" xfId="13220" xr:uid="{00000000-0005-0000-0000-0000243D0000}"/>
    <cellStyle name="Total 2 3 2 11 3" xfId="8976" xr:uid="{00000000-0005-0000-0000-0000253D0000}"/>
    <cellStyle name="Total 2 3 2 11 3 2" xfId="13221" xr:uid="{00000000-0005-0000-0000-0000263D0000}"/>
    <cellStyle name="Total 2 3 2 11 4" xfId="13219" xr:uid="{00000000-0005-0000-0000-0000273D0000}"/>
    <cellStyle name="Total 2 3 2 12" xfId="8977" xr:uid="{00000000-0005-0000-0000-0000283D0000}"/>
    <cellStyle name="Total 2 3 2 12 2" xfId="8978" xr:uid="{00000000-0005-0000-0000-0000293D0000}"/>
    <cellStyle name="Total 2 3 2 12 2 2" xfId="13223" xr:uid="{00000000-0005-0000-0000-00002A3D0000}"/>
    <cellStyle name="Total 2 3 2 12 3" xfId="8979" xr:uid="{00000000-0005-0000-0000-00002B3D0000}"/>
    <cellStyle name="Total 2 3 2 12 3 2" xfId="13224" xr:uid="{00000000-0005-0000-0000-00002C3D0000}"/>
    <cellStyle name="Total 2 3 2 12 4" xfId="13222" xr:uid="{00000000-0005-0000-0000-00002D3D0000}"/>
    <cellStyle name="Total 2 3 2 13" xfId="8980" xr:uid="{00000000-0005-0000-0000-00002E3D0000}"/>
    <cellStyle name="Total 2 3 2 13 2" xfId="8981" xr:uid="{00000000-0005-0000-0000-00002F3D0000}"/>
    <cellStyle name="Total 2 3 2 13 2 2" xfId="13226" xr:uid="{00000000-0005-0000-0000-0000303D0000}"/>
    <cellStyle name="Total 2 3 2 13 3" xfId="8982" xr:uid="{00000000-0005-0000-0000-0000313D0000}"/>
    <cellStyle name="Total 2 3 2 13 3 2" xfId="13227" xr:uid="{00000000-0005-0000-0000-0000323D0000}"/>
    <cellStyle name="Total 2 3 2 13 4" xfId="13225" xr:uid="{00000000-0005-0000-0000-0000333D0000}"/>
    <cellStyle name="Total 2 3 2 14" xfId="8983" xr:uid="{00000000-0005-0000-0000-0000343D0000}"/>
    <cellStyle name="Total 2 3 2 14 2" xfId="8984" xr:uid="{00000000-0005-0000-0000-0000353D0000}"/>
    <cellStyle name="Total 2 3 2 14 2 2" xfId="13229" xr:uid="{00000000-0005-0000-0000-0000363D0000}"/>
    <cellStyle name="Total 2 3 2 14 3" xfId="8985" xr:uid="{00000000-0005-0000-0000-0000373D0000}"/>
    <cellStyle name="Total 2 3 2 14 3 2" xfId="13230" xr:uid="{00000000-0005-0000-0000-0000383D0000}"/>
    <cellStyle name="Total 2 3 2 14 4" xfId="13228" xr:uid="{00000000-0005-0000-0000-0000393D0000}"/>
    <cellStyle name="Total 2 3 2 15" xfId="8986" xr:uid="{00000000-0005-0000-0000-00003A3D0000}"/>
    <cellStyle name="Total 2 3 2 15 2" xfId="8987" xr:uid="{00000000-0005-0000-0000-00003B3D0000}"/>
    <cellStyle name="Total 2 3 2 15 2 2" xfId="13232" xr:uid="{00000000-0005-0000-0000-00003C3D0000}"/>
    <cellStyle name="Total 2 3 2 15 3" xfId="8988" xr:uid="{00000000-0005-0000-0000-00003D3D0000}"/>
    <cellStyle name="Total 2 3 2 15 3 2" xfId="13233" xr:uid="{00000000-0005-0000-0000-00003E3D0000}"/>
    <cellStyle name="Total 2 3 2 15 4" xfId="13231" xr:uid="{00000000-0005-0000-0000-00003F3D0000}"/>
    <cellStyle name="Total 2 3 2 16" xfId="8989" xr:uid="{00000000-0005-0000-0000-0000403D0000}"/>
    <cellStyle name="Total 2 3 2 16 2" xfId="8990" xr:uid="{00000000-0005-0000-0000-0000413D0000}"/>
    <cellStyle name="Total 2 3 2 16 2 2" xfId="13235" xr:uid="{00000000-0005-0000-0000-0000423D0000}"/>
    <cellStyle name="Total 2 3 2 16 3" xfId="8991" xr:uid="{00000000-0005-0000-0000-0000433D0000}"/>
    <cellStyle name="Total 2 3 2 16 3 2" xfId="13236" xr:uid="{00000000-0005-0000-0000-0000443D0000}"/>
    <cellStyle name="Total 2 3 2 16 4" xfId="13234" xr:uid="{00000000-0005-0000-0000-0000453D0000}"/>
    <cellStyle name="Total 2 3 2 17" xfId="8992" xr:uid="{00000000-0005-0000-0000-0000463D0000}"/>
    <cellStyle name="Total 2 3 2 17 2" xfId="8993" xr:uid="{00000000-0005-0000-0000-0000473D0000}"/>
    <cellStyle name="Total 2 3 2 17 2 2" xfId="13238" xr:uid="{00000000-0005-0000-0000-0000483D0000}"/>
    <cellStyle name="Total 2 3 2 17 3" xfId="8994" xr:uid="{00000000-0005-0000-0000-0000493D0000}"/>
    <cellStyle name="Total 2 3 2 17 3 2" xfId="13239" xr:uid="{00000000-0005-0000-0000-00004A3D0000}"/>
    <cellStyle name="Total 2 3 2 17 4" xfId="13237" xr:uid="{00000000-0005-0000-0000-00004B3D0000}"/>
    <cellStyle name="Total 2 3 2 18" xfId="8995" xr:uid="{00000000-0005-0000-0000-00004C3D0000}"/>
    <cellStyle name="Total 2 3 2 18 2" xfId="8996" xr:uid="{00000000-0005-0000-0000-00004D3D0000}"/>
    <cellStyle name="Total 2 3 2 18 2 2" xfId="13241" xr:uid="{00000000-0005-0000-0000-00004E3D0000}"/>
    <cellStyle name="Total 2 3 2 18 3" xfId="8997" xr:uid="{00000000-0005-0000-0000-00004F3D0000}"/>
    <cellStyle name="Total 2 3 2 18 3 2" xfId="13242" xr:uid="{00000000-0005-0000-0000-0000503D0000}"/>
    <cellStyle name="Total 2 3 2 18 4" xfId="13240" xr:uid="{00000000-0005-0000-0000-0000513D0000}"/>
    <cellStyle name="Total 2 3 2 19" xfId="8998" xr:uid="{00000000-0005-0000-0000-0000523D0000}"/>
    <cellStyle name="Total 2 3 2 19 2" xfId="8999" xr:uid="{00000000-0005-0000-0000-0000533D0000}"/>
    <cellStyle name="Total 2 3 2 19 2 2" xfId="13244" xr:uid="{00000000-0005-0000-0000-0000543D0000}"/>
    <cellStyle name="Total 2 3 2 19 3" xfId="9000" xr:uid="{00000000-0005-0000-0000-0000553D0000}"/>
    <cellStyle name="Total 2 3 2 19 3 2" xfId="13245" xr:uid="{00000000-0005-0000-0000-0000563D0000}"/>
    <cellStyle name="Total 2 3 2 19 4" xfId="13243" xr:uid="{00000000-0005-0000-0000-0000573D0000}"/>
    <cellStyle name="Total 2 3 2 2" xfId="9001" xr:uid="{00000000-0005-0000-0000-0000583D0000}"/>
    <cellStyle name="Total 2 3 2 2 2" xfId="9002" xr:uid="{00000000-0005-0000-0000-0000593D0000}"/>
    <cellStyle name="Total 2 3 2 2 2 2" xfId="13247" xr:uid="{00000000-0005-0000-0000-00005A3D0000}"/>
    <cellStyle name="Total 2 3 2 2 3" xfId="9003" xr:uid="{00000000-0005-0000-0000-00005B3D0000}"/>
    <cellStyle name="Total 2 3 2 2 3 2" xfId="13248" xr:uid="{00000000-0005-0000-0000-00005C3D0000}"/>
    <cellStyle name="Total 2 3 2 2 4" xfId="13246" xr:uid="{00000000-0005-0000-0000-00005D3D0000}"/>
    <cellStyle name="Total 2 3 2 20" xfId="9004" xr:uid="{00000000-0005-0000-0000-00005E3D0000}"/>
    <cellStyle name="Total 2 3 2 20 2" xfId="9005" xr:uid="{00000000-0005-0000-0000-00005F3D0000}"/>
    <cellStyle name="Total 2 3 2 20 2 2" xfId="13250" xr:uid="{00000000-0005-0000-0000-0000603D0000}"/>
    <cellStyle name="Total 2 3 2 20 3" xfId="9006" xr:uid="{00000000-0005-0000-0000-0000613D0000}"/>
    <cellStyle name="Total 2 3 2 20 3 2" xfId="13251" xr:uid="{00000000-0005-0000-0000-0000623D0000}"/>
    <cellStyle name="Total 2 3 2 20 4" xfId="13249" xr:uid="{00000000-0005-0000-0000-0000633D0000}"/>
    <cellStyle name="Total 2 3 2 21" xfId="9007" xr:uid="{00000000-0005-0000-0000-0000643D0000}"/>
    <cellStyle name="Total 2 3 2 21 2" xfId="9008" xr:uid="{00000000-0005-0000-0000-0000653D0000}"/>
    <cellStyle name="Total 2 3 2 21 2 2" xfId="13253" xr:uid="{00000000-0005-0000-0000-0000663D0000}"/>
    <cellStyle name="Total 2 3 2 21 3" xfId="9009" xr:uid="{00000000-0005-0000-0000-0000673D0000}"/>
    <cellStyle name="Total 2 3 2 21 3 2" xfId="13254" xr:uid="{00000000-0005-0000-0000-0000683D0000}"/>
    <cellStyle name="Total 2 3 2 21 4" xfId="13252" xr:uid="{00000000-0005-0000-0000-0000693D0000}"/>
    <cellStyle name="Total 2 3 2 22" xfId="9010" xr:uid="{00000000-0005-0000-0000-00006A3D0000}"/>
    <cellStyle name="Total 2 3 2 22 2" xfId="13255" xr:uid="{00000000-0005-0000-0000-00006B3D0000}"/>
    <cellStyle name="Total 2 3 2 23" xfId="9011" xr:uid="{00000000-0005-0000-0000-00006C3D0000}"/>
    <cellStyle name="Total 2 3 2 23 2" xfId="13256" xr:uid="{00000000-0005-0000-0000-00006D3D0000}"/>
    <cellStyle name="Total 2 3 2 24" xfId="13215" xr:uid="{00000000-0005-0000-0000-00006E3D0000}"/>
    <cellStyle name="Total 2 3 2 3" xfId="9012" xr:uid="{00000000-0005-0000-0000-00006F3D0000}"/>
    <cellStyle name="Total 2 3 2 3 2" xfId="9013" xr:uid="{00000000-0005-0000-0000-0000703D0000}"/>
    <cellStyle name="Total 2 3 2 3 2 2" xfId="13258" xr:uid="{00000000-0005-0000-0000-0000713D0000}"/>
    <cellStyle name="Total 2 3 2 3 3" xfId="9014" xr:uid="{00000000-0005-0000-0000-0000723D0000}"/>
    <cellStyle name="Total 2 3 2 3 3 2" xfId="13259" xr:uid="{00000000-0005-0000-0000-0000733D0000}"/>
    <cellStyle name="Total 2 3 2 3 4" xfId="13257" xr:uid="{00000000-0005-0000-0000-0000743D0000}"/>
    <cellStyle name="Total 2 3 2 4" xfId="9015" xr:uid="{00000000-0005-0000-0000-0000753D0000}"/>
    <cellStyle name="Total 2 3 2 4 2" xfId="9016" xr:uid="{00000000-0005-0000-0000-0000763D0000}"/>
    <cellStyle name="Total 2 3 2 4 2 2" xfId="13261" xr:uid="{00000000-0005-0000-0000-0000773D0000}"/>
    <cellStyle name="Total 2 3 2 4 3" xfId="9017" xr:uid="{00000000-0005-0000-0000-0000783D0000}"/>
    <cellStyle name="Total 2 3 2 4 3 2" xfId="13262" xr:uid="{00000000-0005-0000-0000-0000793D0000}"/>
    <cellStyle name="Total 2 3 2 4 4" xfId="13260" xr:uid="{00000000-0005-0000-0000-00007A3D0000}"/>
    <cellStyle name="Total 2 3 2 5" xfId="9018" xr:uid="{00000000-0005-0000-0000-00007B3D0000}"/>
    <cellStyle name="Total 2 3 2 5 2" xfId="9019" xr:uid="{00000000-0005-0000-0000-00007C3D0000}"/>
    <cellStyle name="Total 2 3 2 5 2 2" xfId="13264" xr:uid="{00000000-0005-0000-0000-00007D3D0000}"/>
    <cellStyle name="Total 2 3 2 5 3" xfId="9020" xr:uid="{00000000-0005-0000-0000-00007E3D0000}"/>
    <cellStyle name="Total 2 3 2 5 3 2" xfId="13265" xr:uid="{00000000-0005-0000-0000-00007F3D0000}"/>
    <cellStyle name="Total 2 3 2 5 4" xfId="13263" xr:uid="{00000000-0005-0000-0000-0000803D0000}"/>
    <cellStyle name="Total 2 3 2 6" xfId="9021" xr:uid="{00000000-0005-0000-0000-0000813D0000}"/>
    <cellStyle name="Total 2 3 2 6 2" xfId="9022" xr:uid="{00000000-0005-0000-0000-0000823D0000}"/>
    <cellStyle name="Total 2 3 2 6 2 2" xfId="13267" xr:uid="{00000000-0005-0000-0000-0000833D0000}"/>
    <cellStyle name="Total 2 3 2 6 3" xfId="9023" xr:uid="{00000000-0005-0000-0000-0000843D0000}"/>
    <cellStyle name="Total 2 3 2 6 3 2" xfId="13268" xr:uid="{00000000-0005-0000-0000-0000853D0000}"/>
    <cellStyle name="Total 2 3 2 6 4" xfId="13266" xr:uid="{00000000-0005-0000-0000-0000863D0000}"/>
    <cellStyle name="Total 2 3 2 7" xfId="9024" xr:uid="{00000000-0005-0000-0000-0000873D0000}"/>
    <cellStyle name="Total 2 3 2 7 2" xfId="9025" xr:uid="{00000000-0005-0000-0000-0000883D0000}"/>
    <cellStyle name="Total 2 3 2 7 2 2" xfId="13270" xr:uid="{00000000-0005-0000-0000-0000893D0000}"/>
    <cellStyle name="Total 2 3 2 7 3" xfId="9026" xr:uid="{00000000-0005-0000-0000-00008A3D0000}"/>
    <cellStyle name="Total 2 3 2 7 3 2" xfId="13271" xr:uid="{00000000-0005-0000-0000-00008B3D0000}"/>
    <cellStyle name="Total 2 3 2 7 4" xfId="13269" xr:uid="{00000000-0005-0000-0000-00008C3D0000}"/>
    <cellStyle name="Total 2 3 2 8" xfId="9027" xr:uid="{00000000-0005-0000-0000-00008D3D0000}"/>
    <cellStyle name="Total 2 3 2 8 2" xfId="9028" xr:uid="{00000000-0005-0000-0000-00008E3D0000}"/>
    <cellStyle name="Total 2 3 2 8 2 2" xfId="13273" xr:uid="{00000000-0005-0000-0000-00008F3D0000}"/>
    <cellStyle name="Total 2 3 2 8 3" xfId="9029" xr:uid="{00000000-0005-0000-0000-0000903D0000}"/>
    <cellStyle name="Total 2 3 2 8 3 2" xfId="13274" xr:uid="{00000000-0005-0000-0000-0000913D0000}"/>
    <cellStyle name="Total 2 3 2 8 4" xfId="13272" xr:uid="{00000000-0005-0000-0000-0000923D0000}"/>
    <cellStyle name="Total 2 3 2 9" xfId="9030" xr:uid="{00000000-0005-0000-0000-0000933D0000}"/>
    <cellStyle name="Total 2 3 2 9 2" xfId="9031" xr:uid="{00000000-0005-0000-0000-0000943D0000}"/>
    <cellStyle name="Total 2 3 2 9 2 2" xfId="13276" xr:uid="{00000000-0005-0000-0000-0000953D0000}"/>
    <cellStyle name="Total 2 3 2 9 3" xfId="9032" xr:uid="{00000000-0005-0000-0000-0000963D0000}"/>
    <cellStyle name="Total 2 3 2 9 3 2" xfId="13277" xr:uid="{00000000-0005-0000-0000-0000973D0000}"/>
    <cellStyle name="Total 2 3 2 9 4" xfId="13275" xr:uid="{00000000-0005-0000-0000-0000983D0000}"/>
    <cellStyle name="Total 2 3 20" xfId="9033" xr:uid="{00000000-0005-0000-0000-0000993D0000}"/>
    <cellStyle name="Total 2 3 20 2" xfId="9034" xr:uid="{00000000-0005-0000-0000-00009A3D0000}"/>
    <cellStyle name="Total 2 3 20 2 2" xfId="13279" xr:uid="{00000000-0005-0000-0000-00009B3D0000}"/>
    <cellStyle name="Total 2 3 20 3" xfId="9035" xr:uid="{00000000-0005-0000-0000-00009C3D0000}"/>
    <cellStyle name="Total 2 3 20 3 2" xfId="13280" xr:uid="{00000000-0005-0000-0000-00009D3D0000}"/>
    <cellStyle name="Total 2 3 20 4" xfId="13278" xr:uid="{00000000-0005-0000-0000-00009E3D0000}"/>
    <cellStyle name="Total 2 3 21" xfId="9036" xr:uid="{00000000-0005-0000-0000-00009F3D0000}"/>
    <cellStyle name="Total 2 3 21 2" xfId="9037" xr:uid="{00000000-0005-0000-0000-0000A03D0000}"/>
    <cellStyle name="Total 2 3 21 2 2" xfId="13282" xr:uid="{00000000-0005-0000-0000-0000A13D0000}"/>
    <cellStyle name="Total 2 3 21 3" xfId="9038" xr:uid="{00000000-0005-0000-0000-0000A23D0000}"/>
    <cellStyle name="Total 2 3 21 3 2" xfId="13283" xr:uid="{00000000-0005-0000-0000-0000A33D0000}"/>
    <cellStyle name="Total 2 3 21 4" xfId="13281" xr:uid="{00000000-0005-0000-0000-0000A43D0000}"/>
    <cellStyle name="Total 2 3 22" xfId="9039" xr:uid="{00000000-0005-0000-0000-0000A53D0000}"/>
    <cellStyle name="Total 2 3 22 2" xfId="9040" xr:uid="{00000000-0005-0000-0000-0000A63D0000}"/>
    <cellStyle name="Total 2 3 22 2 2" xfId="13285" xr:uid="{00000000-0005-0000-0000-0000A73D0000}"/>
    <cellStyle name="Total 2 3 22 3" xfId="9041" xr:uid="{00000000-0005-0000-0000-0000A83D0000}"/>
    <cellStyle name="Total 2 3 22 3 2" xfId="13286" xr:uid="{00000000-0005-0000-0000-0000A93D0000}"/>
    <cellStyle name="Total 2 3 22 4" xfId="13284" xr:uid="{00000000-0005-0000-0000-0000AA3D0000}"/>
    <cellStyle name="Total 2 3 23" xfId="9042" xr:uid="{00000000-0005-0000-0000-0000AB3D0000}"/>
    <cellStyle name="Total 2 3 23 2" xfId="9043" xr:uid="{00000000-0005-0000-0000-0000AC3D0000}"/>
    <cellStyle name="Total 2 3 23 2 2" xfId="13288" xr:uid="{00000000-0005-0000-0000-0000AD3D0000}"/>
    <cellStyle name="Total 2 3 23 3" xfId="9044" xr:uid="{00000000-0005-0000-0000-0000AE3D0000}"/>
    <cellStyle name="Total 2 3 23 3 2" xfId="13289" xr:uid="{00000000-0005-0000-0000-0000AF3D0000}"/>
    <cellStyle name="Total 2 3 23 4" xfId="13287" xr:uid="{00000000-0005-0000-0000-0000B03D0000}"/>
    <cellStyle name="Total 2 3 24" xfId="9045" xr:uid="{00000000-0005-0000-0000-0000B13D0000}"/>
    <cellStyle name="Total 2 3 24 2" xfId="13290" xr:uid="{00000000-0005-0000-0000-0000B23D0000}"/>
    <cellStyle name="Total 2 3 25" xfId="9046" xr:uid="{00000000-0005-0000-0000-0000B33D0000}"/>
    <cellStyle name="Total 2 3 25 2" xfId="13291" xr:uid="{00000000-0005-0000-0000-0000B43D0000}"/>
    <cellStyle name="Total 2 3 26" xfId="13184" xr:uid="{00000000-0005-0000-0000-0000B53D0000}"/>
    <cellStyle name="Total 2 3 3" xfId="9047" xr:uid="{00000000-0005-0000-0000-0000B63D0000}"/>
    <cellStyle name="Total 2 3 3 10" xfId="9048" xr:uid="{00000000-0005-0000-0000-0000B73D0000}"/>
    <cellStyle name="Total 2 3 3 10 2" xfId="9049" xr:uid="{00000000-0005-0000-0000-0000B83D0000}"/>
    <cellStyle name="Total 2 3 3 10 2 2" xfId="13294" xr:uid="{00000000-0005-0000-0000-0000B93D0000}"/>
    <cellStyle name="Total 2 3 3 10 3" xfId="9050" xr:uid="{00000000-0005-0000-0000-0000BA3D0000}"/>
    <cellStyle name="Total 2 3 3 10 3 2" xfId="13295" xr:uid="{00000000-0005-0000-0000-0000BB3D0000}"/>
    <cellStyle name="Total 2 3 3 10 4" xfId="13293" xr:uid="{00000000-0005-0000-0000-0000BC3D0000}"/>
    <cellStyle name="Total 2 3 3 11" xfId="9051" xr:uid="{00000000-0005-0000-0000-0000BD3D0000}"/>
    <cellStyle name="Total 2 3 3 11 2" xfId="9052" xr:uid="{00000000-0005-0000-0000-0000BE3D0000}"/>
    <cellStyle name="Total 2 3 3 11 2 2" xfId="13297" xr:uid="{00000000-0005-0000-0000-0000BF3D0000}"/>
    <cellStyle name="Total 2 3 3 11 3" xfId="9053" xr:uid="{00000000-0005-0000-0000-0000C03D0000}"/>
    <cellStyle name="Total 2 3 3 11 3 2" xfId="13298" xr:uid="{00000000-0005-0000-0000-0000C13D0000}"/>
    <cellStyle name="Total 2 3 3 11 4" xfId="13296" xr:uid="{00000000-0005-0000-0000-0000C23D0000}"/>
    <cellStyle name="Total 2 3 3 12" xfId="9054" xr:uid="{00000000-0005-0000-0000-0000C33D0000}"/>
    <cellStyle name="Total 2 3 3 12 2" xfId="9055" xr:uid="{00000000-0005-0000-0000-0000C43D0000}"/>
    <cellStyle name="Total 2 3 3 12 2 2" xfId="13300" xr:uid="{00000000-0005-0000-0000-0000C53D0000}"/>
    <cellStyle name="Total 2 3 3 12 3" xfId="9056" xr:uid="{00000000-0005-0000-0000-0000C63D0000}"/>
    <cellStyle name="Total 2 3 3 12 3 2" xfId="13301" xr:uid="{00000000-0005-0000-0000-0000C73D0000}"/>
    <cellStyle name="Total 2 3 3 12 4" xfId="13299" xr:uid="{00000000-0005-0000-0000-0000C83D0000}"/>
    <cellStyle name="Total 2 3 3 13" xfId="9057" xr:uid="{00000000-0005-0000-0000-0000C93D0000}"/>
    <cellStyle name="Total 2 3 3 13 2" xfId="9058" xr:uid="{00000000-0005-0000-0000-0000CA3D0000}"/>
    <cellStyle name="Total 2 3 3 13 2 2" xfId="13303" xr:uid="{00000000-0005-0000-0000-0000CB3D0000}"/>
    <cellStyle name="Total 2 3 3 13 3" xfId="9059" xr:uid="{00000000-0005-0000-0000-0000CC3D0000}"/>
    <cellStyle name="Total 2 3 3 13 3 2" xfId="13304" xr:uid="{00000000-0005-0000-0000-0000CD3D0000}"/>
    <cellStyle name="Total 2 3 3 13 4" xfId="13302" xr:uid="{00000000-0005-0000-0000-0000CE3D0000}"/>
    <cellStyle name="Total 2 3 3 14" xfId="9060" xr:uid="{00000000-0005-0000-0000-0000CF3D0000}"/>
    <cellStyle name="Total 2 3 3 14 2" xfId="9061" xr:uid="{00000000-0005-0000-0000-0000D03D0000}"/>
    <cellStyle name="Total 2 3 3 14 2 2" xfId="13306" xr:uid="{00000000-0005-0000-0000-0000D13D0000}"/>
    <cellStyle name="Total 2 3 3 14 3" xfId="9062" xr:uid="{00000000-0005-0000-0000-0000D23D0000}"/>
    <cellStyle name="Total 2 3 3 14 3 2" xfId="13307" xr:uid="{00000000-0005-0000-0000-0000D33D0000}"/>
    <cellStyle name="Total 2 3 3 14 4" xfId="13305" xr:uid="{00000000-0005-0000-0000-0000D43D0000}"/>
    <cellStyle name="Total 2 3 3 15" xfId="9063" xr:uid="{00000000-0005-0000-0000-0000D53D0000}"/>
    <cellStyle name="Total 2 3 3 15 2" xfId="9064" xr:uid="{00000000-0005-0000-0000-0000D63D0000}"/>
    <cellStyle name="Total 2 3 3 15 2 2" xfId="13309" xr:uid="{00000000-0005-0000-0000-0000D73D0000}"/>
    <cellStyle name="Total 2 3 3 15 3" xfId="9065" xr:uid="{00000000-0005-0000-0000-0000D83D0000}"/>
    <cellStyle name="Total 2 3 3 15 3 2" xfId="13310" xr:uid="{00000000-0005-0000-0000-0000D93D0000}"/>
    <cellStyle name="Total 2 3 3 15 4" xfId="13308" xr:uid="{00000000-0005-0000-0000-0000DA3D0000}"/>
    <cellStyle name="Total 2 3 3 16" xfId="9066" xr:uid="{00000000-0005-0000-0000-0000DB3D0000}"/>
    <cellStyle name="Total 2 3 3 16 2" xfId="9067" xr:uid="{00000000-0005-0000-0000-0000DC3D0000}"/>
    <cellStyle name="Total 2 3 3 16 2 2" xfId="13312" xr:uid="{00000000-0005-0000-0000-0000DD3D0000}"/>
    <cellStyle name="Total 2 3 3 16 3" xfId="9068" xr:uid="{00000000-0005-0000-0000-0000DE3D0000}"/>
    <cellStyle name="Total 2 3 3 16 3 2" xfId="13313" xr:uid="{00000000-0005-0000-0000-0000DF3D0000}"/>
    <cellStyle name="Total 2 3 3 16 4" xfId="13311" xr:uid="{00000000-0005-0000-0000-0000E03D0000}"/>
    <cellStyle name="Total 2 3 3 17" xfId="9069" xr:uid="{00000000-0005-0000-0000-0000E13D0000}"/>
    <cellStyle name="Total 2 3 3 17 2" xfId="9070" xr:uid="{00000000-0005-0000-0000-0000E23D0000}"/>
    <cellStyle name="Total 2 3 3 17 2 2" xfId="13315" xr:uid="{00000000-0005-0000-0000-0000E33D0000}"/>
    <cellStyle name="Total 2 3 3 17 3" xfId="9071" xr:uid="{00000000-0005-0000-0000-0000E43D0000}"/>
    <cellStyle name="Total 2 3 3 17 3 2" xfId="13316" xr:uid="{00000000-0005-0000-0000-0000E53D0000}"/>
    <cellStyle name="Total 2 3 3 17 4" xfId="13314" xr:uid="{00000000-0005-0000-0000-0000E63D0000}"/>
    <cellStyle name="Total 2 3 3 18" xfId="9072" xr:uid="{00000000-0005-0000-0000-0000E73D0000}"/>
    <cellStyle name="Total 2 3 3 18 2" xfId="9073" xr:uid="{00000000-0005-0000-0000-0000E83D0000}"/>
    <cellStyle name="Total 2 3 3 18 2 2" xfId="13318" xr:uid="{00000000-0005-0000-0000-0000E93D0000}"/>
    <cellStyle name="Total 2 3 3 18 3" xfId="9074" xr:uid="{00000000-0005-0000-0000-0000EA3D0000}"/>
    <cellStyle name="Total 2 3 3 18 3 2" xfId="13319" xr:uid="{00000000-0005-0000-0000-0000EB3D0000}"/>
    <cellStyle name="Total 2 3 3 18 4" xfId="13317" xr:uid="{00000000-0005-0000-0000-0000EC3D0000}"/>
    <cellStyle name="Total 2 3 3 19" xfId="9075" xr:uid="{00000000-0005-0000-0000-0000ED3D0000}"/>
    <cellStyle name="Total 2 3 3 19 2" xfId="9076" xr:uid="{00000000-0005-0000-0000-0000EE3D0000}"/>
    <cellStyle name="Total 2 3 3 19 2 2" xfId="13321" xr:uid="{00000000-0005-0000-0000-0000EF3D0000}"/>
    <cellStyle name="Total 2 3 3 19 3" xfId="9077" xr:uid="{00000000-0005-0000-0000-0000F03D0000}"/>
    <cellStyle name="Total 2 3 3 19 3 2" xfId="13322" xr:uid="{00000000-0005-0000-0000-0000F13D0000}"/>
    <cellStyle name="Total 2 3 3 19 4" xfId="13320" xr:uid="{00000000-0005-0000-0000-0000F23D0000}"/>
    <cellStyle name="Total 2 3 3 2" xfId="9078" xr:uid="{00000000-0005-0000-0000-0000F33D0000}"/>
    <cellStyle name="Total 2 3 3 2 2" xfId="9079" xr:uid="{00000000-0005-0000-0000-0000F43D0000}"/>
    <cellStyle name="Total 2 3 3 2 2 2" xfId="13324" xr:uid="{00000000-0005-0000-0000-0000F53D0000}"/>
    <cellStyle name="Total 2 3 3 2 3" xfId="9080" xr:uid="{00000000-0005-0000-0000-0000F63D0000}"/>
    <cellStyle name="Total 2 3 3 2 3 2" xfId="13325" xr:uid="{00000000-0005-0000-0000-0000F73D0000}"/>
    <cellStyle name="Total 2 3 3 2 4" xfId="13323" xr:uid="{00000000-0005-0000-0000-0000F83D0000}"/>
    <cellStyle name="Total 2 3 3 20" xfId="9081" xr:uid="{00000000-0005-0000-0000-0000F93D0000}"/>
    <cellStyle name="Total 2 3 3 20 2" xfId="9082" xr:uid="{00000000-0005-0000-0000-0000FA3D0000}"/>
    <cellStyle name="Total 2 3 3 20 2 2" xfId="13327" xr:uid="{00000000-0005-0000-0000-0000FB3D0000}"/>
    <cellStyle name="Total 2 3 3 20 3" xfId="9083" xr:uid="{00000000-0005-0000-0000-0000FC3D0000}"/>
    <cellStyle name="Total 2 3 3 20 3 2" xfId="13328" xr:uid="{00000000-0005-0000-0000-0000FD3D0000}"/>
    <cellStyle name="Total 2 3 3 20 4" xfId="13326" xr:uid="{00000000-0005-0000-0000-0000FE3D0000}"/>
    <cellStyle name="Total 2 3 3 21" xfId="9084" xr:uid="{00000000-0005-0000-0000-0000FF3D0000}"/>
    <cellStyle name="Total 2 3 3 21 2" xfId="9085" xr:uid="{00000000-0005-0000-0000-0000003E0000}"/>
    <cellStyle name="Total 2 3 3 21 2 2" xfId="13330" xr:uid="{00000000-0005-0000-0000-0000013E0000}"/>
    <cellStyle name="Total 2 3 3 21 3" xfId="9086" xr:uid="{00000000-0005-0000-0000-0000023E0000}"/>
    <cellStyle name="Total 2 3 3 21 3 2" xfId="13331" xr:uid="{00000000-0005-0000-0000-0000033E0000}"/>
    <cellStyle name="Total 2 3 3 21 4" xfId="13329" xr:uid="{00000000-0005-0000-0000-0000043E0000}"/>
    <cellStyle name="Total 2 3 3 22" xfId="9087" xr:uid="{00000000-0005-0000-0000-0000053E0000}"/>
    <cellStyle name="Total 2 3 3 22 2" xfId="13332" xr:uid="{00000000-0005-0000-0000-0000063E0000}"/>
    <cellStyle name="Total 2 3 3 23" xfId="9088" xr:uid="{00000000-0005-0000-0000-0000073E0000}"/>
    <cellStyle name="Total 2 3 3 23 2" xfId="13333" xr:uid="{00000000-0005-0000-0000-0000083E0000}"/>
    <cellStyle name="Total 2 3 3 24" xfId="13292" xr:uid="{00000000-0005-0000-0000-0000093E0000}"/>
    <cellStyle name="Total 2 3 3 3" xfId="9089" xr:uid="{00000000-0005-0000-0000-00000A3E0000}"/>
    <cellStyle name="Total 2 3 3 3 2" xfId="9090" xr:uid="{00000000-0005-0000-0000-00000B3E0000}"/>
    <cellStyle name="Total 2 3 3 3 2 2" xfId="13335" xr:uid="{00000000-0005-0000-0000-00000C3E0000}"/>
    <cellStyle name="Total 2 3 3 3 3" xfId="9091" xr:uid="{00000000-0005-0000-0000-00000D3E0000}"/>
    <cellStyle name="Total 2 3 3 3 3 2" xfId="13336" xr:uid="{00000000-0005-0000-0000-00000E3E0000}"/>
    <cellStyle name="Total 2 3 3 3 4" xfId="13334" xr:uid="{00000000-0005-0000-0000-00000F3E0000}"/>
    <cellStyle name="Total 2 3 3 4" xfId="9092" xr:uid="{00000000-0005-0000-0000-0000103E0000}"/>
    <cellStyle name="Total 2 3 3 4 2" xfId="9093" xr:uid="{00000000-0005-0000-0000-0000113E0000}"/>
    <cellStyle name="Total 2 3 3 4 2 2" xfId="13338" xr:uid="{00000000-0005-0000-0000-0000123E0000}"/>
    <cellStyle name="Total 2 3 3 4 3" xfId="9094" xr:uid="{00000000-0005-0000-0000-0000133E0000}"/>
    <cellStyle name="Total 2 3 3 4 3 2" xfId="13339" xr:uid="{00000000-0005-0000-0000-0000143E0000}"/>
    <cellStyle name="Total 2 3 3 4 4" xfId="13337" xr:uid="{00000000-0005-0000-0000-0000153E0000}"/>
    <cellStyle name="Total 2 3 3 5" xfId="9095" xr:uid="{00000000-0005-0000-0000-0000163E0000}"/>
    <cellStyle name="Total 2 3 3 5 2" xfId="9096" xr:uid="{00000000-0005-0000-0000-0000173E0000}"/>
    <cellStyle name="Total 2 3 3 5 2 2" xfId="13341" xr:uid="{00000000-0005-0000-0000-0000183E0000}"/>
    <cellStyle name="Total 2 3 3 5 3" xfId="9097" xr:uid="{00000000-0005-0000-0000-0000193E0000}"/>
    <cellStyle name="Total 2 3 3 5 3 2" xfId="13342" xr:uid="{00000000-0005-0000-0000-00001A3E0000}"/>
    <cellStyle name="Total 2 3 3 5 4" xfId="13340" xr:uid="{00000000-0005-0000-0000-00001B3E0000}"/>
    <cellStyle name="Total 2 3 3 6" xfId="9098" xr:uid="{00000000-0005-0000-0000-00001C3E0000}"/>
    <cellStyle name="Total 2 3 3 6 2" xfId="9099" xr:uid="{00000000-0005-0000-0000-00001D3E0000}"/>
    <cellStyle name="Total 2 3 3 6 2 2" xfId="13344" xr:uid="{00000000-0005-0000-0000-00001E3E0000}"/>
    <cellStyle name="Total 2 3 3 6 3" xfId="9100" xr:uid="{00000000-0005-0000-0000-00001F3E0000}"/>
    <cellStyle name="Total 2 3 3 6 3 2" xfId="13345" xr:uid="{00000000-0005-0000-0000-0000203E0000}"/>
    <cellStyle name="Total 2 3 3 6 4" xfId="13343" xr:uid="{00000000-0005-0000-0000-0000213E0000}"/>
    <cellStyle name="Total 2 3 3 7" xfId="9101" xr:uid="{00000000-0005-0000-0000-0000223E0000}"/>
    <cellStyle name="Total 2 3 3 7 2" xfId="9102" xr:uid="{00000000-0005-0000-0000-0000233E0000}"/>
    <cellStyle name="Total 2 3 3 7 2 2" xfId="13347" xr:uid="{00000000-0005-0000-0000-0000243E0000}"/>
    <cellStyle name="Total 2 3 3 7 3" xfId="9103" xr:uid="{00000000-0005-0000-0000-0000253E0000}"/>
    <cellStyle name="Total 2 3 3 7 3 2" xfId="13348" xr:uid="{00000000-0005-0000-0000-0000263E0000}"/>
    <cellStyle name="Total 2 3 3 7 4" xfId="13346" xr:uid="{00000000-0005-0000-0000-0000273E0000}"/>
    <cellStyle name="Total 2 3 3 8" xfId="9104" xr:uid="{00000000-0005-0000-0000-0000283E0000}"/>
    <cellStyle name="Total 2 3 3 8 2" xfId="9105" xr:uid="{00000000-0005-0000-0000-0000293E0000}"/>
    <cellStyle name="Total 2 3 3 8 2 2" xfId="13350" xr:uid="{00000000-0005-0000-0000-00002A3E0000}"/>
    <cellStyle name="Total 2 3 3 8 3" xfId="9106" xr:uid="{00000000-0005-0000-0000-00002B3E0000}"/>
    <cellStyle name="Total 2 3 3 8 3 2" xfId="13351" xr:uid="{00000000-0005-0000-0000-00002C3E0000}"/>
    <cellStyle name="Total 2 3 3 8 4" xfId="13349" xr:uid="{00000000-0005-0000-0000-00002D3E0000}"/>
    <cellStyle name="Total 2 3 3 9" xfId="9107" xr:uid="{00000000-0005-0000-0000-00002E3E0000}"/>
    <cellStyle name="Total 2 3 3 9 2" xfId="9108" xr:uid="{00000000-0005-0000-0000-00002F3E0000}"/>
    <cellStyle name="Total 2 3 3 9 2 2" xfId="13353" xr:uid="{00000000-0005-0000-0000-0000303E0000}"/>
    <cellStyle name="Total 2 3 3 9 3" xfId="9109" xr:uid="{00000000-0005-0000-0000-0000313E0000}"/>
    <cellStyle name="Total 2 3 3 9 3 2" xfId="13354" xr:uid="{00000000-0005-0000-0000-0000323E0000}"/>
    <cellStyle name="Total 2 3 3 9 4" xfId="13352" xr:uid="{00000000-0005-0000-0000-0000333E0000}"/>
    <cellStyle name="Total 2 3 4" xfId="9110" xr:uid="{00000000-0005-0000-0000-0000343E0000}"/>
    <cellStyle name="Total 2 3 4 2" xfId="9111" xr:uid="{00000000-0005-0000-0000-0000353E0000}"/>
    <cellStyle name="Total 2 3 4 2 2" xfId="13356" xr:uid="{00000000-0005-0000-0000-0000363E0000}"/>
    <cellStyle name="Total 2 3 4 3" xfId="9112" xr:uid="{00000000-0005-0000-0000-0000373E0000}"/>
    <cellStyle name="Total 2 3 4 3 2" xfId="13357" xr:uid="{00000000-0005-0000-0000-0000383E0000}"/>
    <cellStyle name="Total 2 3 4 4" xfId="13355" xr:uid="{00000000-0005-0000-0000-0000393E0000}"/>
    <cellStyle name="Total 2 3 5" xfId="9113" xr:uid="{00000000-0005-0000-0000-00003A3E0000}"/>
    <cellStyle name="Total 2 3 5 2" xfId="9114" xr:uid="{00000000-0005-0000-0000-00003B3E0000}"/>
    <cellStyle name="Total 2 3 5 2 2" xfId="13359" xr:uid="{00000000-0005-0000-0000-00003C3E0000}"/>
    <cellStyle name="Total 2 3 5 3" xfId="9115" xr:uid="{00000000-0005-0000-0000-00003D3E0000}"/>
    <cellStyle name="Total 2 3 5 3 2" xfId="13360" xr:uid="{00000000-0005-0000-0000-00003E3E0000}"/>
    <cellStyle name="Total 2 3 5 4" xfId="13358" xr:uid="{00000000-0005-0000-0000-00003F3E0000}"/>
    <cellStyle name="Total 2 3 6" xfId="9116" xr:uid="{00000000-0005-0000-0000-0000403E0000}"/>
    <cellStyle name="Total 2 3 6 2" xfId="9117" xr:uid="{00000000-0005-0000-0000-0000413E0000}"/>
    <cellStyle name="Total 2 3 6 2 2" xfId="13362" xr:uid="{00000000-0005-0000-0000-0000423E0000}"/>
    <cellStyle name="Total 2 3 6 3" xfId="9118" xr:uid="{00000000-0005-0000-0000-0000433E0000}"/>
    <cellStyle name="Total 2 3 6 3 2" xfId="13363" xr:uid="{00000000-0005-0000-0000-0000443E0000}"/>
    <cellStyle name="Total 2 3 6 4" xfId="13361" xr:uid="{00000000-0005-0000-0000-0000453E0000}"/>
    <cellStyle name="Total 2 3 7" xfId="9119" xr:uid="{00000000-0005-0000-0000-0000463E0000}"/>
    <cellStyle name="Total 2 3 7 2" xfId="9120" xr:uid="{00000000-0005-0000-0000-0000473E0000}"/>
    <cellStyle name="Total 2 3 7 2 2" xfId="13365" xr:uid="{00000000-0005-0000-0000-0000483E0000}"/>
    <cellStyle name="Total 2 3 7 3" xfId="9121" xr:uid="{00000000-0005-0000-0000-0000493E0000}"/>
    <cellStyle name="Total 2 3 7 3 2" xfId="13366" xr:uid="{00000000-0005-0000-0000-00004A3E0000}"/>
    <cellStyle name="Total 2 3 7 4" xfId="13364" xr:uid="{00000000-0005-0000-0000-00004B3E0000}"/>
    <cellStyle name="Total 2 3 8" xfId="9122" xr:uid="{00000000-0005-0000-0000-00004C3E0000}"/>
    <cellStyle name="Total 2 3 8 2" xfId="9123" xr:uid="{00000000-0005-0000-0000-00004D3E0000}"/>
    <cellStyle name="Total 2 3 8 2 2" xfId="13368" xr:uid="{00000000-0005-0000-0000-00004E3E0000}"/>
    <cellStyle name="Total 2 3 8 3" xfId="9124" xr:uid="{00000000-0005-0000-0000-00004F3E0000}"/>
    <cellStyle name="Total 2 3 8 3 2" xfId="13369" xr:uid="{00000000-0005-0000-0000-0000503E0000}"/>
    <cellStyle name="Total 2 3 8 4" xfId="13367" xr:uid="{00000000-0005-0000-0000-0000513E0000}"/>
    <cellStyle name="Total 2 3 9" xfId="9125" xr:uid="{00000000-0005-0000-0000-0000523E0000}"/>
    <cellStyle name="Total 2 3 9 2" xfId="9126" xr:uid="{00000000-0005-0000-0000-0000533E0000}"/>
    <cellStyle name="Total 2 3 9 2 2" xfId="13371" xr:uid="{00000000-0005-0000-0000-0000543E0000}"/>
    <cellStyle name="Total 2 3 9 3" xfId="9127" xr:uid="{00000000-0005-0000-0000-0000553E0000}"/>
    <cellStyle name="Total 2 3 9 3 2" xfId="13372" xr:uid="{00000000-0005-0000-0000-0000563E0000}"/>
    <cellStyle name="Total 2 3 9 4" xfId="13370" xr:uid="{00000000-0005-0000-0000-0000573E0000}"/>
    <cellStyle name="Total 2 4" xfId="9128" xr:uid="{00000000-0005-0000-0000-0000583E0000}"/>
    <cellStyle name="Total 2 4 10" xfId="9129" xr:uid="{00000000-0005-0000-0000-0000593E0000}"/>
    <cellStyle name="Total 2 4 10 2" xfId="9130" xr:uid="{00000000-0005-0000-0000-00005A3E0000}"/>
    <cellStyle name="Total 2 4 10 2 2" xfId="13375" xr:uid="{00000000-0005-0000-0000-00005B3E0000}"/>
    <cellStyle name="Total 2 4 10 3" xfId="9131" xr:uid="{00000000-0005-0000-0000-00005C3E0000}"/>
    <cellStyle name="Total 2 4 10 3 2" xfId="13376" xr:uid="{00000000-0005-0000-0000-00005D3E0000}"/>
    <cellStyle name="Total 2 4 10 4" xfId="13374" xr:uid="{00000000-0005-0000-0000-00005E3E0000}"/>
    <cellStyle name="Total 2 4 11" xfId="9132" xr:uid="{00000000-0005-0000-0000-00005F3E0000}"/>
    <cellStyle name="Total 2 4 11 2" xfId="9133" xr:uid="{00000000-0005-0000-0000-0000603E0000}"/>
    <cellStyle name="Total 2 4 11 2 2" xfId="13378" xr:uid="{00000000-0005-0000-0000-0000613E0000}"/>
    <cellStyle name="Total 2 4 11 3" xfId="9134" xr:uid="{00000000-0005-0000-0000-0000623E0000}"/>
    <cellStyle name="Total 2 4 11 3 2" xfId="13379" xr:uid="{00000000-0005-0000-0000-0000633E0000}"/>
    <cellStyle name="Total 2 4 11 4" xfId="13377" xr:uid="{00000000-0005-0000-0000-0000643E0000}"/>
    <cellStyle name="Total 2 4 12" xfId="9135" xr:uid="{00000000-0005-0000-0000-0000653E0000}"/>
    <cellStyle name="Total 2 4 12 2" xfId="9136" xr:uid="{00000000-0005-0000-0000-0000663E0000}"/>
    <cellStyle name="Total 2 4 12 2 2" xfId="13381" xr:uid="{00000000-0005-0000-0000-0000673E0000}"/>
    <cellStyle name="Total 2 4 12 3" xfId="9137" xr:uid="{00000000-0005-0000-0000-0000683E0000}"/>
    <cellStyle name="Total 2 4 12 3 2" xfId="13382" xr:uid="{00000000-0005-0000-0000-0000693E0000}"/>
    <cellStyle name="Total 2 4 12 4" xfId="13380" xr:uid="{00000000-0005-0000-0000-00006A3E0000}"/>
    <cellStyle name="Total 2 4 13" xfId="9138" xr:uid="{00000000-0005-0000-0000-00006B3E0000}"/>
    <cellStyle name="Total 2 4 13 2" xfId="9139" xr:uid="{00000000-0005-0000-0000-00006C3E0000}"/>
    <cellStyle name="Total 2 4 13 2 2" xfId="13384" xr:uid="{00000000-0005-0000-0000-00006D3E0000}"/>
    <cellStyle name="Total 2 4 13 3" xfId="9140" xr:uid="{00000000-0005-0000-0000-00006E3E0000}"/>
    <cellStyle name="Total 2 4 13 3 2" xfId="13385" xr:uid="{00000000-0005-0000-0000-00006F3E0000}"/>
    <cellStyle name="Total 2 4 13 4" xfId="13383" xr:uid="{00000000-0005-0000-0000-0000703E0000}"/>
    <cellStyle name="Total 2 4 14" xfId="9141" xr:uid="{00000000-0005-0000-0000-0000713E0000}"/>
    <cellStyle name="Total 2 4 14 2" xfId="9142" xr:uid="{00000000-0005-0000-0000-0000723E0000}"/>
    <cellStyle name="Total 2 4 14 2 2" xfId="13387" xr:uid="{00000000-0005-0000-0000-0000733E0000}"/>
    <cellStyle name="Total 2 4 14 3" xfId="9143" xr:uid="{00000000-0005-0000-0000-0000743E0000}"/>
    <cellStyle name="Total 2 4 14 3 2" xfId="13388" xr:uid="{00000000-0005-0000-0000-0000753E0000}"/>
    <cellStyle name="Total 2 4 14 4" xfId="13386" xr:uid="{00000000-0005-0000-0000-0000763E0000}"/>
    <cellStyle name="Total 2 4 15" xfId="9144" xr:uid="{00000000-0005-0000-0000-0000773E0000}"/>
    <cellStyle name="Total 2 4 15 2" xfId="9145" xr:uid="{00000000-0005-0000-0000-0000783E0000}"/>
    <cellStyle name="Total 2 4 15 2 2" xfId="13390" xr:uid="{00000000-0005-0000-0000-0000793E0000}"/>
    <cellStyle name="Total 2 4 15 3" xfId="9146" xr:uid="{00000000-0005-0000-0000-00007A3E0000}"/>
    <cellStyle name="Total 2 4 15 3 2" xfId="13391" xr:uid="{00000000-0005-0000-0000-00007B3E0000}"/>
    <cellStyle name="Total 2 4 15 4" xfId="13389" xr:uid="{00000000-0005-0000-0000-00007C3E0000}"/>
    <cellStyle name="Total 2 4 16" xfId="9147" xr:uid="{00000000-0005-0000-0000-00007D3E0000}"/>
    <cellStyle name="Total 2 4 16 2" xfId="9148" xr:uid="{00000000-0005-0000-0000-00007E3E0000}"/>
    <cellStyle name="Total 2 4 16 2 2" xfId="13393" xr:uid="{00000000-0005-0000-0000-00007F3E0000}"/>
    <cellStyle name="Total 2 4 16 3" xfId="9149" xr:uid="{00000000-0005-0000-0000-0000803E0000}"/>
    <cellStyle name="Total 2 4 16 3 2" xfId="13394" xr:uid="{00000000-0005-0000-0000-0000813E0000}"/>
    <cellStyle name="Total 2 4 16 4" xfId="13392" xr:uid="{00000000-0005-0000-0000-0000823E0000}"/>
    <cellStyle name="Total 2 4 17" xfId="9150" xr:uid="{00000000-0005-0000-0000-0000833E0000}"/>
    <cellStyle name="Total 2 4 17 2" xfId="9151" xr:uid="{00000000-0005-0000-0000-0000843E0000}"/>
    <cellStyle name="Total 2 4 17 2 2" xfId="13396" xr:uid="{00000000-0005-0000-0000-0000853E0000}"/>
    <cellStyle name="Total 2 4 17 3" xfId="9152" xr:uid="{00000000-0005-0000-0000-0000863E0000}"/>
    <cellStyle name="Total 2 4 17 3 2" xfId="13397" xr:uid="{00000000-0005-0000-0000-0000873E0000}"/>
    <cellStyle name="Total 2 4 17 4" xfId="13395" xr:uid="{00000000-0005-0000-0000-0000883E0000}"/>
    <cellStyle name="Total 2 4 18" xfId="9153" xr:uid="{00000000-0005-0000-0000-0000893E0000}"/>
    <cellStyle name="Total 2 4 18 2" xfId="9154" xr:uid="{00000000-0005-0000-0000-00008A3E0000}"/>
    <cellStyle name="Total 2 4 18 2 2" xfId="13399" xr:uid="{00000000-0005-0000-0000-00008B3E0000}"/>
    <cellStyle name="Total 2 4 18 3" xfId="9155" xr:uid="{00000000-0005-0000-0000-00008C3E0000}"/>
    <cellStyle name="Total 2 4 18 3 2" xfId="13400" xr:uid="{00000000-0005-0000-0000-00008D3E0000}"/>
    <cellStyle name="Total 2 4 18 4" xfId="13398" xr:uid="{00000000-0005-0000-0000-00008E3E0000}"/>
    <cellStyle name="Total 2 4 19" xfId="9156" xr:uid="{00000000-0005-0000-0000-00008F3E0000}"/>
    <cellStyle name="Total 2 4 19 2" xfId="9157" xr:uid="{00000000-0005-0000-0000-0000903E0000}"/>
    <cellStyle name="Total 2 4 19 2 2" xfId="13402" xr:uid="{00000000-0005-0000-0000-0000913E0000}"/>
    <cellStyle name="Total 2 4 19 3" xfId="9158" xr:uid="{00000000-0005-0000-0000-0000923E0000}"/>
    <cellStyle name="Total 2 4 19 3 2" xfId="13403" xr:uid="{00000000-0005-0000-0000-0000933E0000}"/>
    <cellStyle name="Total 2 4 19 4" xfId="13401" xr:uid="{00000000-0005-0000-0000-0000943E0000}"/>
    <cellStyle name="Total 2 4 2" xfId="9159" xr:uid="{00000000-0005-0000-0000-0000953E0000}"/>
    <cellStyle name="Total 2 4 2 2" xfId="9160" xr:uid="{00000000-0005-0000-0000-0000963E0000}"/>
    <cellStyle name="Total 2 4 2 2 2" xfId="13405" xr:uid="{00000000-0005-0000-0000-0000973E0000}"/>
    <cellStyle name="Total 2 4 2 3" xfId="9161" xr:uid="{00000000-0005-0000-0000-0000983E0000}"/>
    <cellStyle name="Total 2 4 2 3 2" xfId="13406" xr:uid="{00000000-0005-0000-0000-0000993E0000}"/>
    <cellStyle name="Total 2 4 2 4" xfId="13404" xr:uid="{00000000-0005-0000-0000-00009A3E0000}"/>
    <cellStyle name="Total 2 4 20" xfId="9162" xr:uid="{00000000-0005-0000-0000-00009B3E0000}"/>
    <cellStyle name="Total 2 4 20 2" xfId="9163" xr:uid="{00000000-0005-0000-0000-00009C3E0000}"/>
    <cellStyle name="Total 2 4 20 2 2" xfId="13408" xr:uid="{00000000-0005-0000-0000-00009D3E0000}"/>
    <cellStyle name="Total 2 4 20 3" xfId="9164" xr:uid="{00000000-0005-0000-0000-00009E3E0000}"/>
    <cellStyle name="Total 2 4 20 3 2" xfId="13409" xr:uid="{00000000-0005-0000-0000-00009F3E0000}"/>
    <cellStyle name="Total 2 4 20 4" xfId="13407" xr:uid="{00000000-0005-0000-0000-0000A03E0000}"/>
    <cellStyle name="Total 2 4 21" xfId="9165" xr:uid="{00000000-0005-0000-0000-0000A13E0000}"/>
    <cellStyle name="Total 2 4 21 2" xfId="9166" xr:uid="{00000000-0005-0000-0000-0000A23E0000}"/>
    <cellStyle name="Total 2 4 21 2 2" xfId="13411" xr:uid="{00000000-0005-0000-0000-0000A33E0000}"/>
    <cellStyle name="Total 2 4 21 3" xfId="9167" xr:uid="{00000000-0005-0000-0000-0000A43E0000}"/>
    <cellStyle name="Total 2 4 21 3 2" xfId="13412" xr:uid="{00000000-0005-0000-0000-0000A53E0000}"/>
    <cellStyle name="Total 2 4 21 4" xfId="13410" xr:uid="{00000000-0005-0000-0000-0000A63E0000}"/>
    <cellStyle name="Total 2 4 22" xfId="9168" xr:uid="{00000000-0005-0000-0000-0000A73E0000}"/>
    <cellStyle name="Total 2 4 22 2" xfId="13413" xr:uid="{00000000-0005-0000-0000-0000A83E0000}"/>
    <cellStyle name="Total 2 4 23" xfId="9169" xr:uid="{00000000-0005-0000-0000-0000A93E0000}"/>
    <cellStyle name="Total 2 4 23 2" xfId="13414" xr:uid="{00000000-0005-0000-0000-0000AA3E0000}"/>
    <cellStyle name="Total 2 4 24" xfId="13373" xr:uid="{00000000-0005-0000-0000-0000AB3E0000}"/>
    <cellStyle name="Total 2 4 3" xfId="9170" xr:uid="{00000000-0005-0000-0000-0000AC3E0000}"/>
    <cellStyle name="Total 2 4 3 2" xfId="9171" xr:uid="{00000000-0005-0000-0000-0000AD3E0000}"/>
    <cellStyle name="Total 2 4 3 2 2" xfId="13416" xr:uid="{00000000-0005-0000-0000-0000AE3E0000}"/>
    <cellStyle name="Total 2 4 3 3" xfId="9172" xr:uid="{00000000-0005-0000-0000-0000AF3E0000}"/>
    <cellStyle name="Total 2 4 3 3 2" xfId="13417" xr:uid="{00000000-0005-0000-0000-0000B03E0000}"/>
    <cellStyle name="Total 2 4 3 4" xfId="13415" xr:uid="{00000000-0005-0000-0000-0000B13E0000}"/>
    <cellStyle name="Total 2 4 4" xfId="9173" xr:uid="{00000000-0005-0000-0000-0000B23E0000}"/>
    <cellStyle name="Total 2 4 4 2" xfId="9174" xr:uid="{00000000-0005-0000-0000-0000B33E0000}"/>
    <cellStyle name="Total 2 4 4 2 2" xfId="13419" xr:uid="{00000000-0005-0000-0000-0000B43E0000}"/>
    <cellStyle name="Total 2 4 4 3" xfId="9175" xr:uid="{00000000-0005-0000-0000-0000B53E0000}"/>
    <cellStyle name="Total 2 4 4 3 2" xfId="13420" xr:uid="{00000000-0005-0000-0000-0000B63E0000}"/>
    <cellStyle name="Total 2 4 4 4" xfId="13418" xr:uid="{00000000-0005-0000-0000-0000B73E0000}"/>
    <cellStyle name="Total 2 4 5" xfId="9176" xr:uid="{00000000-0005-0000-0000-0000B83E0000}"/>
    <cellStyle name="Total 2 4 5 2" xfId="9177" xr:uid="{00000000-0005-0000-0000-0000B93E0000}"/>
    <cellStyle name="Total 2 4 5 2 2" xfId="13422" xr:uid="{00000000-0005-0000-0000-0000BA3E0000}"/>
    <cellStyle name="Total 2 4 5 3" xfId="9178" xr:uid="{00000000-0005-0000-0000-0000BB3E0000}"/>
    <cellStyle name="Total 2 4 5 3 2" xfId="13423" xr:uid="{00000000-0005-0000-0000-0000BC3E0000}"/>
    <cellStyle name="Total 2 4 5 4" xfId="13421" xr:uid="{00000000-0005-0000-0000-0000BD3E0000}"/>
    <cellStyle name="Total 2 4 6" xfId="9179" xr:uid="{00000000-0005-0000-0000-0000BE3E0000}"/>
    <cellStyle name="Total 2 4 6 2" xfId="9180" xr:uid="{00000000-0005-0000-0000-0000BF3E0000}"/>
    <cellStyle name="Total 2 4 6 2 2" xfId="13425" xr:uid="{00000000-0005-0000-0000-0000C03E0000}"/>
    <cellStyle name="Total 2 4 6 3" xfId="9181" xr:uid="{00000000-0005-0000-0000-0000C13E0000}"/>
    <cellStyle name="Total 2 4 6 3 2" xfId="13426" xr:uid="{00000000-0005-0000-0000-0000C23E0000}"/>
    <cellStyle name="Total 2 4 6 4" xfId="13424" xr:uid="{00000000-0005-0000-0000-0000C33E0000}"/>
    <cellStyle name="Total 2 4 7" xfId="9182" xr:uid="{00000000-0005-0000-0000-0000C43E0000}"/>
    <cellStyle name="Total 2 4 7 2" xfId="9183" xr:uid="{00000000-0005-0000-0000-0000C53E0000}"/>
    <cellStyle name="Total 2 4 7 2 2" xfId="13428" xr:uid="{00000000-0005-0000-0000-0000C63E0000}"/>
    <cellStyle name="Total 2 4 7 3" xfId="9184" xr:uid="{00000000-0005-0000-0000-0000C73E0000}"/>
    <cellStyle name="Total 2 4 7 3 2" xfId="13429" xr:uid="{00000000-0005-0000-0000-0000C83E0000}"/>
    <cellStyle name="Total 2 4 7 4" xfId="13427" xr:uid="{00000000-0005-0000-0000-0000C93E0000}"/>
    <cellStyle name="Total 2 4 8" xfId="9185" xr:uid="{00000000-0005-0000-0000-0000CA3E0000}"/>
    <cellStyle name="Total 2 4 8 2" xfId="9186" xr:uid="{00000000-0005-0000-0000-0000CB3E0000}"/>
    <cellStyle name="Total 2 4 8 2 2" xfId="13431" xr:uid="{00000000-0005-0000-0000-0000CC3E0000}"/>
    <cellStyle name="Total 2 4 8 3" xfId="9187" xr:uid="{00000000-0005-0000-0000-0000CD3E0000}"/>
    <cellStyle name="Total 2 4 8 3 2" xfId="13432" xr:uid="{00000000-0005-0000-0000-0000CE3E0000}"/>
    <cellStyle name="Total 2 4 8 4" xfId="13430" xr:uid="{00000000-0005-0000-0000-0000CF3E0000}"/>
    <cellStyle name="Total 2 4 9" xfId="9188" xr:uid="{00000000-0005-0000-0000-0000D03E0000}"/>
    <cellStyle name="Total 2 4 9 2" xfId="9189" xr:uid="{00000000-0005-0000-0000-0000D13E0000}"/>
    <cellStyle name="Total 2 4 9 2 2" xfId="13434" xr:uid="{00000000-0005-0000-0000-0000D23E0000}"/>
    <cellStyle name="Total 2 4 9 3" xfId="9190" xr:uid="{00000000-0005-0000-0000-0000D33E0000}"/>
    <cellStyle name="Total 2 4 9 3 2" xfId="13435" xr:uid="{00000000-0005-0000-0000-0000D43E0000}"/>
    <cellStyle name="Total 2 4 9 4" xfId="13433" xr:uid="{00000000-0005-0000-0000-0000D53E0000}"/>
    <cellStyle name="Total 2 5" xfId="9191" xr:uid="{00000000-0005-0000-0000-0000D63E0000}"/>
    <cellStyle name="Total 2 5 10" xfId="9192" xr:uid="{00000000-0005-0000-0000-0000D73E0000}"/>
    <cellStyle name="Total 2 5 10 2" xfId="9193" xr:uid="{00000000-0005-0000-0000-0000D83E0000}"/>
    <cellStyle name="Total 2 5 10 2 2" xfId="13438" xr:uid="{00000000-0005-0000-0000-0000D93E0000}"/>
    <cellStyle name="Total 2 5 10 3" xfId="9194" xr:uid="{00000000-0005-0000-0000-0000DA3E0000}"/>
    <cellStyle name="Total 2 5 10 3 2" xfId="13439" xr:uid="{00000000-0005-0000-0000-0000DB3E0000}"/>
    <cellStyle name="Total 2 5 10 4" xfId="13437" xr:uid="{00000000-0005-0000-0000-0000DC3E0000}"/>
    <cellStyle name="Total 2 5 11" xfId="9195" xr:uid="{00000000-0005-0000-0000-0000DD3E0000}"/>
    <cellStyle name="Total 2 5 11 2" xfId="9196" xr:uid="{00000000-0005-0000-0000-0000DE3E0000}"/>
    <cellStyle name="Total 2 5 11 2 2" xfId="13441" xr:uid="{00000000-0005-0000-0000-0000DF3E0000}"/>
    <cellStyle name="Total 2 5 11 3" xfId="9197" xr:uid="{00000000-0005-0000-0000-0000E03E0000}"/>
    <cellStyle name="Total 2 5 11 3 2" xfId="13442" xr:uid="{00000000-0005-0000-0000-0000E13E0000}"/>
    <cellStyle name="Total 2 5 11 4" xfId="13440" xr:uid="{00000000-0005-0000-0000-0000E23E0000}"/>
    <cellStyle name="Total 2 5 12" xfId="9198" xr:uid="{00000000-0005-0000-0000-0000E33E0000}"/>
    <cellStyle name="Total 2 5 12 2" xfId="9199" xr:uid="{00000000-0005-0000-0000-0000E43E0000}"/>
    <cellStyle name="Total 2 5 12 2 2" xfId="13444" xr:uid="{00000000-0005-0000-0000-0000E53E0000}"/>
    <cellStyle name="Total 2 5 12 3" xfId="9200" xr:uid="{00000000-0005-0000-0000-0000E63E0000}"/>
    <cellStyle name="Total 2 5 12 3 2" xfId="13445" xr:uid="{00000000-0005-0000-0000-0000E73E0000}"/>
    <cellStyle name="Total 2 5 12 4" xfId="13443" xr:uid="{00000000-0005-0000-0000-0000E83E0000}"/>
    <cellStyle name="Total 2 5 13" xfId="9201" xr:uid="{00000000-0005-0000-0000-0000E93E0000}"/>
    <cellStyle name="Total 2 5 13 2" xfId="9202" xr:uid="{00000000-0005-0000-0000-0000EA3E0000}"/>
    <cellStyle name="Total 2 5 13 2 2" xfId="13447" xr:uid="{00000000-0005-0000-0000-0000EB3E0000}"/>
    <cellStyle name="Total 2 5 13 3" xfId="9203" xr:uid="{00000000-0005-0000-0000-0000EC3E0000}"/>
    <cellStyle name="Total 2 5 13 3 2" xfId="13448" xr:uid="{00000000-0005-0000-0000-0000ED3E0000}"/>
    <cellStyle name="Total 2 5 13 4" xfId="13446" xr:uid="{00000000-0005-0000-0000-0000EE3E0000}"/>
    <cellStyle name="Total 2 5 14" xfId="9204" xr:uid="{00000000-0005-0000-0000-0000EF3E0000}"/>
    <cellStyle name="Total 2 5 14 2" xfId="9205" xr:uid="{00000000-0005-0000-0000-0000F03E0000}"/>
    <cellStyle name="Total 2 5 14 2 2" xfId="13450" xr:uid="{00000000-0005-0000-0000-0000F13E0000}"/>
    <cellStyle name="Total 2 5 14 3" xfId="9206" xr:uid="{00000000-0005-0000-0000-0000F23E0000}"/>
    <cellStyle name="Total 2 5 14 3 2" xfId="13451" xr:uid="{00000000-0005-0000-0000-0000F33E0000}"/>
    <cellStyle name="Total 2 5 14 4" xfId="13449" xr:uid="{00000000-0005-0000-0000-0000F43E0000}"/>
    <cellStyle name="Total 2 5 15" xfId="9207" xr:uid="{00000000-0005-0000-0000-0000F53E0000}"/>
    <cellStyle name="Total 2 5 15 2" xfId="9208" xr:uid="{00000000-0005-0000-0000-0000F63E0000}"/>
    <cellStyle name="Total 2 5 15 2 2" xfId="13453" xr:uid="{00000000-0005-0000-0000-0000F73E0000}"/>
    <cellStyle name="Total 2 5 15 3" xfId="9209" xr:uid="{00000000-0005-0000-0000-0000F83E0000}"/>
    <cellStyle name="Total 2 5 15 3 2" xfId="13454" xr:uid="{00000000-0005-0000-0000-0000F93E0000}"/>
    <cellStyle name="Total 2 5 15 4" xfId="13452" xr:uid="{00000000-0005-0000-0000-0000FA3E0000}"/>
    <cellStyle name="Total 2 5 16" xfId="9210" xr:uid="{00000000-0005-0000-0000-0000FB3E0000}"/>
    <cellStyle name="Total 2 5 16 2" xfId="9211" xr:uid="{00000000-0005-0000-0000-0000FC3E0000}"/>
    <cellStyle name="Total 2 5 16 2 2" xfId="13456" xr:uid="{00000000-0005-0000-0000-0000FD3E0000}"/>
    <cellStyle name="Total 2 5 16 3" xfId="9212" xr:uid="{00000000-0005-0000-0000-0000FE3E0000}"/>
    <cellStyle name="Total 2 5 16 3 2" xfId="13457" xr:uid="{00000000-0005-0000-0000-0000FF3E0000}"/>
    <cellStyle name="Total 2 5 16 4" xfId="13455" xr:uid="{00000000-0005-0000-0000-0000003F0000}"/>
    <cellStyle name="Total 2 5 17" xfId="9213" xr:uid="{00000000-0005-0000-0000-0000013F0000}"/>
    <cellStyle name="Total 2 5 17 2" xfId="9214" xr:uid="{00000000-0005-0000-0000-0000023F0000}"/>
    <cellStyle name="Total 2 5 17 2 2" xfId="13459" xr:uid="{00000000-0005-0000-0000-0000033F0000}"/>
    <cellStyle name="Total 2 5 17 3" xfId="9215" xr:uid="{00000000-0005-0000-0000-0000043F0000}"/>
    <cellStyle name="Total 2 5 17 3 2" xfId="13460" xr:uid="{00000000-0005-0000-0000-0000053F0000}"/>
    <cellStyle name="Total 2 5 17 4" xfId="13458" xr:uid="{00000000-0005-0000-0000-0000063F0000}"/>
    <cellStyle name="Total 2 5 18" xfId="9216" xr:uid="{00000000-0005-0000-0000-0000073F0000}"/>
    <cellStyle name="Total 2 5 18 2" xfId="9217" xr:uid="{00000000-0005-0000-0000-0000083F0000}"/>
    <cellStyle name="Total 2 5 18 2 2" xfId="13462" xr:uid="{00000000-0005-0000-0000-0000093F0000}"/>
    <cellStyle name="Total 2 5 18 3" xfId="9218" xr:uid="{00000000-0005-0000-0000-00000A3F0000}"/>
    <cellStyle name="Total 2 5 18 3 2" xfId="13463" xr:uid="{00000000-0005-0000-0000-00000B3F0000}"/>
    <cellStyle name="Total 2 5 18 4" xfId="13461" xr:uid="{00000000-0005-0000-0000-00000C3F0000}"/>
    <cellStyle name="Total 2 5 19" xfId="9219" xr:uid="{00000000-0005-0000-0000-00000D3F0000}"/>
    <cellStyle name="Total 2 5 19 2" xfId="9220" xr:uid="{00000000-0005-0000-0000-00000E3F0000}"/>
    <cellStyle name="Total 2 5 19 2 2" xfId="13465" xr:uid="{00000000-0005-0000-0000-00000F3F0000}"/>
    <cellStyle name="Total 2 5 19 3" xfId="9221" xr:uid="{00000000-0005-0000-0000-0000103F0000}"/>
    <cellStyle name="Total 2 5 19 3 2" xfId="13466" xr:uid="{00000000-0005-0000-0000-0000113F0000}"/>
    <cellStyle name="Total 2 5 19 4" xfId="13464" xr:uid="{00000000-0005-0000-0000-0000123F0000}"/>
    <cellStyle name="Total 2 5 2" xfId="9222" xr:uid="{00000000-0005-0000-0000-0000133F0000}"/>
    <cellStyle name="Total 2 5 2 2" xfId="9223" xr:uid="{00000000-0005-0000-0000-0000143F0000}"/>
    <cellStyle name="Total 2 5 2 2 2" xfId="13468" xr:uid="{00000000-0005-0000-0000-0000153F0000}"/>
    <cellStyle name="Total 2 5 2 3" xfId="9224" xr:uid="{00000000-0005-0000-0000-0000163F0000}"/>
    <cellStyle name="Total 2 5 2 3 2" xfId="13469" xr:uid="{00000000-0005-0000-0000-0000173F0000}"/>
    <cellStyle name="Total 2 5 2 4" xfId="13467" xr:uid="{00000000-0005-0000-0000-0000183F0000}"/>
    <cellStyle name="Total 2 5 20" xfId="9225" xr:uid="{00000000-0005-0000-0000-0000193F0000}"/>
    <cellStyle name="Total 2 5 20 2" xfId="9226" xr:uid="{00000000-0005-0000-0000-00001A3F0000}"/>
    <cellStyle name="Total 2 5 20 2 2" xfId="13471" xr:uid="{00000000-0005-0000-0000-00001B3F0000}"/>
    <cellStyle name="Total 2 5 20 3" xfId="9227" xr:uid="{00000000-0005-0000-0000-00001C3F0000}"/>
    <cellStyle name="Total 2 5 20 3 2" xfId="13472" xr:uid="{00000000-0005-0000-0000-00001D3F0000}"/>
    <cellStyle name="Total 2 5 20 4" xfId="13470" xr:uid="{00000000-0005-0000-0000-00001E3F0000}"/>
    <cellStyle name="Total 2 5 21" xfId="9228" xr:uid="{00000000-0005-0000-0000-00001F3F0000}"/>
    <cellStyle name="Total 2 5 21 2" xfId="9229" xr:uid="{00000000-0005-0000-0000-0000203F0000}"/>
    <cellStyle name="Total 2 5 21 2 2" xfId="13474" xr:uid="{00000000-0005-0000-0000-0000213F0000}"/>
    <cellStyle name="Total 2 5 21 3" xfId="9230" xr:uid="{00000000-0005-0000-0000-0000223F0000}"/>
    <cellStyle name="Total 2 5 21 3 2" xfId="13475" xr:uid="{00000000-0005-0000-0000-0000233F0000}"/>
    <cellStyle name="Total 2 5 21 4" xfId="13473" xr:uid="{00000000-0005-0000-0000-0000243F0000}"/>
    <cellStyle name="Total 2 5 22" xfId="9231" xr:uid="{00000000-0005-0000-0000-0000253F0000}"/>
    <cellStyle name="Total 2 5 22 2" xfId="13476" xr:uid="{00000000-0005-0000-0000-0000263F0000}"/>
    <cellStyle name="Total 2 5 23" xfId="9232" xr:uid="{00000000-0005-0000-0000-0000273F0000}"/>
    <cellStyle name="Total 2 5 23 2" xfId="13477" xr:uid="{00000000-0005-0000-0000-0000283F0000}"/>
    <cellStyle name="Total 2 5 24" xfId="13436" xr:uid="{00000000-0005-0000-0000-0000293F0000}"/>
    <cellStyle name="Total 2 5 3" xfId="9233" xr:uid="{00000000-0005-0000-0000-00002A3F0000}"/>
    <cellStyle name="Total 2 5 3 2" xfId="9234" xr:uid="{00000000-0005-0000-0000-00002B3F0000}"/>
    <cellStyle name="Total 2 5 3 2 2" xfId="13479" xr:uid="{00000000-0005-0000-0000-00002C3F0000}"/>
    <cellStyle name="Total 2 5 3 3" xfId="9235" xr:uid="{00000000-0005-0000-0000-00002D3F0000}"/>
    <cellStyle name="Total 2 5 3 3 2" xfId="13480" xr:uid="{00000000-0005-0000-0000-00002E3F0000}"/>
    <cellStyle name="Total 2 5 3 4" xfId="13478" xr:uid="{00000000-0005-0000-0000-00002F3F0000}"/>
    <cellStyle name="Total 2 5 4" xfId="9236" xr:uid="{00000000-0005-0000-0000-0000303F0000}"/>
    <cellStyle name="Total 2 5 4 2" xfId="9237" xr:uid="{00000000-0005-0000-0000-0000313F0000}"/>
    <cellStyle name="Total 2 5 4 2 2" xfId="13482" xr:uid="{00000000-0005-0000-0000-0000323F0000}"/>
    <cellStyle name="Total 2 5 4 3" xfId="9238" xr:uid="{00000000-0005-0000-0000-0000333F0000}"/>
    <cellStyle name="Total 2 5 4 3 2" xfId="13483" xr:uid="{00000000-0005-0000-0000-0000343F0000}"/>
    <cellStyle name="Total 2 5 4 4" xfId="13481" xr:uid="{00000000-0005-0000-0000-0000353F0000}"/>
    <cellStyle name="Total 2 5 5" xfId="9239" xr:uid="{00000000-0005-0000-0000-0000363F0000}"/>
    <cellStyle name="Total 2 5 5 2" xfId="9240" xr:uid="{00000000-0005-0000-0000-0000373F0000}"/>
    <cellStyle name="Total 2 5 5 2 2" xfId="13485" xr:uid="{00000000-0005-0000-0000-0000383F0000}"/>
    <cellStyle name="Total 2 5 5 3" xfId="9241" xr:uid="{00000000-0005-0000-0000-0000393F0000}"/>
    <cellStyle name="Total 2 5 5 3 2" xfId="13486" xr:uid="{00000000-0005-0000-0000-00003A3F0000}"/>
    <cellStyle name="Total 2 5 5 4" xfId="13484" xr:uid="{00000000-0005-0000-0000-00003B3F0000}"/>
    <cellStyle name="Total 2 5 6" xfId="9242" xr:uid="{00000000-0005-0000-0000-00003C3F0000}"/>
    <cellStyle name="Total 2 5 6 2" xfId="9243" xr:uid="{00000000-0005-0000-0000-00003D3F0000}"/>
    <cellStyle name="Total 2 5 6 2 2" xfId="13488" xr:uid="{00000000-0005-0000-0000-00003E3F0000}"/>
    <cellStyle name="Total 2 5 6 3" xfId="9244" xr:uid="{00000000-0005-0000-0000-00003F3F0000}"/>
    <cellStyle name="Total 2 5 6 3 2" xfId="13489" xr:uid="{00000000-0005-0000-0000-0000403F0000}"/>
    <cellStyle name="Total 2 5 6 4" xfId="13487" xr:uid="{00000000-0005-0000-0000-0000413F0000}"/>
    <cellStyle name="Total 2 5 7" xfId="9245" xr:uid="{00000000-0005-0000-0000-0000423F0000}"/>
    <cellStyle name="Total 2 5 7 2" xfId="9246" xr:uid="{00000000-0005-0000-0000-0000433F0000}"/>
    <cellStyle name="Total 2 5 7 2 2" xfId="13491" xr:uid="{00000000-0005-0000-0000-0000443F0000}"/>
    <cellStyle name="Total 2 5 7 3" xfId="9247" xr:uid="{00000000-0005-0000-0000-0000453F0000}"/>
    <cellStyle name="Total 2 5 7 3 2" xfId="13492" xr:uid="{00000000-0005-0000-0000-0000463F0000}"/>
    <cellStyle name="Total 2 5 7 4" xfId="13490" xr:uid="{00000000-0005-0000-0000-0000473F0000}"/>
    <cellStyle name="Total 2 5 8" xfId="9248" xr:uid="{00000000-0005-0000-0000-0000483F0000}"/>
    <cellStyle name="Total 2 5 8 2" xfId="9249" xr:uid="{00000000-0005-0000-0000-0000493F0000}"/>
    <cellStyle name="Total 2 5 8 2 2" xfId="13494" xr:uid="{00000000-0005-0000-0000-00004A3F0000}"/>
    <cellStyle name="Total 2 5 8 3" xfId="9250" xr:uid="{00000000-0005-0000-0000-00004B3F0000}"/>
    <cellStyle name="Total 2 5 8 3 2" xfId="13495" xr:uid="{00000000-0005-0000-0000-00004C3F0000}"/>
    <cellStyle name="Total 2 5 8 4" xfId="13493" xr:uid="{00000000-0005-0000-0000-00004D3F0000}"/>
    <cellStyle name="Total 2 5 9" xfId="9251" xr:uid="{00000000-0005-0000-0000-00004E3F0000}"/>
    <cellStyle name="Total 2 5 9 2" xfId="9252" xr:uid="{00000000-0005-0000-0000-00004F3F0000}"/>
    <cellStyle name="Total 2 5 9 2 2" xfId="13497" xr:uid="{00000000-0005-0000-0000-0000503F0000}"/>
    <cellStyle name="Total 2 5 9 3" xfId="9253" xr:uid="{00000000-0005-0000-0000-0000513F0000}"/>
    <cellStyle name="Total 2 5 9 3 2" xfId="13498" xr:uid="{00000000-0005-0000-0000-0000523F0000}"/>
    <cellStyle name="Total 2 5 9 4" xfId="13496" xr:uid="{00000000-0005-0000-0000-0000533F0000}"/>
    <cellStyle name="Total 2 6" xfId="9254" xr:uid="{00000000-0005-0000-0000-0000543F0000}"/>
    <cellStyle name="Total 2 6 2" xfId="9255" xr:uid="{00000000-0005-0000-0000-0000553F0000}"/>
    <cellStyle name="Total 2 6 2 2" xfId="13500" xr:uid="{00000000-0005-0000-0000-0000563F0000}"/>
    <cellStyle name="Total 2 6 3" xfId="9256" xr:uid="{00000000-0005-0000-0000-0000573F0000}"/>
    <cellStyle name="Total 2 6 3 2" xfId="13501" xr:uid="{00000000-0005-0000-0000-0000583F0000}"/>
    <cellStyle name="Total 2 6 4" xfId="13499" xr:uid="{00000000-0005-0000-0000-0000593F0000}"/>
    <cellStyle name="Total 2 7" xfId="9257" xr:uid="{00000000-0005-0000-0000-00005A3F0000}"/>
    <cellStyle name="Total 2 7 2" xfId="9258" xr:uid="{00000000-0005-0000-0000-00005B3F0000}"/>
    <cellStyle name="Total 2 7 2 2" xfId="13503" xr:uid="{00000000-0005-0000-0000-00005C3F0000}"/>
    <cellStyle name="Total 2 7 3" xfId="9259" xr:uid="{00000000-0005-0000-0000-00005D3F0000}"/>
    <cellStyle name="Total 2 7 3 2" xfId="13504" xr:uid="{00000000-0005-0000-0000-00005E3F0000}"/>
    <cellStyle name="Total 2 7 4" xfId="13502" xr:uid="{00000000-0005-0000-0000-00005F3F0000}"/>
    <cellStyle name="Total 2 8" xfId="9260" xr:uid="{00000000-0005-0000-0000-0000603F0000}"/>
    <cellStyle name="Total 2 8 2" xfId="9261" xr:uid="{00000000-0005-0000-0000-0000613F0000}"/>
    <cellStyle name="Total 2 8 2 2" xfId="13506" xr:uid="{00000000-0005-0000-0000-0000623F0000}"/>
    <cellStyle name="Total 2 8 3" xfId="9262" xr:uid="{00000000-0005-0000-0000-0000633F0000}"/>
    <cellStyle name="Total 2 8 3 2" xfId="13507" xr:uid="{00000000-0005-0000-0000-0000643F0000}"/>
    <cellStyle name="Total 2 8 4" xfId="13505" xr:uid="{00000000-0005-0000-0000-0000653F0000}"/>
    <cellStyle name="Total 2 9" xfId="9263" xr:uid="{00000000-0005-0000-0000-0000663F0000}"/>
    <cellStyle name="Total 2 9 2" xfId="9264" xr:uid="{00000000-0005-0000-0000-0000673F0000}"/>
    <cellStyle name="Total 2 9 2 2" xfId="13509" xr:uid="{00000000-0005-0000-0000-0000683F0000}"/>
    <cellStyle name="Total 2 9 3" xfId="9265" xr:uid="{00000000-0005-0000-0000-0000693F0000}"/>
    <cellStyle name="Total 2 9 3 2" xfId="13510" xr:uid="{00000000-0005-0000-0000-00006A3F0000}"/>
    <cellStyle name="Total 2 9 4" xfId="13508" xr:uid="{00000000-0005-0000-0000-00006B3F0000}"/>
    <cellStyle name="Total 3" xfId="9266" xr:uid="{00000000-0005-0000-0000-00006C3F0000}"/>
    <cellStyle name="Total 3 10" xfId="9267" xr:uid="{00000000-0005-0000-0000-00006D3F0000}"/>
    <cellStyle name="Total 3 10 2" xfId="9268" xr:uid="{00000000-0005-0000-0000-00006E3F0000}"/>
    <cellStyle name="Total 3 10 2 2" xfId="13513" xr:uid="{00000000-0005-0000-0000-00006F3F0000}"/>
    <cellStyle name="Total 3 10 3" xfId="9269" xr:uid="{00000000-0005-0000-0000-0000703F0000}"/>
    <cellStyle name="Total 3 10 3 2" xfId="13514" xr:uid="{00000000-0005-0000-0000-0000713F0000}"/>
    <cellStyle name="Total 3 10 4" xfId="13512" xr:uid="{00000000-0005-0000-0000-0000723F0000}"/>
    <cellStyle name="Total 3 11" xfId="9270" xr:uid="{00000000-0005-0000-0000-0000733F0000}"/>
    <cellStyle name="Total 3 11 2" xfId="9271" xr:uid="{00000000-0005-0000-0000-0000743F0000}"/>
    <cellStyle name="Total 3 11 2 2" xfId="13516" xr:uid="{00000000-0005-0000-0000-0000753F0000}"/>
    <cellStyle name="Total 3 11 3" xfId="9272" xr:uid="{00000000-0005-0000-0000-0000763F0000}"/>
    <cellStyle name="Total 3 11 3 2" xfId="13517" xr:uid="{00000000-0005-0000-0000-0000773F0000}"/>
    <cellStyle name="Total 3 11 4" xfId="13515" xr:uid="{00000000-0005-0000-0000-0000783F0000}"/>
    <cellStyle name="Total 3 12" xfId="9273" xr:uid="{00000000-0005-0000-0000-0000793F0000}"/>
    <cellStyle name="Total 3 12 2" xfId="9274" xr:uid="{00000000-0005-0000-0000-00007A3F0000}"/>
    <cellStyle name="Total 3 12 2 2" xfId="13519" xr:uid="{00000000-0005-0000-0000-00007B3F0000}"/>
    <cellStyle name="Total 3 12 3" xfId="9275" xr:uid="{00000000-0005-0000-0000-00007C3F0000}"/>
    <cellStyle name="Total 3 12 3 2" xfId="13520" xr:uid="{00000000-0005-0000-0000-00007D3F0000}"/>
    <cellStyle name="Total 3 12 4" xfId="13518" xr:uid="{00000000-0005-0000-0000-00007E3F0000}"/>
    <cellStyle name="Total 3 13" xfId="9276" xr:uid="{00000000-0005-0000-0000-00007F3F0000}"/>
    <cellStyle name="Total 3 13 2" xfId="9277" xr:uid="{00000000-0005-0000-0000-0000803F0000}"/>
    <cellStyle name="Total 3 13 2 2" xfId="13522" xr:uid="{00000000-0005-0000-0000-0000813F0000}"/>
    <cellStyle name="Total 3 13 3" xfId="9278" xr:uid="{00000000-0005-0000-0000-0000823F0000}"/>
    <cellStyle name="Total 3 13 3 2" xfId="13523" xr:uid="{00000000-0005-0000-0000-0000833F0000}"/>
    <cellStyle name="Total 3 13 4" xfId="13521" xr:uid="{00000000-0005-0000-0000-0000843F0000}"/>
    <cellStyle name="Total 3 14" xfId="9279" xr:uid="{00000000-0005-0000-0000-0000853F0000}"/>
    <cellStyle name="Total 3 14 2" xfId="9280" xr:uid="{00000000-0005-0000-0000-0000863F0000}"/>
    <cellStyle name="Total 3 14 2 2" xfId="13525" xr:uid="{00000000-0005-0000-0000-0000873F0000}"/>
    <cellStyle name="Total 3 14 3" xfId="9281" xr:uid="{00000000-0005-0000-0000-0000883F0000}"/>
    <cellStyle name="Total 3 14 3 2" xfId="13526" xr:uid="{00000000-0005-0000-0000-0000893F0000}"/>
    <cellStyle name="Total 3 14 4" xfId="13524" xr:uid="{00000000-0005-0000-0000-00008A3F0000}"/>
    <cellStyle name="Total 3 15" xfId="9282" xr:uid="{00000000-0005-0000-0000-00008B3F0000}"/>
    <cellStyle name="Total 3 15 2" xfId="9283" xr:uid="{00000000-0005-0000-0000-00008C3F0000}"/>
    <cellStyle name="Total 3 15 2 2" xfId="13528" xr:uid="{00000000-0005-0000-0000-00008D3F0000}"/>
    <cellStyle name="Total 3 15 3" xfId="9284" xr:uid="{00000000-0005-0000-0000-00008E3F0000}"/>
    <cellStyle name="Total 3 15 3 2" xfId="13529" xr:uid="{00000000-0005-0000-0000-00008F3F0000}"/>
    <cellStyle name="Total 3 15 4" xfId="13527" xr:uid="{00000000-0005-0000-0000-0000903F0000}"/>
    <cellStyle name="Total 3 16" xfId="9285" xr:uid="{00000000-0005-0000-0000-0000913F0000}"/>
    <cellStyle name="Total 3 16 2" xfId="9286" xr:uid="{00000000-0005-0000-0000-0000923F0000}"/>
    <cellStyle name="Total 3 16 2 2" xfId="13531" xr:uid="{00000000-0005-0000-0000-0000933F0000}"/>
    <cellStyle name="Total 3 16 3" xfId="9287" xr:uid="{00000000-0005-0000-0000-0000943F0000}"/>
    <cellStyle name="Total 3 16 3 2" xfId="13532" xr:uid="{00000000-0005-0000-0000-0000953F0000}"/>
    <cellStyle name="Total 3 16 4" xfId="13530" xr:uid="{00000000-0005-0000-0000-0000963F0000}"/>
    <cellStyle name="Total 3 17" xfId="9288" xr:uid="{00000000-0005-0000-0000-0000973F0000}"/>
    <cellStyle name="Total 3 17 2" xfId="9289" xr:uid="{00000000-0005-0000-0000-0000983F0000}"/>
    <cellStyle name="Total 3 17 2 2" xfId="13534" xr:uid="{00000000-0005-0000-0000-0000993F0000}"/>
    <cellStyle name="Total 3 17 3" xfId="9290" xr:uid="{00000000-0005-0000-0000-00009A3F0000}"/>
    <cellStyle name="Total 3 17 3 2" xfId="13535" xr:uid="{00000000-0005-0000-0000-00009B3F0000}"/>
    <cellStyle name="Total 3 17 4" xfId="13533" xr:uid="{00000000-0005-0000-0000-00009C3F0000}"/>
    <cellStyle name="Total 3 18" xfId="9291" xr:uid="{00000000-0005-0000-0000-00009D3F0000}"/>
    <cellStyle name="Total 3 18 2" xfId="9292" xr:uid="{00000000-0005-0000-0000-00009E3F0000}"/>
    <cellStyle name="Total 3 18 2 2" xfId="13537" xr:uid="{00000000-0005-0000-0000-00009F3F0000}"/>
    <cellStyle name="Total 3 18 3" xfId="9293" xr:uid="{00000000-0005-0000-0000-0000A03F0000}"/>
    <cellStyle name="Total 3 18 3 2" xfId="13538" xr:uid="{00000000-0005-0000-0000-0000A13F0000}"/>
    <cellStyle name="Total 3 18 4" xfId="13536" xr:uid="{00000000-0005-0000-0000-0000A23F0000}"/>
    <cellStyle name="Total 3 19" xfId="9294" xr:uid="{00000000-0005-0000-0000-0000A33F0000}"/>
    <cellStyle name="Total 3 19 2" xfId="9295" xr:uid="{00000000-0005-0000-0000-0000A43F0000}"/>
    <cellStyle name="Total 3 19 2 2" xfId="13540" xr:uid="{00000000-0005-0000-0000-0000A53F0000}"/>
    <cellStyle name="Total 3 19 3" xfId="9296" xr:uid="{00000000-0005-0000-0000-0000A63F0000}"/>
    <cellStyle name="Total 3 19 3 2" xfId="13541" xr:uid="{00000000-0005-0000-0000-0000A73F0000}"/>
    <cellStyle name="Total 3 19 4" xfId="13539" xr:uid="{00000000-0005-0000-0000-0000A83F0000}"/>
    <cellStyle name="Total 3 2" xfId="9297" xr:uid="{00000000-0005-0000-0000-0000A93F0000}"/>
    <cellStyle name="Total 3 2 10" xfId="9298" xr:uid="{00000000-0005-0000-0000-0000AA3F0000}"/>
    <cellStyle name="Total 3 2 10 2" xfId="9299" xr:uid="{00000000-0005-0000-0000-0000AB3F0000}"/>
    <cellStyle name="Total 3 2 10 2 2" xfId="13544" xr:uid="{00000000-0005-0000-0000-0000AC3F0000}"/>
    <cellStyle name="Total 3 2 10 3" xfId="9300" xr:uid="{00000000-0005-0000-0000-0000AD3F0000}"/>
    <cellStyle name="Total 3 2 10 3 2" xfId="13545" xr:uid="{00000000-0005-0000-0000-0000AE3F0000}"/>
    <cellStyle name="Total 3 2 10 4" xfId="13543" xr:uid="{00000000-0005-0000-0000-0000AF3F0000}"/>
    <cellStyle name="Total 3 2 11" xfId="9301" xr:uid="{00000000-0005-0000-0000-0000B03F0000}"/>
    <cellStyle name="Total 3 2 11 2" xfId="9302" xr:uid="{00000000-0005-0000-0000-0000B13F0000}"/>
    <cellStyle name="Total 3 2 11 2 2" xfId="13547" xr:uid="{00000000-0005-0000-0000-0000B23F0000}"/>
    <cellStyle name="Total 3 2 11 3" xfId="9303" xr:uid="{00000000-0005-0000-0000-0000B33F0000}"/>
    <cellStyle name="Total 3 2 11 3 2" xfId="13548" xr:uid="{00000000-0005-0000-0000-0000B43F0000}"/>
    <cellStyle name="Total 3 2 11 4" xfId="13546" xr:uid="{00000000-0005-0000-0000-0000B53F0000}"/>
    <cellStyle name="Total 3 2 12" xfId="9304" xr:uid="{00000000-0005-0000-0000-0000B63F0000}"/>
    <cellStyle name="Total 3 2 12 2" xfId="9305" xr:uid="{00000000-0005-0000-0000-0000B73F0000}"/>
    <cellStyle name="Total 3 2 12 2 2" xfId="13550" xr:uid="{00000000-0005-0000-0000-0000B83F0000}"/>
    <cellStyle name="Total 3 2 12 3" xfId="9306" xr:uid="{00000000-0005-0000-0000-0000B93F0000}"/>
    <cellStyle name="Total 3 2 12 3 2" xfId="13551" xr:uid="{00000000-0005-0000-0000-0000BA3F0000}"/>
    <cellStyle name="Total 3 2 12 4" xfId="13549" xr:uid="{00000000-0005-0000-0000-0000BB3F0000}"/>
    <cellStyle name="Total 3 2 13" xfId="9307" xr:uid="{00000000-0005-0000-0000-0000BC3F0000}"/>
    <cellStyle name="Total 3 2 13 2" xfId="9308" xr:uid="{00000000-0005-0000-0000-0000BD3F0000}"/>
    <cellStyle name="Total 3 2 13 2 2" xfId="13553" xr:uid="{00000000-0005-0000-0000-0000BE3F0000}"/>
    <cellStyle name="Total 3 2 13 3" xfId="9309" xr:uid="{00000000-0005-0000-0000-0000BF3F0000}"/>
    <cellStyle name="Total 3 2 13 3 2" xfId="13554" xr:uid="{00000000-0005-0000-0000-0000C03F0000}"/>
    <cellStyle name="Total 3 2 13 4" xfId="13552" xr:uid="{00000000-0005-0000-0000-0000C13F0000}"/>
    <cellStyle name="Total 3 2 14" xfId="9310" xr:uid="{00000000-0005-0000-0000-0000C23F0000}"/>
    <cellStyle name="Total 3 2 14 2" xfId="9311" xr:uid="{00000000-0005-0000-0000-0000C33F0000}"/>
    <cellStyle name="Total 3 2 14 2 2" xfId="13556" xr:uid="{00000000-0005-0000-0000-0000C43F0000}"/>
    <cellStyle name="Total 3 2 14 3" xfId="9312" xr:uid="{00000000-0005-0000-0000-0000C53F0000}"/>
    <cellStyle name="Total 3 2 14 3 2" xfId="13557" xr:uid="{00000000-0005-0000-0000-0000C63F0000}"/>
    <cellStyle name="Total 3 2 14 4" xfId="13555" xr:uid="{00000000-0005-0000-0000-0000C73F0000}"/>
    <cellStyle name="Total 3 2 15" xfId="9313" xr:uid="{00000000-0005-0000-0000-0000C83F0000}"/>
    <cellStyle name="Total 3 2 15 2" xfId="9314" xr:uid="{00000000-0005-0000-0000-0000C93F0000}"/>
    <cellStyle name="Total 3 2 15 2 2" xfId="13559" xr:uid="{00000000-0005-0000-0000-0000CA3F0000}"/>
    <cellStyle name="Total 3 2 15 3" xfId="9315" xr:uid="{00000000-0005-0000-0000-0000CB3F0000}"/>
    <cellStyle name="Total 3 2 15 3 2" xfId="13560" xr:uid="{00000000-0005-0000-0000-0000CC3F0000}"/>
    <cellStyle name="Total 3 2 15 4" xfId="13558" xr:uid="{00000000-0005-0000-0000-0000CD3F0000}"/>
    <cellStyle name="Total 3 2 16" xfId="9316" xr:uid="{00000000-0005-0000-0000-0000CE3F0000}"/>
    <cellStyle name="Total 3 2 16 2" xfId="9317" xr:uid="{00000000-0005-0000-0000-0000CF3F0000}"/>
    <cellStyle name="Total 3 2 16 2 2" xfId="13562" xr:uid="{00000000-0005-0000-0000-0000D03F0000}"/>
    <cellStyle name="Total 3 2 16 3" xfId="9318" xr:uid="{00000000-0005-0000-0000-0000D13F0000}"/>
    <cellStyle name="Total 3 2 16 3 2" xfId="13563" xr:uid="{00000000-0005-0000-0000-0000D23F0000}"/>
    <cellStyle name="Total 3 2 16 4" xfId="13561" xr:uid="{00000000-0005-0000-0000-0000D33F0000}"/>
    <cellStyle name="Total 3 2 17" xfId="9319" xr:uid="{00000000-0005-0000-0000-0000D43F0000}"/>
    <cellStyle name="Total 3 2 17 2" xfId="9320" xr:uid="{00000000-0005-0000-0000-0000D53F0000}"/>
    <cellStyle name="Total 3 2 17 2 2" xfId="13565" xr:uid="{00000000-0005-0000-0000-0000D63F0000}"/>
    <cellStyle name="Total 3 2 17 3" xfId="9321" xr:uid="{00000000-0005-0000-0000-0000D73F0000}"/>
    <cellStyle name="Total 3 2 17 3 2" xfId="13566" xr:uid="{00000000-0005-0000-0000-0000D83F0000}"/>
    <cellStyle name="Total 3 2 17 4" xfId="13564" xr:uid="{00000000-0005-0000-0000-0000D93F0000}"/>
    <cellStyle name="Total 3 2 18" xfId="9322" xr:uid="{00000000-0005-0000-0000-0000DA3F0000}"/>
    <cellStyle name="Total 3 2 18 2" xfId="9323" xr:uid="{00000000-0005-0000-0000-0000DB3F0000}"/>
    <cellStyle name="Total 3 2 18 2 2" xfId="13568" xr:uid="{00000000-0005-0000-0000-0000DC3F0000}"/>
    <cellStyle name="Total 3 2 18 3" xfId="9324" xr:uid="{00000000-0005-0000-0000-0000DD3F0000}"/>
    <cellStyle name="Total 3 2 18 3 2" xfId="13569" xr:uid="{00000000-0005-0000-0000-0000DE3F0000}"/>
    <cellStyle name="Total 3 2 18 4" xfId="13567" xr:uid="{00000000-0005-0000-0000-0000DF3F0000}"/>
    <cellStyle name="Total 3 2 19" xfId="9325" xr:uid="{00000000-0005-0000-0000-0000E03F0000}"/>
    <cellStyle name="Total 3 2 19 2" xfId="9326" xr:uid="{00000000-0005-0000-0000-0000E13F0000}"/>
    <cellStyle name="Total 3 2 19 2 2" xfId="13571" xr:uid="{00000000-0005-0000-0000-0000E23F0000}"/>
    <cellStyle name="Total 3 2 19 3" xfId="9327" xr:uid="{00000000-0005-0000-0000-0000E33F0000}"/>
    <cellStyle name="Total 3 2 19 3 2" xfId="13572" xr:uid="{00000000-0005-0000-0000-0000E43F0000}"/>
    <cellStyle name="Total 3 2 19 4" xfId="13570" xr:uid="{00000000-0005-0000-0000-0000E53F0000}"/>
    <cellStyle name="Total 3 2 2" xfId="9328" xr:uid="{00000000-0005-0000-0000-0000E63F0000}"/>
    <cellStyle name="Total 3 2 2 2" xfId="9329" xr:uid="{00000000-0005-0000-0000-0000E73F0000}"/>
    <cellStyle name="Total 3 2 2 2 2" xfId="13574" xr:uid="{00000000-0005-0000-0000-0000E83F0000}"/>
    <cellStyle name="Total 3 2 2 3" xfId="9330" xr:uid="{00000000-0005-0000-0000-0000E93F0000}"/>
    <cellStyle name="Total 3 2 2 3 2" xfId="13575" xr:uid="{00000000-0005-0000-0000-0000EA3F0000}"/>
    <cellStyle name="Total 3 2 2 4" xfId="13573" xr:uid="{00000000-0005-0000-0000-0000EB3F0000}"/>
    <cellStyle name="Total 3 2 20" xfId="9331" xr:uid="{00000000-0005-0000-0000-0000EC3F0000}"/>
    <cellStyle name="Total 3 2 20 2" xfId="9332" xr:uid="{00000000-0005-0000-0000-0000ED3F0000}"/>
    <cellStyle name="Total 3 2 20 2 2" xfId="13577" xr:uid="{00000000-0005-0000-0000-0000EE3F0000}"/>
    <cellStyle name="Total 3 2 20 3" xfId="9333" xr:uid="{00000000-0005-0000-0000-0000EF3F0000}"/>
    <cellStyle name="Total 3 2 20 3 2" xfId="13578" xr:uid="{00000000-0005-0000-0000-0000F03F0000}"/>
    <cellStyle name="Total 3 2 20 4" xfId="13576" xr:uid="{00000000-0005-0000-0000-0000F13F0000}"/>
    <cellStyle name="Total 3 2 21" xfId="9334" xr:uid="{00000000-0005-0000-0000-0000F23F0000}"/>
    <cellStyle name="Total 3 2 21 2" xfId="9335" xr:uid="{00000000-0005-0000-0000-0000F33F0000}"/>
    <cellStyle name="Total 3 2 21 2 2" xfId="13580" xr:uid="{00000000-0005-0000-0000-0000F43F0000}"/>
    <cellStyle name="Total 3 2 21 3" xfId="9336" xr:uid="{00000000-0005-0000-0000-0000F53F0000}"/>
    <cellStyle name="Total 3 2 21 3 2" xfId="13581" xr:uid="{00000000-0005-0000-0000-0000F63F0000}"/>
    <cellStyle name="Total 3 2 21 4" xfId="13579" xr:uid="{00000000-0005-0000-0000-0000F73F0000}"/>
    <cellStyle name="Total 3 2 22" xfId="9337" xr:uid="{00000000-0005-0000-0000-0000F83F0000}"/>
    <cellStyle name="Total 3 2 22 2" xfId="13582" xr:uid="{00000000-0005-0000-0000-0000F93F0000}"/>
    <cellStyle name="Total 3 2 23" xfId="9338" xr:uid="{00000000-0005-0000-0000-0000FA3F0000}"/>
    <cellStyle name="Total 3 2 23 2" xfId="13583" xr:uid="{00000000-0005-0000-0000-0000FB3F0000}"/>
    <cellStyle name="Total 3 2 24" xfId="13542" xr:uid="{00000000-0005-0000-0000-0000FC3F0000}"/>
    <cellStyle name="Total 3 2 3" xfId="9339" xr:uid="{00000000-0005-0000-0000-0000FD3F0000}"/>
    <cellStyle name="Total 3 2 3 2" xfId="9340" xr:uid="{00000000-0005-0000-0000-0000FE3F0000}"/>
    <cellStyle name="Total 3 2 3 2 2" xfId="13585" xr:uid="{00000000-0005-0000-0000-0000FF3F0000}"/>
    <cellStyle name="Total 3 2 3 3" xfId="9341" xr:uid="{00000000-0005-0000-0000-000000400000}"/>
    <cellStyle name="Total 3 2 3 3 2" xfId="13586" xr:uid="{00000000-0005-0000-0000-000001400000}"/>
    <cellStyle name="Total 3 2 3 4" xfId="13584" xr:uid="{00000000-0005-0000-0000-000002400000}"/>
    <cellStyle name="Total 3 2 4" xfId="9342" xr:uid="{00000000-0005-0000-0000-000003400000}"/>
    <cellStyle name="Total 3 2 4 2" xfId="9343" xr:uid="{00000000-0005-0000-0000-000004400000}"/>
    <cellStyle name="Total 3 2 4 2 2" xfId="13588" xr:uid="{00000000-0005-0000-0000-000005400000}"/>
    <cellStyle name="Total 3 2 4 3" xfId="9344" xr:uid="{00000000-0005-0000-0000-000006400000}"/>
    <cellStyle name="Total 3 2 4 3 2" xfId="13589" xr:uid="{00000000-0005-0000-0000-000007400000}"/>
    <cellStyle name="Total 3 2 4 4" xfId="13587" xr:uid="{00000000-0005-0000-0000-000008400000}"/>
    <cellStyle name="Total 3 2 5" xfId="9345" xr:uid="{00000000-0005-0000-0000-000009400000}"/>
    <cellStyle name="Total 3 2 5 2" xfId="9346" xr:uid="{00000000-0005-0000-0000-00000A400000}"/>
    <cellStyle name="Total 3 2 5 2 2" xfId="13591" xr:uid="{00000000-0005-0000-0000-00000B400000}"/>
    <cellStyle name="Total 3 2 5 3" xfId="9347" xr:uid="{00000000-0005-0000-0000-00000C400000}"/>
    <cellStyle name="Total 3 2 5 3 2" xfId="13592" xr:uid="{00000000-0005-0000-0000-00000D400000}"/>
    <cellStyle name="Total 3 2 5 4" xfId="13590" xr:uid="{00000000-0005-0000-0000-00000E400000}"/>
    <cellStyle name="Total 3 2 6" xfId="9348" xr:uid="{00000000-0005-0000-0000-00000F400000}"/>
    <cellStyle name="Total 3 2 6 2" xfId="9349" xr:uid="{00000000-0005-0000-0000-000010400000}"/>
    <cellStyle name="Total 3 2 6 2 2" xfId="13594" xr:uid="{00000000-0005-0000-0000-000011400000}"/>
    <cellStyle name="Total 3 2 6 3" xfId="9350" xr:uid="{00000000-0005-0000-0000-000012400000}"/>
    <cellStyle name="Total 3 2 6 3 2" xfId="13595" xr:uid="{00000000-0005-0000-0000-000013400000}"/>
    <cellStyle name="Total 3 2 6 4" xfId="13593" xr:uid="{00000000-0005-0000-0000-000014400000}"/>
    <cellStyle name="Total 3 2 7" xfId="9351" xr:uid="{00000000-0005-0000-0000-000015400000}"/>
    <cellStyle name="Total 3 2 7 2" xfId="9352" xr:uid="{00000000-0005-0000-0000-000016400000}"/>
    <cellStyle name="Total 3 2 7 2 2" xfId="13597" xr:uid="{00000000-0005-0000-0000-000017400000}"/>
    <cellStyle name="Total 3 2 7 3" xfId="9353" xr:uid="{00000000-0005-0000-0000-000018400000}"/>
    <cellStyle name="Total 3 2 7 3 2" xfId="13598" xr:uid="{00000000-0005-0000-0000-000019400000}"/>
    <cellStyle name="Total 3 2 7 4" xfId="13596" xr:uid="{00000000-0005-0000-0000-00001A400000}"/>
    <cellStyle name="Total 3 2 8" xfId="9354" xr:uid="{00000000-0005-0000-0000-00001B400000}"/>
    <cellStyle name="Total 3 2 8 2" xfId="9355" xr:uid="{00000000-0005-0000-0000-00001C400000}"/>
    <cellStyle name="Total 3 2 8 2 2" xfId="13600" xr:uid="{00000000-0005-0000-0000-00001D400000}"/>
    <cellStyle name="Total 3 2 8 3" xfId="9356" xr:uid="{00000000-0005-0000-0000-00001E400000}"/>
    <cellStyle name="Total 3 2 8 3 2" xfId="13601" xr:uid="{00000000-0005-0000-0000-00001F400000}"/>
    <cellStyle name="Total 3 2 8 4" xfId="13599" xr:uid="{00000000-0005-0000-0000-000020400000}"/>
    <cellStyle name="Total 3 2 9" xfId="9357" xr:uid="{00000000-0005-0000-0000-000021400000}"/>
    <cellStyle name="Total 3 2 9 2" xfId="9358" xr:uid="{00000000-0005-0000-0000-000022400000}"/>
    <cellStyle name="Total 3 2 9 2 2" xfId="13603" xr:uid="{00000000-0005-0000-0000-000023400000}"/>
    <cellStyle name="Total 3 2 9 3" xfId="9359" xr:uid="{00000000-0005-0000-0000-000024400000}"/>
    <cellStyle name="Total 3 2 9 3 2" xfId="13604" xr:uid="{00000000-0005-0000-0000-000025400000}"/>
    <cellStyle name="Total 3 2 9 4" xfId="13602" xr:uid="{00000000-0005-0000-0000-000026400000}"/>
    <cellStyle name="Total 3 20" xfId="9360" xr:uid="{00000000-0005-0000-0000-000027400000}"/>
    <cellStyle name="Total 3 20 2" xfId="9361" xr:uid="{00000000-0005-0000-0000-000028400000}"/>
    <cellStyle name="Total 3 20 2 2" xfId="13606" xr:uid="{00000000-0005-0000-0000-000029400000}"/>
    <cellStyle name="Total 3 20 3" xfId="9362" xr:uid="{00000000-0005-0000-0000-00002A400000}"/>
    <cellStyle name="Total 3 20 3 2" xfId="13607" xr:uid="{00000000-0005-0000-0000-00002B400000}"/>
    <cellStyle name="Total 3 20 4" xfId="13605" xr:uid="{00000000-0005-0000-0000-00002C400000}"/>
    <cellStyle name="Total 3 21" xfId="9363" xr:uid="{00000000-0005-0000-0000-00002D400000}"/>
    <cellStyle name="Total 3 21 2" xfId="9364" xr:uid="{00000000-0005-0000-0000-00002E400000}"/>
    <cellStyle name="Total 3 21 2 2" xfId="13609" xr:uid="{00000000-0005-0000-0000-00002F400000}"/>
    <cellStyle name="Total 3 21 3" xfId="9365" xr:uid="{00000000-0005-0000-0000-000030400000}"/>
    <cellStyle name="Total 3 21 3 2" xfId="13610" xr:uid="{00000000-0005-0000-0000-000031400000}"/>
    <cellStyle name="Total 3 21 4" xfId="13608" xr:uid="{00000000-0005-0000-0000-000032400000}"/>
    <cellStyle name="Total 3 22" xfId="9366" xr:uid="{00000000-0005-0000-0000-000033400000}"/>
    <cellStyle name="Total 3 22 2" xfId="9367" xr:uid="{00000000-0005-0000-0000-000034400000}"/>
    <cellStyle name="Total 3 22 2 2" xfId="13612" xr:uid="{00000000-0005-0000-0000-000035400000}"/>
    <cellStyle name="Total 3 22 3" xfId="9368" xr:uid="{00000000-0005-0000-0000-000036400000}"/>
    <cellStyle name="Total 3 22 3 2" xfId="13613" xr:uid="{00000000-0005-0000-0000-000037400000}"/>
    <cellStyle name="Total 3 22 4" xfId="13611" xr:uid="{00000000-0005-0000-0000-000038400000}"/>
    <cellStyle name="Total 3 23" xfId="9369" xr:uid="{00000000-0005-0000-0000-000039400000}"/>
    <cellStyle name="Total 3 23 2" xfId="9370" xr:uid="{00000000-0005-0000-0000-00003A400000}"/>
    <cellStyle name="Total 3 23 2 2" xfId="13615" xr:uid="{00000000-0005-0000-0000-00003B400000}"/>
    <cellStyle name="Total 3 23 3" xfId="9371" xr:uid="{00000000-0005-0000-0000-00003C400000}"/>
    <cellStyle name="Total 3 23 3 2" xfId="13616" xr:uid="{00000000-0005-0000-0000-00003D400000}"/>
    <cellStyle name="Total 3 23 4" xfId="13614" xr:uid="{00000000-0005-0000-0000-00003E400000}"/>
    <cellStyle name="Total 3 24" xfId="9372" xr:uid="{00000000-0005-0000-0000-00003F400000}"/>
    <cellStyle name="Total 3 24 2" xfId="13617" xr:uid="{00000000-0005-0000-0000-000040400000}"/>
    <cellStyle name="Total 3 25" xfId="9373" xr:uid="{00000000-0005-0000-0000-000041400000}"/>
    <cellStyle name="Total 3 25 2" xfId="13618" xr:uid="{00000000-0005-0000-0000-000042400000}"/>
    <cellStyle name="Total 3 26" xfId="13511" xr:uid="{00000000-0005-0000-0000-000043400000}"/>
    <cellStyle name="Total 3 3" xfId="9374" xr:uid="{00000000-0005-0000-0000-000044400000}"/>
    <cellStyle name="Total 3 3 10" xfId="9375" xr:uid="{00000000-0005-0000-0000-000045400000}"/>
    <cellStyle name="Total 3 3 10 2" xfId="9376" xr:uid="{00000000-0005-0000-0000-000046400000}"/>
    <cellStyle name="Total 3 3 10 2 2" xfId="13621" xr:uid="{00000000-0005-0000-0000-000047400000}"/>
    <cellStyle name="Total 3 3 10 3" xfId="9377" xr:uid="{00000000-0005-0000-0000-000048400000}"/>
    <cellStyle name="Total 3 3 10 3 2" xfId="13622" xr:uid="{00000000-0005-0000-0000-000049400000}"/>
    <cellStyle name="Total 3 3 10 4" xfId="13620" xr:uid="{00000000-0005-0000-0000-00004A400000}"/>
    <cellStyle name="Total 3 3 11" xfId="9378" xr:uid="{00000000-0005-0000-0000-00004B400000}"/>
    <cellStyle name="Total 3 3 11 2" xfId="9379" xr:uid="{00000000-0005-0000-0000-00004C400000}"/>
    <cellStyle name="Total 3 3 11 2 2" xfId="13624" xr:uid="{00000000-0005-0000-0000-00004D400000}"/>
    <cellStyle name="Total 3 3 11 3" xfId="9380" xr:uid="{00000000-0005-0000-0000-00004E400000}"/>
    <cellStyle name="Total 3 3 11 3 2" xfId="13625" xr:uid="{00000000-0005-0000-0000-00004F400000}"/>
    <cellStyle name="Total 3 3 11 4" xfId="13623" xr:uid="{00000000-0005-0000-0000-000050400000}"/>
    <cellStyle name="Total 3 3 12" xfId="9381" xr:uid="{00000000-0005-0000-0000-000051400000}"/>
    <cellStyle name="Total 3 3 12 2" xfId="9382" xr:uid="{00000000-0005-0000-0000-000052400000}"/>
    <cellStyle name="Total 3 3 12 2 2" xfId="13627" xr:uid="{00000000-0005-0000-0000-000053400000}"/>
    <cellStyle name="Total 3 3 12 3" xfId="9383" xr:uid="{00000000-0005-0000-0000-000054400000}"/>
    <cellStyle name="Total 3 3 12 3 2" xfId="13628" xr:uid="{00000000-0005-0000-0000-000055400000}"/>
    <cellStyle name="Total 3 3 12 4" xfId="13626" xr:uid="{00000000-0005-0000-0000-000056400000}"/>
    <cellStyle name="Total 3 3 13" xfId="9384" xr:uid="{00000000-0005-0000-0000-000057400000}"/>
    <cellStyle name="Total 3 3 13 2" xfId="9385" xr:uid="{00000000-0005-0000-0000-000058400000}"/>
    <cellStyle name="Total 3 3 13 2 2" xfId="13630" xr:uid="{00000000-0005-0000-0000-000059400000}"/>
    <cellStyle name="Total 3 3 13 3" xfId="9386" xr:uid="{00000000-0005-0000-0000-00005A400000}"/>
    <cellStyle name="Total 3 3 13 3 2" xfId="13631" xr:uid="{00000000-0005-0000-0000-00005B400000}"/>
    <cellStyle name="Total 3 3 13 4" xfId="13629" xr:uid="{00000000-0005-0000-0000-00005C400000}"/>
    <cellStyle name="Total 3 3 14" xfId="9387" xr:uid="{00000000-0005-0000-0000-00005D400000}"/>
    <cellStyle name="Total 3 3 14 2" xfId="9388" xr:uid="{00000000-0005-0000-0000-00005E400000}"/>
    <cellStyle name="Total 3 3 14 2 2" xfId="13633" xr:uid="{00000000-0005-0000-0000-00005F400000}"/>
    <cellStyle name="Total 3 3 14 3" xfId="9389" xr:uid="{00000000-0005-0000-0000-000060400000}"/>
    <cellStyle name="Total 3 3 14 3 2" xfId="13634" xr:uid="{00000000-0005-0000-0000-000061400000}"/>
    <cellStyle name="Total 3 3 14 4" xfId="13632" xr:uid="{00000000-0005-0000-0000-000062400000}"/>
    <cellStyle name="Total 3 3 15" xfId="9390" xr:uid="{00000000-0005-0000-0000-000063400000}"/>
    <cellStyle name="Total 3 3 15 2" xfId="9391" xr:uid="{00000000-0005-0000-0000-000064400000}"/>
    <cellStyle name="Total 3 3 15 2 2" xfId="13636" xr:uid="{00000000-0005-0000-0000-000065400000}"/>
    <cellStyle name="Total 3 3 15 3" xfId="9392" xr:uid="{00000000-0005-0000-0000-000066400000}"/>
    <cellStyle name="Total 3 3 15 3 2" xfId="13637" xr:uid="{00000000-0005-0000-0000-000067400000}"/>
    <cellStyle name="Total 3 3 15 4" xfId="13635" xr:uid="{00000000-0005-0000-0000-000068400000}"/>
    <cellStyle name="Total 3 3 16" xfId="9393" xr:uid="{00000000-0005-0000-0000-000069400000}"/>
    <cellStyle name="Total 3 3 16 2" xfId="9394" xr:uid="{00000000-0005-0000-0000-00006A400000}"/>
    <cellStyle name="Total 3 3 16 2 2" xfId="13639" xr:uid="{00000000-0005-0000-0000-00006B400000}"/>
    <cellStyle name="Total 3 3 16 3" xfId="9395" xr:uid="{00000000-0005-0000-0000-00006C400000}"/>
    <cellStyle name="Total 3 3 16 3 2" xfId="13640" xr:uid="{00000000-0005-0000-0000-00006D400000}"/>
    <cellStyle name="Total 3 3 16 4" xfId="13638" xr:uid="{00000000-0005-0000-0000-00006E400000}"/>
    <cellStyle name="Total 3 3 17" xfId="9396" xr:uid="{00000000-0005-0000-0000-00006F400000}"/>
    <cellStyle name="Total 3 3 17 2" xfId="9397" xr:uid="{00000000-0005-0000-0000-000070400000}"/>
    <cellStyle name="Total 3 3 17 2 2" xfId="13642" xr:uid="{00000000-0005-0000-0000-000071400000}"/>
    <cellStyle name="Total 3 3 17 3" xfId="9398" xr:uid="{00000000-0005-0000-0000-000072400000}"/>
    <cellStyle name="Total 3 3 17 3 2" xfId="13643" xr:uid="{00000000-0005-0000-0000-000073400000}"/>
    <cellStyle name="Total 3 3 17 4" xfId="13641" xr:uid="{00000000-0005-0000-0000-000074400000}"/>
    <cellStyle name="Total 3 3 18" xfId="9399" xr:uid="{00000000-0005-0000-0000-000075400000}"/>
    <cellStyle name="Total 3 3 18 2" xfId="9400" xr:uid="{00000000-0005-0000-0000-000076400000}"/>
    <cellStyle name="Total 3 3 18 2 2" xfId="13645" xr:uid="{00000000-0005-0000-0000-000077400000}"/>
    <cellStyle name="Total 3 3 18 3" xfId="9401" xr:uid="{00000000-0005-0000-0000-000078400000}"/>
    <cellStyle name="Total 3 3 18 3 2" xfId="13646" xr:uid="{00000000-0005-0000-0000-000079400000}"/>
    <cellStyle name="Total 3 3 18 4" xfId="13644" xr:uid="{00000000-0005-0000-0000-00007A400000}"/>
    <cellStyle name="Total 3 3 19" xfId="9402" xr:uid="{00000000-0005-0000-0000-00007B400000}"/>
    <cellStyle name="Total 3 3 19 2" xfId="9403" xr:uid="{00000000-0005-0000-0000-00007C400000}"/>
    <cellStyle name="Total 3 3 19 2 2" xfId="13648" xr:uid="{00000000-0005-0000-0000-00007D400000}"/>
    <cellStyle name="Total 3 3 19 3" xfId="9404" xr:uid="{00000000-0005-0000-0000-00007E400000}"/>
    <cellStyle name="Total 3 3 19 3 2" xfId="13649" xr:uid="{00000000-0005-0000-0000-00007F400000}"/>
    <cellStyle name="Total 3 3 19 4" xfId="13647" xr:uid="{00000000-0005-0000-0000-000080400000}"/>
    <cellStyle name="Total 3 3 2" xfId="9405" xr:uid="{00000000-0005-0000-0000-000081400000}"/>
    <cellStyle name="Total 3 3 2 2" xfId="9406" xr:uid="{00000000-0005-0000-0000-000082400000}"/>
    <cellStyle name="Total 3 3 2 2 2" xfId="13651" xr:uid="{00000000-0005-0000-0000-000083400000}"/>
    <cellStyle name="Total 3 3 2 3" xfId="9407" xr:uid="{00000000-0005-0000-0000-000084400000}"/>
    <cellStyle name="Total 3 3 2 3 2" xfId="13652" xr:uid="{00000000-0005-0000-0000-000085400000}"/>
    <cellStyle name="Total 3 3 2 4" xfId="13650" xr:uid="{00000000-0005-0000-0000-000086400000}"/>
    <cellStyle name="Total 3 3 20" xfId="9408" xr:uid="{00000000-0005-0000-0000-000087400000}"/>
    <cellStyle name="Total 3 3 20 2" xfId="9409" xr:uid="{00000000-0005-0000-0000-000088400000}"/>
    <cellStyle name="Total 3 3 20 2 2" xfId="13654" xr:uid="{00000000-0005-0000-0000-000089400000}"/>
    <cellStyle name="Total 3 3 20 3" xfId="9410" xr:uid="{00000000-0005-0000-0000-00008A400000}"/>
    <cellStyle name="Total 3 3 20 3 2" xfId="13655" xr:uid="{00000000-0005-0000-0000-00008B400000}"/>
    <cellStyle name="Total 3 3 20 4" xfId="13653" xr:uid="{00000000-0005-0000-0000-00008C400000}"/>
    <cellStyle name="Total 3 3 21" xfId="9411" xr:uid="{00000000-0005-0000-0000-00008D400000}"/>
    <cellStyle name="Total 3 3 21 2" xfId="9412" xr:uid="{00000000-0005-0000-0000-00008E400000}"/>
    <cellStyle name="Total 3 3 21 2 2" xfId="13657" xr:uid="{00000000-0005-0000-0000-00008F400000}"/>
    <cellStyle name="Total 3 3 21 3" xfId="9413" xr:uid="{00000000-0005-0000-0000-000090400000}"/>
    <cellStyle name="Total 3 3 21 3 2" xfId="13658" xr:uid="{00000000-0005-0000-0000-000091400000}"/>
    <cellStyle name="Total 3 3 21 4" xfId="13656" xr:uid="{00000000-0005-0000-0000-000092400000}"/>
    <cellStyle name="Total 3 3 22" xfId="9414" xr:uid="{00000000-0005-0000-0000-000093400000}"/>
    <cellStyle name="Total 3 3 22 2" xfId="13659" xr:uid="{00000000-0005-0000-0000-000094400000}"/>
    <cellStyle name="Total 3 3 23" xfId="9415" xr:uid="{00000000-0005-0000-0000-000095400000}"/>
    <cellStyle name="Total 3 3 23 2" xfId="13660" xr:uid="{00000000-0005-0000-0000-000096400000}"/>
    <cellStyle name="Total 3 3 24" xfId="13619" xr:uid="{00000000-0005-0000-0000-000097400000}"/>
    <cellStyle name="Total 3 3 3" xfId="9416" xr:uid="{00000000-0005-0000-0000-000098400000}"/>
    <cellStyle name="Total 3 3 3 2" xfId="9417" xr:uid="{00000000-0005-0000-0000-000099400000}"/>
    <cellStyle name="Total 3 3 3 2 2" xfId="13662" xr:uid="{00000000-0005-0000-0000-00009A400000}"/>
    <cellStyle name="Total 3 3 3 3" xfId="9418" xr:uid="{00000000-0005-0000-0000-00009B400000}"/>
    <cellStyle name="Total 3 3 3 3 2" xfId="13663" xr:uid="{00000000-0005-0000-0000-00009C400000}"/>
    <cellStyle name="Total 3 3 3 4" xfId="13661" xr:uid="{00000000-0005-0000-0000-00009D400000}"/>
    <cellStyle name="Total 3 3 4" xfId="9419" xr:uid="{00000000-0005-0000-0000-00009E400000}"/>
    <cellStyle name="Total 3 3 4 2" xfId="9420" xr:uid="{00000000-0005-0000-0000-00009F400000}"/>
    <cellStyle name="Total 3 3 4 2 2" xfId="13665" xr:uid="{00000000-0005-0000-0000-0000A0400000}"/>
    <cellStyle name="Total 3 3 4 3" xfId="9421" xr:uid="{00000000-0005-0000-0000-0000A1400000}"/>
    <cellStyle name="Total 3 3 4 3 2" xfId="13666" xr:uid="{00000000-0005-0000-0000-0000A2400000}"/>
    <cellStyle name="Total 3 3 4 4" xfId="13664" xr:uid="{00000000-0005-0000-0000-0000A3400000}"/>
    <cellStyle name="Total 3 3 5" xfId="9422" xr:uid="{00000000-0005-0000-0000-0000A4400000}"/>
    <cellStyle name="Total 3 3 5 2" xfId="9423" xr:uid="{00000000-0005-0000-0000-0000A5400000}"/>
    <cellStyle name="Total 3 3 5 2 2" xfId="13668" xr:uid="{00000000-0005-0000-0000-0000A6400000}"/>
    <cellStyle name="Total 3 3 5 3" xfId="9424" xr:uid="{00000000-0005-0000-0000-0000A7400000}"/>
    <cellStyle name="Total 3 3 5 3 2" xfId="13669" xr:uid="{00000000-0005-0000-0000-0000A8400000}"/>
    <cellStyle name="Total 3 3 5 4" xfId="13667" xr:uid="{00000000-0005-0000-0000-0000A9400000}"/>
    <cellStyle name="Total 3 3 6" xfId="9425" xr:uid="{00000000-0005-0000-0000-0000AA400000}"/>
    <cellStyle name="Total 3 3 6 2" xfId="9426" xr:uid="{00000000-0005-0000-0000-0000AB400000}"/>
    <cellStyle name="Total 3 3 6 2 2" xfId="13671" xr:uid="{00000000-0005-0000-0000-0000AC400000}"/>
    <cellStyle name="Total 3 3 6 3" xfId="9427" xr:uid="{00000000-0005-0000-0000-0000AD400000}"/>
    <cellStyle name="Total 3 3 6 3 2" xfId="13672" xr:uid="{00000000-0005-0000-0000-0000AE400000}"/>
    <cellStyle name="Total 3 3 6 4" xfId="13670" xr:uid="{00000000-0005-0000-0000-0000AF400000}"/>
    <cellStyle name="Total 3 3 7" xfId="9428" xr:uid="{00000000-0005-0000-0000-0000B0400000}"/>
    <cellStyle name="Total 3 3 7 2" xfId="9429" xr:uid="{00000000-0005-0000-0000-0000B1400000}"/>
    <cellStyle name="Total 3 3 7 2 2" xfId="13674" xr:uid="{00000000-0005-0000-0000-0000B2400000}"/>
    <cellStyle name="Total 3 3 7 3" xfId="9430" xr:uid="{00000000-0005-0000-0000-0000B3400000}"/>
    <cellStyle name="Total 3 3 7 3 2" xfId="13675" xr:uid="{00000000-0005-0000-0000-0000B4400000}"/>
    <cellStyle name="Total 3 3 7 4" xfId="13673" xr:uid="{00000000-0005-0000-0000-0000B5400000}"/>
    <cellStyle name="Total 3 3 8" xfId="9431" xr:uid="{00000000-0005-0000-0000-0000B6400000}"/>
    <cellStyle name="Total 3 3 8 2" xfId="9432" xr:uid="{00000000-0005-0000-0000-0000B7400000}"/>
    <cellStyle name="Total 3 3 8 2 2" xfId="13677" xr:uid="{00000000-0005-0000-0000-0000B8400000}"/>
    <cellStyle name="Total 3 3 8 3" xfId="9433" xr:uid="{00000000-0005-0000-0000-0000B9400000}"/>
    <cellStyle name="Total 3 3 8 3 2" xfId="13678" xr:uid="{00000000-0005-0000-0000-0000BA400000}"/>
    <cellStyle name="Total 3 3 8 4" xfId="13676" xr:uid="{00000000-0005-0000-0000-0000BB400000}"/>
    <cellStyle name="Total 3 3 9" xfId="9434" xr:uid="{00000000-0005-0000-0000-0000BC400000}"/>
    <cellStyle name="Total 3 3 9 2" xfId="9435" xr:uid="{00000000-0005-0000-0000-0000BD400000}"/>
    <cellStyle name="Total 3 3 9 2 2" xfId="13680" xr:uid="{00000000-0005-0000-0000-0000BE400000}"/>
    <cellStyle name="Total 3 3 9 3" xfId="9436" xr:uid="{00000000-0005-0000-0000-0000BF400000}"/>
    <cellStyle name="Total 3 3 9 3 2" xfId="13681" xr:uid="{00000000-0005-0000-0000-0000C0400000}"/>
    <cellStyle name="Total 3 3 9 4" xfId="13679" xr:uid="{00000000-0005-0000-0000-0000C1400000}"/>
    <cellStyle name="Total 3 4" xfId="9437" xr:uid="{00000000-0005-0000-0000-0000C2400000}"/>
    <cellStyle name="Total 3 4 2" xfId="9438" xr:uid="{00000000-0005-0000-0000-0000C3400000}"/>
    <cellStyle name="Total 3 4 2 2" xfId="13683" xr:uid="{00000000-0005-0000-0000-0000C4400000}"/>
    <cellStyle name="Total 3 4 3" xfId="9439" xr:uid="{00000000-0005-0000-0000-0000C5400000}"/>
    <cellStyle name="Total 3 4 3 2" xfId="13684" xr:uid="{00000000-0005-0000-0000-0000C6400000}"/>
    <cellStyle name="Total 3 4 4" xfId="13682" xr:uid="{00000000-0005-0000-0000-0000C7400000}"/>
    <cellStyle name="Total 3 5" xfId="9440" xr:uid="{00000000-0005-0000-0000-0000C8400000}"/>
    <cellStyle name="Total 3 5 2" xfId="9441" xr:uid="{00000000-0005-0000-0000-0000C9400000}"/>
    <cellStyle name="Total 3 5 2 2" xfId="13686" xr:uid="{00000000-0005-0000-0000-0000CA400000}"/>
    <cellStyle name="Total 3 5 3" xfId="9442" xr:uid="{00000000-0005-0000-0000-0000CB400000}"/>
    <cellStyle name="Total 3 5 3 2" xfId="13687" xr:uid="{00000000-0005-0000-0000-0000CC400000}"/>
    <cellStyle name="Total 3 5 4" xfId="13685" xr:uid="{00000000-0005-0000-0000-0000CD400000}"/>
    <cellStyle name="Total 3 6" xfId="9443" xr:uid="{00000000-0005-0000-0000-0000CE400000}"/>
    <cellStyle name="Total 3 6 2" xfId="9444" xr:uid="{00000000-0005-0000-0000-0000CF400000}"/>
    <cellStyle name="Total 3 6 2 2" xfId="13689" xr:uid="{00000000-0005-0000-0000-0000D0400000}"/>
    <cellStyle name="Total 3 6 3" xfId="9445" xr:uid="{00000000-0005-0000-0000-0000D1400000}"/>
    <cellStyle name="Total 3 6 3 2" xfId="13690" xr:uid="{00000000-0005-0000-0000-0000D2400000}"/>
    <cellStyle name="Total 3 6 4" xfId="13688" xr:uid="{00000000-0005-0000-0000-0000D3400000}"/>
    <cellStyle name="Total 3 7" xfId="9446" xr:uid="{00000000-0005-0000-0000-0000D4400000}"/>
    <cellStyle name="Total 3 7 2" xfId="9447" xr:uid="{00000000-0005-0000-0000-0000D5400000}"/>
    <cellStyle name="Total 3 7 2 2" xfId="13692" xr:uid="{00000000-0005-0000-0000-0000D6400000}"/>
    <cellStyle name="Total 3 7 3" xfId="9448" xr:uid="{00000000-0005-0000-0000-0000D7400000}"/>
    <cellStyle name="Total 3 7 3 2" xfId="13693" xr:uid="{00000000-0005-0000-0000-0000D8400000}"/>
    <cellStyle name="Total 3 7 4" xfId="13691" xr:uid="{00000000-0005-0000-0000-0000D9400000}"/>
    <cellStyle name="Total 3 8" xfId="9449" xr:uid="{00000000-0005-0000-0000-0000DA400000}"/>
    <cellStyle name="Total 3 8 2" xfId="9450" xr:uid="{00000000-0005-0000-0000-0000DB400000}"/>
    <cellStyle name="Total 3 8 2 2" xfId="13695" xr:uid="{00000000-0005-0000-0000-0000DC400000}"/>
    <cellStyle name="Total 3 8 3" xfId="9451" xr:uid="{00000000-0005-0000-0000-0000DD400000}"/>
    <cellStyle name="Total 3 8 3 2" xfId="13696" xr:uid="{00000000-0005-0000-0000-0000DE400000}"/>
    <cellStyle name="Total 3 8 4" xfId="13694" xr:uid="{00000000-0005-0000-0000-0000DF400000}"/>
    <cellStyle name="Total 3 9" xfId="9452" xr:uid="{00000000-0005-0000-0000-0000E0400000}"/>
    <cellStyle name="Total 3 9 2" xfId="9453" xr:uid="{00000000-0005-0000-0000-0000E1400000}"/>
    <cellStyle name="Total 3 9 2 2" xfId="13698" xr:uid="{00000000-0005-0000-0000-0000E2400000}"/>
    <cellStyle name="Total 3 9 3" xfId="9454" xr:uid="{00000000-0005-0000-0000-0000E3400000}"/>
    <cellStyle name="Total 3 9 3 2" xfId="13699" xr:uid="{00000000-0005-0000-0000-0000E4400000}"/>
    <cellStyle name="Total 3 9 4" xfId="13697" xr:uid="{00000000-0005-0000-0000-0000E5400000}"/>
    <cellStyle name="Total 4" xfId="9455" xr:uid="{00000000-0005-0000-0000-0000E6400000}"/>
    <cellStyle name="Total 4 10" xfId="9456" xr:uid="{00000000-0005-0000-0000-0000E7400000}"/>
    <cellStyle name="Total 4 10 2" xfId="9457" xr:uid="{00000000-0005-0000-0000-0000E8400000}"/>
    <cellStyle name="Total 4 10 2 2" xfId="13702" xr:uid="{00000000-0005-0000-0000-0000E9400000}"/>
    <cellStyle name="Total 4 10 3" xfId="9458" xr:uid="{00000000-0005-0000-0000-0000EA400000}"/>
    <cellStyle name="Total 4 10 3 2" xfId="13703" xr:uid="{00000000-0005-0000-0000-0000EB400000}"/>
    <cellStyle name="Total 4 10 4" xfId="13701" xr:uid="{00000000-0005-0000-0000-0000EC400000}"/>
    <cellStyle name="Total 4 11" xfId="9459" xr:uid="{00000000-0005-0000-0000-0000ED400000}"/>
    <cellStyle name="Total 4 11 2" xfId="9460" xr:uid="{00000000-0005-0000-0000-0000EE400000}"/>
    <cellStyle name="Total 4 11 2 2" xfId="13705" xr:uid="{00000000-0005-0000-0000-0000EF400000}"/>
    <cellStyle name="Total 4 11 3" xfId="9461" xr:uid="{00000000-0005-0000-0000-0000F0400000}"/>
    <cellStyle name="Total 4 11 3 2" xfId="13706" xr:uid="{00000000-0005-0000-0000-0000F1400000}"/>
    <cellStyle name="Total 4 11 4" xfId="13704" xr:uid="{00000000-0005-0000-0000-0000F2400000}"/>
    <cellStyle name="Total 4 12" xfId="9462" xr:uid="{00000000-0005-0000-0000-0000F3400000}"/>
    <cellStyle name="Total 4 12 2" xfId="9463" xr:uid="{00000000-0005-0000-0000-0000F4400000}"/>
    <cellStyle name="Total 4 12 2 2" xfId="13708" xr:uid="{00000000-0005-0000-0000-0000F5400000}"/>
    <cellStyle name="Total 4 12 3" xfId="9464" xr:uid="{00000000-0005-0000-0000-0000F6400000}"/>
    <cellStyle name="Total 4 12 3 2" xfId="13709" xr:uid="{00000000-0005-0000-0000-0000F7400000}"/>
    <cellStyle name="Total 4 12 4" xfId="13707" xr:uid="{00000000-0005-0000-0000-0000F8400000}"/>
    <cellStyle name="Total 4 13" xfId="9465" xr:uid="{00000000-0005-0000-0000-0000F9400000}"/>
    <cellStyle name="Total 4 13 2" xfId="9466" xr:uid="{00000000-0005-0000-0000-0000FA400000}"/>
    <cellStyle name="Total 4 13 2 2" xfId="13711" xr:uid="{00000000-0005-0000-0000-0000FB400000}"/>
    <cellStyle name="Total 4 13 3" xfId="9467" xr:uid="{00000000-0005-0000-0000-0000FC400000}"/>
    <cellStyle name="Total 4 13 3 2" xfId="13712" xr:uid="{00000000-0005-0000-0000-0000FD400000}"/>
    <cellStyle name="Total 4 13 4" xfId="13710" xr:uid="{00000000-0005-0000-0000-0000FE400000}"/>
    <cellStyle name="Total 4 14" xfId="9468" xr:uid="{00000000-0005-0000-0000-0000FF400000}"/>
    <cellStyle name="Total 4 14 2" xfId="9469" xr:uid="{00000000-0005-0000-0000-000000410000}"/>
    <cellStyle name="Total 4 14 2 2" xfId="13714" xr:uid="{00000000-0005-0000-0000-000001410000}"/>
    <cellStyle name="Total 4 14 3" xfId="9470" xr:uid="{00000000-0005-0000-0000-000002410000}"/>
    <cellStyle name="Total 4 14 3 2" xfId="13715" xr:uid="{00000000-0005-0000-0000-000003410000}"/>
    <cellStyle name="Total 4 14 4" xfId="13713" xr:uid="{00000000-0005-0000-0000-000004410000}"/>
    <cellStyle name="Total 4 15" xfId="9471" xr:uid="{00000000-0005-0000-0000-000005410000}"/>
    <cellStyle name="Total 4 15 2" xfId="9472" xr:uid="{00000000-0005-0000-0000-000006410000}"/>
    <cellStyle name="Total 4 15 2 2" xfId="13717" xr:uid="{00000000-0005-0000-0000-000007410000}"/>
    <cellStyle name="Total 4 15 3" xfId="9473" xr:uid="{00000000-0005-0000-0000-000008410000}"/>
    <cellStyle name="Total 4 15 3 2" xfId="13718" xr:uid="{00000000-0005-0000-0000-000009410000}"/>
    <cellStyle name="Total 4 15 4" xfId="13716" xr:uid="{00000000-0005-0000-0000-00000A410000}"/>
    <cellStyle name="Total 4 16" xfId="9474" xr:uid="{00000000-0005-0000-0000-00000B410000}"/>
    <cellStyle name="Total 4 16 2" xfId="9475" xr:uid="{00000000-0005-0000-0000-00000C410000}"/>
    <cellStyle name="Total 4 16 2 2" xfId="13720" xr:uid="{00000000-0005-0000-0000-00000D410000}"/>
    <cellStyle name="Total 4 16 3" xfId="9476" xr:uid="{00000000-0005-0000-0000-00000E410000}"/>
    <cellStyle name="Total 4 16 3 2" xfId="13721" xr:uid="{00000000-0005-0000-0000-00000F410000}"/>
    <cellStyle name="Total 4 16 4" xfId="13719" xr:uid="{00000000-0005-0000-0000-000010410000}"/>
    <cellStyle name="Total 4 17" xfId="9477" xr:uid="{00000000-0005-0000-0000-000011410000}"/>
    <cellStyle name="Total 4 17 2" xfId="9478" xr:uid="{00000000-0005-0000-0000-000012410000}"/>
    <cellStyle name="Total 4 17 2 2" xfId="13723" xr:uid="{00000000-0005-0000-0000-000013410000}"/>
    <cellStyle name="Total 4 17 3" xfId="9479" xr:uid="{00000000-0005-0000-0000-000014410000}"/>
    <cellStyle name="Total 4 17 3 2" xfId="13724" xr:uid="{00000000-0005-0000-0000-000015410000}"/>
    <cellStyle name="Total 4 17 4" xfId="13722" xr:uid="{00000000-0005-0000-0000-000016410000}"/>
    <cellStyle name="Total 4 18" xfId="9480" xr:uid="{00000000-0005-0000-0000-000017410000}"/>
    <cellStyle name="Total 4 18 2" xfId="9481" xr:uid="{00000000-0005-0000-0000-000018410000}"/>
    <cellStyle name="Total 4 18 2 2" xfId="13726" xr:uid="{00000000-0005-0000-0000-000019410000}"/>
    <cellStyle name="Total 4 18 3" xfId="9482" xr:uid="{00000000-0005-0000-0000-00001A410000}"/>
    <cellStyle name="Total 4 18 3 2" xfId="13727" xr:uid="{00000000-0005-0000-0000-00001B410000}"/>
    <cellStyle name="Total 4 18 4" xfId="13725" xr:uid="{00000000-0005-0000-0000-00001C410000}"/>
    <cellStyle name="Total 4 19" xfId="9483" xr:uid="{00000000-0005-0000-0000-00001D410000}"/>
    <cellStyle name="Total 4 19 2" xfId="9484" xr:uid="{00000000-0005-0000-0000-00001E410000}"/>
    <cellStyle name="Total 4 19 2 2" xfId="13729" xr:uid="{00000000-0005-0000-0000-00001F410000}"/>
    <cellStyle name="Total 4 19 3" xfId="9485" xr:uid="{00000000-0005-0000-0000-000020410000}"/>
    <cellStyle name="Total 4 19 3 2" xfId="13730" xr:uid="{00000000-0005-0000-0000-000021410000}"/>
    <cellStyle name="Total 4 19 4" xfId="13728" xr:uid="{00000000-0005-0000-0000-000022410000}"/>
    <cellStyle name="Total 4 2" xfId="9486" xr:uid="{00000000-0005-0000-0000-000023410000}"/>
    <cellStyle name="Total 4 2 10" xfId="9487" xr:uid="{00000000-0005-0000-0000-000024410000}"/>
    <cellStyle name="Total 4 2 10 2" xfId="9488" xr:uid="{00000000-0005-0000-0000-000025410000}"/>
    <cellStyle name="Total 4 2 10 2 2" xfId="13733" xr:uid="{00000000-0005-0000-0000-000026410000}"/>
    <cellStyle name="Total 4 2 10 3" xfId="9489" xr:uid="{00000000-0005-0000-0000-000027410000}"/>
    <cellStyle name="Total 4 2 10 3 2" xfId="13734" xr:uid="{00000000-0005-0000-0000-000028410000}"/>
    <cellStyle name="Total 4 2 10 4" xfId="13732" xr:uid="{00000000-0005-0000-0000-000029410000}"/>
    <cellStyle name="Total 4 2 11" xfId="9490" xr:uid="{00000000-0005-0000-0000-00002A410000}"/>
    <cellStyle name="Total 4 2 11 2" xfId="9491" xr:uid="{00000000-0005-0000-0000-00002B410000}"/>
    <cellStyle name="Total 4 2 11 2 2" xfId="13736" xr:uid="{00000000-0005-0000-0000-00002C410000}"/>
    <cellStyle name="Total 4 2 11 3" xfId="9492" xr:uid="{00000000-0005-0000-0000-00002D410000}"/>
    <cellStyle name="Total 4 2 11 3 2" xfId="13737" xr:uid="{00000000-0005-0000-0000-00002E410000}"/>
    <cellStyle name="Total 4 2 11 4" xfId="13735" xr:uid="{00000000-0005-0000-0000-00002F410000}"/>
    <cellStyle name="Total 4 2 12" xfId="9493" xr:uid="{00000000-0005-0000-0000-000030410000}"/>
    <cellStyle name="Total 4 2 12 2" xfId="9494" xr:uid="{00000000-0005-0000-0000-000031410000}"/>
    <cellStyle name="Total 4 2 12 2 2" xfId="13739" xr:uid="{00000000-0005-0000-0000-000032410000}"/>
    <cellStyle name="Total 4 2 12 3" xfId="9495" xr:uid="{00000000-0005-0000-0000-000033410000}"/>
    <cellStyle name="Total 4 2 12 3 2" xfId="13740" xr:uid="{00000000-0005-0000-0000-000034410000}"/>
    <cellStyle name="Total 4 2 12 4" xfId="13738" xr:uid="{00000000-0005-0000-0000-000035410000}"/>
    <cellStyle name="Total 4 2 13" xfId="9496" xr:uid="{00000000-0005-0000-0000-000036410000}"/>
    <cellStyle name="Total 4 2 13 2" xfId="9497" xr:uid="{00000000-0005-0000-0000-000037410000}"/>
    <cellStyle name="Total 4 2 13 2 2" xfId="13742" xr:uid="{00000000-0005-0000-0000-000038410000}"/>
    <cellStyle name="Total 4 2 13 3" xfId="9498" xr:uid="{00000000-0005-0000-0000-000039410000}"/>
    <cellStyle name="Total 4 2 13 3 2" xfId="13743" xr:uid="{00000000-0005-0000-0000-00003A410000}"/>
    <cellStyle name="Total 4 2 13 4" xfId="13741" xr:uid="{00000000-0005-0000-0000-00003B410000}"/>
    <cellStyle name="Total 4 2 14" xfId="9499" xr:uid="{00000000-0005-0000-0000-00003C410000}"/>
    <cellStyle name="Total 4 2 14 2" xfId="9500" xr:uid="{00000000-0005-0000-0000-00003D410000}"/>
    <cellStyle name="Total 4 2 14 2 2" xfId="13745" xr:uid="{00000000-0005-0000-0000-00003E410000}"/>
    <cellStyle name="Total 4 2 14 3" xfId="9501" xr:uid="{00000000-0005-0000-0000-00003F410000}"/>
    <cellStyle name="Total 4 2 14 3 2" xfId="13746" xr:uid="{00000000-0005-0000-0000-000040410000}"/>
    <cellStyle name="Total 4 2 14 4" xfId="13744" xr:uid="{00000000-0005-0000-0000-000041410000}"/>
    <cellStyle name="Total 4 2 15" xfId="9502" xr:uid="{00000000-0005-0000-0000-000042410000}"/>
    <cellStyle name="Total 4 2 15 2" xfId="9503" xr:uid="{00000000-0005-0000-0000-000043410000}"/>
    <cellStyle name="Total 4 2 15 2 2" xfId="13748" xr:uid="{00000000-0005-0000-0000-000044410000}"/>
    <cellStyle name="Total 4 2 15 3" xfId="9504" xr:uid="{00000000-0005-0000-0000-000045410000}"/>
    <cellStyle name="Total 4 2 15 3 2" xfId="13749" xr:uid="{00000000-0005-0000-0000-000046410000}"/>
    <cellStyle name="Total 4 2 15 4" xfId="13747" xr:uid="{00000000-0005-0000-0000-000047410000}"/>
    <cellStyle name="Total 4 2 16" xfId="9505" xr:uid="{00000000-0005-0000-0000-000048410000}"/>
    <cellStyle name="Total 4 2 16 2" xfId="9506" xr:uid="{00000000-0005-0000-0000-000049410000}"/>
    <cellStyle name="Total 4 2 16 2 2" xfId="13751" xr:uid="{00000000-0005-0000-0000-00004A410000}"/>
    <cellStyle name="Total 4 2 16 3" xfId="9507" xr:uid="{00000000-0005-0000-0000-00004B410000}"/>
    <cellStyle name="Total 4 2 16 3 2" xfId="13752" xr:uid="{00000000-0005-0000-0000-00004C410000}"/>
    <cellStyle name="Total 4 2 16 4" xfId="13750" xr:uid="{00000000-0005-0000-0000-00004D410000}"/>
    <cellStyle name="Total 4 2 17" xfId="9508" xr:uid="{00000000-0005-0000-0000-00004E410000}"/>
    <cellStyle name="Total 4 2 17 2" xfId="9509" xr:uid="{00000000-0005-0000-0000-00004F410000}"/>
    <cellStyle name="Total 4 2 17 2 2" xfId="13754" xr:uid="{00000000-0005-0000-0000-000050410000}"/>
    <cellStyle name="Total 4 2 17 3" xfId="9510" xr:uid="{00000000-0005-0000-0000-000051410000}"/>
    <cellStyle name="Total 4 2 17 3 2" xfId="13755" xr:uid="{00000000-0005-0000-0000-000052410000}"/>
    <cellStyle name="Total 4 2 17 4" xfId="13753" xr:uid="{00000000-0005-0000-0000-000053410000}"/>
    <cellStyle name="Total 4 2 18" xfId="9511" xr:uid="{00000000-0005-0000-0000-000054410000}"/>
    <cellStyle name="Total 4 2 18 2" xfId="9512" xr:uid="{00000000-0005-0000-0000-000055410000}"/>
    <cellStyle name="Total 4 2 18 2 2" xfId="13757" xr:uid="{00000000-0005-0000-0000-000056410000}"/>
    <cellStyle name="Total 4 2 18 3" xfId="9513" xr:uid="{00000000-0005-0000-0000-000057410000}"/>
    <cellStyle name="Total 4 2 18 3 2" xfId="13758" xr:uid="{00000000-0005-0000-0000-000058410000}"/>
    <cellStyle name="Total 4 2 18 4" xfId="13756" xr:uid="{00000000-0005-0000-0000-000059410000}"/>
    <cellStyle name="Total 4 2 19" xfId="9514" xr:uid="{00000000-0005-0000-0000-00005A410000}"/>
    <cellStyle name="Total 4 2 19 2" xfId="9515" xr:uid="{00000000-0005-0000-0000-00005B410000}"/>
    <cellStyle name="Total 4 2 19 2 2" xfId="13760" xr:uid="{00000000-0005-0000-0000-00005C410000}"/>
    <cellStyle name="Total 4 2 19 3" xfId="9516" xr:uid="{00000000-0005-0000-0000-00005D410000}"/>
    <cellStyle name="Total 4 2 19 3 2" xfId="13761" xr:uid="{00000000-0005-0000-0000-00005E410000}"/>
    <cellStyle name="Total 4 2 19 4" xfId="13759" xr:uid="{00000000-0005-0000-0000-00005F410000}"/>
    <cellStyle name="Total 4 2 2" xfId="9517" xr:uid="{00000000-0005-0000-0000-000060410000}"/>
    <cellStyle name="Total 4 2 2 2" xfId="9518" xr:uid="{00000000-0005-0000-0000-000061410000}"/>
    <cellStyle name="Total 4 2 2 2 2" xfId="13763" xr:uid="{00000000-0005-0000-0000-000062410000}"/>
    <cellStyle name="Total 4 2 2 3" xfId="9519" xr:uid="{00000000-0005-0000-0000-000063410000}"/>
    <cellStyle name="Total 4 2 2 3 2" xfId="13764" xr:uid="{00000000-0005-0000-0000-000064410000}"/>
    <cellStyle name="Total 4 2 2 4" xfId="13762" xr:uid="{00000000-0005-0000-0000-000065410000}"/>
    <cellStyle name="Total 4 2 20" xfId="9520" xr:uid="{00000000-0005-0000-0000-000066410000}"/>
    <cellStyle name="Total 4 2 20 2" xfId="9521" xr:uid="{00000000-0005-0000-0000-000067410000}"/>
    <cellStyle name="Total 4 2 20 2 2" xfId="13766" xr:uid="{00000000-0005-0000-0000-000068410000}"/>
    <cellStyle name="Total 4 2 20 3" xfId="9522" xr:uid="{00000000-0005-0000-0000-000069410000}"/>
    <cellStyle name="Total 4 2 20 3 2" xfId="13767" xr:uid="{00000000-0005-0000-0000-00006A410000}"/>
    <cellStyle name="Total 4 2 20 4" xfId="13765" xr:uid="{00000000-0005-0000-0000-00006B410000}"/>
    <cellStyle name="Total 4 2 21" xfId="9523" xr:uid="{00000000-0005-0000-0000-00006C410000}"/>
    <cellStyle name="Total 4 2 21 2" xfId="9524" xr:uid="{00000000-0005-0000-0000-00006D410000}"/>
    <cellStyle name="Total 4 2 21 2 2" xfId="13769" xr:uid="{00000000-0005-0000-0000-00006E410000}"/>
    <cellStyle name="Total 4 2 21 3" xfId="9525" xr:uid="{00000000-0005-0000-0000-00006F410000}"/>
    <cellStyle name="Total 4 2 21 3 2" xfId="13770" xr:uid="{00000000-0005-0000-0000-000070410000}"/>
    <cellStyle name="Total 4 2 21 4" xfId="13768" xr:uid="{00000000-0005-0000-0000-000071410000}"/>
    <cellStyle name="Total 4 2 22" xfId="9526" xr:uid="{00000000-0005-0000-0000-000072410000}"/>
    <cellStyle name="Total 4 2 22 2" xfId="13771" xr:uid="{00000000-0005-0000-0000-000073410000}"/>
    <cellStyle name="Total 4 2 23" xfId="9527" xr:uid="{00000000-0005-0000-0000-000074410000}"/>
    <cellStyle name="Total 4 2 23 2" xfId="13772" xr:uid="{00000000-0005-0000-0000-000075410000}"/>
    <cellStyle name="Total 4 2 24" xfId="13731" xr:uid="{00000000-0005-0000-0000-000076410000}"/>
    <cellStyle name="Total 4 2 3" xfId="9528" xr:uid="{00000000-0005-0000-0000-000077410000}"/>
    <cellStyle name="Total 4 2 3 2" xfId="9529" xr:uid="{00000000-0005-0000-0000-000078410000}"/>
    <cellStyle name="Total 4 2 3 2 2" xfId="13774" xr:uid="{00000000-0005-0000-0000-000079410000}"/>
    <cellStyle name="Total 4 2 3 3" xfId="9530" xr:uid="{00000000-0005-0000-0000-00007A410000}"/>
    <cellStyle name="Total 4 2 3 3 2" xfId="13775" xr:uid="{00000000-0005-0000-0000-00007B410000}"/>
    <cellStyle name="Total 4 2 3 4" xfId="13773" xr:uid="{00000000-0005-0000-0000-00007C410000}"/>
    <cellStyle name="Total 4 2 4" xfId="9531" xr:uid="{00000000-0005-0000-0000-00007D410000}"/>
    <cellStyle name="Total 4 2 4 2" xfId="9532" xr:uid="{00000000-0005-0000-0000-00007E410000}"/>
    <cellStyle name="Total 4 2 4 2 2" xfId="13777" xr:uid="{00000000-0005-0000-0000-00007F410000}"/>
    <cellStyle name="Total 4 2 4 3" xfId="9533" xr:uid="{00000000-0005-0000-0000-000080410000}"/>
    <cellStyle name="Total 4 2 4 3 2" xfId="13778" xr:uid="{00000000-0005-0000-0000-000081410000}"/>
    <cellStyle name="Total 4 2 4 4" xfId="13776" xr:uid="{00000000-0005-0000-0000-000082410000}"/>
    <cellStyle name="Total 4 2 5" xfId="9534" xr:uid="{00000000-0005-0000-0000-000083410000}"/>
    <cellStyle name="Total 4 2 5 2" xfId="9535" xr:uid="{00000000-0005-0000-0000-000084410000}"/>
    <cellStyle name="Total 4 2 5 2 2" xfId="13780" xr:uid="{00000000-0005-0000-0000-000085410000}"/>
    <cellStyle name="Total 4 2 5 3" xfId="9536" xr:uid="{00000000-0005-0000-0000-000086410000}"/>
    <cellStyle name="Total 4 2 5 3 2" xfId="13781" xr:uid="{00000000-0005-0000-0000-000087410000}"/>
    <cellStyle name="Total 4 2 5 4" xfId="13779" xr:uid="{00000000-0005-0000-0000-000088410000}"/>
    <cellStyle name="Total 4 2 6" xfId="9537" xr:uid="{00000000-0005-0000-0000-000089410000}"/>
    <cellStyle name="Total 4 2 6 2" xfId="9538" xr:uid="{00000000-0005-0000-0000-00008A410000}"/>
    <cellStyle name="Total 4 2 6 2 2" xfId="13783" xr:uid="{00000000-0005-0000-0000-00008B410000}"/>
    <cellStyle name="Total 4 2 6 3" xfId="9539" xr:uid="{00000000-0005-0000-0000-00008C410000}"/>
    <cellStyle name="Total 4 2 6 3 2" xfId="13784" xr:uid="{00000000-0005-0000-0000-00008D410000}"/>
    <cellStyle name="Total 4 2 6 4" xfId="13782" xr:uid="{00000000-0005-0000-0000-00008E410000}"/>
    <cellStyle name="Total 4 2 7" xfId="9540" xr:uid="{00000000-0005-0000-0000-00008F410000}"/>
    <cellStyle name="Total 4 2 7 2" xfId="9541" xr:uid="{00000000-0005-0000-0000-000090410000}"/>
    <cellStyle name="Total 4 2 7 2 2" xfId="13786" xr:uid="{00000000-0005-0000-0000-000091410000}"/>
    <cellStyle name="Total 4 2 7 3" xfId="9542" xr:uid="{00000000-0005-0000-0000-000092410000}"/>
    <cellStyle name="Total 4 2 7 3 2" xfId="13787" xr:uid="{00000000-0005-0000-0000-000093410000}"/>
    <cellStyle name="Total 4 2 7 4" xfId="13785" xr:uid="{00000000-0005-0000-0000-000094410000}"/>
    <cellStyle name="Total 4 2 8" xfId="9543" xr:uid="{00000000-0005-0000-0000-000095410000}"/>
    <cellStyle name="Total 4 2 8 2" xfId="9544" xr:uid="{00000000-0005-0000-0000-000096410000}"/>
    <cellStyle name="Total 4 2 8 2 2" xfId="13789" xr:uid="{00000000-0005-0000-0000-000097410000}"/>
    <cellStyle name="Total 4 2 8 3" xfId="9545" xr:uid="{00000000-0005-0000-0000-000098410000}"/>
    <cellStyle name="Total 4 2 8 3 2" xfId="13790" xr:uid="{00000000-0005-0000-0000-000099410000}"/>
    <cellStyle name="Total 4 2 8 4" xfId="13788" xr:uid="{00000000-0005-0000-0000-00009A410000}"/>
    <cellStyle name="Total 4 2 9" xfId="9546" xr:uid="{00000000-0005-0000-0000-00009B410000}"/>
    <cellStyle name="Total 4 2 9 2" xfId="9547" xr:uid="{00000000-0005-0000-0000-00009C410000}"/>
    <cellStyle name="Total 4 2 9 2 2" xfId="13792" xr:uid="{00000000-0005-0000-0000-00009D410000}"/>
    <cellStyle name="Total 4 2 9 3" xfId="9548" xr:uid="{00000000-0005-0000-0000-00009E410000}"/>
    <cellStyle name="Total 4 2 9 3 2" xfId="13793" xr:uid="{00000000-0005-0000-0000-00009F410000}"/>
    <cellStyle name="Total 4 2 9 4" xfId="13791" xr:uid="{00000000-0005-0000-0000-0000A0410000}"/>
    <cellStyle name="Total 4 20" xfId="9549" xr:uid="{00000000-0005-0000-0000-0000A1410000}"/>
    <cellStyle name="Total 4 20 2" xfId="9550" xr:uid="{00000000-0005-0000-0000-0000A2410000}"/>
    <cellStyle name="Total 4 20 2 2" xfId="13795" xr:uid="{00000000-0005-0000-0000-0000A3410000}"/>
    <cellStyle name="Total 4 20 3" xfId="9551" xr:uid="{00000000-0005-0000-0000-0000A4410000}"/>
    <cellStyle name="Total 4 20 3 2" xfId="13796" xr:uid="{00000000-0005-0000-0000-0000A5410000}"/>
    <cellStyle name="Total 4 20 4" xfId="13794" xr:uid="{00000000-0005-0000-0000-0000A6410000}"/>
    <cellStyle name="Total 4 21" xfId="9552" xr:uid="{00000000-0005-0000-0000-0000A7410000}"/>
    <cellStyle name="Total 4 21 2" xfId="9553" xr:uid="{00000000-0005-0000-0000-0000A8410000}"/>
    <cellStyle name="Total 4 21 2 2" xfId="13798" xr:uid="{00000000-0005-0000-0000-0000A9410000}"/>
    <cellStyle name="Total 4 21 3" xfId="9554" xr:uid="{00000000-0005-0000-0000-0000AA410000}"/>
    <cellStyle name="Total 4 21 3 2" xfId="13799" xr:uid="{00000000-0005-0000-0000-0000AB410000}"/>
    <cellStyle name="Total 4 21 4" xfId="13797" xr:uid="{00000000-0005-0000-0000-0000AC410000}"/>
    <cellStyle name="Total 4 22" xfId="9555" xr:uid="{00000000-0005-0000-0000-0000AD410000}"/>
    <cellStyle name="Total 4 22 2" xfId="9556" xr:uid="{00000000-0005-0000-0000-0000AE410000}"/>
    <cellStyle name="Total 4 22 2 2" xfId="13801" xr:uid="{00000000-0005-0000-0000-0000AF410000}"/>
    <cellStyle name="Total 4 22 3" xfId="9557" xr:uid="{00000000-0005-0000-0000-0000B0410000}"/>
    <cellStyle name="Total 4 22 3 2" xfId="13802" xr:uid="{00000000-0005-0000-0000-0000B1410000}"/>
    <cellStyle name="Total 4 22 4" xfId="13800" xr:uid="{00000000-0005-0000-0000-0000B2410000}"/>
    <cellStyle name="Total 4 23" xfId="9558" xr:uid="{00000000-0005-0000-0000-0000B3410000}"/>
    <cellStyle name="Total 4 23 2" xfId="9559" xr:uid="{00000000-0005-0000-0000-0000B4410000}"/>
    <cellStyle name="Total 4 23 2 2" xfId="13804" xr:uid="{00000000-0005-0000-0000-0000B5410000}"/>
    <cellStyle name="Total 4 23 3" xfId="9560" xr:uid="{00000000-0005-0000-0000-0000B6410000}"/>
    <cellStyle name="Total 4 23 3 2" xfId="13805" xr:uid="{00000000-0005-0000-0000-0000B7410000}"/>
    <cellStyle name="Total 4 23 4" xfId="13803" xr:uid="{00000000-0005-0000-0000-0000B8410000}"/>
    <cellStyle name="Total 4 24" xfId="9561" xr:uid="{00000000-0005-0000-0000-0000B9410000}"/>
    <cellStyle name="Total 4 24 2" xfId="13806" xr:uid="{00000000-0005-0000-0000-0000BA410000}"/>
    <cellStyle name="Total 4 25" xfId="9562" xr:uid="{00000000-0005-0000-0000-0000BB410000}"/>
    <cellStyle name="Total 4 25 2" xfId="13807" xr:uid="{00000000-0005-0000-0000-0000BC410000}"/>
    <cellStyle name="Total 4 26" xfId="13700" xr:uid="{00000000-0005-0000-0000-0000BD410000}"/>
    <cellStyle name="Total 4 3" xfId="9563" xr:uid="{00000000-0005-0000-0000-0000BE410000}"/>
    <cellStyle name="Total 4 3 10" xfId="9564" xr:uid="{00000000-0005-0000-0000-0000BF410000}"/>
    <cellStyle name="Total 4 3 10 2" xfId="9565" xr:uid="{00000000-0005-0000-0000-0000C0410000}"/>
    <cellStyle name="Total 4 3 10 2 2" xfId="13810" xr:uid="{00000000-0005-0000-0000-0000C1410000}"/>
    <cellStyle name="Total 4 3 10 3" xfId="9566" xr:uid="{00000000-0005-0000-0000-0000C2410000}"/>
    <cellStyle name="Total 4 3 10 3 2" xfId="13811" xr:uid="{00000000-0005-0000-0000-0000C3410000}"/>
    <cellStyle name="Total 4 3 10 4" xfId="13809" xr:uid="{00000000-0005-0000-0000-0000C4410000}"/>
    <cellStyle name="Total 4 3 11" xfId="9567" xr:uid="{00000000-0005-0000-0000-0000C5410000}"/>
    <cellStyle name="Total 4 3 11 2" xfId="9568" xr:uid="{00000000-0005-0000-0000-0000C6410000}"/>
    <cellStyle name="Total 4 3 11 2 2" xfId="13813" xr:uid="{00000000-0005-0000-0000-0000C7410000}"/>
    <cellStyle name="Total 4 3 11 3" xfId="9569" xr:uid="{00000000-0005-0000-0000-0000C8410000}"/>
    <cellStyle name="Total 4 3 11 3 2" xfId="13814" xr:uid="{00000000-0005-0000-0000-0000C9410000}"/>
    <cellStyle name="Total 4 3 11 4" xfId="13812" xr:uid="{00000000-0005-0000-0000-0000CA410000}"/>
    <cellStyle name="Total 4 3 12" xfId="9570" xr:uid="{00000000-0005-0000-0000-0000CB410000}"/>
    <cellStyle name="Total 4 3 12 2" xfId="9571" xr:uid="{00000000-0005-0000-0000-0000CC410000}"/>
    <cellStyle name="Total 4 3 12 2 2" xfId="13816" xr:uid="{00000000-0005-0000-0000-0000CD410000}"/>
    <cellStyle name="Total 4 3 12 3" xfId="9572" xr:uid="{00000000-0005-0000-0000-0000CE410000}"/>
    <cellStyle name="Total 4 3 12 3 2" xfId="13817" xr:uid="{00000000-0005-0000-0000-0000CF410000}"/>
    <cellStyle name="Total 4 3 12 4" xfId="13815" xr:uid="{00000000-0005-0000-0000-0000D0410000}"/>
    <cellStyle name="Total 4 3 13" xfId="9573" xr:uid="{00000000-0005-0000-0000-0000D1410000}"/>
    <cellStyle name="Total 4 3 13 2" xfId="9574" xr:uid="{00000000-0005-0000-0000-0000D2410000}"/>
    <cellStyle name="Total 4 3 13 2 2" xfId="13819" xr:uid="{00000000-0005-0000-0000-0000D3410000}"/>
    <cellStyle name="Total 4 3 13 3" xfId="9575" xr:uid="{00000000-0005-0000-0000-0000D4410000}"/>
    <cellStyle name="Total 4 3 13 3 2" xfId="13820" xr:uid="{00000000-0005-0000-0000-0000D5410000}"/>
    <cellStyle name="Total 4 3 13 4" xfId="13818" xr:uid="{00000000-0005-0000-0000-0000D6410000}"/>
    <cellStyle name="Total 4 3 14" xfId="9576" xr:uid="{00000000-0005-0000-0000-0000D7410000}"/>
    <cellStyle name="Total 4 3 14 2" xfId="9577" xr:uid="{00000000-0005-0000-0000-0000D8410000}"/>
    <cellStyle name="Total 4 3 14 2 2" xfId="13822" xr:uid="{00000000-0005-0000-0000-0000D9410000}"/>
    <cellStyle name="Total 4 3 14 3" xfId="9578" xr:uid="{00000000-0005-0000-0000-0000DA410000}"/>
    <cellStyle name="Total 4 3 14 3 2" xfId="13823" xr:uid="{00000000-0005-0000-0000-0000DB410000}"/>
    <cellStyle name="Total 4 3 14 4" xfId="13821" xr:uid="{00000000-0005-0000-0000-0000DC410000}"/>
    <cellStyle name="Total 4 3 15" xfId="9579" xr:uid="{00000000-0005-0000-0000-0000DD410000}"/>
    <cellStyle name="Total 4 3 15 2" xfId="9580" xr:uid="{00000000-0005-0000-0000-0000DE410000}"/>
    <cellStyle name="Total 4 3 15 2 2" xfId="13825" xr:uid="{00000000-0005-0000-0000-0000DF410000}"/>
    <cellStyle name="Total 4 3 15 3" xfId="9581" xr:uid="{00000000-0005-0000-0000-0000E0410000}"/>
    <cellStyle name="Total 4 3 15 3 2" xfId="13826" xr:uid="{00000000-0005-0000-0000-0000E1410000}"/>
    <cellStyle name="Total 4 3 15 4" xfId="13824" xr:uid="{00000000-0005-0000-0000-0000E2410000}"/>
    <cellStyle name="Total 4 3 16" xfId="9582" xr:uid="{00000000-0005-0000-0000-0000E3410000}"/>
    <cellStyle name="Total 4 3 16 2" xfId="9583" xr:uid="{00000000-0005-0000-0000-0000E4410000}"/>
    <cellStyle name="Total 4 3 16 2 2" xfId="13828" xr:uid="{00000000-0005-0000-0000-0000E5410000}"/>
    <cellStyle name="Total 4 3 16 3" xfId="9584" xr:uid="{00000000-0005-0000-0000-0000E6410000}"/>
    <cellStyle name="Total 4 3 16 3 2" xfId="13829" xr:uid="{00000000-0005-0000-0000-0000E7410000}"/>
    <cellStyle name="Total 4 3 16 4" xfId="13827" xr:uid="{00000000-0005-0000-0000-0000E8410000}"/>
    <cellStyle name="Total 4 3 17" xfId="9585" xr:uid="{00000000-0005-0000-0000-0000E9410000}"/>
    <cellStyle name="Total 4 3 17 2" xfId="9586" xr:uid="{00000000-0005-0000-0000-0000EA410000}"/>
    <cellStyle name="Total 4 3 17 2 2" xfId="13831" xr:uid="{00000000-0005-0000-0000-0000EB410000}"/>
    <cellStyle name="Total 4 3 17 3" xfId="9587" xr:uid="{00000000-0005-0000-0000-0000EC410000}"/>
    <cellStyle name="Total 4 3 17 3 2" xfId="13832" xr:uid="{00000000-0005-0000-0000-0000ED410000}"/>
    <cellStyle name="Total 4 3 17 4" xfId="13830" xr:uid="{00000000-0005-0000-0000-0000EE410000}"/>
    <cellStyle name="Total 4 3 18" xfId="9588" xr:uid="{00000000-0005-0000-0000-0000EF410000}"/>
    <cellStyle name="Total 4 3 18 2" xfId="9589" xr:uid="{00000000-0005-0000-0000-0000F0410000}"/>
    <cellStyle name="Total 4 3 18 2 2" xfId="13834" xr:uid="{00000000-0005-0000-0000-0000F1410000}"/>
    <cellStyle name="Total 4 3 18 3" xfId="9590" xr:uid="{00000000-0005-0000-0000-0000F2410000}"/>
    <cellStyle name="Total 4 3 18 3 2" xfId="13835" xr:uid="{00000000-0005-0000-0000-0000F3410000}"/>
    <cellStyle name="Total 4 3 18 4" xfId="13833" xr:uid="{00000000-0005-0000-0000-0000F4410000}"/>
    <cellStyle name="Total 4 3 19" xfId="9591" xr:uid="{00000000-0005-0000-0000-0000F5410000}"/>
    <cellStyle name="Total 4 3 19 2" xfId="9592" xr:uid="{00000000-0005-0000-0000-0000F6410000}"/>
    <cellStyle name="Total 4 3 19 2 2" xfId="13837" xr:uid="{00000000-0005-0000-0000-0000F7410000}"/>
    <cellStyle name="Total 4 3 19 3" xfId="9593" xr:uid="{00000000-0005-0000-0000-0000F8410000}"/>
    <cellStyle name="Total 4 3 19 3 2" xfId="13838" xr:uid="{00000000-0005-0000-0000-0000F9410000}"/>
    <cellStyle name="Total 4 3 19 4" xfId="13836" xr:uid="{00000000-0005-0000-0000-0000FA410000}"/>
    <cellStyle name="Total 4 3 2" xfId="9594" xr:uid="{00000000-0005-0000-0000-0000FB410000}"/>
    <cellStyle name="Total 4 3 2 2" xfId="9595" xr:uid="{00000000-0005-0000-0000-0000FC410000}"/>
    <cellStyle name="Total 4 3 2 2 2" xfId="13840" xr:uid="{00000000-0005-0000-0000-0000FD410000}"/>
    <cellStyle name="Total 4 3 2 3" xfId="9596" xr:uid="{00000000-0005-0000-0000-0000FE410000}"/>
    <cellStyle name="Total 4 3 2 3 2" xfId="13841" xr:uid="{00000000-0005-0000-0000-0000FF410000}"/>
    <cellStyle name="Total 4 3 2 4" xfId="13839" xr:uid="{00000000-0005-0000-0000-000000420000}"/>
    <cellStyle name="Total 4 3 20" xfId="9597" xr:uid="{00000000-0005-0000-0000-000001420000}"/>
    <cellStyle name="Total 4 3 20 2" xfId="9598" xr:uid="{00000000-0005-0000-0000-000002420000}"/>
    <cellStyle name="Total 4 3 20 2 2" xfId="13843" xr:uid="{00000000-0005-0000-0000-000003420000}"/>
    <cellStyle name="Total 4 3 20 3" xfId="9599" xr:uid="{00000000-0005-0000-0000-000004420000}"/>
    <cellStyle name="Total 4 3 20 3 2" xfId="13844" xr:uid="{00000000-0005-0000-0000-000005420000}"/>
    <cellStyle name="Total 4 3 20 4" xfId="13842" xr:uid="{00000000-0005-0000-0000-000006420000}"/>
    <cellStyle name="Total 4 3 21" xfId="9600" xr:uid="{00000000-0005-0000-0000-000007420000}"/>
    <cellStyle name="Total 4 3 21 2" xfId="9601" xr:uid="{00000000-0005-0000-0000-000008420000}"/>
    <cellStyle name="Total 4 3 21 2 2" xfId="13846" xr:uid="{00000000-0005-0000-0000-000009420000}"/>
    <cellStyle name="Total 4 3 21 3" xfId="9602" xr:uid="{00000000-0005-0000-0000-00000A420000}"/>
    <cellStyle name="Total 4 3 21 3 2" xfId="13847" xr:uid="{00000000-0005-0000-0000-00000B420000}"/>
    <cellStyle name="Total 4 3 21 4" xfId="13845" xr:uid="{00000000-0005-0000-0000-00000C420000}"/>
    <cellStyle name="Total 4 3 22" xfId="9603" xr:uid="{00000000-0005-0000-0000-00000D420000}"/>
    <cellStyle name="Total 4 3 22 2" xfId="13848" xr:uid="{00000000-0005-0000-0000-00000E420000}"/>
    <cellStyle name="Total 4 3 23" xfId="9604" xr:uid="{00000000-0005-0000-0000-00000F420000}"/>
    <cellStyle name="Total 4 3 23 2" xfId="13849" xr:uid="{00000000-0005-0000-0000-000010420000}"/>
    <cellStyle name="Total 4 3 24" xfId="13808" xr:uid="{00000000-0005-0000-0000-000011420000}"/>
    <cellStyle name="Total 4 3 3" xfId="9605" xr:uid="{00000000-0005-0000-0000-000012420000}"/>
    <cellStyle name="Total 4 3 3 2" xfId="9606" xr:uid="{00000000-0005-0000-0000-000013420000}"/>
    <cellStyle name="Total 4 3 3 2 2" xfId="13851" xr:uid="{00000000-0005-0000-0000-000014420000}"/>
    <cellStyle name="Total 4 3 3 3" xfId="9607" xr:uid="{00000000-0005-0000-0000-000015420000}"/>
    <cellStyle name="Total 4 3 3 3 2" xfId="13852" xr:uid="{00000000-0005-0000-0000-000016420000}"/>
    <cellStyle name="Total 4 3 3 4" xfId="13850" xr:uid="{00000000-0005-0000-0000-000017420000}"/>
    <cellStyle name="Total 4 3 4" xfId="9608" xr:uid="{00000000-0005-0000-0000-000018420000}"/>
    <cellStyle name="Total 4 3 4 2" xfId="9609" xr:uid="{00000000-0005-0000-0000-000019420000}"/>
    <cellStyle name="Total 4 3 4 2 2" xfId="13854" xr:uid="{00000000-0005-0000-0000-00001A420000}"/>
    <cellStyle name="Total 4 3 4 3" xfId="9610" xr:uid="{00000000-0005-0000-0000-00001B420000}"/>
    <cellStyle name="Total 4 3 4 3 2" xfId="13855" xr:uid="{00000000-0005-0000-0000-00001C420000}"/>
    <cellStyle name="Total 4 3 4 4" xfId="13853" xr:uid="{00000000-0005-0000-0000-00001D420000}"/>
    <cellStyle name="Total 4 3 5" xfId="9611" xr:uid="{00000000-0005-0000-0000-00001E420000}"/>
    <cellStyle name="Total 4 3 5 2" xfId="9612" xr:uid="{00000000-0005-0000-0000-00001F420000}"/>
    <cellStyle name="Total 4 3 5 2 2" xfId="13857" xr:uid="{00000000-0005-0000-0000-000020420000}"/>
    <cellStyle name="Total 4 3 5 3" xfId="9613" xr:uid="{00000000-0005-0000-0000-000021420000}"/>
    <cellStyle name="Total 4 3 5 3 2" xfId="13858" xr:uid="{00000000-0005-0000-0000-000022420000}"/>
    <cellStyle name="Total 4 3 5 4" xfId="13856" xr:uid="{00000000-0005-0000-0000-000023420000}"/>
    <cellStyle name="Total 4 3 6" xfId="9614" xr:uid="{00000000-0005-0000-0000-000024420000}"/>
    <cellStyle name="Total 4 3 6 2" xfId="9615" xr:uid="{00000000-0005-0000-0000-000025420000}"/>
    <cellStyle name="Total 4 3 6 2 2" xfId="13860" xr:uid="{00000000-0005-0000-0000-000026420000}"/>
    <cellStyle name="Total 4 3 6 3" xfId="9616" xr:uid="{00000000-0005-0000-0000-000027420000}"/>
    <cellStyle name="Total 4 3 6 3 2" xfId="13861" xr:uid="{00000000-0005-0000-0000-000028420000}"/>
    <cellStyle name="Total 4 3 6 4" xfId="13859" xr:uid="{00000000-0005-0000-0000-000029420000}"/>
    <cellStyle name="Total 4 3 7" xfId="9617" xr:uid="{00000000-0005-0000-0000-00002A420000}"/>
    <cellStyle name="Total 4 3 7 2" xfId="9618" xr:uid="{00000000-0005-0000-0000-00002B420000}"/>
    <cellStyle name="Total 4 3 7 2 2" xfId="13863" xr:uid="{00000000-0005-0000-0000-00002C420000}"/>
    <cellStyle name="Total 4 3 7 3" xfId="9619" xr:uid="{00000000-0005-0000-0000-00002D420000}"/>
    <cellStyle name="Total 4 3 7 3 2" xfId="13864" xr:uid="{00000000-0005-0000-0000-00002E420000}"/>
    <cellStyle name="Total 4 3 7 4" xfId="13862" xr:uid="{00000000-0005-0000-0000-00002F420000}"/>
    <cellStyle name="Total 4 3 8" xfId="9620" xr:uid="{00000000-0005-0000-0000-000030420000}"/>
    <cellStyle name="Total 4 3 8 2" xfId="9621" xr:uid="{00000000-0005-0000-0000-000031420000}"/>
    <cellStyle name="Total 4 3 8 2 2" xfId="13866" xr:uid="{00000000-0005-0000-0000-000032420000}"/>
    <cellStyle name="Total 4 3 8 3" xfId="9622" xr:uid="{00000000-0005-0000-0000-000033420000}"/>
    <cellStyle name="Total 4 3 8 3 2" xfId="13867" xr:uid="{00000000-0005-0000-0000-000034420000}"/>
    <cellStyle name="Total 4 3 8 4" xfId="13865" xr:uid="{00000000-0005-0000-0000-000035420000}"/>
    <cellStyle name="Total 4 3 9" xfId="9623" xr:uid="{00000000-0005-0000-0000-000036420000}"/>
    <cellStyle name="Total 4 3 9 2" xfId="9624" xr:uid="{00000000-0005-0000-0000-000037420000}"/>
    <cellStyle name="Total 4 3 9 2 2" xfId="13869" xr:uid="{00000000-0005-0000-0000-000038420000}"/>
    <cellStyle name="Total 4 3 9 3" xfId="9625" xr:uid="{00000000-0005-0000-0000-000039420000}"/>
    <cellStyle name="Total 4 3 9 3 2" xfId="13870" xr:uid="{00000000-0005-0000-0000-00003A420000}"/>
    <cellStyle name="Total 4 3 9 4" xfId="13868" xr:uid="{00000000-0005-0000-0000-00003B420000}"/>
    <cellStyle name="Total 4 4" xfId="9626" xr:uid="{00000000-0005-0000-0000-00003C420000}"/>
    <cellStyle name="Total 4 4 2" xfId="9627" xr:uid="{00000000-0005-0000-0000-00003D420000}"/>
    <cellStyle name="Total 4 4 2 2" xfId="13872" xr:uid="{00000000-0005-0000-0000-00003E420000}"/>
    <cellStyle name="Total 4 4 3" xfId="9628" xr:uid="{00000000-0005-0000-0000-00003F420000}"/>
    <cellStyle name="Total 4 4 3 2" xfId="13873" xr:uid="{00000000-0005-0000-0000-000040420000}"/>
    <cellStyle name="Total 4 4 4" xfId="13871" xr:uid="{00000000-0005-0000-0000-000041420000}"/>
    <cellStyle name="Total 4 5" xfId="9629" xr:uid="{00000000-0005-0000-0000-000042420000}"/>
    <cellStyle name="Total 4 5 2" xfId="9630" xr:uid="{00000000-0005-0000-0000-000043420000}"/>
    <cellStyle name="Total 4 5 2 2" xfId="13875" xr:uid="{00000000-0005-0000-0000-000044420000}"/>
    <cellStyle name="Total 4 5 3" xfId="9631" xr:uid="{00000000-0005-0000-0000-000045420000}"/>
    <cellStyle name="Total 4 5 3 2" xfId="13876" xr:uid="{00000000-0005-0000-0000-000046420000}"/>
    <cellStyle name="Total 4 5 4" xfId="13874" xr:uid="{00000000-0005-0000-0000-000047420000}"/>
    <cellStyle name="Total 4 6" xfId="9632" xr:uid="{00000000-0005-0000-0000-000048420000}"/>
    <cellStyle name="Total 4 6 2" xfId="9633" xr:uid="{00000000-0005-0000-0000-000049420000}"/>
    <cellStyle name="Total 4 6 2 2" xfId="13878" xr:uid="{00000000-0005-0000-0000-00004A420000}"/>
    <cellStyle name="Total 4 6 3" xfId="9634" xr:uid="{00000000-0005-0000-0000-00004B420000}"/>
    <cellStyle name="Total 4 6 3 2" xfId="13879" xr:uid="{00000000-0005-0000-0000-00004C420000}"/>
    <cellStyle name="Total 4 6 4" xfId="13877" xr:uid="{00000000-0005-0000-0000-00004D420000}"/>
    <cellStyle name="Total 4 7" xfId="9635" xr:uid="{00000000-0005-0000-0000-00004E420000}"/>
    <cellStyle name="Total 4 7 2" xfId="9636" xr:uid="{00000000-0005-0000-0000-00004F420000}"/>
    <cellStyle name="Total 4 7 2 2" xfId="13881" xr:uid="{00000000-0005-0000-0000-000050420000}"/>
    <cellStyle name="Total 4 7 3" xfId="9637" xr:uid="{00000000-0005-0000-0000-000051420000}"/>
    <cellStyle name="Total 4 7 3 2" xfId="13882" xr:uid="{00000000-0005-0000-0000-000052420000}"/>
    <cellStyle name="Total 4 7 4" xfId="13880" xr:uid="{00000000-0005-0000-0000-000053420000}"/>
    <cellStyle name="Total 4 8" xfId="9638" xr:uid="{00000000-0005-0000-0000-000054420000}"/>
    <cellStyle name="Total 4 8 2" xfId="9639" xr:uid="{00000000-0005-0000-0000-000055420000}"/>
    <cellStyle name="Total 4 8 2 2" xfId="13884" xr:uid="{00000000-0005-0000-0000-000056420000}"/>
    <cellStyle name="Total 4 8 3" xfId="9640" xr:uid="{00000000-0005-0000-0000-000057420000}"/>
    <cellStyle name="Total 4 8 3 2" xfId="13885" xr:uid="{00000000-0005-0000-0000-000058420000}"/>
    <cellStyle name="Total 4 8 4" xfId="13883" xr:uid="{00000000-0005-0000-0000-000059420000}"/>
    <cellStyle name="Total 4 9" xfId="9641" xr:uid="{00000000-0005-0000-0000-00005A420000}"/>
    <cellStyle name="Total 4 9 2" xfId="9642" xr:uid="{00000000-0005-0000-0000-00005B420000}"/>
    <cellStyle name="Total 4 9 2 2" xfId="13887" xr:uid="{00000000-0005-0000-0000-00005C420000}"/>
    <cellStyle name="Total 4 9 3" xfId="9643" xr:uid="{00000000-0005-0000-0000-00005D420000}"/>
    <cellStyle name="Total 4 9 3 2" xfId="13888" xr:uid="{00000000-0005-0000-0000-00005E420000}"/>
    <cellStyle name="Total 4 9 4" xfId="13886" xr:uid="{00000000-0005-0000-0000-00005F420000}"/>
    <cellStyle name="Total 5" xfId="13962" xr:uid="{00000000-0005-0000-0000-000060420000}"/>
    <cellStyle name="Underline 2" xfId="9644" xr:uid="{00000000-0005-0000-0000-000061420000}"/>
    <cellStyle name="Valuta (0)_ERE" xfId="16774" xr:uid="{00000000-0005-0000-0000-000062420000}"/>
    <cellStyle name="Valuta_ERE" xfId="16775" xr:uid="{00000000-0005-0000-0000-000063420000}"/>
    <cellStyle name="ver_Bar2M  (2)" xfId="9645" xr:uid="{00000000-0005-0000-0000-000064420000}"/>
    <cellStyle name="ver2 (4)" xfId="9646" xr:uid="{00000000-0005-0000-0000-000065420000}"/>
    <cellStyle name="ver2 (4) 2" xfId="13963" xr:uid="{00000000-0005-0000-0000-000066420000}"/>
    <cellStyle name="ver2 (4) 3" xfId="13964" xr:uid="{00000000-0005-0000-0000-000067420000}"/>
    <cellStyle name="ver2 (4) 4" xfId="13889" xr:uid="{00000000-0005-0000-0000-000068420000}"/>
    <cellStyle name="ver2 (4) 5" xfId="16776" xr:uid="{00000000-0005-0000-0000-000069420000}"/>
    <cellStyle name="ver2 (4) 6" xfId="16777" xr:uid="{00000000-0005-0000-0000-00006A420000}"/>
    <cellStyle name="Warning Text" xfId="17027" builtinId="11" customBuiltin="1"/>
    <cellStyle name="Warning Text 2" xfId="16778" xr:uid="{00000000-0005-0000-0000-00006C420000}"/>
    <cellStyle name="Warning Text 3" xfId="16779" xr:uid="{00000000-0005-0000-0000-00006D420000}"/>
    <cellStyle name="Year" xfId="9647" xr:uid="{00000000-0005-0000-0000-00006E420000}"/>
    <cellStyle name="Year 2" xfId="9648" xr:uid="{00000000-0005-0000-0000-00006F420000}"/>
    <cellStyle name="Year 2 2" xfId="16780" xr:uid="{00000000-0005-0000-0000-000070420000}"/>
    <cellStyle name="Year 2 2 2" xfId="16781" xr:uid="{00000000-0005-0000-0000-000071420000}"/>
    <cellStyle name="Year 2 3" xfId="16782" xr:uid="{00000000-0005-0000-0000-000072420000}"/>
    <cellStyle name="Year 3" xfId="9649" xr:uid="{00000000-0005-0000-0000-000073420000}"/>
    <cellStyle name="Year 3 2" xfId="16783" xr:uid="{00000000-0005-0000-0000-000074420000}"/>
    <cellStyle name="Year 3 2 2" xfId="16784" xr:uid="{00000000-0005-0000-0000-000075420000}"/>
    <cellStyle name="Year 3 3" xfId="16785" xr:uid="{00000000-0005-0000-0000-000076420000}"/>
    <cellStyle name="Year 4" xfId="16786" xr:uid="{00000000-0005-0000-0000-000077420000}"/>
    <cellStyle name="Year 4 2" xfId="16787" xr:uid="{00000000-0005-0000-0000-000078420000}"/>
    <cellStyle name="Year 4 2 2" xfId="16788" xr:uid="{00000000-0005-0000-0000-000079420000}"/>
    <cellStyle name="Year 4 3" xfId="16789" xr:uid="{00000000-0005-0000-0000-00007A420000}"/>
    <cellStyle name="Year 5" xfId="16790" xr:uid="{00000000-0005-0000-0000-00007B420000}"/>
    <cellStyle name="Year 5 2" xfId="16791" xr:uid="{00000000-0005-0000-0000-00007C420000}"/>
    <cellStyle name="Year 5 2 2" xfId="16792" xr:uid="{00000000-0005-0000-0000-00007D420000}"/>
    <cellStyle name="Year 5 3" xfId="16793" xr:uid="{00000000-0005-0000-0000-00007E420000}"/>
    <cellStyle name="Year 6" xfId="16794" xr:uid="{00000000-0005-0000-0000-00007F420000}"/>
    <cellStyle name="Year 6 2" xfId="16795" xr:uid="{00000000-0005-0000-0000-000080420000}"/>
    <cellStyle name="Year 7" xfId="16796" xr:uid="{00000000-0005-0000-0000-000081420000}"/>
    <cellStyle name="ث_x0010_" xfId="9650" xr:uid="{00000000-0005-0000-0000-000082420000}"/>
    <cellStyle name="ث_x0010_ 2" xfId="9651" xr:uid="{00000000-0005-0000-0000-000083420000}"/>
    <cellStyle name="ث_x0010_ 2 2" xfId="13891" xr:uid="{00000000-0005-0000-0000-000084420000}"/>
    <cellStyle name="ث_x0010_ 3" xfId="9652" xr:uid="{00000000-0005-0000-0000-000085420000}"/>
    <cellStyle name="ث_x0010_ 3 2" xfId="13892" xr:uid="{00000000-0005-0000-0000-000086420000}"/>
    <cellStyle name="ث_x0010_ 4" xfId="13890" xr:uid="{00000000-0005-0000-0000-000087420000}"/>
    <cellStyle name="ج_x0010_" xfId="9653" xr:uid="{00000000-0005-0000-0000-000088420000}"/>
    <cellStyle name="ج_x0010_ 2" xfId="9654" xr:uid="{00000000-0005-0000-0000-000089420000}"/>
    <cellStyle name="ج_x0010_ 2 2" xfId="13894" xr:uid="{00000000-0005-0000-0000-00008A420000}"/>
    <cellStyle name="ج_x0010_ 3" xfId="9655" xr:uid="{00000000-0005-0000-0000-00008B420000}"/>
    <cellStyle name="ج_x0010_ 3 2" xfId="13895" xr:uid="{00000000-0005-0000-0000-00008C420000}"/>
    <cellStyle name="ج_x0010_ 4" xfId="13893" xr:uid="{00000000-0005-0000-0000-00008D420000}"/>
    <cellStyle name="고정소숫점" xfId="9656" xr:uid="{00000000-0005-0000-0000-00008E420000}"/>
    <cellStyle name="고정출력1" xfId="9657" xr:uid="{00000000-0005-0000-0000-00008F420000}"/>
    <cellStyle name="고정출력1 2" xfId="13896" xr:uid="{00000000-0005-0000-0000-000090420000}"/>
    <cellStyle name="고정출력2" xfId="9658" xr:uid="{00000000-0005-0000-0000-000091420000}"/>
    <cellStyle name="고정출력2 2" xfId="13897" xr:uid="{00000000-0005-0000-0000-000092420000}"/>
    <cellStyle name="날짜_PROGRESS ACTUAL.ENG" xfId="9659" xr:uid="{00000000-0005-0000-0000-000093420000}"/>
    <cellStyle name="똿뗦먛귟_PRODUCT DETAIL Q1" xfId="9660" xr:uid="{00000000-0005-0000-0000-000094420000}"/>
    <cellStyle name="믅됞 [0.00]_PRODUCT DETAIL Q1" xfId="9661" xr:uid="{00000000-0005-0000-0000-000095420000}"/>
    <cellStyle name="믅됞_PRODUCT DETAIL Q1" xfId="9662" xr:uid="{00000000-0005-0000-0000-000096420000}"/>
    <cellStyle name="백분율_ref_list" xfId="9663" xr:uid="{00000000-0005-0000-0000-000097420000}"/>
    <cellStyle name="뷭?_BOOKSHIP" xfId="9664" xr:uid="{00000000-0005-0000-0000-000098420000}"/>
    <cellStyle name="숫자(R)" xfId="9665" xr:uid="{00000000-0005-0000-0000-000099420000}"/>
    <cellStyle name="쉼표 [0]_Attach" xfId="13927" xr:uid="{00000000-0005-0000-0000-00009A420000}"/>
    <cellStyle name="자리수" xfId="9666" xr:uid="{00000000-0005-0000-0000-00009B420000}"/>
    <cellStyle name="자리수0" xfId="9667" xr:uid="{00000000-0005-0000-0000-00009C420000}"/>
    <cellStyle name="지정되지 않음" xfId="16797" xr:uid="{00000000-0005-0000-0000-00009D420000}"/>
    <cellStyle name="콤마 [0]_(type)총괄" xfId="9668" xr:uid="{00000000-0005-0000-0000-00009E420000}"/>
    <cellStyle name="콤마_(type)총괄" xfId="9669" xr:uid="{00000000-0005-0000-0000-00009F420000}"/>
    <cellStyle name="통화 [0]_(type)총괄_PROGRESS ACTUAL.ENG" xfId="9670" xr:uid="{00000000-0005-0000-0000-0000A0420000}"/>
    <cellStyle name="통화_(type)총괄_PROGRESS ACTUAL.ENG_1" xfId="9671" xr:uid="{00000000-0005-0000-0000-0000A1420000}"/>
    <cellStyle name="퍼센트_PROGRESS ACTUAL.ENG" xfId="9672" xr:uid="{00000000-0005-0000-0000-0000A2420000}"/>
    <cellStyle name="표준_(type)총괄_PROGRESS ACTUAL.ENG" xfId="9673" xr:uid="{00000000-0005-0000-0000-0000A3420000}"/>
    <cellStyle name="합산" xfId="9674" xr:uid="{00000000-0005-0000-0000-0000A4420000}"/>
    <cellStyle name="합산 2" xfId="13898" xr:uid="{00000000-0005-0000-0000-0000A5420000}"/>
    <cellStyle name="화폐기호" xfId="9675" xr:uid="{00000000-0005-0000-0000-0000A6420000}"/>
    <cellStyle name="화폐기호0" xfId="9676" xr:uid="{00000000-0005-0000-0000-0000A7420000}"/>
    <cellStyle name="桁区切り [0.00]_RFP003A" xfId="16798" xr:uid="{00000000-0005-0000-0000-0000A8420000}"/>
    <cellStyle name="桁区切り_400 AG NEW piping" xfId="16799" xr:uid="{00000000-0005-0000-0000-0000A9420000}"/>
    <cellStyle name="標準" xfId="16800" xr:uid="{00000000-0005-0000-0000-0000AA420000}"/>
    <cellStyle name="通貨" xfId="16801" xr:uid="{00000000-0005-0000-0000-0000AB42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</dxfs>
  <tableStyles count="0" defaultTableStyle="TableStyleMedium2" defaultPivotStyle="PivotStyleLight16"/>
  <colors>
    <mruColors>
      <color rgb="FF007FB8"/>
      <color rgb="FF005F8A"/>
      <color rgb="FF2C01B7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05186719650748E-2"/>
          <c:y val="1.9387623867527584E-2"/>
          <c:w val="0.92056845313179492"/>
          <c:h val="0.77401848381469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'Project S-Curve(Plan Vs.Actual)'!$C$18</c:f>
              <c:strCache>
                <c:ptCount val="1"/>
                <c:pt idx="0">
                  <c:v>Periodic Actual Progress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C3A-434B-8B92-23C90DA1756A}"/>
              </c:ext>
            </c:extLst>
          </c:dPt>
          <c:cat>
            <c:strRef>
              <c:f>'Project S-Curve(Plan Vs.Actual)'!$D$13:$AK$13</c:f>
              <c:strCache>
                <c:ptCount val="34"/>
                <c:pt idx="0">
                  <c:v>1400/5/02</c:v>
                </c:pt>
                <c:pt idx="1">
                  <c:v>1400/5/09</c:v>
                </c:pt>
                <c:pt idx="2">
                  <c:v>1400/5/16</c:v>
                </c:pt>
                <c:pt idx="3">
                  <c:v>1400/5/23</c:v>
                </c:pt>
                <c:pt idx="4">
                  <c:v>1400/5/30</c:v>
                </c:pt>
                <c:pt idx="5">
                  <c:v>1400/6/06</c:v>
                </c:pt>
                <c:pt idx="6">
                  <c:v>1400/6/13</c:v>
                </c:pt>
                <c:pt idx="7">
                  <c:v>1400/6/20</c:v>
                </c:pt>
                <c:pt idx="8">
                  <c:v>1400/6/27</c:v>
                </c:pt>
                <c:pt idx="9">
                  <c:v>1400/7/03</c:v>
                </c:pt>
                <c:pt idx="10">
                  <c:v>1400/7/10</c:v>
                </c:pt>
                <c:pt idx="11">
                  <c:v>1400/7/17</c:v>
                </c:pt>
                <c:pt idx="12">
                  <c:v>1400/7/24</c:v>
                </c:pt>
                <c:pt idx="13">
                  <c:v>1400/8/01</c:v>
                </c:pt>
                <c:pt idx="14">
                  <c:v>1400/8/08</c:v>
                </c:pt>
                <c:pt idx="15">
                  <c:v>1400/8/15</c:v>
                </c:pt>
                <c:pt idx="16">
                  <c:v>1400/8/22</c:v>
                </c:pt>
                <c:pt idx="17">
                  <c:v>1400/8/29</c:v>
                </c:pt>
                <c:pt idx="18">
                  <c:v>1400/9/06</c:v>
                </c:pt>
                <c:pt idx="19">
                  <c:v>1400/9/13</c:v>
                </c:pt>
                <c:pt idx="20">
                  <c:v>1400/9/20</c:v>
                </c:pt>
                <c:pt idx="21">
                  <c:v>1400/9/27</c:v>
                </c:pt>
                <c:pt idx="22">
                  <c:v>1400/10/04</c:v>
                </c:pt>
                <c:pt idx="23">
                  <c:v>1400/10/11</c:v>
                </c:pt>
                <c:pt idx="24">
                  <c:v>1400/10/18</c:v>
                </c:pt>
                <c:pt idx="25">
                  <c:v>1400/10/25</c:v>
                </c:pt>
                <c:pt idx="26">
                  <c:v>1400/10/30</c:v>
                </c:pt>
                <c:pt idx="27">
                  <c:v>1400/11/09</c:v>
                </c:pt>
                <c:pt idx="28">
                  <c:v>1400/11/13</c:v>
                </c:pt>
                <c:pt idx="29">
                  <c:v>1400/11/23</c:v>
                </c:pt>
                <c:pt idx="30">
                  <c:v>1400/11/30</c:v>
                </c:pt>
                <c:pt idx="31">
                  <c:v>1400/12/07</c:v>
                </c:pt>
                <c:pt idx="32">
                  <c:v>1400/12/14</c:v>
                </c:pt>
                <c:pt idx="33">
                  <c:v>1400/12/21</c:v>
                </c:pt>
              </c:strCache>
            </c:strRef>
          </c:cat>
          <c:val>
            <c:numRef>
              <c:f>'Project S-Curve(Plan Vs.Actual)'!$D$18:$AK$18</c:f>
              <c:numCache>
                <c:formatCode>0.00%</c:formatCode>
                <c:ptCount val="34"/>
                <c:pt idx="0">
                  <c:v>0.04</c:v>
                </c:pt>
                <c:pt idx="1">
                  <c:v>0.05</c:v>
                </c:pt>
                <c:pt idx="2">
                  <c:v>5.5E-2</c:v>
                </c:pt>
                <c:pt idx="3">
                  <c:v>0.01</c:v>
                </c:pt>
                <c:pt idx="4">
                  <c:v>1.9E-2</c:v>
                </c:pt>
                <c:pt idx="5">
                  <c:v>8.9999999999999993E-3</c:v>
                </c:pt>
                <c:pt idx="6">
                  <c:v>1.2E-2</c:v>
                </c:pt>
                <c:pt idx="7">
                  <c:v>4.8000000000000001E-2</c:v>
                </c:pt>
                <c:pt idx="8">
                  <c:v>2.5999999999999999E-2</c:v>
                </c:pt>
                <c:pt idx="9">
                  <c:v>3.7999999999999999E-2</c:v>
                </c:pt>
                <c:pt idx="10">
                  <c:v>1.0999999999999999E-2</c:v>
                </c:pt>
                <c:pt idx="11">
                  <c:v>3.1E-2</c:v>
                </c:pt>
                <c:pt idx="12">
                  <c:v>2.9000000000000001E-2</c:v>
                </c:pt>
                <c:pt idx="13">
                  <c:v>3.2000000000000001E-2</c:v>
                </c:pt>
                <c:pt idx="14">
                  <c:v>3.3000000000000002E-2</c:v>
                </c:pt>
                <c:pt idx="15">
                  <c:v>0.03</c:v>
                </c:pt>
                <c:pt idx="16">
                  <c:v>2.9000000000000001E-2</c:v>
                </c:pt>
                <c:pt idx="17">
                  <c:v>1.4E-2</c:v>
                </c:pt>
                <c:pt idx="18">
                  <c:v>6.0000000000000001E-3</c:v>
                </c:pt>
                <c:pt idx="19">
                  <c:v>8.9999999999999993E-3</c:v>
                </c:pt>
                <c:pt idx="20">
                  <c:v>1.2E-2</c:v>
                </c:pt>
                <c:pt idx="21">
                  <c:v>3.4000000000000002E-2</c:v>
                </c:pt>
                <c:pt idx="22">
                  <c:v>2.1000000000000001E-2</c:v>
                </c:pt>
                <c:pt idx="23">
                  <c:v>8.0000000000000002E-3</c:v>
                </c:pt>
                <c:pt idx="24">
                  <c:v>0.02</c:v>
                </c:pt>
                <c:pt idx="25">
                  <c:v>9.4500000000000001E-2</c:v>
                </c:pt>
                <c:pt idx="26">
                  <c:v>0.02</c:v>
                </c:pt>
                <c:pt idx="27">
                  <c:v>5.0000000000000001E-3</c:v>
                </c:pt>
                <c:pt idx="28">
                  <c:v>1.55E-2</c:v>
                </c:pt>
                <c:pt idx="29">
                  <c:v>5.0999999999999997E-2</c:v>
                </c:pt>
                <c:pt idx="30">
                  <c:v>0.01</c:v>
                </c:pt>
                <c:pt idx="31">
                  <c:v>0.01</c:v>
                </c:pt>
                <c:pt idx="32">
                  <c:v>1.2500000000000001E-2</c:v>
                </c:pt>
                <c:pt idx="33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A-434B-8B92-23C90DA1756A}"/>
            </c:ext>
          </c:extLst>
        </c:ser>
        <c:ser>
          <c:idx val="5"/>
          <c:order val="1"/>
          <c:tx>
            <c:strRef>
              <c:f>'Project S-Curve(Plan Vs.Actual)'!$C$14</c:f>
              <c:strCache>
                <c:ptCount val="1"/>
                <c:pt idx="0">
                  <c:v>Periodic
 Plan Progress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 S-Curve(Plan Vs.Actual)'!$D$13:$AK$13</c:f>
              <c:strCache>
                <c:ptCount val="34"/>
                <c:pt idx="0">
                  <c:v>1400/5/02</c:v>
                </c:pt>
                <c:pt idx="1">
                  <c:v>1400/5/09</c:v>
                </c:pt>
                <c:pt idx="2">
                  <c:v>1400/5/16</c:v>
                </c:pt>
                <c:pt idx="3">
                  <c:v>1400/5/23</c:v>
                </c:pt>
                <c:pt idx="4">
                  <c:v>1400/5/30</c:v>
                </c:pt>
                <c:pt idx="5">
                  <c:v>1400/6/06</c:v>
                </c:pt>
                <c:pt idx="6">
                  <c:v>1400/6/13</c:v>
                </c:pt>
                <c:pt idx="7">
                  <c:v>1400/6/20</c:v>
                </c:pt>
                <c:pt idx="8">
                  <c:v>1400/6/27</c:v>
                </c:pt>
                <c:pt idx="9">
                  <c:v>1400/7/03</c:v>
                </c:pt>
                <c:pt idx="10">
                  <c:v>1400/7/10</c:v>
                </c:pt>
                <c:pt idx="11">
                  <c:v>1400/7/17</c:v>
                </c:pt>
                <c:pt idx="12">
                  <c:v>1400/7/24</c:v>
                </c:pt>
                <c:pt idx="13">
                  <c:v>1400/8/01</c:v>
                </c:pt>
                <c:pt idx="14">
                  <c:v>1400/8/08</c:v>
                </c:pt>
                <c:pt idx="15">
                  <c:v>1400/8/15</c:v>
                </c:pt>
                <c:pt idx="16">
                  <c:v>1400/8/22</c:v>
                </c:pt>
                <c:pt idx="17">
                  <c:v>1400/8/29</c:v>
                </c:pt>
                <c:pt idx="18">
                  <c:v>1400/9/06</c:v>
                </c:pt>
                <c:pt idx="19">
                  <c:v>1400/9/13</c:v>
                </c:pt>
                <c:pt idx="20">
                  <c:v>1400/9/20</c:v>
                </c:pt>
                <c:pt idx="21">
                  <c:v>1400/9/27</c:v>
                </c:pt>
                <c:pt idx="22">
                  <c:v>1400/10/04</c:v>
                </c:pt>
                <c:pt idx="23">
                  <c:v>1400/10/11</c:v>
                </c:pt>
                <c:pt idx="24">
                  <c:v>1400/10/18</c:v>
                </c:pt>
                <c:pt idx="25">
                  <c:v>1400/10/25</c:v>
                </c:pt>
                <c:pt idx="26">
                  <c:v>1400/10/30</c:v>
                </c:pt>
                <c:pt idx="27">
                  <c:v>1400/11/09</c:v>
                </c:pt>
                <c:pt idx="28">
                  <c:v>1400/11/13</c:v>
                </c:pt>
                <c:pt idx="29">
                  <c:v>1400/11/23</c:v>
                </c:pt>
                <c:pt idx="30">
                  <c:v>1400/11/30</c:v>
                </c:pt>
                <c:pt idx="31">
                  <c:v>1400/12/07</c:v>
                </c:pt>
                <c:pt idx="32">
                  <c:v>1400/12/14</c:v>
                </c:pt>
                <c:pt idx="33">
                  <c:v>1400/12/21</c:v>
                </c:pt>
              </c:strCache>
            </c:strRef>
          </c:cat>
          <c:val>
            <c:numRef>
              <c:f>'Project S-Curve(Plan Vs.Actual)'!$D$14:$AK$14</c:f>
              <c:numCache>
                <c:formatCode>0.00%</c:formatCode>
                <c:ptCount val="34"/>
                <c:pt idx="0">
                  <c:v>4.1000000000000003E-3</c:v>
                </c:pt>
                <c:pt idx="1">
                  <c:v>1.23E-2</c:v>
                </c:pt>
                <c:pt idx="2">
                  <c:v>1.6400000000000001E-2</c:v>
                </c:pt>
                <c:pt idx="3">
                  <c:v>3.2800000000000003E-2</c:v>
                </c:pt>
                <c:pt idx="4">
                  <c:v>2.46E-2</c:v>
                </c:pt>
                <c:pt idx="5">
                  <c:v>3.2800000000000003E-2</c:v>
                </c:pt>
                <c:pt idx="6">
                  <c:v>3.2800000000000003E-2</c:v>
                </c:pt>
                <c:pt idx="7">
                  <c:v>4.9200000000000001E-2</c:v>
                </c:pt>
                <c:pt idx="8">
                  <c:v>3.2800000000000003E-2</c:v>
                </c:pt>
                <c:pt idx="9">
                  <c:v>4.9200000000000001E-2</c:v>
                </c:pt>
                <c:pt idx="10">
                  <c:v>2.46E-2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4.1000000000000002E-2</c:v>
                </c:pt>
                <c:pt idx="14">
                  <c:v>4.9200000000000001E-2</c:v>
                </c:pt>
                <c:pt idx="15">
                  <c:v>4.1000000000000002E-2</c:v>
                </c:pt>
                <c:pt idx="16">
                  <c:v>4.1000000000000002E-2</c:v>
                </c:pt>
                <c:pt idx="17">
                  <c:v>3.2800000000000003E-2</c:v>
                </c:pt>
                <c:pt idx="18">
                  <c:v>2.4E-2</c:v>
                </c:pt>
                <c:pt idx="19">
                  <c:v>3.2800000000000003E-2</c:v>
                </c:pt>
                <c:pt idx="20">
                  <c:v>4.9200000000000001E-2</c:v>
                </c:pt>
                <c:pt idx="21">
                  <c:v>4.1000000000000002E-2</c:v>
                </c:pt>
                <c:pt idx="22">
                  <c:v>3.2800000000000003E-2</c:v>
                </c:pt>
                <c:pt idx="23">
                  <c:v>1.6400000000000001E-2</c:v>
                </c:pt>
                <c:pt idx="24">
                  <c:v>1.0999999999999999E-2</c:v>
                </c:pt>
                <c:pt idx="25">
                  <c:v>1.7999999999999999E-2</c:v>
                </c:pt>
                <c:pt idx="26">
                  <c:v>1.4999999999999999E-2</c:v>
                </c:pt>
                <c:pt idx="27">
                  <c:v>2.8000000000000001E-2</c:v>
                </c:pt>
                <c:pt idx="28">
                  <c:v>3.0099999999999998E-2</c:v>
                </c:pt>
                <c:pt idx="29">
                  <c:v>3.56E-2</c:v>
                </c:pt>
                <c:pt idx="30">
                  <c:v>0.03</c:v>
                </c:pt>
                <c:pt idx="31">
                  <c:v>0.01</c:v>
                </c:pt>
                <c:pt idx="32">
                  <c:v>5.0000000000000001E-3</c:v>
                </c:pt>
                <c:pt idx="3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A-434B-8B92-23C90DA1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5"/>
        <c:axId val="267360928"/>
        <c:axId val="268848704"/>
      </c:barChart>
      <c:lineChart>
        <c:grouping val="standard"/>
        <c:varyColors val="0"/>
        <c:ser>
          <c:idx val="3"/>
          <c:order val="2"/>
          <c:tx>
            <c:strRef>
              <c:f>'Project S-Curve(Plan Vs.Actual)'!$C$19</c:f>
              <c:strCache>
                <c:ptCount val="1"/>
                <c:pt idx="0">
                  <c:v>Cumulative Actual Progress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'Project S-Curve(Plan Vs.Actual)'!$D$13:$AK$13</c:f>
              <c:strCache>
                <c:ptCount val="34"/>
                <c:pt idx="0">
                  <c:v>1400/5/02</c:v>
                </c:pt>
                <c:pt idx="1">
                  <c:v>1400/5/09</c:v>
                </c:pt>
                <c:pt idx="2">
                  <c:v>1400/5/16</c:v>
                </c:pt>
                <c:pt idx="3">
                  <c:v>1400/5/23</c:v>
                </c:pt>
                <c:pt idx="4">
                  <c:v>1400/5/30</c:v>
                </c:pt>
                <c:pt idx="5">
                  <c:v>1400/6/06</c:v>
                </c:pt>
                <c:pt idx="6">
                  <c:v>1400/6/13</c:v>
                </c:pt>
                <c:pt idx="7">
                  <c:v>1400/6/20</c:v>
                </c:pt>
                <c:pt idx="8">
                  <c:v>1400/6/27</c:v>
                </c:pt>
                <c:pt idx="9">
                  <c:v>1400/7/03</c:v>
                </c:pt>
                <c:pt idx="10">
                  <c:v>1400/7/10</c:v>
                </c:pt>
                <c:pt idx="11">
                  <c:v>1400/7/17</c:v>
                </c:pt>
                <c:pt idx="12">
                  <c:v>1400/7/24</c:v>
                </c:pt>
                <c:pt idx="13">
                  <c:v>1400/8/01</c:v>
                </c:pt>
                <c:pt idx="14">
                  <c:v>1400/8/08</c:v>
                </c:pt>
                <c:pt idx="15">
                  <c:v>1400/8/15</c:v>
                </c:pt>
                <c:pt idx="16">
                  <c:v>1400/8/22</c:v>
                </c:pt>
                <c:pt idx="17">
                  <c:v>1400/8/29</c:v>
                </c:pt>
                <c:pt idx="18">
                  <c:v>1400/9/06</c:v>
                </c:pt>
                <c:pt idx="19">
                  <c:v>1400/9/13</c:v>
                </c:pt>
                <c:pt idx="20">
                  <c:v>1400/9/20</c:v>
                </c:pt>
                <c:pt idx="21">
                  <c:v>1400/9/27</c:v>
                </c:pt>
                <c:pt idx="22">
                  <c:v>1400/10/04</c:v>
                </c:pt>
                <c:pt idx="23">
                  <c:v>1400/10/11</c:v>
                </c:pt>
                <c:pt idx="24">
                  <c:v>1400/10/18</c:v>
                </c:pt>
                <c:pt idx="25">
                  <c:v>1400/10/25</c:v>
                </c:pt>
                <c:pt idx="26">
                  <c:v>1400/10/30</c:v>
                </c:pt>
                <c:pt idx="27">
                  <c:v>1400/11/09</c:v>
                </c:pt>
                <c:pt idx="28">
                  <c:v>1400/11/13</c:v>
                </c:pt>
                <c:pt idx="29">
                  <c:v>1400/11/23</c:v>
                </c:pt>
                <c:pt idx="30">
                  <c:v>1400/11/30</c:v>
                </c:pt>
                <c:pt idx="31">
                  <c:v>1400/12/07</c:v>
                </c:pt>
                <c:pt idx="32">
                  <c:v>1400/12/14</c:v>
                </c:pt>
                <c:pt idx="33">
                  <c:v>1400/12/21</c:v>
                </c:pt>
              </c:strCache>
            </c:strRef>
          </c:cat>
          <c:val>
            <c:numRef>
              <c:f>'Project S-Curve(Plan Vs.Actual)'!$D$19:$AK$19</c:f>
              <c:numCache>
                <c:formatCode>0.00%</c:formatCode>
                <c:ptCount val="34"/>
                <c:pt idx="0">
                  <c:v>0.04</c:v>
                </c:pt>
                <c:pt idx="1">
                  <c:v>0.09</c:v>
                </c:pt>
                <c:pt idx="2">
                  <c:v>0.14499999999999999</c:v>
                </c:pt>
                <c:pt idx="3">
                  <c:v>0.155</c:v>
                </c:pt>
                <c:pt idx="4">
                  <c:v>0.17399999999999999</c:v>
                </c:pt>
                <c:pt idx="5">
                  <c:v>0.183</c:v>
                </c:pt>
                <c:pt idx="6">
                  <c:v>0.19500000000000001</c:v>
                </c:pt>
                <c:pt idx="7">
                  <c:v>0.24299999999999999</c:v>
                </c:pt>
                <c:pt idx="8">
                  <c:v>0.26900000000000002</c:v>
                </c:pt>
                <c:pt idx="9">
                  <c:v>0.307</c:v>
                </c:pt>
                <c:pt idx="10">
                  <c:v>0.318</c:v>
                </c:pt>
                <c:pt idx="11">
                  <c:v>0.34899999999999998</c:v>
                </c:pt>
                <c:pt idx="12">
                  <c:v>0.378</c:v>
                </c:pt>
                <c:pt idx="13">
                  <c:v>0.41000000000000003</c:v>
                </c:pt>
                <c:pt idx="14">
                  <c:v>0.44300000000000006</c:v>
                </c:pt>
                <c:pt idx="15">
                  <c:v>0.47300000000000009</c:v>
                </c:pt>
                <c:pt idx="16">
                  <c:v>0.50200000000000011</c:v>
                </c:pt>
                <c:pt idx="17">
                  <c:v>0.51600000000000013</c:v>
                </c:pt>
                <c:pt idx="18">
                  <c:v>0.52200000000000013</c:v>
                </c:pt>
                <c:pt idx="19">
                  <c:v>0.53100000000000014</c:v>
                </c:pt>
                <c:pt idx="20">
                  <c:v>0.54300000000000015</c:v>
                </c:pt>
                <c:pt idx="21">
                  <c:v>0.57700000000000018</c:v>
                </c:pt>
                <c:pt idx="22">
                  <c:v>0.5980000000000002</c:v>
                </c:pt>
                <c:pt idx="23">
                  <c:v>0.60600000000000021</c:v>
                </c:pt>
                <c:pt idx="24">
                  <c:v>0.62600000000000022</c:v>
                </c:pt>
                <c:pt idx="25">
                  <c:v>0.72050000000000025</c:v>
                </c:pt>
                <c:pt idx="26">
                  <c:v>0.74050000000000027</c:v>
                </c:pt>
                <c:pt idx="27">
                  <c:v>0.74550000000000027</c:v>
                </c:pt>
                <c:pt idx="28">
                  <c:v>0.76100000000000023</c:v>
                </c:pt>
                <c:pt idx="29">
                  <c:v>0.81200000000000028</c:v>
                </c:pt>
                <c:pt idx="30">
                  <c:v>0.82200000000000029</c:v>
                </c:pt>
                <c:pt idx="31">
                  <c:v>0.83200000000000029</c:v>
                </c:pt>
                <c:pt idx="32">
                  <c:v>0.84450000000000025</c:v>
                </c:pt>
                <c:pt idx="33">
                  <c:v>0.87610000000000021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3A-434B-8B92-23C90DA1756A}"/>
            </c:ext>
          </c:extLst>
        </c:ser>
        <c:ser>
          <c:idx val="4"/>
          <c:order val="3"/>
          <c:tx>
            <c:strRef>
              <c:f>'Project S-Curve(Plan Vs.Actual)'!$C$15</c:f>
              <c:strCache>
                <c:ptCount val="1"/>
                <c:pt idx="0">
                  <c:v>Cumulative
Plan Progress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'Project S-Curve(Plan Vs.Actual)'!$D$13:$AK$13</c:f>
              <c:strCache>
                <c:ptCount val="34"/>
                <c:pt idx="0">
                  <c:v>1400/5/02</c:v>
                </c:pt>
                <c:pt idx="1">
                  <c:v>1400/5/09</c:v>
                </c:pt>
                <c:pt idx="2">
                  <c:v>1400/5/16</c:v>
                </c:pt>
                <c:pt idx="3">
                  <c:v>1400/5/23</c:v>
                </c:pt>
                <c:pt idx="4">
                  <c:v>1400/5/30</c:v>
                </c:pt>
                <c:pt idx="5">
                  <c:v>1400/6/06</c:v>
                </c:pt>
                <c:pt idx="6">
                  <c:v>1400/6/13</c:v>
                </c:pt>
                <c:pt idx="7">
                  <c:v>1400/6/20</c:v>
                </c:pt>
                <c:pt idx="8">
                  <c:v>1400/6/27</c:v>
                </c:pt>
                <c:pt idx="9">
                  <c:v>1400/7/03</c:v>
                </c:pt>
                <c:pt idx="10">
                  <c:v>1400/7/10</c:v>
                </c:pt>
                <c:pt idx="11">
                  <c:v>1400/7/17</c:v>
                </c:pt>
                <c:pt idx="12">
                  <c:v>1400/7/24</c:v>
                </c:pt>
                <c:pt idx="13">
                  <c:v>1400/8/01</c:v>
                </c:pt>
                <c:pt idx="14">
                  <c:v>1400/8/08</c:v>
                </c:pt>
                <c:pt idx="15">
                  <c:v>1400/8/15</c:v>
                </c:pt>
                <c:pt idx="16">
                  <c:v>1400/8/22</c:v>
                </c:pt>
                <c:pt idx="17">
                  <c:v>1400/8/29</c:v>
                </c:pt>
                <c:pt idx="18">
                  <c:v>1400/9/06</c:v>
                </c:pt>
                <c:pt idx="19">
                  <c:v>1400/9/13</c:v>
                </c:pt>
                <c:pt idx="20">
                  <c:v>1400/9/20</c:v>
                </c:pt>
                <c:pt idx="21">
                  <c:v>1400/9/27</c:v>
                </c:pt>
                <c:pt idx="22">
                  <c:v>1400/10/04</c:v>
                </c:pt>
                <c:pt idx="23">
                  <c:v>1400/10/11</c:v>
                </c:pt>
                <c:pt idx="24">
                  <c:v>1400/10/18</c:v>
                </c:pt>
                <c:pt idx="25">
                  <c:v>1400/10/25</c:v>
                </c:pt>
                <c:pt idx="26">
                  <c:v>1400/10/30</c:v>
                </c:pt>
                <c:pt idx="27">
                  <c:v>1400/11/09</c:v>
                </c:pt>
                <c:pt idx="28">
                  <c:v>1400/11/13</c:v>
                </c:pt>
                <c:pt idx="29">
                  <c:v>1400/11/23</c:v>
                </c:pt>
                <c:pt idx="30">
                  <c:v>1400/11/30</c:v>
                </c:pt>
                <c:pt idx="31">
                  <c:v>1400/12/07</c:v>
                </c:pt>
                <c:pt idx="32">
                  <c:v>1400/12/14</c:v>
                </c:pt>
                <c:pt idx="33">
                  <c:v>1400/12/21</c:v>
                </c:pt>
              </c:strCache>
            </c:strRef>
          </c:cat>
          <c:val>
            <c:numRef>
              <c:f>'Project S-Curve(Plan Vs.Actual)'!$D$15:$AK$15</c:f>
              <c:numCache>
                <c:formatCode>0.00%</c:formatCode>
                <c:ptCount val="34"/>
                <c:pt idx="0">
                  <c:v>4.1000000000000003E-3</c:v>
                </c:pt>
                <c:pt idx="1">
                  <c:v>1.6400000000000001E-2</c:v>
                </c:pt>
                <c:pt idx="2">
                  <c:v>3.2800000000000003E-2</c:v>
                </c:pt>
                <c:pt idx="3">
                  <c:v>6.5600000000000006E-2</c:v>
                </c:pt>
                <c:pt idx="4">
                  <c:v>9.0200000000000002E-2</c:v>
                </c:pt>
                <c:pt idx="5">
                  <c:v>0.123</c:v>
                </c:pt>
                <c:pt idx="6">
                  <c:v>0.15579999999999999</c:v>
                </c:pt>
                <c:pt idx="7" formatCode="0.0%">
                  <c:v>0.20499999999999999</c:v>
                </c:pt>
                <c:pt idx="8" formatCode="0.0%">
                  <c:v>0.23779999999999998</c:v>
                </c:pt>
                <c:pt idx="9">
                  <c:v>0.28699999999999998</c:v>
                </c:pt>
                <c:pt idx="10">
                  <c:v>0.31159999999999999</c:v>
                </c:pt>
                <c:pt idx="11">
                  <c:v>0.34439999999999998</c:v>
                </c:pt>
                <c:pt idx="12" formatCode="0.0%">
                  <c:v>0.39360000000000001</c:v>
                </c:pt>
                <c:pt idx="13">
                  <c:v>0.43459999999999999</c:v>
                </c:pt>
                <c:pt idx="14" formatCode="0.0%">
                  <c:v>0.48380000000000001</c:v>
                </c:pt>
                <c:pt idx="15">
                  <c:v>0.52480000000000004</c:v>
                </c:pt>
                <c:pt idx="16">
                  <c:v>0.56580000000000008</c:v>
                </c:pt>
                <c:pt idx="17">
                  <c:v>0.59860000000000013</c:v>
                </c:pt>
                <c:pt idx="18">
                  <c:v>0.62260000000000015</c:v>
                </c:pt>
                <c:pt idx="19">
                  <c:v>0.6554000000000002</c:v>
                </c:pt>
                <c:pt idx="20">
                  <c:v>0.70460000000000023</c:v>
                </c:pt>
                <c:pt idx="21">
                  <c:v>0.74560000000000026</c:v>
                </c:pt>
                <c:pt idx="22">
                  <c:v>0.77840000000000031</c:v>
                </c:pt>
                <c:pt idx="23">
                  <c:v>0.79480000000000028</c:v>
                </c:pt>
                <c:pt idx="24">
                  <c:v>0.80580000000000029</c:v>
                </c:pt>
                <c:pt idx="25">
                  <c:v>0.82380000000000031</c:v>
                </c:pt>
                <c:pt idx="26">
                  <c:v>0.83880000000000032</c:v>
                </c:pt>
                <c:pt idx="27">
                  <c:v>0.86680000000000035</c:v>
                </c:pt>
                <c:pt idx="28">
                  <c:v>0.89690000000000036</c:v>
                </c:pt>
                <c:pt idx="29">
                  <c:v>0.93250000000000033</c:v>
                </c:pt>
                <c:pt idx="30">
                  <c:v>0.96250000000000036</c:v>
                </c:pt>
                <c:pt idx="31">
                  <c:v>0.97250000000000036</c:v>
                </c:pt>
                <c:pt idx="32">
                  <c:v>0.97750000000000037</c:v>
                </c:pt>
                <c:pt idx="33">
                  <c:v>0.98250000000000037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3A-434B-8B92-23C90DA1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15544"/>
        <c:axId val="225816720"/>
      </c:lineChart>
      <c:catAx>
        <c:axId val="26736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84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848704"/>
        <c:scaling>
          <c:orientation val="minMax"/>
          <c:max val="0.1500000000000002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60928"/>
        <c:crosses val="autoZero"/>
        <c:crossBetween val="midCat"/>
      </c:valAx>
      <c:catAx>
        <c:axId val="225815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5816720"/>
        <c:crossesAt val="70"/>
        <c:auto val="0"/>
        <c:lblAlgn val="ctr"/>
        <c:lblOffset val="100"/>
        <c:noMultiLvlLbl val="0"/>
      </c:catAx>
      <c:valAx>
        <c:axId val="225816720"/>
        <c:scaling>
          <c:orientation val="minMax"/>
          <c:max val="1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8155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2740083017533"/>
          <c:y val="0.87418528600398271"/>
          <c:w val="0.59026805116477632"/>
          <c:h val="7.7090816084184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144" r="0.75000000000000144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121194</xdr:colOff>
      <xdr:row>0</xdr:row>
      <xdr:rowOff>277025</xdr:rowOff>
    </xdr:from>
    <xdr:to>
      <xdr:col>33</xdr:col>
      <xdr:colOff>2647432</xdr:colOff>
      <xdr:row>2</xdr:row>
      <xdr:rowOff>733825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1062" y="277025"/>
          <a:ext cx="8642290" cy="3264168"/>
        </a:xfrm>
        <a:prstGeom prst="rect">
          <a:avLst/>
        </a:prstGeom>
      </xdr:spPr>
    </xdr:pic>
    <xdr:clientData/>
  </xdr:twoCellAnchor>
  <xdr:twoCellAnchor editAs="oneCell">
    <xdr:from>
      <xdr:col>8</xdr:col>
      <xdr:colOff>218907</xdr:colOff>
      <xdr:row>1</xdr:row>
      <xdr:rowOff>181429</xdr:rowOff>
    </xdr:from>
    <xdr:to>
      <xdr:col>8</xdr:col>
      <xdr:colOff>7219782</xdr:colOff>
      <xdr:row>2</xdr:row>
      <xdr:rowOff>1409673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8D60E8-B29C-456A-05E9-F910790E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70" y="532350"/>
          <a:ext cx="7000875" cy="3684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115957</xdr:colOff>
      <xdr:row>0</xdr:row>
      <xdr:rowOff>298174</xdr:rowOff>
    </xdr:from>
    <xdr:to>
      <xdr:col>30</xdr:col>
      <xdr:colOff>1051889</xdr:colOff>
      <xdr:row>0</xdr:row>
      <xdr:rowOff>2700130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75870" y="298174"/>
          <a:ext cx="3975651" cy="2401956"/>
        </a:xfrm>
        <a:prstGeom prst="rect">
          <a:avLst/>
        </a:prstGeom>
      </xdr:spPr>
    </xdr:pic>
    <xdr:clientData/>
  </xdr:twoCellAnchor>
  <xdr:twoCellAnchor editAs="oneCell">
    <xdr:from>
      <xdr:col>2</xdr:col>
      <xdr:colOff>1564822</xdr:colOff>
      <xdr:row>0</xdr:row>
      <xdr:rowOff>578303</xdr:rowOff>
    </xdr:from>
    <xdr:to>
      <xdr:col>3</xdr:col>
      <xdr:colOff>2891518</xdr:colOff>
      <xdr:row>0</xdr:row>
      <xdr:rowOff>2512413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7B1903-F0F4-429A-95B0-A6311ADF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7858" y="578303"/>
          <a:ext cx="3809999" cy="1934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601972</xdr:colOff>
      <xdr:row>5</xdr:row>
      <xdr:rowOff>1524000</xdr:rowOff>
    </xdr:from>
    <xdr:to>
      <xdr:col>39</xdr:col>
      <xdr:colOff>2819400</xdr:colOff>
      <xdr:row>11</xdr:row>
      <xdr:rowOff>3276600</xdr:rowOff>
    </xdr:to>
    <xdr:graphicFrame macro="">
      <xdr:nvGraphicFramePr>
        <xdr:cNvPr id="2" name="Chart 10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3352800</xdr:colOff>
      <xdr:row>0</xdr:row>
      <xdr:rowOff>685800</xdr:rowOff>
    </xdr:from>
    <xdr:to>
      <xdr:col>6</xdr:col>
      <xdr:colOff>457200</xdr:colOff>
      <xdr:row>4</xdr:row>
      <xdr:rowOff>1656751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85800"/>
          <a:ext cx="13716000" cy="7828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2925045</xdr:colOff>
      <xdr:row>0</xdr:row>
      <xdr:rowOff>838201</xdr:rowOff>
    </xdr:from>
    <xdr:to>
      <xdr:col>35</xdr:col>
      <xdr:colOff>2667001</xdr:colOff>
      <xdr:row>4</xdr:row>
      <xdr:rowOff>990601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539245" y="838201"/>
          <a:ext cx="14981956" cy="701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3.2.23/DownloadHandler.ashx?Id=xKieTciSIuI9wYDvytzL9w&amp;ext=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projects.worleyparsons.com/Documents%20and%20Settings/john.I.sutherland/My%20Documents/unit106/HSR_Unit106_summ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zhujiang\LOCALS~1\Temp\notesE1EF34\Documentum\dmcl\0000ef14\jiangrui\80007cf2\DOCUME~1\changjun.SEI\LOCALS~1\Temp\notes6030C8\PRO2COL\FS_Tools\SheetsTool\DRS%20Too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481\Oil_Gas_Petrochemical%20Projects\SouthPars%2017-18\Mass%20Balance\Copy%20of%20HSR%201.6%20(sp%201718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OU"/>
      <sheetName val="DRS Tool"/>
      <sheetName val="LV_MOTOR_4P-Ladder"/>
      <sheetName val="DS Oil System"/>
      <sheetName val="단중표"/>
      <sheetName val="Eq. Mobilization"/>
      <sheetName val="reference"/>
      <sheetName val="factors"/>
      <sheetName val="Main"/>
      <sheetName val="개시대사 (2)"/>
      <sheetName val="جدول ماشين الات "/>
      <sheetName val="FIXED EQUIPMENT"/>
      <sheetName val="CAT_5"/>
      <sheetName val="Off gas ex Platformer"/>
      <sheetName val="H2O (air, acid gas)"/>
      <sheetName val="Refrence"/>
      <sheetName val="REFRENCE-NOT INCLUDED IN PRINT"/>
      <sheetName val="Settings"/>
      <sheetName val="HIDE"/>
      <sheetName val="Page 1"/>
      <sheetName val="BOM"/>
      <sheetName val="Input"/>
      <sheetName val="Loads"/>
      <sheetName val="2"/>
      <sheetName val="Sheet1"/>
      <sheetName val="ￒeￒEￒtￒaￒnￒeￒtￒLabels"/>
      <sheetName val="2-Equip-RO"/>
      <sheetName val="정산표2"/>
      <sheetName val="Invoice summary"/>
      <sheetName val="Price based on Annex 14 -value"/>
      <sheetName val="MDR"/>
      <sheetName val="Front Page"/>
      <sheetName val="DCS &amp; SD3 REV 7 (2)"/>
      <sheetName val="Sheet2"/>
      <sheetName val="Pick List"/>
      <sheetName val="Flash Mixer"/>
      <sheetName val="P_FLUME"/>
      <sheetName val="BAKWSH"/>
      <sheetName val="CASCADE"/>
      <sheetName val="EL1-L3"/>
      <sheetName val="procurement"/>
      <sheetName val="SHELL AND TUBE HEAT EXCH. Sh. 1"/>
      <sheetName val="Legend"/>
      <sheetName val="Front Sheet"/>
      <sheetName val="STD"/>
      <sheetName val="Refrence JP"/>
      <sheetName val="Setting"/>
      <sheetName val="Scal Pit (2)"/>
      <sheetName val="ValueList_Helper"/>
    </sheetNames>
    <sheetDataSet>
      <sheetData sheetId="0" refreshError="1">
        <row r="1">
          <cell r="A1" t="str">
            <v xml:space="preserve"> </v>
          </cell>
        </row>
      </sheetData>
      <sheetData sheetId="1"/>
      <sheetData sheetId="2"/>
      <sheetData sheetId="3">
        <row r="44">
          <cell r="D44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Refrence"/>
      <sheetName val="LEGEND"/>
      <sheetName val="BASE"/>
      <sheetName val="Equipment"/>
      <sheetName val="LOGO Sheet-Portraite"/>
      <sheetName val="Settings"/>
      <sheetName val="Sheet3"/>
      <sheetName val="Sheet1"/>
      <sheetName val="Glycol Exchanger"/>
      <sheetName val="Civil1"/>
      <sheetName val="ج"/>
      <sheetName val="K-2201"/>
      <sheetName val="خلاصه نتايج حاصل ازجداول 1الي 3"/>
      <sheetName val="Survey-Material"/>
      <sheetName val="Cover"/>
      <sheetName val="MR_ List"/>
      <sheetName val="PIVOT"/>
      <sheetName val="PIVOT (PRO) (Actual)."/>
      <sheetName val="Unit MH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CalmingSection_Labels"/>
      <sheetName val="Welcome"/>
      <sheetName val="2.2.4.1.1.3"/>
      <sheetName val="Comb_streams_without_kero_abs_"/>
      <sheetName val="Comb__streams_with_Kero_Abs_"/>
      <sheetName val="FG_ex_GO_HDS"/>
      <sheetName val="FG_ex_Kero_HDT"/>
      <sheetName val="Existing_Fuel_Gas_post_project"/>
      <sheetName val="Off_gas_ex_Platformer"/>
      <sheetName val="Updated_BDP"/>
      <sheetName val="Graph_(LGEN)"/>
      <sheetName val="선적schedule_(2)"/>
      <sheetName val="H2O_(air,_acid_gas)"/>
      <sheetName val="2_2_4_1_1_3"/>
      <sheetName val="Grade_Ext"/>
      <sheetName val="CS_WELD"/>
      <sheetName val="LOGO_Sheet-Portraite"/>
      <sheetName val="Updated_BDP_xls"/>
      <sheetName val="API610_Type_BB"/>
      <sheetName val="API610_Type_VS"/>
      <sheetName val="Glycol_Exchanger"/>
      <sheetName val="CAT_5"/>
      <sheetName val="FIXED EQUIPMENT"/>
      <sheetName val="LABTOTAL"/>
      <sheetName val="DB- Process"/>
      <sheetName val="정산표2"/>
      <sheetName val="본지점중"/>
      <sheetName val="Document Registry"/>
      <sheetName val="ITB COST"/>
      <sheetName val="List Names"/>
      <sheetName val="جدول 4"/>
      <sheetName val="LV MOTOR(2)"/>
      <sheetName val="200"/>
      <sheetName val="PLAN QTY"/>
      <sheetName val="TCC"/>
      <sheetName val="API672"/>
      <sheetName val="Paint OF Fitting"/>
      <sheetName val="Pipe Paint"/>
      <sheetName val="Original"/>
      <sheetName val="PMS"/>
      <sheetName val="SINT"/>
      <sheetName val="Manpower mo"/>
      <sheetName val="Comb_streams_without_kero_abs_1"/>
      <sheetName val="Comb__streams_with_Kero_Abs_1"/>
      <sheetName val="FG_ex_GO_HDS1"/>
      <sheetName val="FG_ex_Kero_HDT1"/>
      <sheetName val="Existing_Fuel_Gas_post_project1"/>
      <sheetName val="Off_gas_ex_Platformer1"/>
      <sheetName val="Updated_BDP1"/>
      <sheetName val="Graph_(LGEN)1"/>
      <sheetName val="선적schedule_(2)1"/>
      <sheetName val="H2O_(air,_acid_gas)1"/>
      <sheetName val="LOGO_Sheet-Portraite1"/>
      <sheetName val="MR__List"/>
      <sheetName val="PIVOT_(PRO)_(Actual)_"/>
      <sheetName val="DB-_Process"/>
      <sheetName val="2_2_4_1_1_31"/>
      <sheetName val="خلاصه_نتايج_حاصل_ازجداول_1الي_3"/>
      <sheetName val="ITB_COST"/>
      <sheetName val="Unit_MH"/>
      <sheetName val="A"/>
      <sheetName val="جدول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8">
          <cell r="B48">
            <v>1.0079400000000001</v>
          </cell>
        </row>
      </sheetData>
      <sheetData sheetId="48">
        <row r="48">
          <cell r="B48">
            <v>1.0079400000000001</v>
          </cell>
        </row>
      </sheetData>
      <sheetData sheetId="49">
        <row r="48">
          <cell r="B48">
            <v>1.0079400000000001</v>
          </cell>
        </row>
      </sheetData>
      <sheetData sheetId="50">
        <row r="48">
          <cell r="B48">
            <v>1.0079400000000001</v>
          </cell>
        </row>
      </sheetData>
      <sheetData sheetId="51">
        <row r="48">
          <cell r="B48">
            <v>1.0079400000000001</v>
          </cell>
        </row>
      </sheetData>
      <sheetData sheetId="52">
        <row r="48">
          <cell r="B48">
            <v>1.0079400000000001</v>
          </cell>
        </row>
      </sheetData>
      <sheetData sheetId="53">
        <row r="48">
          <cell r="B48">
            <v>1.0079400000000001</v>
          </cell>
        </row>
      </sheetData>
      <sheetData sheetId="54">
        <row r="48">
          <cell r="B48">
            <v>1.0079400000000001</v>
          </cell>
        </row>
      </sheetData>
      <sheetData sheetId="55">
        <row r="48">
          <cell r="B48">
            <v>1.0079400000000001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48">
          <cell r="B48">
            <v>1.0079400000000001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>
        <row r="48">
          <cell r="B48">
            <v>1.0079400000000001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"/>
      <sheetName val="Heat"/>
      <sheetName val="Off gas ex Platformer"/>
      <sheetName val="Design Spreadsheet Thiopaq FG s"/>
      <sheetName val="Graph (LGEN)"/>
      <sheetName val="out_prog"/>
      <sheetName val="선적schedule (2)"/>
      <sheetName val="Input"/>
      <sheetName val="14910"/>
      <sheetName val="BOM"/>
      <sheetName val="Settings"/>
      <sheetName val="Page 1"/>
      <sheetName val="Page 2"/>
      <sheetName val="ESDV-0005"/>
      <sheetName val="Sheet3"/>
      <sheetName val="SINT"/>
      <sheetName val="RFP002"/>
      <sheetName val="old"/>
      <sheetName val="PROG"/>
      <sheetName val="procurement"/>
      <sheetName val="H2O (air, acid gas)"/>
      <sheetName val="CAT_5"/>
      <sheetName val="GeneralFeedDevices_Labels"/>
      <sheetName val="MDR"/>
      <sheetName val="Glycol Exchanger"/>
      <sheetName val="CIV"/>
      <sheetName val="BID2"/>
      <sheetName val="Off_gas_ex_Platformer"/>
      <sheetName val="Graph_(LGEN)"/>
      <sheetName val="선적schedule_(2)"/>
      <sheetName val="Design_Spreadsheet_Thiopaq_FG_s"/>
      <sheetName val="Page_1"/>
      <sheetName val="Page_2"/>
      <sheetName val="H2O_(air,_acid_gas)"/>
      <sheetName val="CalmingSection_Labels"/>
      <sheetName val="Welcome"/>
      <sheetName val="General"/>
      <sheetName val="FIXED EQUIPMENT"/>
      <sheetName val="Validation Tables"/>
      <sheetName val="Sheet1"/>
      <sheetName val="GD01"/>
      <sheetName val="집계표"/>
      <sheetName val="개시대사 (2)"/>
      <sheetName val="200"/>
      <sheetName val="Day Prop."/>
      <sheetName val="PDATE"/>
      <sheetName val="PRC_PROG "/>
      <sheetName val="ENG_PROG"/>
      <sheetName val="استخراج"/>
      <sheetName val="PLAN QTY"/>
      <sheetName val="inst type"/>
      <sheetName val="COVER"/>
      <sheetName val="جدول 2"/>
      <sheetName val="Temporary"/>
      <sheetName val="Equipment"/>
      <sheetName val="XL4Poppy"/>
      <sheetName val="Eng.det"/>
      <sheetName val="U1_TOT"/>
      <sheetName val="Off_gas_ex_Platformer1"/>
      <sheetName val="Design_Spreadsheet_Thiopaq_FG_1"/>
      <sheetName val="Graph_(LGEN)1"/>
      <sheetName val="선적schedule_(2)1"/>
      <sheetName val="Page_11"/>
      <sheetName val="Page_21"/>
      <sheetName val="Glycol_Exchanger"/>
      <sheetName val="inst_type"/>
      <sheetName val="Day_Prop_"/>
    </sheetNames>
    <sheetDataSet>
      <sheetData sheetId="0">
        <row r="17">
          <cell r="E17">
            <v>3.5000000000000003E-2</v>
          </cell>
        </row>
      </sheetData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Heat"/>
      <sheetName val="Overall Table"/>
      <sheetName val="Refrence JP"/>
      <sheetName val="cable"/>
      <sheetName val="Off gas ex Platformer"/>
      <sheetName val="GeneralFeedDevices_Labels"/>
      <sheetName val="CalmingSection_Labels"/>
      <sheetName val="Welcome"/>
      <sheetName val="Macro"/>
      <sheetName val="Taux"/>
      <sheetName val="Data Sheet"/>
      <sheetName val="DR_C7502.xls"/>
      <sheetName val="REFRENCE"/>
      <sheetName val="Original"/>
      <sheetName val="Sheet2"/>
      <sheetName val="Page 1"/>
      <sheetName val="Page 2"/>
      <sheetName val="Sh. 01"/>
      <sheetName val="BILAL2"/>
      <sheetName val="BOM"/>
      <sheetName val="Settings"/>
      <sheetName val="Input"/>
      <sheetName val="SWG composition"/>
      <sheetName val="Code"/>
      <sheetName val="COLUMN Sh. 2"/>
      <sheetName val=" 견적서"/>
      <sheetName val="procurement"/>
      <sheetName val="Rev"/>
      <sheetName val="Info"/>
      <sheetName val="Sheet1"/>
      <sheetName val="COVERSHEET PAGE"/>
      <sheetName val="Database"/>
      <sheetName val="Document List"/>
      <sheetName val="Schematic Type"/>
      <sheetName val="Feed"/>
      <sheetName val="//10.10.1.51/My Documents/CPRL/"/>
      <sheetName val="단중표"/>
      <sheetName val="SHELL AND TUBE HEAT EXCH. Sh. 1"/>
      <sheetName val="TMP"/>
      <sheetName val="CAT_5"/>
      <sheetName val="Man Power"/>
      <sheetName val="H2O (air, acid gas)"/>
      <sheetName val="BID1"/>
      <sheetName val="TL"/>
      <sheetName val="sum"/>
      <sheetName val="Print format"/>
      <sheetName val="K-2201"/>
      <sheetName val="[DR_C7502.xls]//10.10.1.51/My D"/>
      <sheetName val="OU"/>
      <sheetName val="Electrical Load List"/>
      <sheetName val="cover"/>
      <sheetName val="[DR_C7502.xls]__10_10_1_51_My_2"/>
      <sheetName val="Units"/>
      <sheetName val="TOTAL"/>
      <sheetName val="ITB COST"/>
      <sheetName val="جدول توزيع پيشرفت"/>
      <sheetName val="LABTOTAL"/>
      <sheetName val="FIXED EQUIPMENT"/>
      <sheetName val="General"/>
      <sheetName val="정산표2"/>
      <sheetName val="PSV-BR"/>
      <sheetName val="PIPE"/>
      <sheetName val="CAMP-10-08-2007"/>
      <sheetName val="OUT"/>
      <sheetName val="__10.10.1.51_My Documents_CPRL_"/>
      <sheetName val="Column_(1)"/>
      <sheetName val="Column_(2)"/>
      <sheetName val="old"/>
      <sheetName val="[DR_C7502.xls]__10_10_1_51_My_3"/>
      <sheetName val="[DR_C7502.xls][DR_C7502.xls]__2"/>
      <sheetName val="Overall_Table"/>
      <sheetName val="_견적서"/>
      <sheetName val="DR_C7502_xls"/>
      <sheetName val="Data_Sheet"/>
      <sheetName val="Refrence_JP"/>
      <sheetName val="Off_gas_ex_Platformer"/>
      <sheetName val="Sh__01"/>
      <sheetName val="COLUMN_Sh__2"/>
      <sheetName val="Page_1"/>
      <sheetName val="Page_2"/>
      <sheetName val="COVERSHEET_PAGE"/>
      <sheetName val="SWG_composition"/>
      <sheetName val="//10_10_1_51/My_Documents/CPRL/"/>
      <sheetName val="H2O_(air,_acid_gas)"/>
      <sheetName val="Document_List"/>
      <sheetName val="Schematic_Type"/>
      <sheetName val="SHELL_AND_TUBE_HEAT_EXCH__Sh__1"/>
      <sheetName val="Man_Power"/>
      <sheetName val="ITB_COST"/>
      <sheetName val="جدول_توزيع_پيشرفت"/>
      <sheetName val="FIXED_EQUIPMENT"/>
      <sheetName val="hourly salary"/>
      <sheetName val="Person"/>
      <sheetName val="RFP002"/>
      <sheetName val="Progress.sheet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procurement"/>
      <sheetName val="H2O (air, acid gas)"/>
      <sheetName val="GeneralFeedDevices_Labels"/>
      <sheetName val="CalmingSection_Labels"/>
      <sheetName val="Welcome"/>
      <sheetName val="Temporary"/>
      <sheetName val="Equipment"/>
      <sheetName val="dates"/>
      <sheetName val="Off gas ex Platformer"/>
      <sheetName val="DR_Exxx st"/>
      <sheetName val="0"/>
      <sheetName val="BATCH"/>
      <sheetName val="Input"/>
      <sheetName val="factors"/>
      <sheetName val="CABLE DATA"/>
      <sheetName val="Sheet1"/>
      <sheetName val="P3_ONSHORE(SPP1)"/>
      <sheetName val="RFP002"/>
      <sheetName val="Survey-Material"/>
      <sheetName val="Cover"/>
      <sheetName val="جدول توزيع پيشرفت"/>
      <sheetName val="Heat"/>
      <sheetName val="Feed"/>
      <sheetName val="FIXED EQUIPMENT"/>
      <sheetName val="3.700 Bulk Factors"/>
      <sheetName val="Refrence_JP"/>
      <sheetName val="Refrence"/>
      <sheetName val="H2O_(air,_acid_gas)"/>
      <sheetName val="Off_gas_ex_Platformer"/>
      <sheetName val="Code"/>
      <sheetName val="DR_Exxx_st"/>
      <sheetName val="BASE"/>
      <sheetName val="PLAN QTY"/>
      <sheetName val="Summary Sheets"/>
      <sheetName val="FIXED_EQUIPMENT"/>
      <sheetName val="CABLE_DATA"/>
      <sheetName val="LEVEL-3"/>
      <sheetName val="Page1"/>
      <sheetName val="Units"/>
      <sheetName val="Building Name"/>
      <sheetName val="MONTHLY PIPING"/>
      <sheetName val="PDATE"/>
      <sheetName val="datalist"/>
      <sheetName val="spare(MCC)"/>
      <sheetName val="TECO"/>
      <sheetName val="ج"/>
      <sheetName val="XL4Poppy"/>
      <sheetName val="وزن مالي"/>
      <sheetName val="Basic Data"/>
      <sheetName val="Validation"/>
      <sheetName val="Eq. Mobilization"/>
      <sheetName val="گزارش روزانه"/>
      <sheetName val="STD"/>
      <sheetName val="H2O_(air,_acid_gas)1"/>
      <sheetName val="Off_gas_ex_Platformer1"/>
      <sheetName val="DR_Exxx_st1"/>
      <sheetName val="CABLE_DATA1"/>
      <sheetName val="3_700_Bulk_Factors"/>
      <sheetName val="FIXED_EQUIPMENT1"/>
      <sheetName val="جدول_توزيع_پيشرفت"/>
      <sheetName val="SUMMARY SHEET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wnloadHandler"/>
    </sheetNames>
    <definedNames>
      <definedName name="BVCBB"/>
      <definedName name="O2air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SUMMARY SHEET"/>
      <sheetName val="General"/>
      <sheetName val="CalmingSection_Labels"/>
      <sheetName val="GeneralFeedDevices_Labels"/>
      <sheetName val="Welcome"/>
      <sheetName val="LABTOTAL"/>
      <sheetName val="OIL SYST DATA SHTS"/>
      <sheetName val="Sheet1"/>
      <sheetName val=" - Remaining Works By Disciplin"/>
      <sheetName val="Refrence"/>
      <sheetName val="Refrence JP"/>
      <sheetName val="Glands"/>
      <sheetName val="Settings"/>
      <sheetName val="RFP002"/>
      <sheetName val="CIV"/>
      <sheetName val="SILICATE"/>
      <sheetName val="OU"/>
      <sheetName val="FIXED EQUIPMENT"/>
      <sheetName val="PLAN QTY"/>
      <sheetName val="خلاصه نتايج حاصل ازجداول 1الي 3"/>
      <sheetName val="REFF-STST"/>
      <sheetName val="Front Page"/>
      <sheetName val="Design_spreadsheet_ver2a_simple"/>
      <sheetName val="SUMMARY_SHEET"/>
      <sheetName val="PLAN_QTY"/>
      <sheetName val="OIL_SYST_DATA_SHTS"/>
      <sheetName val="_-_Remaining_Works_By_Disciplin"/>
      <sheetName val="TOTAL EP"/>
      <sheetName val="Corrib Haz"/>
      <sheetName val="procurement"/>
      <sheetName val="GD01"/>
      <sheetName val="RAYHANEH FWBS L4"/>
      <sheetName val="Loads"/>
      <sheetName val="Pages 1-5"/>
      <sheetName val="Units"/>
      <sheetName val="EQUIPMENT"/>
      <sheetName val="ITB COST"/>
      <sheetName val="UOP"/>
      <sheetName val="Sheet3"/>
      <sheetName val="LEVEL-3"/>
      <sheetName val="Sheet2"/>
      <sheetName val="PH8_welding"/>
      <sheetName val="H2O (air, acid gas)"/>
      <sheetName val="Summary Sheets"/>
      <sheetName val="Base"/>
      <sheetName val="Numbering"/>
      <sheetName val="合成単価作成表-BLDG"/>
      <sheetName val="factors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mparison"/>
      <sheetName val="Sheet2"/>
      <sheetName val="Sheet1"/>
      <sheetName val="Settings"/>
      <sheetName val="PropSets"/>
      <sheetName val="Output Template"/>
      <sheetName val="Comparison Output Template"/>
      <sheetName val="Output (1)"/>
      <sheetName val="HSR_Unit106_summer"/>
      <sheetName val="Heat"/>
      <sheetName val="Feed"/>
      <sheetName val="REFRENCE-NOT INCLUDED IN PRINT"/>
      <sheetName val="//ukprojects.worleyparsons.com/"/>
      <sheetName val="BOM"/>
      <sheetName val="Setting"/>
      <sheetName val="TMP"/>
      <sheetName val="WPA (E)"/>
      <sheetName val="TOTAL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Input"/>
      <sheetName val="REFRENCE-NOT INCLUDED IN PRINT"/>
      <sheetName val="Refrence"/>
      <sheetName val="Sheet1"/>
      <sheetName val="DCS &amp; SD3 REV 7 (2)"/>
      <sheetName val="Sheet2"/>
      <sheetName val="ITB COST"/>
      <sheetName val="Off gas ex Platformer"/>
      <sheetName val="BOM"/>
      <sheetName val="Rev"/>
      <sheetName val="合成単価作成表-BLDG"/>
      <sheetName val="General"/>
      <sheetName val="Cover"/>
      <sheetName val="RFP002"/>
      <sheetName val="Page 1"/>
      <sheetName val="Settings"/>
      <sheetName val="Refrence JP"/>
      <sheetName val="Survey-Material"/>
      <sheetName val="Equipment"/>
      <sheetName val="ج"/>
      <sheetName val="CAL"/>
      <sheetName val="COVERSHEET PAGE"/>
      <sheetName val="procurement"/>
      <sheetName val="TOTAL"/>
      <sheetName val="PLAN QTY"/>
      <sheetName val="ENG_prog"/>
      <sheetName val="Loads"/>
      <sheetName val="Flange Per Item"/>
      <sheetName val="Code"/>
      <sheetName val="Units"/>
      <sheetName val="Test Package No"/>
      <sheetName val="H2O_(air,_acid_gas)"/>
      <sheetName val="PH8_welding"/>
      <sheetName val="export639"/>
      <sheetName val="calmingsection_labels"/>
      <sheetName val="Welcome"/>
      <sheetName val="DRUM"/>
      <sheetName val="Eq. Mobilization"/>
      <sheetName val="CBS"/>
      <sheetName val="Contract"/>
      <sheetName val="BID1"/>
      <sheetName val="FIXED EQUIPMENT"/>
      <sheetName val="conc__S_and_H2O"/>
      <sheetName val="REFRENCE-NOT_INCLUDED_IN_PRINT"/>
      <sheetName val="Page_1"/>
      <sheetName val="DCS_&amp;_SD3_REV_7_(2)"/>
      <sheetName val="ITB_COST"/>
      <sheetName val="Off_gas_ex_Platformer"/>
      <sheetName val="Refrence_JP"/>
      <sheetName val="COVERSHEET_PAGE"/>
      <sheetName val="Dep. Progress"/>
      <sheetName val="Config I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4">
          <cell r="F4">
            <v>0.24178978790591785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mparison"/>
      <sheetName val="Output (1)"/>
      <sheetName val="Settings"/>
      <sheetName val="PropSets"/>
      <sheetName val="Output Template"/>
      <sheetName val="Comparison Output Template"/>
      <sheetName val="H2O (air, acid gas)"/>
      <sheetName val="Copy of HSR 1.6 (sp 1718)"/>
      <sheetName val="GeneralFeedDevices_Labels"/>
      <sheetName val="SS2"/>
      <sheetName val="Cover"/>
    </sheetNames>
    <sheetDataSet>
      <sheetData sheetId="0"/>
      <sheetData sheetId="1"/>
      <sheetData sheetId="2"/>
      <sheetData sheetId="3" refreshError="1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s SHELL 05-03-00"/>
      <sheetName val="H2O (air, acid gas)"/>
      <sheetName val="Off gas ex Platformer"/>
      <sheetName val="Refrence"/>
      <sheetName val="K-2201"/>
      <sheetName val="FIXED EQUIPMENT"/>
      <sheetName val="GeneralFeedDevices_Labels"/>
      <sheetName val="Calcs SHELL 05-03-00.xls"/>
      <sheetName val="socket &amp; plug"/>
      <sheetName val="LEGEND"/>
      <sheetName val="Settings"/>
      <sheetName val="Units"/>
      <sheetName val="API610 Type BB"/>
      <sheetName val="API610 Type VS"/>
      <sheetName val="Instructions"/>
      <sheetName val="LOGO Sheet-Portraite"/>
      <sheetName val="COVER"/>
      <sheetName val="REFRENCE-NOT INCLUDED IN PRINT"/>
      <sheetName val="General"/>
      <sheetName val="Calcs%20SHELL%2005-03-00.xls"/>
      <sheetName val="ج"/>
      <sheetName val="Heat"/>
      <sheetName val="Feed"/>
      <sheetName val="Man Power &amp; Comp"/>
      <sheetName val="1"/>
      <sheetName val="//10.10.1.51/My Documents/Paque"/>
      <sheetName val=""/>
      <sheetName val="Page 1"/>
      <sheetName val="Page 2"/>
      <sheetName val="Refrence JP"/>
      <sheetName val="Original"/>
      <sheetName val="3"/>
      <sheetName val="4.2.1"/>
      <sheetName val="ITB COST"/>
      <sheetName val="LIsts"/>
      <sheetName val="TOTAL"/>
      <sheetName val="DB"/>
      <sheetName val="Base_Data"/>
      <sheetName val="List Names"/>
      <sheetName val="RFP002"/>
      <sheetName val="PLAN QTY"/>
      <sheetName val="본지점중"/>
      <sheetName val="[Calcs SHELL 05-03-00.xls]__1_2"/>
      <sheetName val="mesc"/>
      <sheetName val="Sheet1"/>
      <sheetName val="DATA"/>
      <sheetName val="All"/>
      <sheetName val="__10.10.1.51_My Documents_Paqu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AH805" totalsRowShown="0" tableBorderDxfId="41">
  <autoFilter ref="A6:AH805" xr:uid="{00000000-0009-0000-0100-000001000000}"/>
  <tableColumns count="34">
    <tableColumn id="1" xr3:uid="{00000000-0010-0000-0000-000001000000}" name="Column1" dataDxfId="40"/>
    <tableColumn id="2" xr3:uid="{00000000-0010-0000-0000-000002000000}" name="Column2" dataDxfId="39"/>
    <tableColumn id="3" xr3:uid="{00000000-0010-0000-0000-000003000000}" name="Column3" dataDxfId="38"/>
    <tableColumn id="4" xr3:uid="{00000000-0010-0000-0000-000004000000}" name="Column4" dataDxfId="37"/>
    <tableColumn id="5" xr3:uid="{00000000-0010-0000-0000-000005000000}" name="Column5" dataDxfId="36"/>
    <tableColumn id="6" xr3:uid="{00000000-0010-0000-0000-000006000000}" name="Column6" dataDxfId="35"/>
    <tableColumn id="7" xr3:uid="{00000000-0010-0000-0000-000007000000}" name="Column7" dataDxfId="34"/>
    <tableColumn id="8" xr3:uid="{00000000-0010-0000-0000-000008000000}" name="Column8" dataDxfId="33"/>
    <tableColumn id="9" xr3:uid="{00000000-0010-0000-0000-000009000000}" name="Column9" dataDxfId="32"/>
    <tableColumn id="10" xr3:uid="{00000000-0010-0000-0000-00000A000000}" name="Column10" dataDxfId="31">
      <calculatedColumnFormula>I7*H7</calculatedColumnFormula>
    </tableColumn>
    <tableColumn id="11" xr3:uid="{00000000-0010-0000-0000-00000B000000}" name="Column11" dataDxfId="30" dataCellStyle="Percent">
      <calculatedColumnFormula>L7*$J7</calculatedColumnFormula>
    </tableColumn>
    <tableColumn id="12" xr3:uid="{00000000-0010-0000-0000-00000C000000}" name="Column12" dataDxfId="29" dataCellStyle="Percent"/>
    <tableColumn id="13" xr3:uid="{00000000-0010-0000-0000-00000D000000}" name="Column13" dataDxfId="28" dataCellStyle="Percent">
      <calculatedColumnFormula>N7*$J7</calculatedColumnFormula>
    </tableColumn>
    <tableColumn id="14" xr3:uid="{00000000-0010-0000-0000-00000E000000}" name="Column14" dataDxfId="27" dataCellStyle="Percent"/>
    <tableColumn id="15" xr3:uid="{00000000-0010-0000-0000-00000F000000}" name="Column15" dataDxfId="26" dataCellStyle="Percent">
      <calculatedColumnFormula>P7*$J7</calculatedColumnFormula>
    </tableColumn>
    <tableColumn id="16" xr3:uid="{00000000-0010-0000-0000-000010000000}" name="Column16" dataDxfId="25" dataCellStyle="Percent"/>
    <tableColumn id="17" xr3:uid="{00000000-0010-0000-0000-000011000000}" name="Column17" dataDxfId="24" dataCellStyle="Percent">
      <calculatedColumnFormula>R7*$J7</calculatedColumnFormula>
    </tableColumn>
    <tableColumn id="18" xr3:uid="{00000000-0010-0000-0000-000012000000}" name="Column18" dataDxfId="23" dataCellStyle="Percent"/>
    <tableColumn id="19" xr3:uid="{00000000-0010-0000-0000-000013000000}" name="Column19" dataDxfId="22" dataCellStyle="Percent">
      <calculatedColumnFormula>T7*$J7</calculatedColumnFormula>
    </tableColumn>
    <tableColumn id="20" xr3:uid="{00000000-0010-0000-0000-000014000000}" name="Column20" dataDxfId="21" dataCellStyle="Percent"/>
    <tableColumn id="21" xr3:uid="{00000000-0010-0000-0000-000015000000}" name="Column21" dataDxfId="20" dataCellStyle="Percent">
      <calculatedColumnFormula>V7*$J7</calculatedColumnFormula>
    </tableColumn>
    <tableColumn id="22" xr3:uid="{00000000-0010-0000-0000-000016000000}" name="Column22" dataDxfId="19" dataCellStyle="Percent"/>
    <tableColumn id="23" xr3:uid="{00000000-0010-0000-0000-000017000000}" name="Column23" dataDxfId="18" dataCellStyle="Percent"/>
    <tableColumn id="24" xr3:uid="{00000000-0010-0000-0000-000018000000}" name="Column24" dataDxfId="17" dataCellStyle="Percent"/>
    <tableColumn id="25" xr3:uid="{00000000-0010-0000-0000-000019000000}" name="Column25" dataDxfId="16"/>
    <tableColumn id="26" xr3:uid="{00000000-0010-0000-0000-00001A000000}" name="Column26" dataDxfId="15" dataCellStyle="Percent">
      <calculatedColumnFormula>Y7/J7</calculatedColumnFormula>
    </tableColumn>
    <tableColumn id="27" xr3:uid="{00000000-0010-0000-0000-00001B000000}" name="Column27" dataDxfId="14" dataCellStyle="Percent"/>
    <tableColumn id="28" xr3:uid="{00000000-0010-0000-0000-00001C000000}" name="Column28" dataDxfId="13" dataCellStyle="Percent"/>
    <tableColumn id="29" xr3:uid="{00000000-0010-0000-0000-00001D000000}" name="Column29" dataDxfId="12"/>
    <tableColumn id="30" xr3:uid="{00000000-0010-0000-0000-00001E000000}" name="Column30" dataDxfId="11" dataCellStyle="Percent">
      <calculatedColumnFormula>AC7/J7</calculatedColumnFormula>
    </tableColumn>
    <tableColumn id="31" xr3:uid="{00000000-0010-0000-0000-00001F000000}" name="Column31" dataDxfId="10" dataCellStyle="Percent"/>
    <tableColumn id="32" xr3:uid="{00000000-0010-0000-0000-000020000000}" name="Column32" dataDxfId="9">
      <calculatedColumnFormula>Table1[[#This Row],[Column33]]*Table1[[#This Row],[Column10]]</calculatedColumnFormula>
    </tableColumn>
    <tableColumn id="33" xr3:uid="{00000000-0010-0000-0000-000021000000}" name="Column33" dataDxfId="8" dataCellStyle="Percent">
      <calculatedColumnFormula>AF7/J7</calculatedColumnFormula>
    </tableColumn>
    <tableColumn id="34" xr3:uid="{00000000-0010-0000-0000-000022000000}" name="Column34" dataDxfId="7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BB256"/>
  <sheetViews>
    <sheetView tabSelected="1" view="pageBreakPreview" topLeftCell="B1" zoomScale="19" zoomScaleNormal="100" zoomScaleSheetLayoutView="19" workbookViewId="0">
      <pane xSplit="8" ySplit="7" topLeftCell="J8" activePane="bottomRight" state="frozen"/>
      <selection activeCell="D20" sqref="D20:H20"/>
      <selection pane="topRight" activeCell="D20" sqref="D20:H20"/>
      <selection pane="bottomLeft" activeCell="D20" sqref="D20:H20"/>
      <selection pane="bottomRight" activeCell="V16" sqref="V16"/>
    </sheetView>
  </sheetViews>
  <sheetFormatPr defaultColWidth="9" defaultRowHeight="15"/>
  <cols>
    <col min="1" max="1" width="1.140625" style="76" customWidth="1"/>
    <col min="2" max="2" width="9" style="76" hidden="1" customWidth="1"/>
    <col min="3" max="3" width="0.140625" style="76" hidden="1" customWidth="1"/>
    <col min="4" max="4" width="11.28515625" style="76" hidden="1" customWidth="1"/>
    <col min="5" max="5" width="40.85546875" style="76" hidden="1" customWidth="1"/>
    <col min="6" max="6" width="32.7109375" style="76" hidden="1" customWidth="1"/>
    <col min="7" max="7" width="85.140625" style="76" hidden="1" customWidth="1"/>
    <col min="8" max="8" width="62.28515625" style="76" hidden="1" customWidth="1"/>
    <col min="9" max="9" width="108.7109375" style="90" customWidth="1"/>
    <col min="10" max="10" width="49.28515625" style="90" customWidth="1"/>
    <col min="11" max="11" width="81.28515625" style="91" customWidth="1"/>
    <col min="12" max="12" width="61" style="90" customWidth="1"/>
    <col min="13" max="13" width="60" style="90" customWidth="1"/>
    <col min="14" max="14" width="65.28515625" style="90" customWidth="1"/>
    <col min="15" max="15" width="60" style="90" customWidth="1"/>
    <col min="16" max="16" width="68.42578125" style="92" customWidth="1"/>
    <col min="17" max="17" width="60" style="90" customWidth="1"/>
    <col min="18" max="18" width="74.28515625" style="93" customWidth="1"/>
    <col min="19" max="19" width="60" style="90" customWidth="1"/>
    <col min="20" max="20" width="64.140625" style="93" customWidth="1"/>
    <col min="21" max="21" width="60" style="90" customWidth="1"/>
    <col min="22" max="22" width="61.85546875" style="93" customWidth="1"/>
    <col min="23" max="23" width="60" style="90" customWidth="1"/>
    <col min="24" max="25" width="60" style="90" hidden="1" customWidth="1"/>
    <col min="26" max="26" width="60" style="94" customWidth="1"/>
    <col min="27" max="27" width="51" style="90" customWidth="1"/>
    <col min="28" max="29" width="60" style="90" hidden="1" customWidth="1"/>
    <col min="30" max="30" width="56.140625" style="94" customWidth="1"/>
    <col min="31" max="31" width="46.42578125" style="90" customWidth="1"/>
    <col min="32" max="32" width="60" style="90" hidden="1" customWidth="1"/>
    <col min="33" max="33" width="45" style="94" customWidth="1"/>
    <col min="34" max="34" width="45" style="90" customWidth="1"/>
    <col min="35" max="35" width="55.5703125" style="90" customWidth="1"/>
    <col min="36" max="36" width="53.42578125" style="95" customWidth="1"/>
    <col min="37" max="38" width="52.5703125" style="76" hidden="1" customWidth="1"/>
    <col min="39" max="39" width="63.140625" style="90" hidden="1" customWidth="1"/>
    <col min="40" max="40" width="71.42578125" style="76" hidden="1" customWidth="1"/>
    <col min="41" max="41" width="9" style="76" customWidth="1"/>
    <col min="42" max="53" width="9" style="76"/>
    <col min="54" max="54" width="66.5703125" style="76" bestFit="1" customWidth="1"/>
    <col min="55" max="16384" width="9" style="76"/>
  </cols>
  <sheetData>
    <row r="1" spans="1:54" ht="29.45" customHeight="1">
      <c r="B1" s="77"/>
      <c r="C1" s="174" t="s">
        <v>550</v>
      </c>
      <c r="D1" s="175"/>
      <c r="E1" s="175"/>
      <c r="F1" s="175"/>
      <c r="G1" s="175"/>
      <c r="H1" s="175"/>
      <c r="I1" s="175"/>
      <c r="J1" s="176"/>
      <c r="K1" s="170" t="s">
        <v>274</v>
      </c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78"/>
      <c r="AC1" s="78"/>
      <c r="AD1" s="189"/>
      <c r="AE1" s="189"/>
      <c r="AF1" s="189"/>
      <c r="AG1" s="189"/>
      <c r="AH1" s="189"/>
      <c r="AI1" s="189"/>
      <c r="AJ1" s="190"/>
    </row>
    <row r="2" spans="1:54" ht="195" customHeight="1">
      <c r="B2" s="79"/>
      <c r="C2" s="177"/>
      <c r="D2" s="178"/>
      <c r="E2" s="178"/>
      <c r="F2" s="178"/>
      <c r="G2" s="178"/>
      <c r="H2" s="178"/>
      <c r="I2" s="178"/>
      <c r="J2" s="179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80"/>
      <c r="AC2" s="80"/>
      <c r="AD2" s="191"/>
      <c r="AE2" s="191"/>
      <c r="AF2" s="191"/>
      <c r="AG2" s="191"/>
      <c r="AH2" s="191"/>
      <c r="AI2" s="191"/>
      <c r="AJ2" s="192"/>
    </row>
    <row r="3" spans="1:54" ht="156" customHeight="1">
      <c r="B3" s="79"/>
      <c r="C3" s="180"/>
      <c r="D3" s="181"/>
      <c r="E3" s="181"/>
      <c r="F3" s="181"/>
      <c r="G3" s="181"/>
      <c r="H3" s="181"/>
      <c r="I3" s="181"/>
      <c r="J3" s="182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80"/>
      <c r="AC3" s="80"/>
      <c r="AD3" s="191"/>
      <c r="AE3" s="191"/>
      <c r="AF3" s="191"/>
      <c r="AG3" s="191"/>
      <c r="AH3" s="191"/>
      <c r="AI3" s="191"/>
      <c r="AJ3" s="192"/>
      <c r="AK3" s="186" t="s">
        <v>27</v>
      </c>
      <c r="AL3" s="187"/>
      <c r="AM3" s="187"/>
      <c r="AN3" s="123">
        <f>1-(SUM(J8:J34))</f>
        <v>-1.8213580248449546E-6</v>
      </c>
    </row>
    <row r="4" spans="1:54" ht="153.75" customHeight="1">
      <c r="A4" s="188"/>
      <c r="B4" s="81"/>
      <c r="C4" s="63" t="s">
        <v>75</v>
      </c>
      <c r="D4" s="64" t="s">
        <v>16</v>
      </c>
      <c r="E4" s="183" t="s">
        <v>16</v>
      </c>
      <c r="F4" s="183" t="s">
        <v>76</v>
      </c>
      <c r="G4" s="173" t="s">
        <v>77</v>
      </c>
      <c r="H4" s="173" t="s">
        <v>82</v>
      </c>
      <c r="I4" s="166" t="s">
        <v>1</v>
      </c>
      <c r="J4" s="196" t="s">
        <v>81</v>
      </c>
      <c r="K4" s="193" t="s">
        <v>78</v>
      </c>
      <c r="L4" s="164" t="s">
        <v>80</v>
      </c>
      <c r="M4" s="164"/>
      <c r="N4" s="164" t="s">
        <v>9</v>
      </c>
      <c r="O4" s="164"/>
      <c r="P4" s="166" t="s">
        <v>7</v>
      </c>
      <c r="Q4" s="166"/>
      <c r="R4" s="166"/>
      <c r="S4" s="166"/>
      <c r="T4" s="166"/>
      <c r="U4" s="166"/>
      <c r="V4" s="166"/>
      <c r="W4" s="166"/>
      <c r="X4" s="142"/>
      <c r="Y4" s="142"/>
      <c r="Z4" s="166" t="s">
        <v>12</v>
      </c>
      <c r="AA4" s="166"/>
      <c r="AB4" s="142"/>
      <c r="AC4" s="142"/>
      <c r="AD4" s="165" t="s">
        <v>2</v>
      </c>
      <c r="AE4" s="165"/>
      <c r="AF4" s="143"/>
      <c r="AG4" s="165" t="s">
        <v>74</v>
      </c>
      <c r="AH4" s="165"/>
      <c r="AI4" s="165" t="s">
        <v>18</v>
      </c>
      <c r="AJ4" s="172" t="s">
        <v>50</v>
      </c>
      <c r="AK4" s="121" t="s">
        <v>541</v>
      </c>
      <c r="AL4" s="121" t="s">
        <v>542</v>
      </c>
      <c r="AM4" s="121" t="s">
        <v>543</v>
      </c>
      <c r="AN4" s="121" t="s">
        <v>544</v>
      </c>
    </row>
    <row r="5" spans="1:54" s="82" customFormat="1" ht="320.25" customHeight="1">
      <c r="A5" s="188"/>
      <c r="B5" s="81"/>
      <c r="C5" s="63"/>
      <c r="D5" s="64"/>
      <c r="E5" s="183"/>
      <c r="F5" s="183"/>
      <c r="G5" s="173"/>
      <c r="H5" s="173"/>
      <c r="I5" s="166"/>
      <c r="J5" s="196"/>
      <c r="K5" s="194"/>
      <c r="L5" s="164"/>
      <c r="M5" s="164"/>
      <c r="N5" s="164"/>
      <c r="O5" s="164"/>
      <c r="P5" s="165" t="s">
        <v>8</v>
      </c>
      <c r="Q5" s="165"/>
      <c r="R5" s="165" t="s">
        <v>79</v>
      </c>
      <c r="S5" s="165"/>
      <c r="T5" s="167" t="s">
        <v>10</v>
      </c>
      <c r="U5" s="167"/>
      <c r="V5" s="165" t="s">
        <v>11</v>
      </c>
      <c r="W5" s="165"/>
      <c r="X5" s="143"/>
      <c r="Y5" s="143"/>
      <c r="Z5" s="166"/>
      <c r="AA5" s="166"/>
      <c r="AB5" s="142"/>
      <c r="AC5" s="142"/>
      <c r="AD5" s="165"/>
      <c r="AE5" s="165"/>
      <c r="AF5" s="143"/>
      <c r="AG5" s="165"/>
      <c r="AH5" s="165"/>
      <c r="AI5" s="165"/>
      <c r="AJ5" s="172"/>
      <c r="AK5" s="124">
        <v>0.1</v>
      </c>
      <c r="AL5" s="125">
        <v>0.15</v>
      </c>
      <c r="AM5" s="125">
        <v>0.65</v>
      </c>
      <c r="AN5" s="125">
        <v>0.1</v>
      </c>
      <c r="BB5" s="83"/>
    </row>
    <row r="6" spans="1:54" ht="153" customHeight="1">
      <c r="B6" s="79"/>
      <c r="C6" s="63"/>
      <c r="D6" s="64"/>
      <c r="E6" s="183"/>
      <c r="F6" s="183"/>
      <c r="G6" s="173"/>
      <c r="H6" s="173"/>
      <c r="I6" s="166"/>
      <c r="J6" s="196"/>
      <c r="K6" s="195">
        <f>SUM(K8:K35)</f>
        <v>1620002.9506000001</v>
      </c>
      <c r="L6" s="169">
        <v>0.1</v>
      </c>
      <c r="M6" s="169"/>
      <c r="N6" s="169">
        <v>0.15</v>
      </c>
      <c r="O6" s="169"/>
      <c r="P6" s="169">
        <v>0.1</v>
      </c>
      <c r="Q6" s="169"/>
      <c r="R6" s="169">
        <v>0.25</v>
      </c>
      <c r="S6" s="169"/>
      <c r="T6" s="168">
        <v>0.15</v>
      </c>
      <c r="U6" s="168"/>
      <c r="V6" s="169">
        <v>0.05</v>
      </c>
      <c r="W6" s="169"/>
      <c r="X6" s="131"/>
      <c r="Y6" s="131"/>
      <c r="Z6" s="169">
        <v>0.1</v>
      </c>
      <c r="AA6" s="169"/>
      <c r="AB6" s="131"/>
      <c r="AC6" s="131"/>
      <c r="AD6" s="169">
        <v>0.1</v>
      </c>
      <c r="AE6" s="169"/>
      <c r="AF6" s="131"/>
      <c r="AG6" s="169">
        <v>0</v>
      </c>
      <c r="AH6" s="169"/>
      <c r="AI6" s="184">
        <f>SUMPRODUCT(M7*$L$6+O7*$N$6+Q7*$P$6+S7*$R$6+U7*$T$6+W7*$V$6+AA7*$Z$6+AE7*$AD$6+AH7*$AG$6)/1</f>
        <v>0.20509213869135806</v>
      </c>
      <c r="AJ6" s="197">
        <v>0.74409999999999998</v>
      </c>
      <c r="AK6" s="163">
        <v>1</v>
      </c>
      <c r="AL6" s="163">
        <v>1</v>
      </c>
      <c r="AM6" s="163">
        <f>SUMPRODUCT(AM8:AM39,$J8:$J39)</f>
        <v>0.67481663617283971</v>
      </c>
      <c r="AN6" s="163">
        <f>SUMPRODUCT(AN8:AN39,$J8:$J39)</f>
        <v>0.51284663864197555</v>
      </c>
    </row>
    <row r="7" spans="1:54" ht="134.44999999999999" customHeight="1">
      <c r="B7" s="79"/>
      <c r="C7" s="63"/>
      <c r="D7" s="64"/>
      <c r="E7" s="183"/>
      <c r="F7" s="183"/>
      <c r="G7" s="173"/>
      <c r="H7" s="173"/>
      <c r="I7" s="166"/>
      <c r="J7" s="196"/>
      <c r="K7" s="195"/>
      <c r="L7" s="65">
        <f>SUM(L8:L34)</f>
        <v>612332.9506000001</v>
      </c>
      <c r="M7" s="131">
        <f>L7/1620000</f>
        <v>0.37798330283950621</v>
      </c>
      <c r="N7" s="65">
        <f>SUM(N8:N34)</f>
        <v>496332.95060000004</v>
      </c>
      <c r="O7" s="131">
        <f>N7/1620000</f>
        <v>0.30637836456790124</v>
      </c>
      <c r="P7" s="65">
        <f>SUM(P8:P34)</f>
        <v>491061.30780000001</v>
      </c>
      <c r="Q7" s="131">
        <f>P7/1620000</f>
        <v>0.30312426407407406</v>
      </c>
      <c r="R7" s="65">
        <f>SUM(R8:R34)</f>
        <v>356738.30880000006</v>
      </c>
      <c r="S7" s="131">
        <f>R7/1620000</f>
        <v>0.22020883259259263</v>
      </c>
      <c r="T7" s="65">
        <f>SUM(T8:T34)</f>
        <v>223891.64700000006</v>
      </c>
      <c r="U7" s="131">
        <f>T7/1620000</f>
        <v>0.1382047203703704</v>
      </c>
      <c r="V7" s="65">
        <f>SUM(V8:V34)</f>
        <v>171024.00800000003</v>
      </c>
      <c r="W7" s="131">
        <f>V7/1620000</f>
        <v>0.10557037530864199</v>
      </c>
      <c r="X7" s="131"/>
      <c r="Y7" s="131"/>
      <c r="Z7" s="65">
        <f>SUM(Z8:Z34)</f>
        <v>90371.707999999984</v>
      </c>
      <c r="AA7" s="159">
        <f>Z7/1620000</f>
        <v>5.5785004938271598E-2</v>
      </c>
      <c r="AB7" s="131"/>
      <c r="AC7" s="131"/>
      <c r="AD7" s="65">
        <f>SUM(AD8:AD34)</f>
        <v>71032.008000000002</v>
      </c>
      <c r="AE7" s="131">
        <f>AD7/1620000</f>
        <v>4.3846918518518518E-2</v>
      </c>
      <c r="AF7" s="131"/>
      <c r="AG7" s="144">
        <f>SUM(AG8:AG25)</f>
        <v>0</v>
      </c>
      <c r="AH7" s="131">
        <f>AG7/K6</f>
        <v>0</v>
      </c>
      <c r="AI7" s="185"/>
      <c r="AJ7" s="197"/>
      <c r="AK7" s="163"/>
      <c r="AL7" s="163"/>
      <c r="AM7" s="163"/>
      <c r="AN7" s="163"/>
    </row>
    <row r="8" spans="1:54" s="84" customFormat="1" ht="100.5" customHeight="1">
      <c r="B8" s="85"/>
      <c r="C8" s="86"/>
      <c r="D8" s="87"/>
      <c r="E8" s="88"/>
      <c r="F8" s="88"/>
      <c r="G8" s="88"/>
      <c r="H8" s="88"/>
      <c r="I8" s="132" t="s">
        <v>151</v>
      </c>
      <c r="J8" s="133">
        <f>K8/1620000</f>
        <v>8.7318567901234542E-3</v>
      </c>
      <c r="K8" s="134">
        <v>14145.607999999997</v>
      </c>
      <c r="L8" s="134">
        <v>14145.607999999997</v>
      </c>
      <c r="M8" s="135">
        <v>1</v>
      </c>
      <c r="N8" s="134">
        <v>14145.607999999997</v>
      </c>
      <c r="O8" s="135">
        <v>1</v>
      </c>
      <c r="P8" s="134">
        <f>'STRUCTURE DETAIL'!O7</f>
        <v>14145.607999999997</v>
      </c>
      <c r="Q8" s="135">
        <f>P8/$K8</f>
        <v>1</v>
      </c>
      <c r="R8" s="134">
        <f>'STRUCTURE DETAIL'!Q7</f>
        <v>14145.607999999997</v>
      </c>
      <c r="S8" s="135">
        <f>R8/$K8</f>
        <v>1</v>
      </c>
      <c r="T8" s="134">
        <f>'STRUCTURE DETAIL'!S7</f>
        <v>14145.607999999997</v>
      </c>
      <c r="U8" s="135">
        <f>T8/$K8</f>
        <v>1</v>
      </c>
      <c r="V8" s="134">
        <f>'STRUCTURE DETAIL'!U7</f>
        <v>14145.607999999997</v>
      </c>
      <c r="W8" s="135">
        <f t="shared" ref="W8:W12" si="0">V8/$K8</f>
        <v>1</v>
      </c>
      <c r="X8" s="135"/>
      <c r="Y8" s="135"/>
      <c r="Z8" s="134">
        <f>'STRUCTURE DETAIL'!Y7</f>
        <v>14145.607999999997</v>
      </c>
      <c r="AA8" s="135">
        <f t="shared" ref="AA8:AA12" si="1">Z8/$K8</f>
        <v>1</v>
      </c>
      <c r="AB8" s="135"/>
      <c r="AC8" s="135"/>
      <c r="AD8" s="134">
        <f>'STRUCTURE DETAIL'!AC7</f>
        <v>14145.607999999997</v>
      </c>
      <c r="AE8" s="135">
        <f t="shared" ref="AE8:AE12" si="2">AD8/$K8</f>
        <v>1</v>
      </c>
      <c r="AF8" s="135"/>
      <c r="AG8" s="134"/>
      <c r="AH8" s="135"/>
      <c r="AI8" s="136">
        <f>SUMPRODUCT(M8*$L$6+O8*$N$6+Q8*$P$6+S8*$R$6+U8*$T$6+W8*$V$6+AA8*$Z$6+AE8*$AD$6+AH8*$AG$6)/1</f>
        <v>1</v>
      </c>
      <c r="AJ8" s="137">
        <f>(AK8*AK$5+AL8*AL$5+AM8*AM$5+AN8*AN$5)</f>
        <v>1</v>
      </c>
      <c r="AK8" s="122">
        <v>1</v>
      </c>
      <c r="AL8" s="122">
        <v>1</v>
      </c>
      <c r="AM8" s="126">
        <v>1</v>
      </c>
      <c r="AN8" s="126">
        <v>1</v>
      </c>
    </row>
    <row r="9" spans="1:54" s="84" customFormat="1" ht="100.5" customHeight="1">
      <c r="B9" s="85"/>
      <c r="C9" s="86"/>
      <c r="D9" s="87"/>
      <c r="E9" s="88"/>
      <c r="F9" s="88"/>
      <c r="G9" s="88"/>
      <c r="H9" s="88"/>
      <c r="I9" s="132" t="s">
        <v>163</v>
      </c>
      <c r="J9" s="133">
        <f t="shared" ref="J9:J11" si="3">K9/1620000</f>
        <v>4.7657316049382697E-2</v>
      </c>
      <c r="K9" s="134">
        <f>'STRUCTURE DETAIL'!J35</f>
        <v>77204.85199999997</v>
      </c>
      <c r="L9" s="134">
        <f>'STRUCTURE DETAIL'!K35</f>
        <v>77204.85199999997</v>
      </c>
      <c r="M9" s="135">
        <v>1</v>
      </c>
      <c r="N9" s="134">
        <f>O9*K9</f>
        <v>77204.85199999997</v>
      </c>
      <c r="O9" s="135">
        <v>1</v>
      </c>
      <c r="P9" s="134">
        <f>'STRUCTURE DETAIL'!O35</f>
        <v>75811.199999999983</v>
      </c>
      <c r="Q9" s="135">
        <f>P9/$K9</f>
        <v>0.98194864747619759</v>
      </c>
      <c r="R9" s="134">
        <f>'STRUCTURE DETAIL'!Q35</f>
        <v>68427.08199999998</v>
      </c>
      <c r="S9" s="135">
        <f t="shared" ref="S9:U12" si="4">R9/$K9</f>
        <v>0.88630546173445168</v>
      </c>
      <c r="T9" s="134">
        <f>'STRUCTURE DETAIL'!S35</f>
        <v>46802.920000000013</v>
      </c>
      <c r="U9" s="135">
        <f t="shared" si="4"/>
        <v>0.60621733981175208</v>
      </c>
      <c r="V9" s="134">
        <f>'STRUCTURE DETAIL'!U35</f>
        <v>28400.200000000004</v>
      </c>
      <c r="W9" s="135">
        <f t="shared" si="0"/>
        <v>0.36785511874305538</v>
      </c>
      <c r="X9" s="135"/>
      <c r="Y9" s="135"/>
      <c r="Z9" s="134">
        <f>'STRUCTURE DETAIL'!Y35</f>
        <v>12062.1</v>
      </c>
      <c r="AA9" s="135">
        <f t="shared" si="1"/>
        <v>0.1562349993236177</v>
      </c>
      <c r="AB9" s="135"/>
      <c r="AC9" s="135"/>
      <c r="AD9" s="134">
        <f>'STRUCTURE DETAIL'!AC35</f>
        <v>8920.1</v>
      </c>
      <c r="AE9" s="135">
        <f t="shared" si="2"/>
        <v>0.11553807524946753</v>
      </c>
      <c r="AF9" s="135"/>
      <c r="AG9" s="134"/>
      <c r="AH9" s="135"/>
      <c r="AI9" s="136">
        <f t="shared" ref="AI9" si="5">SUMPRODUCT(M9*$L$6+O9*$N$6+Q9*$P$6+S9*$R$6+U9*$T$6+W9*$V$6+AA9*$Z$6+AE9*$AD$6+AH9*$AG$6)/1</f>
        <v>0.7062738945474567</v>
      </c>
      <c r="AJ9" s="137">
        <f>(AK9*AK$5+AL9*AL$5+AM9*AM$5+AN9*AN$5)</f>
        <v>1</v>
      </c>
      <c r="AK9" s="122">
        <v>1</v>
      </c>
      <c r="AL9" s="122">
        <v>1</v>
      </c>
      <c r="AM9" s="126">
        <v>1</v>
      </c>
      <c r="AN9" s="126">
        <v>1</v>
      </c>
    </row>
    <row r="10" spans="1:54" s="84" customFormat="1" ht="100.5" customHeight="1">
      <c r="B10" s="85"/>
      <c r="C10" s="86"/>
      <c r="D10" s="87"/>
      <c r="E10" s="88"/>
      <c r="F10" s="88"/>
      <c r="G10" s="88"/>
      <c r="H10" s="88"/>
      <c r="I10" s="132" t="s">
        <v>216</v>
      </c>
      <c r="J10" s="133">
        <f t="shared" si="3"/>
        <v>0.11215235234567905</v>
      </c>
      <c r="K10" s="134">
        <f>'STRUCTURE DETAIL'!J110</f>
        <v>181686.81080000006</v>
      </c>
      <c r="L10" s="134">
        <f>'STRUCTURE DETAIL'!K110</f>
        <v>181686.81080000006</v>
      </c>
      <c r="M10" s="135">
        <f>L10/$K10</f>
        <v>1</v>
      </c>
      <c r="N10" s="134">
        <f>O10*K10</f>
        <v>181686.81080000006</v>
      </c>
      <c r="O10" s="135">
        <v>1</v>
      </c>
      <c r="P10" s="134">
        <f>'STRUCTURE DETAIL'!O110</f>
        <v>177808.82000000007</v>
      </c>
      <c r="Q10" s="135">
        <f>P10/$K10</f>
        <v>0.97865562842495557</v>
      </c>
      <c r="R10" s="134">
        <f>'STRUCTURE DETAIL'!Q110</f>
        <v>163825.70000000007</v>
      </c>
      <c r="S10" s="135">
        <f t="shared" si="4"/>
        <v>0.90169285969986335</v>
      </c>
      <c r="T10" s="134">
        <f>'STRUCTURE DETAIL'!S110</f>
        <v>119133.50000000004</v>
      </c>
      <c r="U10" s="135">
        <f t="shared" si="4"/>
        <v>0.65570802567029263</v>
      </c>
      <c r="V10" s="134">
        <f>'STRUCTURE DETAIL'!U110</f>
        <v>107886.20000000003</v>
      </c>
      <c r="W10" s="135">
        <f t="shared" si="0"/>
        <v>0.59380314688202995</v>
      </c>
      <c r="X10" s="135"/>
      <c r="Y10" s="135"/>
      <c r="Z10" s="134">
        <f>'STRUCTURE DETAIL'!Y110</f>
        <v>64163.999999999978</v>
      </c>
      <c r="AA10" s="135">
        <f t="shared" si="1"/>
        <v>0.35315717039379041</v>
      </c>
      <c r="AB10" s="135"/>
      <c r="AC10" s="135"/>
      <c r="AD10" s="134">
        <f>'STRUCTURE DETAIL'!AC110</f>
        <v>47966.299999999996</v>
      </c>
      <c r="AE10" s="135">
        <f t="shared" si="2"/>
        <v>0.26400540462345978</v>
      </c>
      <c r="AF10" s="135"/>
      <c r="AG10" s="134"/>
      <c r="AH10" s="135"/>
      <c r="AI10" s="136">
        <f>SUMPRODUCT(M10*$L$6+O10*$N$6+Q10*$P$6+S10*$R$6+U10*$T$6+W10*$V$6+AA10*$Z$6+AE10*$AD$6+AH10*$AG$6)/1</f>
        <v>0.76305139646383191</v>
      </c>
      <c r="AJ10" s="137">
        <f>(AK10*AK$5+AL10*AL$5+AM10*AM$5+AN10*AN$5)</f>
        <v>1</v>
      </c>
      <c r="AK10" s="122">
        <v>1</v>
      </c>
      <c r="AL10" s="122">
        <v>1</v>
      </c>
      <c r="AM10" s="126">
        <v>1</v>
      </c>
      <c r="AN10" s="126">
        <v>1</v>
      </c>
    </row>
    <row r="11" spans="1:54" s="84" customFormat="1" ht="100.5" customHeight="1">
      <c r="B11" s="85"/>
      <c r="C11" s="86"/>
      <c r="D11" s="87"/>
      <c r="E11" s="88"/>
      <c r="F11" s="88"/>
      <c r="G11" s="88"/>
      <c r="H11" s="88"/>
      <c r="I11" s="132" t="s">
        <v>334</v>
      </c>
      <c r="J11" s="133">
        <f t="shared" si="3"/>
        <v>4.3416962839506155E-2</v>
      </c>
      <c r="K11" s="134">
        <f>'STRUCTURE DETAIL'!J243</f>
        <v>70335.479799999972</v>
      </c>
      <c r="L11" s="134">
        <f>'STRUCTURE DETAIL'!K243</f>
        <v>70335.479799999972</v>
      </c>
      <c r="M11" s="135">
        <f>L11/$K11</f>
        <v>1</v>
      </c>
      <c r="N11" s="134">
        <f>'STRUCTURE DETAIL'!M243</f>
        <v>70335.479799999972</v>
      </c>
      <c r="O11" s="135">
        <v>1</v>
      </c>
      <c r="P11" s="134">
        <f>K11</f>
        <v>70335.479799999972</v>
      </c>
      <c r="Q11" s="135">
        <f>P11/$K11</f>
        <v>1</v>
      </c>
      <c r="R11" s="134">
        <f>'STRUCTURE DETAIL'!Q243</f>
        <v>60841.638800000037</v>
      </c>
      <c r="S11" s="135">
        <f t="shared" si="4"/>
        <v>0.86502059803962639</v>
      </c>
      <c r="T11" s="134">
        <f>'STRUCTURE DETAIL'!S243</f>
        <v>32473.618999999999</v>
      </c>
      <c r="U11" s="135">
        <f t="shared" si="4"/>
        <v>0.46169613248305463</v>
      </c>
      <c r="V11" s="134">
        <f>'STRUCTURE DETAIL'!U243</f>
        <v>20592</v>
      </c>
      <c r="W11" s="135">
        <f t="shared" si="0"/>
        <v>0.29276831633982836</v>
      </c>
      <c r="X11" s="135"/>
      <c r="Y11" s="135"/>
      <c r="Z11" s="134">
        <f>'STRUCTURE DETAIL'!Y243</f>
        <v>0</v>
      </c>
      <c r="AA11" s="135">
        <f t="shared" si="1"/>
        <v>0</v>
      </c>
      <c r="AB11" s="135"/>
      <c r="AC11" s="135"/>
      <c r="AD11" s="134">
        <f>'STRUCTURE DETAIL'!AC243</f>
        <v>0</v>
      </c>
      <c r="AE11" s="135">
        <f t="shared" si="2"/>
        <v>0</v>
      </c>
      <c r="AF11" s="135"/>
      <c r="AG11" s="134"/>
      <c r="AH11" s="135"/>
      <c r="AI11" s="136">
        <f>SUMPRODUCT(M11*$L$6+O11*$N$6+Q11*$P$6+S11*$R$6+U11*$T$6+W11*$V$6+AA11*$Z$6+AE11*$AD$6+AH11*$AG$6)/1</f>
        <v>0.65014798519935624</v>
      </c>
      <c r="AJ11" s="137">
        <f t="shared" ref="AJ11:AJ32" si="6">(AK11*AK$5+AL11*AL$5+AM11*AM$5+AN11*AN$5)</f>
        <v>1</v>
      </c>
      <c r="AK11" s="122">
        <v>1</v>
      </c>
      <c r="AL11" s="122">
        <v>1</v>
      </c>
      <c r="AM11" s="160">
        <v>1</v>
      </c>
      <c r="AN11" s="126">
        <v>1</v>
      </c>
    </row>
    <row r="12" spans="1:54" s="84" customFormat="1" ht="100.5" customHeight="1">
      <c r="B12" s="85"/>
      <c r="C12" s="86"/>
      <c r="D12" s="87"/>
      <c r="E12" s="88"/>
      <c r="F12" s="88"/>
      <c r="G12" s="88"/>
      <c r="H12" s="88"/>
      <c r="I12" s="132" t="s">
        <v>358</v>
      </c>
      <c r="J12" s="133">
        <f>K12/1620000</f>
        <v>4.5779506172839511E-2</v>
      </c>
      <c r="K12" s="134">
        <v>74162.8</v>
      </c>
      <c r="L12" s="134">
        <v>74162.8</v>
      </c>
      <c r="M12" s="135">
        <f>L12/$K12</f>
        <v>1</v>
      </c>
      <c r="N12" s="134">
        <v>74162.8</v>
      </c>
      <c r="O12" s="135">
        <v>1</v>
      </c>
      <c r="P12" s="134">
        <v>74162.8</v>
      </c>
      <c r="Q12" s="135">
        <f>P12/$K12</f>
        <v>1</v>
      </c>
      <c r="R12" s="134">
        <f>'STRUCTURE DETAIL'!Q402</f>
        <v>29442.699999999979</v>
      </c>
      <c r="S12" s="135">
        <f t="shared" si="4"/>
        <v>0.39700092229527439</v>
      </c>
      <c r="T12" s="134">
        <f>'STRUCTURE DETAIL'!S402</f>
        <v>11335.999999999998</v>
      </c>
      <c r="U12" s="135">
        <f t="shared" si="4"/>
        <v>0.1528529127810708</v>
      </c>
      <c r="V12" s="134">
        <f>'STRUCTURE DETAIL'!U402</f>
        <v>0</v>
      </c>
      <c r="W12" s="135">
        <f t="shared" si="0"/>
        <v>0</v>
      </c>
      <c r="X12" s="135"/>
      <c r="Y12" s="135"/>
      <c r="Z12" s="134">
        <f>'STRUCTURE DETAIL'!Y402</f>
        <v>0</v>
      </c>
      <c r="AA12" s="135">
        <f t="shared" si="1"/>
        <v>0</v>
      </c>
      <c r="AB12" s="135"/>
      <c r="AC12" s="135"/>
      <c r="AD12" s="134">
        <f>'STRUCTURE DETAIL'!AC402</f>
        <v>0</v>
      </c>
      <c r="AE12" s="135">
        <f t="shared" si="2"/>
        <v>0</v>
      </c>
      <c r="AF12" s="135"/>
      <c r="AG12" s="134"/>
      <c r="AH12" s="135"/>
      <c r="AI12" s="136">
        <f>SUMPRODUCT(M12*$L$6+O12*$N$6+Q12*$P$6+S12*$R$6+U12*$T$6+W12*$V$6+AA12*$Z$6+AE12*$AD$6+AH12*$AG$6)/1</f>
        <v>0.47217816749097918</v>
      </c>
      <c r="AJ12" s="137">
        <f t="shared" si="6"/>
        <v>0.99299999999999999</v>
      </c>
      <c r="AK12" s="122">
        <v>1</v>
      </c>
      <c r="AL12" s="122">
        <v>1</v>
      </c>
      <c r="AM12" s="127">
        <v>1</v>
      </c>
      <c r="AN12" s="126">
        <v>0.93</v>
      </c>
    </row>
    <row r="13" spans="1:54" s="84" customFormat="1" ht="100.5" customHeight="1">
      <c r="B13" s="85"/>
      <c r="C13" s="86"/>
      <c r="D13" s="87"/>
      <c r="E13" s="88"/>
      <c r="F13" s="88"/>
      <c r="G13" s="88"/>
      <c r="H13" s="88"/>
      <c r="I13" s="132" t="s">
        <v>508</v>
      </c>
      <c r="J13" s="133">
        <f>K13/1620000</f>
        <v>1.5987654320987654E-3</v>
      </c>
      <c r="K13" s="134">
        <v>2590</v>
      </c>
      <c r="L13" s="134"/>
      <c r="M13" s="135"/>
      <c r="N13" s="134"/>
      <c r="O13" s="135"/>
      <c r="P13" s="134"/>
      <c r="Q13" s="135"/>
      <c r="R13" s="134"/>
      <c r="S13" s="135"/>
      <c r="T13" s="134"/>
      <c r="U13" s="135"/>
      <c r="V13" s="134"/>
      <c r="W13" s="135"/>
      <c r="X13" s="135"/>
      <c r="Y13" s="135"/>
      <c r="Z13" s="134"/>
      <c r="AA13" s="135"/>
      <c r="AB13" s="135"/>
      <c r="AC13" s="135"/>
      <c r="AD13" s="134"/>
      <c r="AE13" s="135"/>
      <c r="AF13" s="135"/>
      <c r="AG13" s="134"/>
      <c r="AH13" s="135"/>
      <c r="AI13" s="136"/>
      <c r="AJ13" s="137">
        <f>(AK13*AK$5+AL13*AL$5+AM13*AM$5+AN13*AN$5)</f>
        <v>1</v>
      </c>
      <c r="AK13" s="122">
        <v>1</v>
      </c>
      <c r="AL13" s="122">
        <v>1</v>
      </c>
      <c r="AM13" s="145">
        <v>1</v>
      </c>
      <c r="AN13" s="129">
        <v>1</v>
      </c>
    </row>
    <row r="14" spans="1:54" s="84" customFormat="1" ht="100.5" customHeight="1">
      <c r="B14" s="85"/>
      <c r="C14" s="86"/>
      <c r="D14" s="87"/>
      <c r="E14" s="88"/>
      <c r="F14" s="88"/>
      <c r="G14" s="88"/>
      <c r="H14" s="88"/>
      <c r="I14" s="132" t="s">
        <v>509</v>
      </c>
      <c r="J14" s="133">
        <f t="shared" ref="J14:J19" si="7">K14/1620000</f>
        <v>1.5987654320987654E-3</v>
      </c>
      <c r="K14" s="134">
        <v>2590</v>
      </c>
      <c r="L14" s="134"/>
      <c r="M14" s="135"/>
      <c r="N14" s="134"/>
      <c r="O14" s="135"/>
      <c r="P14" s="134"/>
      <c r="Q14" s="135"/>
      <c r="R14" s="134"/>
      <c r="S14" s="135"/>
      <c r="T14" s="134"/>
      <c r="U14" s="135"/>
      <c r="V14" s="134"/>
      <c r="W14" s="135"/>
      <c r="X14" s="135"/>
      <c r="Y14" s="135"/>
      <c r="Z14" s="134"/>
      <c r="AA14" s="135"/>
      <c r="AB14" s="135"/>
      <c r="AC14" s="135"/>
      <c r="AD14" s="134"/>
      <c r="AE14" s="135"/>
      <c r="AF14" s="135"/>
      <c r="AG14" s="134"/>
      <c r="AH14" s="135"/>
      <c r="AI14" s="136"/>
      <c r="AJ14" s="137">
        <f>(AK14*AK$5+AL14*AL$5+AM14*AM$5+AN14*AN$5)</f>
        <v>1</v>
      </c>
      <c r="AK14" s="122">
        <v>1</v>
      </c>
      <c r="AL14" s="122">
        <v>1</v>
      </c>
      <c r="AM14" s="145">
        <v>1</v>
      </c>
      <c r="AN14" s="129">
        <v>1</v>
      </c>
    </row>
    <row r="15" spans="1:54" s="84" customFormat="1" ht="100.5" customHeight="1">
      <c r="B15" s="85"/>
      <c r="C15" s="86"/>
      <c r="D15" s="87"/>
      <c r="E15" s="88"/>
      <c r="F15" s="88"/>
      <c r="G15" s="88"/>
      <c r="H15" s="88"/>
      <c r="I15" s="132" t="s">
        <v>510</v>
      </c>
      <c r="J15" s="133">
        <f t="shared" si="7"/>
        <v>1.5987654320987654E-3</v>
      </c>
      <c r="K15" s="134">
        <v>2590</v>
      </c>
      <c r="L15" s="134"/>
      <c r="M15" s="135"/>
      <c r="N15" s="134"/>
      <c r="O15" s="135"/>
      <c r="P15" s="134"/>
      <c r="Q15" s="135"/>
      <c r="R15" s="134"/>
      <c r="S15" s="135"/>
      <c r="T15" s="134"/>
      <c r="U15" s="135"/>
      <c r="V15" s="134"/>
      <c r="W15" s="135"/>
      <c r="X15" s="135"/>
      <c r="Y15" s="135"/>
      <c r="Z15" s="134"/>
      <c r="AA15" s="135"/>
      <c r="AB15" s="135"/>
      <c r="AC15" s="135"/>
      <c r="AD15" s="134"/>
      <c r="AE15" s="135"/>
      <c r="AF15" s="135"/>
      <c r="AG15" s="134"/>
      <c r="AH15" s="135"/>
      <c r="AI15" s="136"/>
      <c r="AJ15" s="137">
        <f t="shared" si="6"/>
        <v>1</v>
      </c>
      <c r="AK15" s="122">
        <v>1</v>
      </c>
      <c r="AL15" s="122">
        <v>1</v>
      </c>
      <c r="AM15" s="145">
        <v>1</v>
      </c>
      <c r="AN15" s="129">
        <v>1</v>
      </c>
    </row>
    <row r="16" spans="1:54" s="84" customFormat="1" ht="100.5" customHeight="1">
      <c r="B16" s="85"/>
      <c r="C16" s="86"/>
      <c r="D16" s="87"/>
      <c r="E16" s="88"/>
      <c r="F16" s="88"/>
      <c r="G16" s="88"/>
      <c r="H16" s="88"/>
      <c r="I16" s="132" t="s">
        <v>511</v>
      </c>
      <c r="J16" s="133">
        <f t="shared" si="7"/>
        <v>1.5987654320987654E-3</v>
      </c>
      <c r="K16" s="134">
        <v>2590</v>
      </c>
      <c r="L16" s="134"/>
      <c r="M16" s="135"/>
      <c r="N16" s="134"/>
      <c r="O16" s="135"/>
      <c r="P16" s="134"/>
      <c r="Q16" s="135" t="s">
        <v>20</v>
      </c>
      <c r="R16" s="134"/>
      <c r="S16" s="135"/>
      <c r="T16" s="134"/>
      <c r="U16" s="135"/>
      <c r="V16" s="134"/>
      <c r="W16" s="135"/>
      <c r="X16" s="135"/>
      <c r="Y16" s="135"/>
      <c r="Z16" s="134"/>
      <c r="AA16" s="135"/>
      <c r="AB16" s="135"/>
      <c r="AC16" s="135"/>
      <c r="AD16" s="134"/>
      <c r="AE16" s="135"/>
      <c r="AF16" s="135"/>
      <c r="AG16" s="134"/>
      <c r="AH16" s="135"/>
      <c r="AI16" s="136"/>
      <c r="AJ16" s="137">
        <f t="shared" si="6"/>
        <v>1</v>
      </c>
      <c r="AK16" s="122">
        <v>1</v>
      </c>
      <c r="AL16" s="122">
        <v>1</v>
      </c>
      <c r="AM16" s="127">
        <v>1</v>
      </c>
      <c r="AN16" s="129">
        <v>1</v>
      </c>
    </row>
    <row r="17" spans="2:40" s="84" customFormat="1" ht="100.5" customHeight="1">
      <c r="B17" s="85"/>
      <c r="C17" s="86"/>
      <c r="D17" s="87"/>
      <c r="E17" s="88"/>
      <c r="F17" s="88"/>
      <c r="G17" s="88"/>
      <c r="H17" s="88"/>
      <c r="I17" s="132" t="s">
        <v>512</v>
      </c>
      <c r="J17" s="133">
        <f t="shared" si="7"/>
        <v>0.10802469135802469</v>
      </c>
      <c r="K17" s="134">
        <v>175000</v>
      </c>
      <c r="L17" s="134"/>
      <c r="M17" s="135"/>
      <c r="N17" s="134"/>
      <c r="O17" s="135"/>
      <c r="P17" s="134"/>
      <c r="Q17" s="135"/>
      <c r="R17" s="134"/>
      <c r="S17" s="135"/>
      <c r="T17" s="134"/>
      <c r="U17" s="135"/>
      <c r="V17" s="134"/>
      <c r="W17" s="135"/>
      <c r="X17" s="135"/>
      <c r="Y17" s="135"/>
      <c r="Z17" s="134"/>
      <c r="AA17" s="135"/>
      <c r="AB17" s="135"/>
      <c r="AC17" s="135"/>
      <c r="AD17" s="134"/>
      <c r="AE17" s="135"/>
      <c r="AF17" s="135"/>
      <c r="AG17" s="134"/>
      <c r="AH17" s="135"/>
      <c r="AI17" s="136"/>
      <c r="AJ17" s="137">
        <f t="shared" si="6"/>
        <v>0.64040000000000008</v>
      </c>
      <c r="AK17" s="122">
        <v>1</v>
      </c>
      <c r="AL17" s="122">
        <v>1</v>
      </c>
      <c r="AM17" s="127">
        <v>0.57599999999999996</v>
      </c>
      <c r="AN17" s="129">
        <v>0.16</v>
      </c>
    </row>
    <row r="18" spans="2:40" s="84" customFormat="1" ht="100.5" customHeight="1">
      <c r="B18" s="85"/>
      <c r="C18" s="86"/>
      <c r="D18" s="87"/>
      <c r="E18" s="88"/>
      <c r="F18" s="88"/>
      <c r="G18" s="88"/>
      <c r="H18" s="88"/>
      <c r="I18" s="132" t="s">
        <v>513</v>
      </c>
      <c r="J18" s="133">
        <f t="shared" si="7"/>
        <v>0.12345679012345678</v>
      </c>
      <c r="K18" s="134">
        <v>200000</v>
      </c>
      <c r="L18" s="134"/>
      <c r="M18" s="135"/>
      <c r="N18" s="138"/>
      <c r="O18" s="135"/>
      <c r="P18" s="134"/>
      <c r="Q18" s="135"/>
      <c r="R18" s="134"/>
      <c r="S18" s="135"/>
      <c r="T18" s="134"/>
      <c r="U18" s="135"/>
      <c r="V18" s="134"/>
      <c r="W18" s="135"/>
      <c r="X18" s="135"/>
      <c r="Y18" s="135"/>
      <c r="Z18" s="134"/>
      <c r="AA18" s="135"/>
      <c r="AB18" s="135"/>
      <c r="AC18" s="135"/>
      <c r="AD18" s="134"/>
      <c r="AE18" s="135"/>
      <c r="AF18" s="135"/>
      <c r="AG18" s="134"/>
      <c r="AH18" s="135"/>
      <c r="AI18" s="136"/>
      <c r="AJ18" s="137">
        <f t="shared" si="6"/>
        <v>0.60655000000000003</v>
      </c>
      <c r="AK18" s="122">
        <v>1</v>
      </c>
      <c r="AL18" s="122">
        <v>1</v>
      </c>
      <c r="AM18" s="127">
        <v>0.52700000000000002</v>
      </c>
      <c r="AN18" s="129">
        <v>0.14000000000000001</v>
      </c>
    </row>
    <row r="19" spans="2:40" s="84" customFormat="1" ht="100.5" customHeight="1">
      <c r="B19" s="85"/>
      <c r="C19" s="86"/>
      <c r="D19" s="87"/>
      <c r="E19" s="88"/>
      <c r="F19" s="88"/>
      <c r="G19" s="88"/>
      <c r="H19" s="88"/>
      <c r="I19" s="132" t="s">
        <v>514</v>
      </c>
      <c r="J19" s="133">
        <f t="shared" si="7"/>
        <v>0.1419753086419753</v>
      </c>
      <c r="K19" s="134">
        <v>230000</v>
      </c>
      <c r="L19" s="134"/>
      <c r="M19" s="135"/>
      <c r="N19" s="134"/>
      <c r="O19" s="135"/>
      <c r="P19" s="134"/>
      <c r="Q19" s="135"/>
      <c r="R19" s="134"/>
      <c r="S19" s="135"/>
      <c r="T19" s="134"/>
      <c r="U19" s="135"/>
      <c r="V19" s="134"/>
      <c r="W19" s="135"/>
      <c r="X19" s="135"/>
      <c r="Y19" s="135"/>
      <c r="Z19" s="134"/>
      <c r="AA19" s="135"/>
      <c r="AB19" s="135"/>
      <c r="AC19" s="135"/>
      <c r="AD19" s="134"/>
      <c r="AE19" s="135"/>
      <c r="AF19" s="135"/>
      <c r="AG19" s="134"/>
      <c r="AH19" s="135"/>
      <c r="AI19" s="136"/>
      <c r="AJ19" s="137">
        <f t="shared" si="6"/>
        <v>0.43882500000000002</v>
      </c>
      <c r="AK19" s="122">
        <v>1</v>
      </c>
      <c r="AL19" s="122">
        <v>1</v>
      </c>
      <c r="AM19" s="127">
        <v>0.29049999999999998</v>
      </c>
      <c r="AN19" s="129">
        <v>0</v>
      </c>
    </row>
    <row r="20" spans="2:40" s="84" customFormat="1" ht="100.5" customHeight="1">
      <c r="B20" s="85"/>
      <c r="C20" s="86"/>
      <c r="D20" s="87"/>
      <c r="E20" s="88"/>
      <c r="F20" s="88"/>
      <c r="G20" s="88"/>
      <c r="H20" s="88"/>
      <c r="I20" s="132" t="s">
        <v>515</v>
      </c>
      <c r="J20" s="133">
        <f>K20/1620000</f>
        <v>0.14506172839506173</v>
      </c>
      <c r="K20" s="134">
        <v>235000</v>
      </c>
      <c r="L20" s="134"/>
      <c r="M20" s="135"/>
      <c r="N20" s="134"/>
      <c r="O20" s="135"/>
      <c r="P20" s="134"/>
      <c r="Q20" s="135"/>
      <c r="R20" s="134"/>
      <c r="S20" s="135"/>
      <c r="T20" s="134"/>
      <c r="U20" s="135"/>
      <c r="V20" s="134"/>
      <c r="W20" s="135"/>
      <c r="X20" s="135"/>
      <c r="Y20" s="135"/>
      <c r="Z20" s="134"/>
      <c r="AA20" s="135"/>
      <c r="AB20" s="135"/>
      <c r="AC20" s="135"/>
      <c r="AD20" s="134"/>
      <c r="AE20" s="135"/>
      <c r="AF20" s="135"/>
      <c r="AG20" s="134"/>
      <c r="AH20" s="135"/>
      <c r="AI20" s="136"/>
      <c r="AJ20" s="137">
        <f t="shared" si="6"/>
        <v>0.36115000000000003</v>
      </c>
      <c r="AK20" s="122">
        <v>1</v>
      </c>
      <c r="AL20" s="122">
        <v>1</v>
      </c>
      <c r="AM20" s="127">
        <v>0.17100000000000001</v>
      </c>
      <c r="AN20" s="129">
        <v>0</v>
      </c>
    </row>
    <row r="21" spans="2:40" s="84" customFormat="1" ht="100.5" customHeight="1">
      <c r="B21" s="85"/>
      <c r="C21" s="86"/>
      <c r="D21" s="87"/>
      <c r="E21" s="88"/>
      <c r="F21" s="88"/>
      <c r="G21" s="88"/>
      <c r="H21" s="88"/>
      <c r="I21" s="132" t="s">
        <v>494</v>
      </c>
      <c r="J21" s="133">
        <f>K21/1620000</f>
        <v>4.8640370370370382E-2</v>
      </c>
      <c r="K21" s="134">
        <f>'STRUCTURE DETAIL'!J618</f>
        <v>78797.400000000023</v>
      </c>
      <c r="L21" s="134">
        <f>'STRUCTURE DETAIL'!K618</f>
        <v>78797.400000000023</v>
      </c>
      <c r="M21" s="135">
        <f>L21/$K21</f>
        <v>1</v>
      </c>
      <c r="N21" s="134">
        <f>'STRUCTURE DETAIL'!M618</f>
        <v>78797.400000000023</v>
      </c>
      <c r="O21" s="135">
        <v>1</v>
      </c>
      <c r="P21" s="134">
        <f>'STRUCTURE DETAIL'!O618</f>
        <v>78797.400000000023</v>
      </c>
      <c r="Q21" s="135">
        <f>P21/$K21</f>
        <v>1</v>
      </c>
      <c r="R21" s="134">
        <f>'STRUCTURE DETAIL'!Q618</f>
        <v>20055.580000000009</v>
      </c>
      <c r="S21" s="135">
        <f>R21/$K21</f>
        <v>0.2545208344437761</v>
      </c>
      <c r="T21" s="134">
        <f>'STRUCTURE DETAIL'!S618</f>
        <v>0</v>
      </c>
      <c r="U21" s="135">
        <f>T21/$K21</f>
        <v>0</v>
      </c>
      <c r="V21" s="134">
        <f>'STRUCTURE DETAIL'!U618</f>
        <v>0</v>
      </c>
      <c r="W21" s="135">
        <f>V21/$K21</f>
        <v>0</v>
      </c>
      <c r="X21" s="135"/>
      <c r="Y21" s="135"/>
      <c r="Z21" s="134"/>
      <c r="AA21" s="135">
        <f>Z21/$K21</f>
        <v>0</v>
      </c>
      <c r="AB21" s="135"/>
      <c r="AC21" s="135"/>
      <c r="AD21" s="134"/>
      <c r="AE21" s="135">
        <f>AD21/$K21</f>
        <v>0</v>
      </c>
      <c r="AF21" s="135"/>
      <c r="AG21" s="134"/>
      <c r="AH21" s="135"/>
      <c r="AI21" s="136">
        <f>SUMPRODUCT(M21*$L$6+O21*$N$6+Q21*$P$6+S21*$R$6+U21*$T$6+W21*$V$6+AA21*$Z$6+AE21*$AD$6+AH21*$AG$6)/1</f>
        <v>0.41363020861094402</v>
      </c>
      <c r="AJ21" s="137">
        <f>(AK21*AK$5+AL21*AL$5+AM21*AM$5+AN21*AN$5)</f>
        <v>1</v>
      </c>
      <c r="AK21" s="122">
        <v>1</v>
      </c>
      <c r="AL21" s="122">
        <v>1</v>
      </c>
      <c r="AM21" s="160">
        <v>1</v>
      </c>
      <c r="AN21" s="126">
        <v>1</v>
      </c>
    </row>
    <row r="22" spans="2:40" s="84" customFormat="1" ht="100.5" customHeight="1">
      <c r="B22" s="85"/>
      <c r="C22" s="86"/>
      <c r="D22" s="87"/>
      <c r="E22" s="88"/>
      <c r="F22" s="88"/>
      <c r="G22" s="88"/>
      <c r="H22" s="88"/>
      <c r="I22" s="132" t="s">
        <v>495</v>
      </c>
      <c r="J22" s="133">
        <f t="shared" ref="J22:J35" si="8">K22/1620000</f>
        <v>4.6296296296296294E-2</v>
      </c>
      <c r="K22" s="134">
        <v>75000</v>
      </c>
      <c r="L22" s="134">
        <f>M22*K22</f>
        <v>30000</v>
      </c>
      <c r="M22" s="135">
        <v>0.4</v>
      </c>
      <c r="N22" s="134"/>
      <c r="O22" s="135"/>
      <c r="P22" s="134"/>
      <c r="Q22" s="135"/>
      <c r="R22" s="134"/>
      <c r="S22" s="135"/>
      <c r="T22" s="134"/>
      <c r="U22" s="135"/>
      <c r="V22" s="134"/>
      <c r="W22" s="135"/>
      <c r="X22" s="135"/>
      <c r="Y22" s="135"/>
      <c r="Z22" s="134"/>
      <c r="AA22" s="135"/>
      <c r="AB22" s="135"/>
      <c r="AC22" s="135"/>
      <c r="AD22" s="134"/>
      <c r="AE22" s="135"/>
      <c r="AF22" s="135"/>
      <c r="AG22" s="134"/>
      <c r="AH22" s="135"/>
      <c r="AI22" s="136"/>
      <c r="AJ22" s="137">
        <f>(AK22*AK$5+AL22*AL$5+AM22*AM$5+AN22*AN$5)</f>
        <v>1</v>
      </c>
      <c r="AK22" s="122">
        <v>1</v>
      </c>
      <c r="AL22" s="122">
        <v>1</v>
      </c>
      <c r="AM22" s="127">
        <v>1</v>
      </c>
      <c r="AN22" s="126">
        <v>1</v>
      </c>
    </row>
    <row r="23" spans="2:40" s="84" customFormat="1" ht="100.5" customHeight="1">
      <c r="B23" s="85"/>
      <c r="C23" s="86"/>
      <c r="D23" s="87"/>
      <c r="E23" s="88"/>
      <c r="F23" s="88"/>
      <c r="G23" s="88"/>
      <c r="H23" s="88"/>
      <c r="I23" s="132" t="s">
        <v>496</v>
      </c>
      <c r="J23" s="133">
        <f t="shared" si="8"/>
        <v>3.7037037037037035E-2</v>
      </c>
      <c r="K23" s="134">
        <v>60000</v>
      </c>
      <c r="L23" s="134">
        <f t="shared" ref="L23:L24" si="9">M23*K23</f>
        <v>60000</v>
      </c>
      <c r="M23" s="135">
        <v>1</v>
      </c>
      <c r="N23" s="134"/>
      <c r="O23" s="135"/>
      <c r="P23" s="134"/>
      <c r="Q23" s="135"/>
      <c r="R23" s="134"/>
      <c r="S23" s="135"/>
      <c r="T23" s="134"/>
      <c r="U23" s="135" t="s">
        <v>20</v>
      </c>
      <c r="V23" s="134"/>
      <c r="W23" s="135"/>
      <c r="X23" s="135"/>
      <c r="Y23" s="135"/>
      <c r="Z23" s="134"/>
      <c r="AA23" s="135"/>
      <c r="AB23" s="135"/>
      <c r="AC23" s="135"/>
      <c r="AD23" s="134"/>
      <c r="AE23" s="135"/>
      <c r="AF23" s="135"/>
      <c r="AG23" s="134"/>
      <c r="AH23" s="135"/>
      <c r="AI23" s="136"/>
      <c r="AJ23" s="137">
        <f t="shared" si="6"/>
        <v>1</v>
      </c>
      <c r="AK23" s="122">
        <v>1</v>
      </c>
      <c r="AL23" s="122">
        <v>1</v>
      </c>
      <c r="AM23" s="127">
        <v>1</v>
      </c>
      <c r="AN23" s="126">
        <v>1</v>
      </c>
    </row>
    <row r="24" spans="2:40" s="84" customFormat="1" ht="100.5" customHeight="1">
      <c r="B24" s="85"/>
      <c r="C24" s="86"/>
      <c r="D24" s="87"/>
      <c r="E24" s="88"/>
      <c r="F24" s="88"/>
      <c r="G24" s="88"/>
      <c r="H24" s="88"/>
      <c r="I24" s="132" t="s">
        <v>497</v>
      </c>
      <c r="J24" s="133">
        <f t="shared" si="8"/>
        <v>4.0123456790123455E-2</v>
      </c>
      <c r="K24" s="134">
        <v>65000</v>
      </c>
      <c r="L24" s="134">
        <f t="shared" si="9"/>
        <v>26000</v>
      </c>
      <c r="M24" s="135">
        <v>0.4</v>
      </c>
      <c r="N24" s="134"/>
      <c r="O24" s="135"/>
      <c r="P24" s="134"/>
      <c r="Q24" s="135"/>
      <c r="R24" s="134"/>
      <c r="S24" s="135"/>
      <c r="T24" s="134"/>
      <c r="U24" s="135"/>
      <c r="V24" s="134"/>
      <c r="W24" s="135"/>
      <c r="X24" s="135"/>
      <c r="Y24" s="135"/>
      <c r="Z24" s="134"/>
      <c r="AA24" s="135"/>
      <c r="AB24" s="135"/>
      <c r="AC24" s="135"/>
      <c r="AD24" s="134"/>
      <c r="AE24" s="135"/>
      <c r="AF24" s="135"/>
      <c r="AG24" s="134"/>
      <c r="AH24" s="135"/>
      <c r="AI24" s="136"/>
      <c r="AJ24" s="137">
        <f t="shared" si="6"/>
        <v>1</v>
      </c>
      <c r="AK24" s="122">
        <v>1</v>
      </c>
      <c r="AL24" s="122">
        <v>1</v>
      </c>
      <c r="AM24" s="127">
        <v>1</v>
      </c>
      <c r="AN24" s="129">
        <v>1</v>
      </c>
    </row>
    <row r="25" spans="2:40" s="84" customFormat="1" ht="88.5" customHeight="1">
      <c r="B25" s="85"/>
      <c r="C25" s="86"/>
      <c r="D25" s="87"/>
      <c r="E25" s="88"/>
      <c r="F25" s="88"/>
      <c r="G25" s="88"/>
      <c r="H25" s="88"/>
      <c r="I25" s="139" t="s">
        <v>498</v>
      </c>
      <c r="J25" s="133">
        <f t="shared" si="8"/>
        <v>3.0864197530864196E-2</v>
      </c>
      <c r="K25" s="134">
        <v>50000</v>
      </c>
      <c r="L25" s="134"/>
      <c r="M25" s="135"/>
      <c r="N25" s="134"/>
      <c r="O25" s="135"/>
      <c r="P25" s="134"/>
      <c r="Q25" s="135"/>
      <c r="R25" s="134"/>
      <c r="S25" s="135"/>
      <c r="T25" s="134"/>
      <c r="U25" s="135"/>
      <c r="V25" s="134"/>
      <c r="W25" s="135"/>
      <c r="X25" s="135"/>
      <c r="Y25" s="135"/>
      <c r="Z25" s="134"/>
      <c r="AA25" s="135"/>
      <c r="AB25" s="135"/>
      <c r="AC25" s="135"/>
      <c r="AD25" s="134"/>
      <c r="AE25" s="135"/>
      <c r="AF25" s="135"/>
      <c r="AG25" s="134"/>
      <c r="AH25" s="135"/>
      <c r="AI25" s="136"/>
      <c r="AJ25" s="137">
        <f t="shared" si="6"/>
        <v>1</v>
      </c>
      <c r="AK25" s="122">
        <v>1</v>
      </c>
      <c r="AL25" s="122">
        <v>1</v>
      </c>
      <c r="AM25" s="127">
        <v>1</v>
      </c>
      <c r="AN25" s="129">
        <v>1</v>
      </c>
    </row>
    <row r="26" spans="2:40" ht="93.75" customHeight="1">
      <c r="I26" s="139" t="s">
        <v>499</v>
      </c>
      <c r="J26" s="133">
        <f t="shared" si="8"/>
        <v>1.5987654320987654E-3</v>
      </c>
      <c r="K26" s="134">
        <v>2590</v>
      </c>
      <c r="L26" s="134"/>
      <c r="M26" s="135"/>
      <c r="N26" s="134"/>
      <c r="O26" s="135"/>
      <c r="P26" s="134"/>
      <c r="Q26" s="135"/>
      <c r="R26" s="134"/>
      <c r="S26" s="135"/>
      <c r="T26" s="134"/>
      <c r="U26" s="135"/>
      <c r="V26" s="134"/>
      <c r="W26" s="135"/>
      <c r="X26" s="135"/>
      <c r="Y26" s="135"/>
      <c r="Z26" s="134"/>
      <c r="AA26" s="135"/>
      <c r="AB26" s="135"/>
      <c r="AC26" s="135"/>
      <c r="AD26" s="134"/>
      <c r="AE26" s="135"/>
      <c r="AF26" s="135"/>
      <c r="AG26" s="134"/>
      <c r="AH26" s="135"/>
      <c r="AI26" s="136"/>
      <c r="AJ26" s="137">
        <f t="shared" si="6"/>
        <v>1</v>
      </c>
      <c r="AK26" s="122">
        <v>1</v>
      </c>
      <c r="AL26" s="122">
        <v>1</v>
      </c>
      <c r="AM26" s="128">
        <v>1</v>
      </c>
      <c r="AN26" s="130">
        <v>1</v>
      </c>
    </row>
    <row r="27" spans="2:40" s="84" customFormat="1" ht="96" customHeight="1">
      <c r="B27" s="85"/>
      <c r="C27" s="86"/>
      <c r="D27" s="87"/>
      <c r="E27" s="88"/>
      <c r="F27" s="88"/>
      <c r="G27" s="88"/>
      <c r="H27" s="88"/>
      <c r="I27" s="132" t="s">
        <v>500</v>
      </c>
      <c r="J27" s="133">
        <f t="shared" si="8"/>
        <v>1.5987654320987654E-3</v>
      </c>
      <c r="K27" s="134">
        <v>2590</v>
      </c>
      <c r="L27" s="134"/>
      <c r="M27" s="135"/>
      <c r="N27" s="134"/>
      <c r="O27" s="135"/>
      <c r="P27" s="134"/>
      <c r="Q27" s="135"/>
      <c r="R27" s="134"/>
      <c r="S27" s="135"/>
      <c r="T27" s="134"/>
      <c r="U27" s="135"/>
      <c r="V27" s="134"/>
      <c r="W27" s="135"/>
      <c r="X27" s="135"/>
      <c r="Y27" s="135"/>
      <c r="Z27" s="134"/>
      <c r="AA27" s="135"/>
      <c r="AB27" s="135"/>
      <c r="AC27" s="135"/>
      <c r="AD27" s="134"/>
      <c r="AE27" s="135"/>
      <c r="AF27" s="135"/>
      <c r="AG27" s="134"/>
      <c r="AH27" s="135"/>
      <c r="AI27" s="136"/>
      <c r="AJ27" s="137">
        <f t="shared" si="6"/>
        <v>1</v>
      </c>
      <c r="AK27" s="122">
        <v>1</v>
      </c>
      <c r="AL27" s="122">
        <v>1</v>
      </c>
      <c r="AM27" s="127">
        <v>1</v>
      </c>
      <c r="AN27" s="130">
        <v>1</v>
      </c>
    </row>
    <row r="28" spans="2:40" s="84" customFormat="1" ht="96" customHeight="1">
      <c r="B28" s="85"/>
      <c r="C28" s="86"/>
      <c r="D28" s="87"/>
      <c r="E28" s="88"/>
      <c r="F28" s="88"/>
      <c r="G28" s="88"/>
      <c r="H28" s="88"/>
      <c r="I28" s="132" t="s">
        <v>501</v>
      </c>
      <c r="J28" s="133">
        <f t="shared" si="8"/>
        <v>1.5987654320987654E-3</v>
      </c>
      <c r="K28" s="134">
        <v>2590</v>
      </c>
      <c r="L28" s="134"/>
      <c r="M28" s="135"/>
      <c r="N28" s="134"/>
      <c r="O28" s="135"/>
      <c r="P28" s="134"/>
      <c r="Q28" s="135"/>
      <c r="R28" s="134"/>
      <c r="S28" s="135"/>
      <c r="T28" s="134"/>
      <c r="U28" s="135"/>
      <c r="V28" s="134"/>
      <c r="W28" s="135"/>
      <c r="X28" s="135"/>
      <c r="Y28" s="135"/>
      <c r="Z28" s="134"/>
      <c r="AA28" s="135"/>
      <c r="AB28" s="135"/>
      <c r="AC28" s="135"/>
      <c r="AD28" s="134"/>
      <c r="AE28" s="135"/>
      <c r="AF28" s="135"/>
      <c r="AG28" s="134"/>
      <c r="AH28" s="135"/>
      <c r="AI28" s="136"/>
      <c r="AJ28" s="137">
        <f t="shared" si="6"/>
        <v>1</v>
      </c>
      <c r="AK28" s="122">
        <v>1</v>
      </c>
      <c r="AL28" s="122">
        <v>1</v>
      </c>
      <c r="AM28" s="127">
        <v>1</v>
      </c>
      <c r="AN28" s="130">
        <v>1</v>
      </c>
    </row>
    <row r="29" spans="2:40" s="84" customFormat="1" ht="96" customHeight="1">
      <c r="B29" s="85"/>
      <c r="C29" s="86"/>
      <c r="D29" s="87"/>
      <c r="E29" s="88"/>
      <c r="F29" s="88"/>
      <c r="G29" s="88"/>
      <c r="H29" s="88"/>
      <c r="I29" s="132" t="s">
        <v>502</v>
      </c>
      <c r="J29" s="133">
        <f t="shared" si="8"/>
        <v>1.5987654320987654E-3</v>
      </c>
      <c r="K29" s="134">
        <v>2590</v>
      </c>
      <c r="L29" s="134"/>
      <c r="M29" s="135"/>
      <c r="N29" s="134"/>
      <c r="O29" s="135"/>
      <c r="P29" s="134"/>
      <c r="Q29" s="135"/>
      <c r="R29" s="134"/>
      <c r="S29" s="135"/>
      <c r="T29" s="134"/>
      <c r="U29" s="135"/>
      <c r="V29" s="134"/>
      <c r="W29" s="135"/>
      <c r="X29" s="135"/>
      <c r="Y29" s="135"/>
      <c r="Z29" s="134"/>
      <c r="AA29" s="135"/>
      <c r="AB29" s="135"/>
      <c r="AC29" s="135"/>
      <c r="AD29" s="134"/>
      <c r="AE29" s="135"/>
      <c r="AF29" s="135"/>
      <c r="AG29" s="134"/>
      <c r="AH29" s="135"/>
      <c r="AI29" s="136"/>
      <c r="AJ29" s="137">
        <f t="shared" si="6"/>
        <v>1</v>
      </c>
      <c r="AK29" s="122">
        <v>1</v>
      </c>
      <c r="AL29" s="122">
        <v>1</v>
      </c>
      <c r="AM29" s="127">
        <v>1</v>
      </c>
      <c r="AN29" s="129">
        <v>1</v>
      </c>
    </row>
    <row r="30" spans="2:40" s="84" customFormat="1" ht="96" customHeight="1">
      <c r="B30" s="85"/>
      <c r="C30" s="86"/>
      <c r="D30" s="87"/>
      <c r="E30" s="88"/>
      <c r="F30" s="88"/>
      <c r="G30" s="88"/>
      <c r="H30" s="88"/>
      <c r="I30" s="132" t="s">
        <v>503</v>
      </c>
      <c r="J30" s="133">
        <f t="shared" si="8"/>
        <v>1.5987654320987654E-3</v>
      </c>
      <c r="K30" s="134">
        <v>2590</v>
      </c>
      <c r="L30" s="134"/>
      <c r="M30" s="135"/>
      <c r="N30" s="134"/>
      <c r="O30" s="135"/>
      <c r="P30" s="134"/>
      <c r="Q30" s="135"/>
      <c r="R30" s="134"/>
      <c r="S30" s="135"/>
      <c r="T30" s="134"/>
      <c r="U30" s="135"/>
      <c r="V30" s="134"/>
      <c r="W30" s="135"/>
      <c r="X30" s="135"/>
      <c r="Y30" s="135"/>
      <c r="Z30" s="134"/>
      <c r="AA30" s="135"/>
      <c r="AB30" s="135"/>
      <c r="AC30" s="135"/>
      <c r="AD30" s="134"/>
      <c r="AE30" s="135"/>
      <c r="AF30" s="135"/>
      <c r="AG30" s="134"/>
      <c r="AH30" s="135"/>
      <c r="AI30" s="136"/>
      <c r="AJ30" s="137">
        <f t="shared" si="6"/>
        <v>1</v>
      </c>
      <c r="AK30" s="122">
        <v>1</v>
      </c>
      <c r="AL30" s="122">
        <v>1</v>
      </c>
      <c r="AM30" s="127">
        <v>1</v>
      </c>
      <c r="AN30" s="129">
        <v>1</v>
      </c>
    </row>
    <row r="31" spans="2:40" s="84" customFormat="1" ht="96" customHeight="1">
      <c r="B31" s="85"/>
      <c r="C31" s="86"/>
      <c r="D31" s="87"/>
      <c r="E31" s="88"/>
      <c r="F31" s="88"/>
      <c r="G31" s="88"/>
      <c r="H31" s="88"/>
      <c r="I31" s="132" t="s">
        <v>504</v>
      </c>
      <c r="J31" s="133">
        <f t="shared" si="8"/>
        <v>1.5987654320987654E-3</v>
      </c>
      <c r="K31" s="134">
        <v>2590</v>
      </c>
      <c r="L31" s="134"/>
      <c r="M31" s="135"/>
      <c r="N31" s="134"/>
      <c r="O31" s="135"/>
      <c r="P31" s="134"/>
      <c r="Q31" s="135"/>
      <c r="R31" s="134"/>
      <c r="S31" s="135"/>
      <c r="T31" s="134"/>
      <c r="U31" s="135"/>
      <c r="V31" s="134"/>
      <c r="W31" s="135"/>
      <c r="X31" s="135"/>
      <c r="Y31" s="135"/>
      <c r="Z31" s="134"/>
      <c r="AA31" s="135"/>
      <c r="AB31" s="135"/>
      <c r="AC31" s="135"/>
      <c r="AD31" s="134"/>
      <c r="AE31" s="135"/>
      <c r="AF31" s="135"/>
      <c r="AG31" s="134"/>
      <c r="AH31" s="135"/>
      <c r="AI31" s="136"/>
      <c r="AJ31" s="137">
        <f t="shared" si="6"/>
        <v>1</v>
      </c>
      <c r="AK31" s="122">
        <v>1</v>
      </c>
      <c r="AL31" s="122">
        <v>1</v>
      </c>
      <c r="AM31" s="127">
        <v>1</v>
      </c>
      <c r="AN31" s="129">
        <v>1</v>
      </c>
    </row>
    <row r="32" spans="2:40" s="84" customFormat="1" ht="96" customHeight="1">
      <c r="B32" s="85"/>
      <c r="C32" s="86"/>
      <c r="D32" s="87"/>
      <c r="E32" s="88"/>
      <c r="F32" s="88"/>
      <c r="G32" s="88"/>
      <c r="H32" s="88"/>
      <c r="I32" s="132" t="s">
        <v>505</v>
      </c>
      <c r="J32" s="133">
        <f t="shared" si="8"/>
        <v>1.5987654320987654E-3</v>
      </c>
      <c r="K32" s="134">
        <v>2590</v>
      </c>
      <c r="L32" s="134"/>
      <c r="M32" s="135"/>
      <c r="N32" s="134"/>
      <c r="O32" s="135"/>
      <c r="P32" s="134"/>
      <c r="Q32" s="135"/>
      <c r="R32" s="134"/>
      <c r="S32" s="135"/>
      <c r="T32" s="134"/>
      <c r="U32" s="135"/>
      <c r="V32" s="134"/>
      <c r="W32" s="135"/>
      <c r="X32" s="135"/>
      <c r="Y32" s="135"/>
      <c r="Z32" s="134"/>
      <c r="AA32" s="135"/>
      <c r="AB32" s="135"/>
      <c r="AC32" s="135"/>
      <c r="AD32" s="134"/>
      <c r="AE32" s="135"/>
      <c r="AF32" s="135"/>
      <c r="AG32" s="134"/>
      <c r="AH32" s="135"/>
      <c r="AI32" s="136"/>
      <c r="AJ32" s="137">
        <f t="shared" si="6"/>
        <v>1</v>
      </c>
      <c r="AK32" s="122">
        <v>1</v>
      </c>
      <c r="AL32" s="122">
        <v>1</v>
      </c>
      <c r="AM32" s="127">
        <v>1</v>
      </c>
      <c r="AN32" s="129">
        <v>1</v>
      </c>
    </row>
    <row r="33" spans="2:40" s="84" customFormat="1" ht="96" customHeight="1">
      <c r="B33" s="85"/>
      <c r="C33" s="86"/>
      <c r="D33" s="87"/>
      <c r="E33" s="88"/>
      <c r="F33" s="88"/>
      <c r="G33" s="88"/>
      <c r="H33" s="88"/>
      <c r="I33" s="132" t="s">
        <v>506</v>
      </c>
      <c r="J33" s="133">
        <f t="shared" si="8"/>
        <v>1.5987654320987654E-3</v>
      </c>
      <c r="K33" s="134">
        <v>2590</v>
      </c>
      <c r="L33" s="134"/>
      <c r="M33" s="135"/>
      <c r="N33" s="134"/>
      <c r="O33" s="135"/>
      <c r="P33" s="134"/>
      <c r="Q33" s="135"/>
      <c r="R33" s="134"/>
      <c r="S33" s="135"/>
      <c r="T33" s="134"/>
      <c r="U33" s="135"/>
      <c r="V33" s="134"/>
      <c r="W33" s="135"/>
      <c r="X33" s="135"/>
      <c r="Y33" s="135"/>
      <c r="Z33" s="134"/>
      <c r="AA33" s="135"/>
      <c r="AB33" s="135"/>
      <c r="AC33" s="135"/>
      <c r="AD33" s="134"/>
      <c r="AE33" s="135"/>
      <c r="AF33" s="135"/>
      <c r="AG33" s="134"/>
      <c r="AH33" s="135"/>
      <c r="AI33" s="136"/>
      <c r="AJ33" s="137">
        <f>(AK33*AK$5+AL33*AL$5+AM33*AM$5+AN33*AN$5)</f>
        <v>1</v>
      </c>
      <c r="AK33" s="122">
        <v>1</v>
      </c>
      <c r="AL33" s="122">
        <v>1</v>
      </c>
      <c r="AM33" s="127">
        <v>1</v>
      </c>
      <c r="AN33" s="129">
        <v>1</v>
      </c>
    </row>
    <row r="34" spans="2:40" s="84" customFormat="1" ht="96" customHeight="1">
      <c r="B34" s="85"/>
      <c r="C34" s="86"/>
      <c r="D34" s="87"/>
      <c r="E34" s="88"/>
      <c r="F34" s="88"/>
      <c r="G34" s="88"/>
      <c r="H34" s="88"/>
      <c r="I34" s="140" t="s">
        <v>507</v>
      </c>
      <c r="J34" s="133">
        <f t="shared" si="8"/>
        <v>1.5987654320987654E-3</v>
      </c>
      <c r="K34" s="134">
        <v>2590</v>
      </c>
      <c r="L34" s="134"/>
      <c r="M34" s="135"/>
      <c r="N34" s="134"/>
      <c r="O34" s="135"/>
      <c r="P34" s="134"/>
      <c r="Q34" s="135"/>
      <c r="R34" s="134"/>
      <c r="S34" s="135"/>
      <c r="T34" s="134"/>
      <c r="U34" s="135"/>
      <c r="V34" s="134"/>
      <c r="W34" s="135"/>
      <c r="X34" s="135"/>
      <c r="Y34" s="135"/>
      <c r="Z34" s="134"/>
      <c r="AA34" s="135"/>
      <c r="AB34" s="135"/>
      <c r="AC34" s="135"/>
      <c r="AD34" s="134"/>
      <c r="AE34" s="135"/>
      <c r="AF34" s="135"/>
      <c r="AG34" s="134"/>
      <c r="AH34" s="135"/>
      <c r="AI34" s="136"/>
      <c r="AJ34" s="137">
        <f>(AK34*AK$5+AL34*AL$5+AM34*AM$5+AN34*AN$5)</f>
        <v>1</v>
      </c>
      <c r="AK34" s="122">
        <v>1</v>
      </c>
      <c r="AL34" s="122">
        <v>1</v>
      </c>
      <c r="AM34" s="127">
        <v>1</v>
      </c>
      <c r="AN34" s="129">
        <v>1</v>
      </c>
    </row>
    <row r="35" spans="2:40" s="84" customFormat="1" ht="189.75" hidden="1" customHeight="1">
      <c r="B35" s="85"/>
      <c r="C35" s="86"/>
      <c r="D35" s="87"/>
      <c r="E35" s="88"/>
      <c r="F35" s="88"/>
      <c r="G35" s="88"/>
      <c r="H35" s="88"/>
      <c r="I35" s="141"/>
      <c r="J35" s="141">
        <f t="shared" si="8"/>
        <v>0</v>
      </c>
      <c r="K35" s="134"/>
      <c r="L35" s="134"/>
      <c r="M35" s="135"/>
      <c r="N35" s="134"/>
      <c r="O35" s="135"/>
      <c r="P35" s="134"/>
      <c r="Q35" s="135"/>
      <c r="R35" s="134"/>
      <c r="S35" s="135"/>
      <c r="T35" s="134"/>
      <c r="U35" s="135"/>
      <c r="V35" s="134"/>
      <c r="W35" s="135"/>
      <c r="X35" s="135"/>
      <c r="Y35" s="135"/>
      <c r="Z35" s="134"/>
      <c r="AA35" s="135"/>
      <c r="AB35" s="135"/>
      <c r="AC35" s="135"/>
      <c r="AD35" s="134"/>
      <c r="AE35" s="135"/>
      <c r="AF35" s="135"/>
      <c r="AG35" s="134"/>
      <c r="AH35" s="135"/>
      <c r="AI35" s="136"/>
      <c r="AJ35" s="137">
        <v>0.25</v>
      </c>
      <c r="AK35" s="120"/>
      <c r="AL35" s="120"/>
      <c r="AM35" s="87"/>
      <c r="AN35" s="120"/>
    </row>
    <row r="36" spans="2:40" s="84" customFormat="1" ht="96" customHeight="1">
      <c r="B36" s="85"/>
      <c r="C36" s="86"/>
      <c r="D36" s="87"/>
      <c r="E36" s="88"/>
      <c r="F36" s="88"/>
      <c r="G36" s="88"/>
      <c r="H36" s="88"/>
      <c r="I36" s="132"/>
      <c r="J36" s="141"/>
      <c r="K36" s="134"/>
      <c r="L36" s="134"/>
      <c r="M36" s="135"/>
      <c r="N36" s="134"/>
      <c r="O36" s="135"/>
      <c r="P36" s="134"/>
      <c r="Q36" s="135"/>
      <c r="R36" s="134"/>
      <c r="S36" s="135"/>
      <c r="T36" s="134"/>
      <c r="U36" s="135"/>
      <c r="V36" s="134"/>
      <c r="W36" s="135"/>
      <c r="X36" s="135"/>
      <c r="Y36" s="135"/>
      <c r="Z36" s="134"/>
      <c r="AA36" s="135"/>
      <c r="AB36" s="135"/>
      <c r="AC36" s="135"/>
      <c r="AD36" s="134"/>
      <c r="AE36" s="135"/>
      <c r="AF36" s="135"/>
      <c r="AG36" s="134"/>
      <c r="AH36" s="135"/>
      <c r="AI36" s="136"/>
      <c r="AJ36" s="137"/>
      <c r="AK36" s="120"/>
      <c r="AL36" s="120"/>
      <c r="AM36" s="87"/>
      <c r="AN36" s="120"/>
    </row>
    <row r="37" spans="2:40" s="84" customFormat="1" ht="96" customHeight="1">
      <c r="B37" s="85"/>
      <c r="C37" s="86"/>
      <c r="D37" s="87"/>
      <c r="E37" s="88"/>
      <c r="F37" s="88"/>
      <c r="G37" s="88"/>
      <c r="H37" s="88"/>
      <c r="I37" s="132"/>
      <c r="J37" s="141"/>
      <c r="K37" s="134"/>
      <c r="L37" s="134"/>
      <c r="M37" s="135"/>
      <c r="N37" s="134"/>
      <c r="O37" s="135"/>
      <c r="P37" s="134"/>
      <c r="Q37" s="135"/>
      <c r="R37" s="134"/>
      <c r="S37" s="135"/>
      <c r="T37" s="134"/>
      <c r="U37" s="135"/>
      <c r="V37" s="134"/>
      <c r="W37" s="135"/>
      <c r="X37" s="135"/>
      <c r="Y37" s="135"/>
      <c r="Z37" s="134"/>
      <c r="AA37" s="135"/>
      <c r="AB37" s="135"/>
      <c r="AC37" s="135"/>
      <c r="AD37" s="134"/>
      <c r="AE37" s="135"/>
      <c r="AF37" s="135"/>
      <c r="AG37" s="134"/>
      <c r="AH37" s="135"/>
      <c r="AI37" s="136"/>
      <c r="AJ37" s="137"/>
      <c r="AK37" s="120"/>
      <c r="AL37" s="120"/>
      <c r="AM37" s="87"/>
      <c r="AN37" s="120"/>
    </row>
    <row r="38" spans="2:40" s="84" customFormat="1" ht="96" customHeight="1">
      <c r="B38" s="85"/>
      <c r="C38" s="86"/>
      <c r="D38" s="87"/>
      <c r="E38" s="88"/>
      <c r="F38" s="88"/>
      <c r="G38" s="88"/>
      <c r="H38" s="88"/>
      <c r="I38" s="132"/>
      <c r="J38" s="141"/>
      <c r="K38" s="134"/>
      <c r="L38" s="134"/>
      <c r="M38" s="135"/>
      <c r="N38" s="134"/>
      <c r="O38" s="135"/>
      <c r="P38" s="134"/>
      <c r="Q38" s="135"/>
      <c r="R38" s="134"/>
      <c r="S38" s="135"/>
      <c r="T38" s="134"/>
      <c r="U38" s="135"/>
      <c r="V38" s="134"/>
      <c r="W38" s="135"/>
      <c r="X38" s="135"/>
      <c r="Y38" s="135"/>
      <c r="Z38" s="134"/>
      <c r="AA38" s="135"/>
      <c r="AB38" s="135"/>
      <c r="AC38" s="135"/>
      <c r="AD38" s="134"/>
      <c r="AE38" s="135"/>
      <c r="AF38" s="135"/>
      <c r="AG38" s="134"/>
      <c r="AH38" s="135"/>
      <c r="AI38" s="136"/>
      <c r="AJ38" s="137"/>
      <c r="AK38" s="120"/>
      <c r="AL38" s="120"/>
      <c r="AM38" s="87"/>
      <c r="AN38" s="120"/>
    </row>
    <row r="39" spans="2:40" s="84" customFormat="1" ht="96" customHeight="1">
      <c r="B39" s="85"/>
      <c r="C39" s="86"/>
      <c r="D39" s="87"/>
      <c r="E39" s="88"/>
      <c r="F39" s="88"/>
      <c r="G39" s="88"/>
      <c r="H39" s="88"/>
      <c r="I39" s="105"/>
      <c r="J39" s="101"/>
      <c r="K39" s="102"/>
      <c r="L39" s="102"/>
      <c r="M39" s="89"/>
      <c r="N39" s="102"/>
      <c r="O39" s="89"/>
      <c r="P39" s="102"/>
      <c r="Q39" s="89"/>
      <c r="R39" s="102"/>
      <c r="S39" s="89"/>
      <c r="T39" s="102"/>
      <c r="U39" s="89"/>
      <c r="V39" s="102"/>
      <c r="W39" s="89"/>
      <c r="X39" s="89"/>
      <c r="Y39" s="89"/>
      <c r="Z39" s="102"/>
      <c r="AA39" s="89"/>
      <c r="AB39" s="89"/>
      <c r="AC39" s="89"/>
      <c r="AD39" s="102"/>
      <c r="AE39" s="89"/>
      <c r="AF39" s="89"/>
      <c r="AG39" s="102"/>
      <c r="AH39" s="89"/>
      <c r="AI39" s="103"/>
      <c r="AJ39" s="119"/>
      <c r="AK39" s="120"/>
      <c r="AL39" s="120"/>
      <c r="AM39" s="87"/>
      <c r="AN39" s="120"/>
    </row>
    <row r="40" spans="2:40" s="84" customFormat="1" ht="96" customHeight="1">
      <c r="B40" s="85"/>
      <c r="C40" s="86"/>
      <c r="D40" s="87"/>
      <c r="E40" s="88"/>
      <c r="F40" s="88"/>
      <c r="G40" s="88"/>
      <c r="H40" s="88"/>
      <c r="I40" s="105"/>
      <c r="J40" s="101"/>
      <c r="K40" s="102"/>
      <c r="L40" s="102"/>
      <c r="M40" s="89"/>
      <c r="N40" s="102"/>
      <c r="O40" s="89"/>
      <c r="P40" s="102"/>
      <c r="Q40" s="89"/>
      <c r="R40" s="102"/>
      <c r="S40" s="89"/>
      <c r="T40" s="102"/>
      <c r="U40" s="89"/>
      <c r="V40" s="102"/>
      <c r="W40" s="89"/>
      <c r="X40" s="89"/>
      <c r="Y40" s="89"/>
      <c r="Z40" s="102"/>
      <c r="AA40" s="89"/>
      <c r="AB40" s="89"/>
      <c r="AC40" s="89"/>
      <c r="AD40" s="102"/>
      <c r="AE40" s="89"/>
      <c r="AF40" s="89"/>
      <c r="AG40" s="102"/>
      <c r="AH40" s="89"/>
      <c r="AI40" s="103"/>
      <c r="AJ40" s="119"/>
      <c r="AK40" s="120"/>
      <c r="AL40" s="120"/>
      <c r="AM40" s="87"/>
      <c r="AN40" s="120"/>
    </row>
    <row r="41" spans="2:40" s="84" customFormat="1" ht="96" customHeight="1">
      <c r="B41" s="85"/>
      <c r="C41" s="86"/>
      <c r="D41" s="87"/>
      <c r="E41" s="88"/>
      <c r="F41" s="88"/>
      <c r="G41" s="88"/>
      <c r="H41" s="88"/>
      <c r="I41" s="105"/>
      <c r="J41" s="101"/>
      <c r="K41" s="102"/>
      <c r="L41" s="102"/>
      <c r="M41" s="89"/>
      <c r="N41" s="102"/>
      <c r="O41" s="89"/>
      <c r="P41" s="102"/>
      <c r="Q41" s="89"/>
      <c r="R41" s="102"/>
      <c r="S41" s="89"/>
      <c r="T41" s="102"/>
      <c r="U41" s="89"/>
      <c r="V41" s="102"/>
      <c r="W41" s="89"/>
      <c r="X41" s="89"/>
      <c r="Y41" s="89"/>
      <c r="Z41" s="102"/>
      <c r="AA41" s="89"/>
      <c r="AB41" s="89"/>
      <c r="AC41" s="89"/>
      <c r="AD41" s="102"/>
      <c r="AE41" s="89"/>
      <c r="AF41" s="89"/>
      <c r="AG41" s="102"/>
      <c r="AH41" s="89"/>
      <c r="AI41" s="103"/>
      <c r="AJ41" s="119"/>
      <c r="AK41" s="120"/>
      <c r="AL41" s="120"/>
      <c r="AM41" s="87"/>
      <c r="AN41" s="120"/>
    </row>
    <row r="42" spans="2:40" s="84" customFormat="1" ht="96" customHeight="1">
      <c r="B42" s="85"/>
      <c r="C42" s="86"/>
      <c r="D42" s="87"/>
      <c r="E42" s="88"/>
      <c r="F42" s="88"/>
      <c r="G42" s="88"/>
      <c r="H42" s="88"/>
      <c r="I42" s="105"/>
      <c r="J42" s="101"/>
      <c r="K42" s="102"/>
      <c r="L42" s="102"/>
      <c r="M42" s="89"/>
      <c r="N42" s="102"/>
      <c r="O42" s="89"/>
      <c r="P42" s="102"/>
      <c r="Q42" s="89"/>
      <c r="R42" s="102"/>
      <c r="S42" s="89"/>
      <c r="T42" s="102"/>
      <c r="U42" s="89"/>
      <c r="V42" s="102"/>
      <c r="W42" s="89"/>
      <c r="X42" s="89"/>
      <c r="Y42" s="89"/>
      <c r="Z42" s="102"/>
      <c r="AA42" s="89"/>
      <c r="AB42" s="89"/>
      <c r="AC42" s="89"/>
      <c r="AD42" s="102"/>
      <c r="AE42" s="89"/>
      <c r="AF42" s="89"/>
      <c r="AG42" s="102"/>
      <c r="AH42" s="89"/>
      <c r="AI42" s="103"/>
      <c r="AJ42" s="119"/>
      <c r="AK42" s="120"/>
      <c r="AL42" s="120"/>
      <c r="AM42" s="87"/>
      <c r="AN42" s="120"/>
    </row>
    <row r="43" spans="2:40" s="84" customFormat="1" ht="96" customHeight="1">
      <c r="B43" s="85"/>
      <c r="C43" s="86"/>
      <c r="D43" s="87"/>
      <c r="E43" s="88"/>
      <c r="F43" s="88"/>
      <c r="G43" s="88"/>
      <c r="H43" s="88"/>
      <c r="I43" s="105"/>
      <c r="J43" s="101"/>
      <c r="K43" s="102"/>
      <c r="L43" s="102"/>
      <c r="M43" s="89"/>
      <c r="N43" s="102"/>
      <c r="O43" s="89"/>
      <c r="P43" s="102"/>
      <c r="Q43" s="89"/>
      <c r="R43" s="102"/>
      <c r="S43" s="89"/>
      <c r="T43" s="102"/>
      <c r="U43" s="89"/>
      <c r="V43" s="102"/>
      <c r="W43" s="89"/>
      <c r="X43" s="89"/>
      <c r="Y43" s="89"/>
      <c r="Z43" s="102"/>
      <c r="AA43" s="89"/>
      <c r="AB43" s="89"/>
      <c r="AC43" s="89"/>
      <c r="AD43" s="102"/>
      <c r="AE43" s="89"/>
      <c r="AF43" s="89"/>
      <c r="AG43" s="102"/>
      <c r="AH43" s="89"/>
      <c r="AI43" s="103"/>
      <c r="AJ43" s="119"/>
      <c r="AK43" s="120"/>
      <c r="AL43" s="120"/>
      <c r="AM43" s="87"/>
      <c r="AN43" s="120"/>
    </row>
    <row r="44" spans="2:40" s="84" customFormat="1" ht="96" customHeight="1">
      <c r="B44" s="85"/>
      <c r="C44" s="86"/>
      <c r="D44" s="87"/>
      <c r="E44" s="88"/>
      <c r="F44" s="88"/>
      <c r="G44" s="88"/>
      <c r="H44" s="88"/>
      <c r="I44" s="105"/>
      <c r="J44" s="101"/>
      <c r="K44" s="102"/>
      <c r="L44" s="102"/>
      <c r="M44" s="89"/>
      <c r="N44" s="102"/>
      <c r="O44" s="89"/>
      <c r="P44" s="102"/>
      <c r="Q44" s="89"/>
      <c r="R44" s="102"/>
      <c r="S44" s="89"/>
      <c r="T44" s="102"/>
      <c r="U44" s="89"/>
      <c r="V44" s="102"/>
      <c r="W44" s="89"/>
      <c r="X44" s="89"/>
      <c r="Y44" s="89"/>
      <c r="Z44" s="102"/>
      <c r="AA44" s="89"/>
      <c r="AB44" s="89"/>
      <c r="AC44" s="89"/>
      <c r="AD44" s="102"/>
      <c r="AE44" s="89"/>
      <c r="AF44" s="89"/>
      <c r="AG44" s="102"/>
      <c r="AH44" s="89"/>
      <c r="AI44" s="103"/>
      <c r="AJ44" s="119"/>
      <c r="AK44" s="120"/>
      <c r="AL44" s="120"/>
      <c r="AM44" s="87"/>
      <c r="AN44" s="120"/>
    </row>
    <row r="45" spans="2:40" s="84" customFormat="1" ht="96" customHeight="1">
      <c r="B45" s="85"/>
      <c r="C45" s="86"/>
      <c r="D45" s="87"/>
      <c r="E45" s="88"/>
      <c r="F45" s="88"/>
      <c r="G45" s="88"/>
      <c r="H45" s="88"/>
      <c r="I45" s="105"/>
      <c r="J45" s="101"/>
      <c r="K45" s="102"/>
      <c r="L45" s="102"/>
      <c r="M45" s="89"/>
      <c r="N45" s="102"/>
      <c r="O45" s="89"/>
      <c r="P45" s="102"/>
      <c r="Q45" s="89"/>
      <c r="R45" s="102"/>
      <c r="S45" s="89"/>
      <c r="T45" s="102"/>
      <c r="U45" s="89"/>
      <c r="V45" s="102"/>
      <c r="W45" s="89"/>
      <c r="X45" s="89"/>
      <c r="Y45" s="89"/>
      <c r="Z45" s="102"/>
      <c r="AA45" s="89"/>
      <c r="AB45" s="89"/>
      <c r="AC45" s="89"/>
      <c r="AD45" s="102"/>
      <c r="AE45" s="89"/>
      <c r="AF45" s="89"/>
      <c r="AG45" s="102"/>
      <c r="AH45" s="89"/>
      <c r="AI45" s="103"/>
      <c r="AJ45" s="119"/>
      <c r="AK45" s="120"/>
      <c r="AL45" s="120"/>
      <c r="AM45" s="87"/>
      <c r="AN45" s="120"/>
    </row>
    <row r="46" spans="2:40" s="84" customFormat="1" ht="96" customHeight="1">
      <c r="B46" s="85"/>
      <c r="C46" s="86"/>
      <c r="D46" s="87"/>
      <c r="E46" s="88"/>
      <c r="F46" s="88"/>
      <c r="G46" s="88"/>
      <c r="H46" s="88"/>
      <c r="I46" s="105"/>
      <c r="J46" s="101"/>
      <c r="K46" s="102"/>
      <c r="L46" s="102"/>
      <c r="M46" s="89"/>
      <c r="N46" s="102"/>
      <c r="O46" s="89"/>
      <c r="P46" s="102"/>
      <c r="Q46" s="89"/>
      <c r="R46" s="102"/>
      <c r="S46" s="89"/>
      <c r="T46" s="102"/>
      <c r="U46" s="89"/>
      <c r="V46" s="102"/>
      <c r="W46" s="89"/>
      <c r="X46" s="89"/>
      <c r="Y46" s="89"/>
      <c r="Z46" s="102"/>
      <c r="AA46" s="89"/>
      <c r="AB46" s="89"/>
      <c r="AC46" s="89"/>
      <c r="AD46" s="102"/>
      <c r="AE46" s="89"/>
      <c r="AF46" s="89"/>
      <c r="AG46" s="102"/>
      <c r="AH46" s="89"/>
      <c r="AI46" s="103"/>
      <c r="AJ46" s="119"/>
      <c r="AK46" s="120"/>
      <c r="AL46" s="120"/>
      <c r="AM46" s="87"/>
      <c r="AN46" s="120"/>
    </row>
    <row r="47" spans="2:40">
      <c r="L47" s="96"/>
      <c r="M47" s="96"/>
      <c r="N47" s="96"/>
      <c r="O47" s="96"/>
      <c r="P47" s="97"/>
      <c r="Q47" s="96"/>
      <c r="R47" s="98"/>
      <c r="S47" s="96"/>
      <c r="T47" s="98"/>
      <c r="U47" s="96"/>
      <c r="V47" s="98"/>
      <c r="W47" s="96"/>
      <c r="X47" s="96"/>
      <c r="Y47" s="96"/>
      <c r="Z47" s="99"/>
      <c r="AA47" s="96"/>
      <c r="AB47" s="96"/>
      <c r="AC47" s="96"/>
      <c r="AD47" s="99"/>
      <c r="AE47" s="96"/>
      <c r="AF47" s="96"/>
      <c r="AG47" s="99"/>
      <c r="AH47" s="96"/>
      <c r="AI47" s="96"/>
      <c r="AJ47" s="100"/>
    </row>
    <row r="48" spans="2:40">
      <c r="L48" s="96"/>
      <c r="M48" s="96"/>
      <c r="N48" s="96"/>
      <c r="O48" s="96"/>
      <c r="P48" s="97"/>
      <c r="Q48" s="96"/>
      <c r="R48" s="98"/>
      <c r="S48" s="96"/>
      <c r="T48" s="98"/>
      <c r="U48" s="96"/>
      <c r="V48" s="98"/>
      <c r="W48" s="96"/>
      <c r="X48" s="96"/>
      <c r="Y48" s="96"/>
      <c r="Z48" s="99"/>
      <c r="AA48" s="96"/>
      <c r="AB48" s="96"/>
      <c r="AC48" s="96"/>
      <c r="AD48" s="99"/>
      <c r="AE48" s="96"/>
      <c r="AF48" s="96"/>
      <c r="AG48" s="99"/>
      <c r="AH48" s="96"/>
      <c r="AI48" s="96"/>
      <c r="AJ48" s="100"/>
    </row>
    <row r="49" spans="12:36">
      <c r="L49" s="96"/>
      <c r="M49" s="96"/>
      <c r="N49" s="96"/>
      <c r="O49" s="96"/>
      <c r="P49" s="97"/>
      <c r="Q49" s="96"/>
      <c r="R49" s="98"/>
      <c r="S49" s="96"/>
      <c r="T49" s="98"/>
      <c r="U49" s="96"/>
      <c r="V49" s="98"/>
      <c r="W49" s="96"/>
      <c r="X49" s="96"/>
      <c r="Y49" s="96"/>
      <c r="Z49" s="99"/>
      <c r="AA49" s="96"/>
      <c r="AB49" s="96"/>
      <c r="AC49" s="96"/>
      <c r="AD49" s="99"/>
      <c r="AE49" s="96"/>
      <c r="AF49" s="96"/>
      <c r="AG49" s="99"/>
      <c r="AH49" s="96"/>
      <c r="AI49" s="96"/>
      <c r="AJ49" s="100"/>
    </row>
    <row r="50" spans="12:36">
      <c r="L50" s="96"/>
      <c r="M50" s="96"/>
      <c r="N50" s="96"/>
      <c r="O50" s="96"/>
      <c r="P50" s="97"/>
      <c r="Q50" s="96"/>
      <c r="R50" s="98"/>
      <c r="S50" s="96"/>
      <c r="T50" s="98"/>
      <c r="U50" s="96"/>
      <c r="V50" s="98"/>
      <c r="W50" s="96"/>
      <c r="X50" s="96"/>
      <c r="Y50" s="96"/>
      <c r="Z50" s="99"/>
      <c r="AA50" s="96"/>
      <c r="AB50" s="96"/>
      <c r="AC50" s="96"/>
      <c r="AD50" s="99"/>
      <c r="AE50" s="96"/>
      <c r="AF50" s="96"/>
      <c r="AG50" s="99"/>
      <c r="AH50" s="96"/>
      <c r="AI50" s="96"/>
      <c r="AJ50" s="100"/>
    </row>
    <row r="51" spans="12:36">
      <c r="L51" s="96"/>
      <c r="M51" s="96"/>
      <c r="N51" s="96"/>
      <c r="O51" s="96"/>
      <c r="P51" s="97"/>
      <c r="Q51" s="96"/>
      <c r="R51" s="98"/>
      <c r="S51" s="96"/>
      <c r="T51" s="98"/>
      <c r="U51" s="96"/>
      <c r="V51" s="98"/>
      <c r="W51" s="96"/>
      <c r="X51" s="96"/>
      <c r="Y51" s="96"/>
      <c r="Z51" s="99"/>
      <c r="AA51" s="96"/>
      <c r="AB51" s="96"/>
      <c r="AC51" s="96"/>
      <c r="AD51" s="99"/>
      <c r="AE51" s="96"/>
      <c r="AF51" s="96"/>
      <c r="AG51" s="99"/>
      <c r="AH51" s="96"/>
      <c r="AI51" s="96"/>
      <c r="AJ51" s="100"/>
    </row>
    <row r="52" spans="12:36">
      <c r="L52" s="96"/>
      <c r="M52" s="96"/>
      <c r="N52" s="96"/>
      <c r="O52" s="96"/>
      <c r="P52" s="97"/>
      <c r="Q52" s="96"/>
      <c r="R52" s="98"/>
      <c r="S52" s="96"/>
      <c r="T52" s="98"/>
      <c r="U52" s="96"/>
      <c r="V52" s="98"/>
      <c r="W52" s="96"/>
      <c r="X52" s="96"/>
      <c r="Y52" s="96"/>
      <c r="Z52" s="99"/>
      <c r="AA52" s="96"/>
      <c r="AB52" s="96"/>
      <c r="AC52" s="96"/>
      <c r="AD52" s="99"/>
      <c r="AE52" s="96"/>
      <c r="AF52" s="96"/>
      <c r="AG52" s="99"/>
      <c r="AH52" s="96"/>
      <c r="AI52" s="96"/>
      <c r="AJ52" s="100"/>
    </row>
    <row r="53" spans="12:36">
      <c r="L53" s="96"/>
      <c r="M53" s="96"/>
      <c r="N53" s="96"/>
      <c r="O53" s="96"/>
      <c r="P53" s="97"/>
      <c r="Q53" s="96"/>
      <c r="R53" s="98"/>
      <c r="S53" s="96"/>
      <c r="T53" s="98"/>
      <c r="U53" s="96"/>
      <c r="V53" s="98"/>
      <c r="W53" s="96"/>
      <c r="X53" s="96"/>
      <c r="Y53" s="96"/>
      <c r="Z53" s="99"/>
      <c r="AA53" s="96"/>
      <c r="AB53" s="96"/>
      <c r="AC53" s="96"/>
      <c r="AD53" s="99"/>
      <c r="AE53" s="96"/>
      <c r="AF53" s="96"/>
      <c r="AG53" s="99"/>
      <c r="AH53" s="96"/>
      <c r="AI53" s="96"/>
      <c r="AJ53" s="100"/>
    </row>
    <row r="54" spans="12:36">
      <c r="L54" s="96"/>
      <c r="M54" s="96"/>
      <c r="N54" s="96"/>
      <c r="O54" s="96"/>
      <c r="P54" s="97"/>
      <c r="Q54" s="96"/>
      <c r="R54" s="98"/>
      <c r="S54" s="96"/>
      <c r="T54" s="98"/>
      <c r="U54" s="96"/>
      <c r="V54" s="98"/>
      <c r="W54" s="96"/>
      <c r="X54" s="96"/>
      <c r="Y54" s="96"/>
      <c r="Z54" s="99"/>
      <c r="AA54" s="96"/>
      <c r="AB54" s="96"/>
      <c r="AC54" s="96"/>
      <c r="AD54" s="99"/>
      <c r="AE54" s="96"/>
      <c r="AF54" s="96"/>
      <c r="AG54" s="99"/>
      <c r="AH54" s="96"/>
      <c r="AI54" s="96"/>
      <c r="AJ54" s="100"/>
    </row>
    <row r="55" spans="12:36">
      <c r="L55" s="96"/>
      <c r="M55" s="96"/>
      <c r="N55" s="96"/>
      <c r="O55" s="96"/>
      <c r="P55" s="97"/>
      <c r="Q55" s="96"/>
      <c r="R55" s="98"/>
      <c r="S55" s="96"/>
      <c r="T55" s="98"/>
      <c r="U55" s="96"/>
      <c r="V55" s="98"/>
      <c r="W55" s="96"/>
      <c r="X55" s="96"/>
      <c r="Y55" s="96"/>
      <c r="Z55" s="99"/>
      <c r="AA55" s="96"/>
      <c r="AB55" s="96"/>
      <c r="AC55" s="96"/>
      <c r="AD55" s="99"/>
      <c r="AE55" s="96"/>
      <c r="AF55" s="96"/>
      <c r="AG55" s="99"/>
      <c r="AH55" s="96"/>
      <c r="AI55" s="96"/>
      <c r="AJ55" s="100"/>
    </row>
    <row r="56" spans="12:36">
      <c r="L56" s="96"/>
      <c r="M56" s="96"/>
      <c r="N56" s="96"/>
      <c r="O56" s="96"/>
      <c r="P56" s="97"/>
      <c r="Q56" s="96"/>
      <c r="R56" s="98"/>
      <c r="S56" s="96"/>
      <c r="T56" s="98"/>
      <c r="U56" s="96"/>
      <c r="V56" s="98"/>
      <c r="W56" s="96"/>
      <c r="X56" s="96"/>
      <c r="Y56" s="96"/>
      <c r="Z56" s="99"/>
      <c r="AA56" s="96"/>
      <c r="AB56" s="96"/>
      <c r="AC56" s="96"/>
      <c r="AD56" s="99"/>
      <c r="AE56" s="96"/>
      <c r="AF56" s="96"/>
      <c r="AG56" s="99"/>
      <c r="AH56" s="96"/>
      <c r="AI56" s="96"/>
      <c r="AJ56" s="100"/>
    </row>
    <row r="57" spans="12:36">
      <c r="L57" s="96"/>
      <c r="M57" s="96"/>
      <c r="N57" s="96"/>
      <c r="O57" s="96"/>
      <c r="P57" s="97"/>
      <c r="Q57" s="96"/>
      <c r="R57" s="98"/>
      <c r="S57" s="96"/>
      <c r="T57" s="98"/>
      <c r="U57" s="96"/>
      <c r="V57" s="98"/>
      <c r="W57" s="96"/>
      <c r="X57" s="96"/>
      <c r="Y57" s="96"/>
      <c r="Z57" s="99"/>
      <c r="AA57" s="96"/>
      <c r="AB57" s="96"/>
      <c r="AC57" s="96"/>
      <c r="AD57" s="99"/>
      <c r="AE57" s="96"/>
      <c r="AF57" s="96"/>
      <c r="AG57" s="99"/>
      <c r="AH57" s="96"/>
      <c r="AI57" s="96"/>
      <c r="AJ57" s="100"/>
    </row>
    <row r="58" spans="12:36">
      <c r="L58" s="96"/>
      <c r="M58" s="96"/>
      <c r="N58" s="96"/>
      <c r="O58" s="96"/>
      <c r="P58" s="97"/>
      <c r="Q58" s="96"/>
      <c r="R58" s="98"/>
      <c r="S58" s="96"/>
      <c r="T58" s="98"/>
      <c r="U58" s="96"/>
      <c r="V58" s="98"/>
      <c r="W58" s="96"/>
      <c r="X58" s="96"/>
      <c r="Y58" s="96"/>
      <c r="Z58" s="99"/>
      <c r="AA58" s="96"/>
      <c r="AB58" s="96"/>
      <c r="AC58" s="96"/>
      <c r="AD58" s="99"/>
      <c r="AE58" s="96"/>
      <c r="AF58" s="96"/>
      <c r="AG58" s="99"/>
      <c r="AH58" s="96"/>
      <c r="AI58" s="96"/>
      <c r="AJ58" s="100"/>
    </row>
    <row r="59" spans="12:36">
      <c r="L59" s="96"/>
      <c r="M59" s="96"/>
      <c r="N59" s="96"/>
      <c r="O59" s="96"/>
      <c r="P59" s="97"/>
      <c r="Q59" s="96"/>
      <c r="R59" s="98"/>
      <c r="S59" s="96"/>
      <c r="T59" s="98"/>
      <c r="U59" s="96"/>
      <c r="V59" s="98"/>
      <c r="W59" s="96"/>
      <c r="X59" s="96"/>
      <c r="Y59" s="96"/>
      <c r="Z59" s="99"/>
      <c r="AA59" s="96"/>
      <c r="AB59" s="96"/>
      <c r="AC59" s="96"/>
      <c r="AD59" s="99"/>
      <c r="AE59" s="96"/>
      <c r="AF59" s="96"/>
      <c r="AG59" s="99"/>
      <c r="AH59" s="96"/>
      <c r="AI59" s="96"/>
      <c r="AJ59" s="100"/>
    </row>
    <row r="60" spans="12:36">
      <c r="L60" s="96"/>
      <c r="M60" s="96"/>
      <c r="N60" s="96"/>
      <c r="O60" s="96"/>
      <c r="P60" s="97"/>
      <c r="Q60" s="96"/>
      <c r="R60" s="98"/>
      <c r="S60" s="96"/>
      <c r="T60" s="98"/>
      <c r="U60" s="96"/>
      <c r="V60" s="98"/>
      <c r="W60" s="96"/>
      <c r="X60" s="96"/>
      <c r="Y60" s="96"/>
      <c r="Z60" s="99"/>
      <c r="AA60" s="96"/>
      <c r="AB60" s="96"/>
      <c r="AC60" s="96"/>
      <c r="AD60" s="99"/>
      <c r="AE60" s="96"/>
      <c r="AF60" s="96"/>
      <c r="AG60" s="99"/>
      <c r="AH60" s="96"/>
      <c r="AI60" s="96"/>
      <c r="AJ60" s="100"/>
    </row>
    <row r="61" spans="12:36">
      <c r="L61" s="96"/>
      <c r="M61" s="96"/>
      <c r="N61" s="96"/>
      <c r="O61" s="96"/>
      <c r="P61" s="97"/>
      <c r="Q61" s="96"/>
      <c r="R61" s="98"/>
      <c r="S61" s="96"/>
      <c r="T61" s="98"/>
      <c r="U61" s="96"/>
      <c r="V61" s="98"/>
      <c r="W61" s="96"/>
      <c r="X61" s="96"/>
      <c r="Y61" s="96"/>
      <c r="Z61" s="99"/>
      <c r="AA61" s="96"/>
      <c r="AB61" s="96"/>
      <c r="AC61" s="96"/>
      <c r="AD61" s="99"/>
      <c r="AE61" s="96"/>
      <c r="AF61" s="96"/>
      <c r="AG61" s="99"/>
      <c r="AH61" s="96"/>
      <c r="AI61" s="96"/>
      <c r="AJ61" s="100"/>
    </row>
    <row r="62" spans="12:36">
      <c r="L62" s="96"/>
      <c r="M62" s="96"/>
      <c r="N62" s="96"/>
      <c r="O62" s="96"/>
      <c r="P62" s="97"/>
      <c r="Q62" s="96"/>
      <c r="R62" s="98"/>
      <c r="S62" s="96"/>
      <c r="T62" s="98"/>
      <c r="U62" s="96"/>
      <c r="V62" s="98"/>
      <c r="W62" s="96"/>
      <c r="X62" s="96"/>
      <c r="Y62" s="96"/>
      <c r="Z62" s="99"/>
      <c r="AA62" s="96"/>
      <c r="AB62" s="96"/>
      <c r="AC62" s="96"/>
      <c r="AD62" s="99"/>
      <c r="AE62" s="96"/>
      <c r="AF62" s="96"/>
      <c r="AG62" s="99"/>
      <c r="AH62" s="96"/>
      <c r="AI62" s="96"/>
      <c r="AJ62" s="100"/>
    </row>
    <row r="63" spans="12:36">
      <c r="L63" s="96"/>
      <c r="M63" s="96"/>
      <c r="N63" s="96"/>
      <c r="O63" s="96"/>
      <c r="P63" s="97"/>
      <c r="Q63" s="96"/>
      <c r="R63" s="98"/>
      <c r="S63" s="96"/>
      <c r="T63" s="98"/>
      <c r="U63" s="96"/>
      <c r="V63" s="98"/>
      <c r="W63" s="96"/>
      <c r="X63" s="96"/>
      <c r="Y63" s="96"/>
      <c r="Z63" s="99"/>
      <c r="AA63" s="96"/>
      <c r="AB63" s="96"/>
      <c r="AC63" s="96"/>
      <c r="AD63" s="99"/>
      <c r="AE63" s="96"/>
      <c r="AF63" s="96"/>
      <c r="AG63" s="99"/>
      <c r="AH63" s="96"/>
      <c r="AI63" s="96"/>
      <c r="AJ63" s="100"/>
    </row>
    <row r="64" spans="12:36">
      <c r="L64" s="96"/>
      <c r="M64" s="96"/>
      <c r="N64" s="96"/>
      <c r="O64" s="96"/>
      <c r="P64" s="97"/>
      <c r="Q64" s="96"/>
      <c r="R64" s="98"/>
      <c r="S64" s="96"/>
      <c r="T64" s="98"/>
      <c r="U64" s="96"/>
      <c r="V64" s="98"/>
      <c r="W64" s="96"/>
      <c r="X64" s="96"/>
      <c r="Y64" s="96"/>
      <c r="Z64" s="99"/>
      <c r="AA64" s="96"/>
      <c r="AB64" s="96"/>
      <c r="AC64" s="96"/>
      <c r="AD64" s="99"/>
      <c r="AE64" s="96"/>
      <c r="AF64" s="96"/>
      <c r="AG64" s="99"/>
      <c r="AH64" s="96"/>
      <c r="AI64" s="96"/>
      <c r="AJ64" s="100"/>
    </row>
    <row r="65" spans="12:36">
      <c r="L65" s="96"/>
      <c r="M65" s="96"/>
      <c r="N65" s="96"/>
      <c r="O65" s="96"/>
      <c r="P65" s="97"/>
      <c r="Q65" s="96"/>
      <c r="R65" s="98"/>
      <c r="S65" s="96"/>
      <c r="T65" s="98"/>
      <c r="U65" s="96"/>
      <c r="V65" s="98"/>
      <c r="W65" s="96"/>
      <c r="X65" s="96"/>
      <c r="Y65" s="96"/>
      <c r="Z65" s="99"/>
      <c r="AA65" s="96"/>
      <c r="AB65" s="96"/>
      <c r="AC65" s="96"/>
      <c r="AD65" s="99"/>
      <c r="AE65" s="96"/>
      <c r="AF65" s="96"/>
      <c r="AG65" s="99"/>
      <c r="AH65" s="96"/>
      <c r="AI65" s="96"/>
      <c r="AJ65" s="100"/>
    </row>
    <row r="66" spans="12:36">
      <c r="L66" s="96"/>
      <c r="M66" s="96"/>
      <c r="N66" s="96"/>
      <c r="O66" s="96"/>
      <c r="P66" s="97"/>
      <c r="Q66" s="96"/>
      <c r="R66" s="98"/>
      <c r="S66" s="96"/>
      <c r="T66" s="98"/>
      <c r="U66" s="96"/>
      <c r="V66" s="98"/>
      <c r="W66" s="96"/>
      <c r="X66" s="96"/>
      <c r="Y66" s="96"/>
      <c r="Z66" s="99"/>
      <c r="AA66" s="96"/>
      <c r="AB66" s="96"/>
      <c r="AC66" s="96"/>
      <c r="AD66" s="99"/>
      <c r="AE66" s="96"/>
      <c r="AF66" s="96"/>
      <c r="AG66" s="99"/>
      <c r="AH66" s="96"/>
      <c r="AI66" s="96"/>
      <c r="AJ66" s="100"/>
    </row>
    <row r="67" spans="12:36">
      <c r="L67" s="96"/>
      <c r="M67" s="96"/>
      <c r="N67" s="96"/>
      <c r="O67" s="96"/>
      <c r="P67" s="97"/>
      <c r="Q67" s="96"/>
      <c r="R67" s="98"/>
      <c r="S67" s="96"/>
      <c r="T67" s="98"/>
      <c r="U67" s="96"/>
      <c r="V67" s="98"/>
      <c r="W67" s="96"/>
      <c r="X67" s="96"/>
      <c r="Y67" s="96"/>
      <c r="Z67" s="99"/>
      <c r="AA67" s="96"/>
      <c r="AB67" s="96"/>
      <c r="AC67" s="96"/>
      <c r="AD67" s="99"/>
      <c r="AE67" s="96"/>
      <c r="AF67" s="96"/>
      <c r="AG67" s="99"/>
      <c r="AH67" s="96"/>
      <c r="AI67" s="96"/>
      <c r="AJ67" s="100"/>
    </row>
    <row r="68" spans="12:36">
      <c r="L68" s="96"/>
      <c r="M68" s="96"/>
      <c r="N68" s="96"/>
      <c r="O68" s="96"/>
      <c r="P68" s="97"/>
      <c r="Q68" s="96"/>
      <c r="R68" s="98"/>
      <c r="S68" s="96"/>
      <c r="T68" s="98"/>
      <c r="U68" s="96"/>
      <c r="V68" s="98"/>
      <c r="W68" s="96"/>
      <c r="X68" s="96"/>
      <c r="Y68" s="96"/>
      <c r="Z68" s="99"/>
      <c r="AA68" s="96"/>
      <c r="AB68" s="96"/>
      <c r="AC68" s="96"/>
      <c r="AD68" s="99"/>
      <c r="AE68" s="96"/>
      <c r="AF68" s="96"/>
      <c r="AG68" s="99"/>
      <c r="AH68" s="96"/>
      <c r="AI68" s="96"/>
      <c r="AJ68" s="100"/>
    </row>
    <row r="69" spans="12:36">
      <c r="L69" s="96"/>
      <c r="M69" s="96"/>
      <c r="N69" s="96"/>
      <c r="O69" s="96"/>
      <c r="P69" s="97"/>
      <c r="Q69" s="96"/>
      <c r="R69" s="98"/>
      <c r="S69" s="96"/>
      <c r="T69" s="98"/>
      <c r="U69" s="96"/>
      <c r="V69" s="98"/>
      <c r="W69" s="96"/>
      <c r="X69" s="96"/>
      <c r="Y69" s="96"/>
      <c r="Z69" s="99"/>
      <c r="AA69" s="96"/>
      <c r="AB69" s="96"/>
      <c r="AC69" s="96"/>
      <c r="AD69" s="99"/>
      <c r="AE69" s="96"/>
      <c r="AF69" s="96"/>
      <c r="AG69" s="99"/>
      <c r="AH69" s="96"/>
      <c r="AI69" s="96"/>
      <c r="AJ69" s="100"/>
    </row>
    <row r="70" spans="12:36">
      <c r="L70" s="96"/>
      <c r="M70" s="96"/>
      <c r="N70" s="96"/>
      <c r="O70" s="96"/>
      <c r="P70" s="97"/>
      <c r="Q70" s="96"/>
      <c r="R70" s="98"/>
      <c r="S70" s="96"/>
      <c r="T70" s="98"/>
      <c r="U70" s="96"/>
      <c r="V70" s="98"/>
      <c r="W70" s="96"/>
      <c r="X70" s="96"/>
      <c r="Y70" s="96"/>
      <c r="Z70" s="99"/>
      <c r="AA70" s="96"/>
      <c r="AB70" s="96"/>
      <c r="AC70" s="96"/>
      <c r="AD70" s="99"/>
      <c r="AE70" s="96"/>
      <c r="AF70" s="96"/>
      <c r="AG70" s="99"/>
      <c r="AH70" s="96"/>
      <c r="AI70" s="96"/>
      <c r="AJ70" s="100"/>
    </row>
    <row r="71" spans="12:36">
      <c r="L71" s="96"/>
      <c r="M71" s="96"/>
      <c r="N71" s="96"/>
      <c r="O71" s="96"/>
      <c r="P71" s="97"/>
      <c r="Q71" s="96"/>
      <c r="R71" s="98"/>
      <c r="S71" s="96"/>
      <c r="T71" s="98"/>
      <c r="U71" s="96"/>
      <c r="V71" s="98"/>
      <c r="W71" s="96"/>
      <c r="X71" s="96"/>
      <c r="Y71" s="96"/>
      <c r="Z71" s="99"/>
      <c r="AA71" s="96"/>
      <c r="AB71" s="96"/>
      <c r="AC71" s="96"/>
      <c r="AD71" s="99"/>
      <c r="AE71" s="96"/>
      <c r="AF71" s="96"/>
      <c r="AG71" s="99"/>
      <c r="AH71" s="96"/>
      <c r="AI71" s="96"/>
      <c r="AJ71" s="100"/>
    </row>
    <row r="72" spans="12:36">
      <c r="L72" s="96"/>
      <c r="M72" s="96"/>
      <c r="N72" s="96"/>
      <c r="O72" s="96"/>
      <c r="P72" s="97"/>
      <c r="Q72" s="96"/>
      <c r="R72" s="98"/>
      <c r="S72" s="96"/>
      <c r="T72" s="98"/>
      <c r="U72" s="96"/>
      <c r="V72" s="98"/>
      <c r="W72" s="96"/>
      <c r="X72" s="96"/>
      <c r="Y72" s="96"/>
      <c r="Z72" s="99"/>
      <c r="AA72" s="96"/>
      <c r="AB72" s="96"/>
      <c r="AC72" s="96"/>
      <c r="AD72" s="99"/>
      <c r="AE72" s="96"/>
      <c r="AF72" s="96"/>
      <c r="AG72" s="99"/>
      <c r="AH72" s="96"/>
      <c r="AI72" s="96"/>
      <c r="AJ72" s="100"/>
    </row>
    <row r="73" spans="12:36">
      <c r="L73" s="96"/>
      <c r="M73" s="96"/>
      <c r="N73" s="96"/>
      <c r="O73" s="96"/>
      <c r="P73" s="97"/>
      <c r="Q73" s="96"/>
      <c r="R73" s="98"/>
      <c r="S73" s="96"/>
      <c r="T73" s="98"/>
      <c r="U73" s="96"/>
      <c r="V73" s="98"/>
      <c r="W73" s="96"/>
      <c r="X73" s="96"/>
      <c r="Y73" s="96"/>
      <c r="Z73" s="99"/>
      <c r="AA73" s="96"/>
      <c r="AB73" s="96"/>
      <c r="AC73" s="96"/>
      <c r="AD73" s="99"/>
      <c r="AE73" s="96"/>
      <c r="AF73" s="96"/>
      <c r="AG73" s="99"/>
      <c r="AH73" s="96"/>
      <c r="AI73" s="96"/>
      <c r="AJ73" s="100"/>
    </row>
    <row r="74" spans="12:36">
      <c r="L74" s="96"/>
      <c r="M74" s="96"/>
      <c r="N74" s="96"/>
      <c r="O74" s="96"/>
      <c r="P74" s="97"/>
      <c r="Q74" s="96"/>
      <c r="R74" s="98"/>
      <c r="S74" s="96"/>
      <c r="T74" s="98"/>
      <c r="U74" s="96"/>
      <c r="V74" s="98"/>
      <c r="W74" s="96"/>
      <c r="X74" s="96"/>
      <c r="Y74" s="96"/>
      <c r="Z74" s="99"/>
      <c r="AA74" s="96"/>
      <c r="AB74" s="96"/>
      <c r="AC74" s="96"/>
      <c r="AD74" s="99"/>
      <c r="AE74" s="96"/>
      <c r="AF74" s="96"/>
      <c r="AG74" s="99"/>
      <c r="AH74" s="96"/>
      <c r="AI74" s="96"/>
      <c r="AJ74" s="100"/>
    </row>
    <row r="75" spans="12:36">
      <c r="L75" s="96"/>
      <c r="M75" s="96"/>
      <c r="N75" s="96"/>
      <c r="O75" s="96"/>
      <c r="P75" s="97"/>
      <c r="Q75" s="96"/>
      <c r="R75" s="98"/>
      <c r="S75" s="96"/>
      <c r="T75" s="98"/>
      <c r="U75" s="96"/>
      <c r="V75" s="98"/>
      <c r="W75" s="96"/>
      <c r="X75" s="96"/>
      <c r="Y75" s="96"/>
      <c r="Z75" s="99"/>
      <c r="AA75" s="96"/>
      <c r="AB75" s="96"/>
      <c r="AC75" s="96"/>
      <c r="AD75" s="99"/>
      <c r="AE75" s="96"/>
      <c r="AF75" s="96"/>
      <c r="AG75" s="99"/>
      <c r="AH75" s="96"/>
      <c r="AI75" s="96"/>
      <c r="AJ75" s="100"/>
    </row>
    <row r="76" spans="12:36">
      <c r="L76" s="96"/>
      <c r="M76" s="96"/>
      <c r="N76" s="96"/>
      <c r="O76" s="96"/>
      <c r="P76" s="97"/>
      <c r="Q76" s="96"/>
      <c r="R76" s="98"/>
      <c r="S76" s="96"/>
      <c r="T76" s="98"/>
      <c r="U76" s="96"/>
      <c r="V76" s="98"/>
      <c r="W76" s="96"/>
      <c r="X76" s="96"/>
      <c r="Y76" s="96"/>
      <c r="Z76" s="99"/>
      <c r="AA76" s="96"/>
      <c r="AB76" s="96"/>
      <c r="AC76" s="96"/>
      <c r="AD76" s="99"/>
      <c r="AE76" s="96"/>
      <c r="AF76" s="96"/>
      <c r="AG76" s="99"/>
      <c r="AH76" s="96"/>
      <c r="AI76" s="96"/>
      <c r="AJ76" s="100"/>
    </row>
    <row r="77" spans="12:36">
      <c r="L77" s="96"/>
      <c r="M77" s="96"/>
      <c r="N77" s="96"/>
      <c r="O77" s="96"/>
      <c r="P77" s="97"/>
      <c r="Q77" s="96"/>
      <c r="R77" s="98"/>
      <c r="S77" s="96"/>
      <c r="T77" s="98"/>
      <c r="U77" s="96"/>
      <c r="V77" s="98"/>
      <c r="W77" s="96"/>
      <c r="X77" s="96"/>
      <c r="Y77" s="96"/>
      <c r="Z77" s="99"/>
      <c r="AA77" s="96"/>
      <c r="AB77" s="96"/>
      <c r="AC77" s="96"/>
      <c r="AD77" s="99"/>
      <c r="AE77" s="96"/>
      <c r="AF77" s="96"/>
      <c r="AG77" s="99"/>
      <c r="AH77" s="96"/>
      <c r="AI77" s="96"/>
      <c r="AJ77" s="100"/>
    </row>
    <row r="78" spans="12:36">
      <c r="L78" s="96"/>
      <c r="M78" s="96"/>
      <c r="N78" s="96"/>
      <c r="O78" s="96"/>
      <c r="P78" s="97"/>
      <c r="Q78" s="96"/>
      <c r="R78" s="98"/>
      <c r="S78" s="96"/>
      <c r="T78" s="98"/>
      <c r="U78" s="96"/>
      <c r="V78" s="98"/>
      <c r="W78" s="96"/>
      <c r="X78" s="96"/>
      <c r="Y78" s="96"/>
      <c r="Z78" s="99"/>
      <c r="AA78" s="96"/>
      <c r="AB78" s="96"/>
      <c r="AC78" s="96"/>
      <c r="AD78" s="99"/>
      <c r="AE78" s="96"/>
      <c r="AF78" s="96"/>
      <c r="AG78" s="99"/>
      <c r="AH78" s="96"/>
      <c r="AI78" s="96"/>
      <c r="AJ78" s="100"/>
    </row>
    <row r="79" spans="12:36">
      <c r="L79" s="96"/>
      <c r="M79" s="96"/>
      <c r="N79" s="96"/>
      <c r="O79" s="96"/>
      <c r="P79" s="97"/>
      <c r="Q79" s="96"/>
      <c r="R79" s="98"/>
      <c r="S79" s="96"/>
      <c r="T79" s="98"/>
      <c r="U79" s="96"/>
      <c r="V79" s="98"/>
      <c r="W79" s="96"/>
      <c r="X79" s="96"/>
      <c r="Y79" s="96"/>
      <c r="Z79" s="99"/>
      <c r="AA79" s="96"/>
      <c r="AB79" s="96"/>
      <c r="AC79" s="96"/>
      <c r="AD79" s="99"/>
      <c r="AE79" s="96"/>
      <c r="AF79" s="96"/>
      <c r="AG79" s="99"/>
      <c r="AH79" s="96"/>
      <c r="AI79" s="96"/>
      <c r="AJ79" s="100"/>
    </row>
    <row r="80" spans="12:36">
      <c r="L80" s="96"/>
      <c r="M80" s="96"/>
      <c r="N80" s="96"/>
      <c r="O80" s="96"/>
      <c r="P80" s="97"/>
      <c r="Q80" s="96"/>
      <c r="R80" s="98"/>
      <c r="S80" s="96"/>
      <c r="T80" s="98"/>
      <c r="U80" s="96"/>
      <c r="V80" s="98"/>
      <c r="W80" s="96"/>
      <c r="X80" s="96"/>
      <c r="Y80" s="96"/>
      <c r="Z80" s="99"/>
      <c r="AA80" s="96"/>
      <c r="AB80" s="96"/>
      <c r="AC80" s="96"/>
      <c r="AD80" s="99"/>
      <c r="AE80" s="96"/>
      <c r="AF80" s="96"/>
      <c r="AG80" s="99"/>
      <c r="AH80" s="96"/>
      <c r="AI80" s="96"/>
      <c r="AJ80" s="100"/>
    </row>
    <row r="81" spans="12:36">
      <c r="L81" s="96"/>
      <c r="M81" s="96"/>
      <c r="N81" s="96"/>
      <c r="O81" s="96"/>
      <c r="P81" s="97"/>
      <c r="Q81" s="96"/>
      <c r="R81" s="98"/>
      <c r="S81" s="96"/>
      <c r="T81" s="98"/>
      <c r="U81" s="96"/>
      <c r="V81" s="98"/>
      <c r="W81" s="96"/>
      <c r="X81" s="96"/>
      <c r="Y81" s="96"/>
      <c r="Z81" s="99"/>
      <c r="AA81" s="96"/>
      <c r="AB81" s="96"/>
      <c r="AC81" s="96"/>
      <c r="AD81" s="99"/>
      <c r="AE81" s="96"/>
      <c r="AF81" s="96"/>
      <c r="AG81" s="99"/>
      <c r="AH81" s="96"/>
      <c r="AI81" s="96"/>
      <c r="AJ81" s="100"/>
    </row>
    <row r="82" spans="12:36">
      <c r="L82" s="96"/>
      <c r="M82" s="96"/>
      <c r="N82" s="96"/>
      <c r="O82" s="96"/>
      <c r="P82" s="97"/>
      <c r="Q82" s="96"/>
      <c r="R82" s="98"/>
      <c r="S82" s="96"/>
      <c r="T82" s="98"/>
      <c r="U82" s="96"/>
      <c r="V82" s="98"/>
      <c r="W82" s="96"/>
      <c r="X82" s="96"/>
      <c r="Y82" s="96"/>
      <c r="Z82" s="99"/>
      <c r="AA82" s="96"/>
      <c r="AB82" s="96"/>
      <c r="AC82" s="96"/>
      <c r="AD82" s="99"/>
      <c r="AE82" s="96"/>
      <c r="AF82" s="96"/>
      <c r="AG82" s="99"/>
      <c r="AH82" s="96"/>
      <c r="AI82" s="96"/>
      <c r="AJ82" s="100"/>
    </row>
    <row r="83" spans="12:36">
      <c r="L83" s="96"/>
      <c r="M83" s="96"/>
      <c r="N83" s="96"/>
      <c r="O83" s="96"/>
      <c r="P83" s="97"/>
      <c r="Q83" s="96"/>
      <c r="R83" s="98"/>
      <c r="S83" s="96"/>
      <c r="T83" s="98"/>
      <c r="U83" s="96"/>
      <c r="V83" s="98"/>
      <c r="W83" s="96"/>
      <c r="X83" s="96"/>
      <c r="Y83" s="96"/>
      <c r="Z83" s="99"/>
      <c r="AA83" s="96"/>
      <c r="AB83" s="96"/>
      <c r="AC83" s="96"/>
      <c r="AD83" s="99"/>
      <c r="AE83" s="96"/>
      <c r="AF83" s="96"/>
      <c r="AG83" s="99"/>
      <c r="AH83" s="96"/>
      <c r="AI83" s="96"/>
      <c r="AJ83" s="100"/>
    </row>
    <row r="84" spans="12:36">
      <c r="L84" s="96"/>
      <c r="M84" s="96"/>
      <c r="N84" s="96"/>
      <c r="O84" s="96"/>
      <c r="P84" s="97"/>
      <c r="Q84" s="96"/>
      <c r="R84" s="98"/>
      <c r="S84" s="96"/>
      <c r="T84" s="98"/>
      <c r="U84" s="96"/>
      <c r="V84" s="98"/>
      <c r="W84" s="96"/>
      <c r="X84" s="96"/>
      <c r="Y84" s="96"/>
      <c r="Z84" s="99"/>
      <c r="AA84" s="96"/>
      <c r="AB84" s="96"/>
      <c r="AC84" s="96"/>
      <c r="AD84" s="99"/>
      <c r="AE84" s="96"/>
      <c r="AF84" s="96"/>
      <c r="AG84" s="99"/>
      <c r="AH84" s="96"/>
      <c r="AI84" s="96"/>
      <c r="AJ84" s="100"/>
    </row>
    <row r="85" spans="12:36">
      <c r="L85" s="96"/>
      <c r="M85" s="96"/>
      <c r="N85" s="96"/>
      <c r="O85" s="96"/>
      <c r="P85" s="97"/>
      <c r="Q85" s="96"/>
      <c r="R85" s="98"/>
      <c r="S85" s="96"/>
      <c r="T85" s="98"/>
      <c r="U85" s="96"/>
      <c r="V85" s="98"/>
      <c r="W85" s="96"/>
      <c r="X85" s="96"/>
      <c r="Y85" s="96"/>
      <c r="Z85" s="99"/>
      <c r="AA85" s="96"/>
      <c r="AB85" s="96"/>
      <c r="AC85" s="96"/>
      <c r="AD85" s="99"/>
      <c r="AE85" s="96"/>
      <c r="AF85" s="96"/>
      <c r="AG85" s="99"/>
      <c r="AH85" s="96"/>
      <c r="AI85" s="96"/>
      <c r="AJ85" s="100"/>
    </row>
    <row r="86" spans="12:36">
      <c r="L86" s="96"/>
      <c r="M86" s="96"/>
      <c r="N86" s="96"/>
      <c r="O86" s="96"/>
      <c r="P86" s="97"/>
      <c r="Q86" s="96"/>
      <c r="R86" s="98"/>
      <c r="S86" s="96"/>
      <c r="T86" s="98"/>
      <c r="U86" s="96"/>
      <c r="V86" s="98"/>
      <c r="W86" s="96"/>
      <c r="X86" s="96"/>
      <c r="Y86" s="96"/>
      <c r="Z86" s="99"/>
      <c r="AA86" s="96"/>
      <c r="AB86" s="96"/>
      <c r="AC86" s="96"/>
      <c r="AD86" s="99"/>
      <c r="AE86" s="96"/>
      <c r="AF86" s="96"/>
      <c r="AG86" s="99"/>
      <c r="AH86" s="96"/>
      <c r="AI86" s="96"/>
      <c r="AJ86" s="100"/>
    </row>
    <row r="87" spans="12:36">
      <c r="L87" s="96"/>
      <c r="M87" s="96"/>
      <c r="N87" s="96"/>
      <c r="O87" s="96"/>
      <c r="P87" s="97"/>
      <c r="Q87" s="96"/>
      <c r="R87" s="98"/>
      <c r="S87" s="96"/>
      <c r="T87" s="98"/>
      <c r="U87" s="96"/>
      <c r="V87" s="98"/>
      <c r="W87" s="96"/>
      <c r="X87" s="96"/>
      <c r="Y87" s="96"/>
      <c r="Z87" s="99"/>
      <c r="AA87" s="96"/>
      <c r="AB87" s="96"/>
      <c r="AC87" s="96"/>
      <c r="AD87" s="99"/>
      <c r="AE87" s="96"/>
      <c r="AF87" s="96"/>
      <c r="AG87" s="99"/>
      <c r="AH87" s="96"/>
      <c r="AI87" s="96"/>
      <c r="AJ87" s="100"/>
    </row>
    <row r="88" spans="12:36">
      <c r="L88" s="96"/>
      <c r="M88" s="96"/>
      <c r="N88" s="96"/>
      <c r="O88" s="96"/>
      <c r="P88" s="97"/>
      <c r="Q88" s="96"/>
      <c r="R88" s="98"/>
      <c r="S88" s="96"/>
      <c r="T88" s="98"/>
      <c r="U88" s="96"/>
      <c r="V88" s="98"/>
      <c r="W88" s="96"/>
      <c r="X88" s="96"/>
      <c r="Y88" s="96"/>
      <c r="Z88" s="99"/>
      <c r="AA88" s="96"/>
      <c r="AB88" s="96"/>
      <c r="AC88" s="96"/>
      <c r="AD88" s="99"/>
      <c r="AE88" s="96"/>
      <c r="AF88" s="96"/>
      <c r="AG88" s="99"/>
      <c r="AH88" s="96"/>
      <c r="AI88" s="96"/>
      <c r="AJ88" s="100"/>
    </row>
    <row r="89" spans="12:36">
      <c r="L89" s="96"/>
      <c r="M89" s="96"/>
      <c r="N89" s="96"/>
      <c r="O89" s="96"/>
      <c r="P89" s="97"/>
      <c r="Q89" s="96"/>
      <c r="R89" s="98"/>
      <c r="S89" s="96"/>
      <c r="T89" s="98"/>
      <c r="U89" s="96"/>
      <c r="V89" s="98"/>
      <c r="W89" s="96"/>
      <c r="X89" s="96"/>
      <c r="Y89" s="96"/>
      <c r="Z89" s="99"/>
      <c r="AA89" s="96"/>
      <c r="AB89" s="96"/>
      <c r="AC89" s="96"/>
      <c r="AD89" s="99"/>
      <c r="AE89" s="96"/>
      <c r="AF89" s="96"/>
      <c r="AG89" s="99"/>
      <c r="AH89" s="96"/>
      <c r="AI89" s="96"/>
      <c r="AJ89" s="100"/>
    </row>
    <row r="90" spans="12:36">
      <c r="L90" s="96"/>
      <c r="M90" s="96"/>
      <c r="N90" s="96"/>
      <c r="O90" s="96"/>
      <c r="P90" s="97"/>
      <c r="Q90" s="96"/>
      <c r="R90" s="98"/>
      <c r="S90" s="96"/>
      <c r="T90" s="98"/>
      <c r="U90" s="96"/>
      <c r="V90" s="98"/>
      <c r="W90" s="96"/>
      <c r="X90" s="96"/>
      <c r="Y90" s="96"/>
      <c r="Z90" s="99"/>
      <c r="AA90" s="96"/>
      <c r="AB90" s="96"/>
      <c r="AC90" s="96"/>
      <c r="AD90" s="99"/>
      <c r="AE90" s="96"/>
      <c r="AF90" s="96"/>
      <c r="AG90" s="99"/>
      <c r="AH90" s="96"/>
      <c r="AI90" s="96"/>
      <c r="AJ90" s="100"/>
    </row>
    <row r="91" spans="12:36">
      <c r="L91" s="96"/>
      <c r="M91" s="96"/>
      <c r="N91" s="96"/>
      <c r="O91" s="96"/>
      <c r="P91" s="97"/>
      <c r="Q91" s="96"/>
      <c r="R91" s="98"/>
      <c r="S91" s="96"/>
      <c r="T91" s="98"/>
      <c r="U91" s="96"/>
      <c r="V91" s="98"/>
      <c r="W91" s="96"/>
      <c r="X91" s="96"/>
      <c r="Y91" s="96"/>
      <c r="Z91" s="99"/>
      <c r="AA91" s="96"/>
      <c r="AB91" s="96"/>
      <c r="AC91" s="96"/>
      <c r="AD91" s="99"/>
      <c r="AE91" s="96"/>
      <c r="AF91" s="96"/>
      <c r="AG91" s="99"/>
      <c r="AH91" s="96"/>
      <c r="AI91" s="96"/>
      <c r="AJ91" s="100"/>
    </row>
    <row r="92" spans="12:36">
      <c r="L92" s="96"/>
      <c r="M92" s="96"/>
      <c r="N92" s="96"/>
      <c r="O92" s="96"/>
      <c r="P92" s="97"/>
      <c r="Q92" s="96"/>
      <c r="R92" s="98"/>
      <c r="S92" s="96"/>
      <c r="T92" s="98"/>
      <c r="U92" s="96"/>
      <c r="V92" s="98"/>
      <c r="W92" s="96"/>
      <c r="X92" s="96"/>
      <c r="Y92" s="96"/>
      <c r="Z92" s="99"/>
      <c r="AA92" s="96"/>
      <c r="AB92" s="96"/>
      <c r="AC92" s="96"/>
      <c r="AD92" s="99"/>
      <c r="AE92" s="96"/>
      <c r="AF92" s="96"/>
      <c r="AG92" s="99"/>
      <c r="AH92" s="96"/>
      <c r="AI92" s="96"/>
      <c r="AJ92" s="100"/>
    </row>
    <row r="93" spans="12:36">
      <c r="L93" s="96"/>
      <c r="M93" s="96"/>
      <c r="N93" s="96"/>
      <c r="O93" s="96"/>
      <c r="P93" s="97"/>
      <c r="Q93" s="96"/>
      <c r="R93" s="98"/>
      <c r="S93" s="96"/>
      <c r="T93" s="98"/>
      <c r="U93" s="96"/>
      <c r="V93" s="98"/>
      <c r="W93" s="96"/>
      <c r="X93" s="96"/>
      <c r="Y93" s="96"/>
      <c r="Z93" s="99"/>
      <c r="AA93" s="96"/>
      <c r="AB93" s="96"/>
      <c r="AC93" s="96"/>
      <c r="AD93" s="99"/>
      <c r="AE93" s="96"/>
      <c r="AF93" s="96"/>
      <c r="AG93" s="99"/>
      <c r="AH93" s="96"/>
      <c r="AI93" s="96"/>
      <c r="AJ93" s="100"/>
    </row>
    <row r="94" spans="12:36">
      <c r="L94" s="96"/>
      <c r="M94" s="96"/>
      <c r="N94" s="96"/>
      <c r="O94" s="96"/>
      <c r="P94" s="97"/>
      <c r="Q94" s="96"/>
      <c r="R94" s="98"/>
      <c r="S94" s="96"/>
      <c r="T94" s="98"/>
      <c r="U94" s="96"/>
      <c r="V94" s="98"/>
      <c r="W94" s="96"/>
      <c r="X94" s="96"/>
      <c r="Y94" s="96"/>
      <c r="Z94" s="99"/>
      <c r="AA94" s="96"/>
      <c r="AB94" s="96"/>
      <c r="AC94" s="96"/>
      <c r="AD94" s="99"/>
      <c r="AE94" s="96"/>
      <c r="AF94" s="96"/>
      <c r="AG94" s="99"/>
      <c r="AH94" s="96"/>
      <c r="AI94" s="96"/>
      <c r="AJ94" s="100"/>
    </row>
    <row r="95" spans="12:36">
      <c r="L95" s="96"/>
      <c r="M95" s="96"/>
      <c r="N95" s="96"/>
      <c r="O95" s="96"/>
      <c r="P95" s="97"/>
      <c r="Q95" s="96"/>
      <c r="R95" s="98"/>
      <c r="S95" s="96"/>
      <c r="T95" s="98"/>
      <c r="U95" s="96"/>
      <c r="V95" s="98"/>
      <c r="W95" s="96"/>
      <c r="X95" s="96"/>
      <c r="Y95" s="96"/>
      <c r="Z95" s="99"/>
      <c r="AA95" s="96"/>
      <c r="AB95" s="96"/>
      <c r="AC95" s="96"/>
      <c r="AD95" s="99"/>
      <c r="AE95" s="96"/>
      <c r="AF95" s="96"/>
      <c r="AG95" s="99"/>
      <c r="AH95" s="96"/>
      <c r="AI95" s="96"/>
      <c r="AJ95" s="100"/>
    </row>
    <row r="96" spans="12:36">
      <c r="L96" s="96"/>
      <c r="M96" s="96"/>
      <c r="N96" s="96"/>
      <c r="O96" s="96"/>
      <c r="P96" s="97"/>
      <c r="Q96" s="96"/>
      <c r="R96" s="98"/>
      <c r="S96" s="96"/>
      <c r="T96" s="98"/>
      <c r="U96" s="96"/>
      <c r="V96" s="98"/>
      <c r="W96" s="96"/>
      <c r="X96" s="96"/>
      <c r="Y96" s="96"/>
      <c r="Z96" s="99"/>
      <c r="AA96" s="96"/>
      <c r="AB96" s="96"/>
      <c r="AC96" s="96"/>
      <c r="AD96" s="99"/>
      <c r="AE96" s="96"/>
      <c r="AF96" s="96"/>
      <c r="AG96" s="99"/>
      <c r="AH96" s="96"/>
      <c r="AI96" s="96"/>
      <c r="AJ96" s="100"/>
    </row>
    <row r="97" spans="12:36">
      <c r="L97" s="96"/>
      <c r="M97" s="96"/>
      <c r="N97" s="96"/>
      <c r="O97" s="96"/>
      <c r="P97" s="97"/>
      <c r="Q97" s="96"/>
      <c r="R97" s="98"/>
      <c r="S97" s="96"/>
      <c r="T97" s="98"/>
      <c r="U97" s="96"/>
      <c r="V97" s="98"/>
      <c r="W97" s="96"/>
      <c r="X97" s="96"/>
      <c r="Y97" s="96"/>
      <c r="Z97" s="99"/>
      <c r="AA97" s="96"/>
      <c r="AB97" s="96"/>
      <c r="AC97" s="96"/>
      <c r="AD97" s="99"/>
      <c r="AE97" s="96"/>
      <c r="AF97" s="96"/>
      <c r="AG97" s="99"/>
      <c r="AH97" s="96"/>
      <c r="AI97" s="96"/>
      <c r="AJ97" s="100"/>
    </row>
    <row r="98" spans="12:36">
      <c r="L98" s="96"/>
      <c r="M98" s="96"/>
      <c r="N98" s="96"/>
      <c r="O98" s="96"/>
      <c r="P98" s="97"/>
      <c r="Q98" s="96"/>
      <c r="R98" s="98"/>
      <c r="S98" s="96"/>
      <c r="T98" s="98"/>
      <c r="U98" s="96"/>
      <c r="V98" s="98"/>
      <c r="W98" s="96"/>
      <c r="X98" s="96"/>
      <c r="Y98" s="96"/>
      <c r="Z98" s="99"/>
      <c r="AA98" s="96"/>
      <c r="AB98" s="96"/>
      <c r="AC98" s="96"/>
      <c r="AD98" s="99"/>
      <c r="AE98" s="96"/>
      <c r="AF98" s="96"/>
      <c r="AG98" s="99"/>
      <c r="AH98" s="96"/>
      <c r="AI98" s="96"/>
      <c r="AJ98" s="100"/>
    </row>
    <row r="99" spans="12:36">
      <c r="L99" s="96"/>
      <c r="M99" s="96"/>
      <c r="N99" s="96"/>
      <c r="O99" s="96"/>
      <c r="P99" s="97"/>
      <c r="Q99" s="96"/>
      <c r="R99" s="98"/>
      <c r="S99" s="96"/>
      <c r="T99" s="98"/>
      <c r="U99" s="96"/>
      <c r="V99" s="98"/>
      <c r="W99" s="96"/>
      <c r="X99" s="96"/>
      <c r="Y99" s="96"/>
      <c r="Z99" s="99"/>
      <c r="AA99" s="96"/>
      <c r="AB99" s="96"/>
      <c r="AC99" s="96"/>
      <c r="AD99" s="99"/>
      <c r="AE99" s="96"/>
      <c r="AF99" s="96"/>
      <c r="AG99" s="99"/>
      <c r="AH99" s="96"/>
      <c r="AI99" s="96"/>
      <c r="AJ99" s="100"/>
    </row>
    <row r="100" spans="12:36">
      <c r="L100" s="96"/>
      <c r="M100" s="96"/>
      <c r="N100" s="96"/>
      <c r="O100" s="96"/>
      <c r="P100" s="97"/>
      <c r="Q100" s="96"/>
      <c r="R100" s="98"/>
      <c r="S100" s="96"/>
      <c r="T100" s="98"/>
      <c r="U100" s="96"/>
      <c r="V100" s="98"/>
      <c r="W100" s="96"/>
      <c r="X100" s="96"/>
      <c r="Y100" s="96"/>
      <c r="Z100" s="99"/>
      <c r="AA100" s="96"/>
      <c r="AB100" s="96"/>
      <c r="AC100" s="96"/>
      <c r="AD100" s="99"/>
      <c r="AE100" s="96"/>
      <c r="AF100" s="96"/>
      <c r="AG100" s="99"/>
      <c r="AH100" s="96"/>
      <c r="AI100" s="96"/>
      <c r="AJ100" s="100"/>
    </row>
    <row r="101" spans="12:36">
      <c r="L101" s="96"/>
      <c r="M101" s="96"/>
      <c r="N101" s="96"/>
      <c r="O101" s="96"/>
      <c r="P101" s="97"/>
      <c r="Q101" s="96"/>
      <c r="R101" s="98"/>
      <c r="S101" s="96"/>
      <c r="T101" s="98"/>
      <c r="U101" s="96"/>
      <c r="V101" s="98"/>
      <c r="W101" s="96"/>
      <c r="X101" s="96"/>
      <c r="Y101" s="96"/>
      <c r="Z101" s="99"/>
      <c r="AA101" s="96"/>
      <c r="AB101" s="96"/>
      <c r="AC101" s="96"/>
      <c r="AD101" s="99"/>
      <c r="AE101" s="96"/>
      <c r="AF101" s="96"/>
      <c r="AG101" s="99"/>
      <c r="AH101" s="96"/>
      <c r="AI101" s="96"/>
      <c r="AJ101" s="100"/>
    </row>
    <row r="102" spans="12:36">
      <c r="L102" s="96"/>
      <c r="M102" s="96"/>
      <c r="N102" s="96"/>
      <c r="O102" s="96"/>
      <c r="P102" s="97"/>
      <c r="Q102" s="96"/>
      <c r="R102" s="98"/>
      <c r="S102" s="96"/>
      <c r="T102" s="98"/>
      <c r="U102" s="96"/>
      <c r="V102" s="98"/>
      <c r="W102" s="96"/>
      <c r="X102" s="96"/>
      <c r="Y102" s="96"/>
      <c r="Z102" s="99"/>
      <c r="AA102" s="96"/>
      <c r="AB102" s="96"/>
      <c r="AC102" s="96"/>
      <c r="AD102" s="99"/>
      <c r="AE102" s="96"/>
      <c r="AF102" s="96"/>
      <c r="AG102" s="99"/>
      <c r="AH102" s="96"/>
      <c r="AI102" s="96"/>
      <c r="AJ102" s="100"/>
    </row>
    <row r="103" spans="12:36">
      <c r="L103" s="96"/>
      <c r="M103" s="96"/>
      <c r="N103" s="96"/>
      <c r="O103" s="96"/>
      <c r="P103" s="97"/>
      <c r="Q103" s="96"/>
      <c r="R103" s="98"/>
      <c r="S103" s="96"/>
      <c r="T103" s="98"/>
      <c r="U103" s="96"/>
      <c r="V103" s="98"/>
      <c r="W103" s="96"/>
      <c r="X103" s="96"/>
      <c r="Y103" s="96"/>
      <c r="Z103" s="99"/>
      <c r="AA103" s="96"/>
      <c r="AB103" s="96"/>
      <c r="AC103" s="96"/>
      <c r="AD103" s="99"/>
      <c r="AE103" s="96"/>
      <c r="AF103" s="96"/>
      <c r="AG103" s="99"/>
      <c r="AH103" s="96"/>
      <c r="AI103" s="96"/>
      <c r="AJ103" s="100"/>
    </row>
    <row r="104" spans="12:36">
      <c r="L104" s="96"/>
      <c r="M104" s="96"/>
      <c r="N104" s="96"/>
      <c r="O104" s="96"/>
      <c r="P104" s="97"/>
      <c r="Q104" s="96"/>
      <c r="R104" s="98"/>
      <c r="S104" s="96"/>
      <c r="T104" s="98"/>
      <c r="U104" s="96"/>
      <c r="V104" s="98"/>
      <c r="W104" s="96"/>
      <c r="X104" s="96"/>
      <c r="Y104" s="96"/>
      <c r="Z104" s="99"/>
      <c r="AA104" s="96"/>
      <c r="AB104" s="96"/>
      <c r="AC104" s="96"/>
      <c r="AD104" s="99"/>
      <c r="AE104" s="96"/>
      <c r="AF104" s="96"/>
      <c r="AG104" s="99"/>
      <c r="AH104" s="96"/>
      <c r="AI104" s="96"/>
      <c r="AJ104" s="100"/>
    </row>
    <row r="105" spans="12:36">
      <c r="L105" s="96"/>
      <c r="M105" s="96"/>
      <c r="N105" s="96"/>
      <c r="O105" s="96"/>
      <c r="P105" s="97"/>
      <c r="Q105" s="96"/>
      <c r="R105" s="98"/>
      <c r="S105" s="96"/>
      <c r="T105" s="98"/>
      <c r="U105" s="96"/>
      <c r="V105" s="98"/>
      <c r="W105" s="96"/>
      <c r="X105" s="96"/>
      <c r="Y105" s="96"/>
      <c r="Z105" s="99"/>
      <c r="AA105" s="96"/>
      <c r="AB105" s="96"/>
      <c r="AC105" s="96"/>
      <c r="AD105" s="99"/>
      <c r="AE105" s="96"/>
      <c r="AF105" s="96"/>
      <c r="AG105" s="99"/>
      <c r="AH105" s="96"/>
      <c r="AI105" s="96"/>
      <c r="AJ105" s="100"/>
    </row>
    <row r="106" spans="12:36">
      <c r="L106" s="96"/>
      <c r="M106" s="96"/>
      <c r="N106" s="96"/>
      <c r="O106" s="96"/>
      <c r="P106" s="97"/>
      <c r="Q106" s="96"/>
      <c r="R106" s="98"/>
      <c r="S106" s="96"/>
      <c r="T106" s="98"/>
      <c r="U106" s="96"/>
      <c r="V106" s="98"/>
      <c r="W106" s="96"/>
      <c r="X106" s="96"/>
      <c r="Y106" s="96"/>
      <c r="Z106" s="99"/>
      <c r="AA106" s="96"/>
      <c r="AB106" s="96"/>
      <c r="AC106" s="96"/>
      <c r="AD106" s="99"/>
      <c r="AE106" s="96"/>
      <c r="AF106" s="96"/>
      <c r="AG106" s="99"/>
      <c r="AH106" s="96"/>
      <c r="AI106" s="96"/>
      <c r="AJ106" s="100"/>
    </row>
    <row r="107" spans="12:36">
      <c r="L107" s="96"/>
      <c r="M107" s="96"/>
      <c r="N107" s="96"/>
      <c r="O107" s="96"/>
      <c r="P107" s="97"/>
      <c r="Q107" s="96"/>
      <c r="R107" s="98"/>
      <c r="S107" s="96"/>
      <c r="T107" s="98"/>
      <c r="U107" s="96"/>
      <c r="V107" s="98"/>
      <c r="W107" s="96"/>
      <c r="X107" s="96"/>
      <c r="Y107" s="96"/>
      <c r="Z107" s="99"/>
      <c r="AA107" s="96"/>
      <c r="AB107" s="96"/>
      <c r="AC107" s="96"/>
      <c r="AD107" s="99"/>
      <c r="AE107" s="96"/>
      <c r="AF107" s="96"/>
      <c r="AG107" s="99"/>
      <c r="AH107" s="96"/>
      <c r="AI107" s="96"/>
      <c r="AJ107" s="100"/>
    </row>
    <row r="108" spans="12:36">
      <c r="L108" s="96"/>
      <c r="M108" s="96"/>
      <c r="N108" s="96"/>
      <c r="O108" s="96"/>
      <c r="P108" s="97"/>
      <c r="Q108" s="96"/>
      <c r="R108" s="98"/>
      <c r="S108" s="96"/>
      <c r="T108" s="98"/>
      <c r="U108" s="96"/>
      <c r="V108" s="98"/>
      <c r="W108" s="96"/>
      <c r="X108" s="96"/>
      <c r="Y108" s="96"/>
      <c r="Z108" s="99"/>
      <c r="AA108" s="96"/>
      <c r="AB108" s="96"/>
      <c r="AC108" s="96"/>
      <c r="AD108" s="99"/>
      <c r="AE108" s="96"/>
      <c r="AF108" s="96"/>
      <c r="AG108" s="99"/>
      <c r="AH108" s="96"/>
      <c r="AI108" s="96"/>
      <c r="AJ108" s="100"/>
    </row>
    <row r="109" spans="12:36">
      <c r="L109" s="96"/>
      <c r="M109" s="96"/>
      <c r="N109" s="96"/>
      <c r="O109" s="96"/>
      <c r="P109" s="97"/>
      <c r="Q109" s="96"/>
      <c r="R109" s="98"/>
      <c r="S109" s="96"/>
      <c r="T109" s="98"/>
      <c r="U109" s="96"/>
      <c r="V109" s="98"/>
      <c r="W109" s="96"/>
      <c r="X109" s="96"/>
      <c r="Y109" s="96"/>
      <c r="Z109" s="99"/>
      <c r="AA109" s="96"/>
      <c r="AB109" s="96"/>
      <c r="AC109" s="96"/>
      <c r="AD109" s="99"/>
      <c r="AE109" s="96"/>
      <c r="AF109" s="96"/>
      <c r="AG109" s="99"/>
      <c r="AH109" s="96"/>
      <c r="AI109" s="96"/>
      <c r="AJ109" s="100"/>
    </row>
    <row r="110" spans="12:36">
      <c r="L110" s="96"/>
      <c r="M110" s="96"/>
      <c r="N110" s="96"/>
      <c r="O110" s="96"/>
      <c r="P110" s="97"/>
      <c r="Q110" s="96"/>
      <c r="R110" s="98"/>
      <c r="S110" s="96"/>
      <c r="T110" s="98"/>
      <c r="U110" s="96"/>
      <c r="V110" s="98"/>
      <c r="W110" s="96"/>
      <c r="X110" s="96"/>
      <c r="Y110" s="96"/>
      <c r="Z110" s="99"/>
      <c r="AA110" s="96"/>
      <c r="AB110" s="96"/>
      <c r="AC110" s="96"/>
      <c r="AD110" s="99"/>
      <c r="AE110" s="96"/>
      <c r="AF110" s="96"/>
      <c r="AG110" s="99"/>
      <c r="AH110" s="96"/>
      <c r="AI110" s="96"/>
      <c r="AJ110" s="100"/>
    </row>
    <row r="111" spans="12:36">
      <c r="L111" s="96"/>
      <c r="M111" s="96"/>
      <c r="N111" s="96"/>
      <c r="O111" s="96"/>
      <c r="P111" s="97"/>
      <c r="Q111" s="96"/>
      <c r="R111" s="98"/>
      <c r="S111" s="96"/>
      <c r="T111" s="98"/>
      <c r="U111" s="96"/>
      <c r="V111" s="98"/>
      <c r="W111" s="96"/>
      <c r="X111" s="96"/>
      <c r="Y111" s="96"/>
      <c r="Z111" s="99"/>
      <c r="AA111" s="96"/>
      <c r="AB111" s="96"/>
      <c r="AC111" s="96"/>
      <c r="AD111" s="99"/>
      <c r="AE111" s="96"/>
      <c r="AF111" s="96"/>
      <c r="AG111" s="99"/>
      <c r="AH111" s="96"/>
      <c r="AI111" s="96"/>
      <c r="AJ111" s="100"/>
    </row>
    <row r="112" spans="12:36">
      <c r="L112" s="96"/>
      <c r="M112" s="96"/>
      <c r="N112" s="96"/>
      <c r="O112" s="96"/>
      <c r="P112" s="97"/>
      <c r="Q112" s="96"/>
      <c r="R112" s="98"/>
      <c r="S112" s="96"/>
      <c r="T112" s="98"/>
      <c r="U112" s="96"/>
      <c r="V112" s="98"/>
      <c r="W112" s="96"/>
      <c r="X112" s="96"/>
      <c r="Y112" s="96"/>
      <c r="Z112" s="99"/>
      <c r="AA112" s="96"/>
      <c r="AB112" s="96"/>
      <c r="AC112" s="96"/>
      <c r="AD112" s="99"/>
      <c r="AE112" s="96"/>
      <c r="AF112" s="96"/>
      <c r="AG112" s="99"/>
      <c r="AH112" s="96"/>
      <c r="AI112" s="96"/>
      <c r="AJ112" s="100"/>
    </row>
    <row r="113" spans="12:36">
      <c r="L113" s="96"/>
      <c r="M113" s="96"/>
      <c r="N113" s="96"/>
      <c r="O113" s="96"/>
      <c r="P113" s="97"/>
      <c r="Q113" s="96"/>
      <c r="R113" s="98"/>
      <c r="S113" s="96"/>
      <c r="T113" s="98"/>
      <c r="U113" s="96"/>
      <c r="V113" s="98"/>
      <c r="W113" s="96"/>
      <c r="X113" s="96"/>
      <c r="Y113" s="96"/>
      <c r="Z113" s="99"/>
      <c r="AA113" s="96"/>
      <c r="AB113" s="96"/>
      <c r="AC113" s="96"/>
      <c r="AD113" s="99"/>
      <c r="AE113" s="96"/>
      <c r="AF113" s="96"/>
      <c r="AG113" s="99"/>
      <c r="AH113" s="96"/>
      <c r="AI113" s="96"/>
      <c r="AJ113" s="100"/>
    </row>
    <row r="114" spans="12:36">
      <c r="L114" s="96"/>
      <c r="M114" s="96"/>
      <c r="N114" s="96"/>
      <c r="O114" s="96"/>
      <c r="P114" s="97"/>
      <c r="Q114" s="96"/>
      <c r="R114" s="98"/>
      <c r="S114" s="96"/>
      <c r="T114" s="98"/>
      <c r="U114" s="96"/>
      <c r="V114" s="98"/>
      <c r="W114" s="96"/>
      <c r="X114" s="96"/>
      <c r="Y114" s="96"/>
      <c r="Z114" s="99"/>
      <c r="AA114" s="96"/>
      <c r="AB114" s="96"/>
      <c r="AC114" s="96"/>
      <c r="AD114" s="99"/>
      <c r="AE114" s="96"/>
      <c r="AF114" s="96"/>
      <c r="AG114" s="99"/>
      <c r="AH114" s="96"/>
      <c r="AI114" s="96"/>
      <c r="AJ114" s="100"/>
    </row>
    <row r="115" spans="12:36">
      <c r="L115" s="96"/>
      <c r="M115" s="96"/>
      <c r="N115" s="96"/>
      <c r="O115" s="96"/>
      <c r="P115" s="97"/>
      <c r="Q115" s="96"/>
      <c r="R115" s="98"/>
      <c r="S115" s="96"/>
      <c r="T115" s="98"/>
      <c r="U115" s="96"/>
      <c r="V115" s="98"/>
      <c r="W115" s="96"/>
      <c r="X115" s="96"/>
      <c r="Y115" s="96"/>
      <c r="Z115" s="99"/>
      <c r="AA115" s="96"/>
      <c r="AB115" s="96"/>
      <c r="AC115" s="96"/>
      <c r="AD115" s="99"/>
      <c r="AE115" s="96"/>
      <c r="AF115" s="96"/>
      <c r="AG115" s="99"/>
      <c r="AH115" s="96"/>
      <c r="AI115" s="96"/>
      <c r="AJ115" s="100"/>
    </row>
    <row r="116" spans="12:36">
      <c r="L116" s="96"/>
      <c r="M116" s="96"/>
      <c r="N116" s="96"/>
      <c r="O116" s="96"/>
      <c r="P116" s="97"/>
      <c r="Q116" s="96"/>
      <c r="R116" s="98"/>
      <c r="S116" s="96"/>
      <c r="T116" s="98"/>
      <c r="U116" s="96"/>
      <c r="V116" s="98"/>
      <c r="W116" s="96"/>
      <c r="X116" s="96"/>
      <c r="Y116" s="96"/>
      <c r="Z116" s="99"/>
      <c r="AA116" s="96"/>
      <c r="AB116" s="96"/>
      <c r="AC116" s="96"/>
      <c r="AD116" s="99"/>
      <c r="AE116" s="96"/>
      <c r="AF116" s="96"/>
      <c r="AG116" s="99"/>
      <c r="AH116" s="96"/>
      <c r="AI116" s="96"/>
      <c r="AJ116" s="100"/>
    </row>
    <row r="117" spans="12:36">
      <c r="L117" s="96"/>
      <c r="M117" s="96"/>
      <c r="N117" s="96"/>
      <c r="O117" s="96"/>
      <c r="P117" s="97"/>
      <c r="Q117" s="96"/>
      <c r="R117" s="98"/>
      <c r="S117" s="96"/>
      <c r="T117" s="98"/>
      <c r="U117" s="96"/>
      <c r="V117" s="98"/>
      <c r="W117" s="96"/>
      <c r="X117" s="96"/>
      <c r="Y117" s="96"/>
      <c r="Z117" s="99"/>
      <c r="AA117" s="96"/>
      <c r="AB117" s="96"/>
      <c r="AC117" s="96"/>
      <c r="AD117" s="99"/>
      <c r="AE117" s="96"/>
      <c r="AF117" s="96"/>
      <c r="AG117" s="99"/>
      <c r="AH117" s="96"/>
      <c r="AI117" s="96"/>
      <c r="AJ117" s="100"/>
    </row>
    <row r="118" spans="12:36">
      <c r="L118" s="96"/>
      <c r="M118" s="96"/>
      <c r="N118" s="96"/>
      <c r="O118" s="96"/>
      <c r="P118" s="97"/>
      <c r="Q118" s="96"/>
      <c r="R118" s="98"/>
      <c r="S118" s="96"/>
      <c r="T118" s="98"/>
      <c r="U118" s="96"/>
      <c r="V118" s="98"/>
      <c r="W118" s="96"/>
      <c r="X118" s="96"/>
      <c r="Y118" s="96"/>
      <c r="Z118" s="99"/>
      <c r="AA118" s="96"/>
      <c r="AB118" s="96"/>
      <c r="AC118" s="96"/>
      <c r="AD118" s="99"/>
      <c r="AE118" s="96"/>
      <c r="AF118" s="96"/>
      <c r="AG118" s="99"/>
      <c r="AH118" s="96"/>
      <c r="AI118" s="96"/>
      <c r="AJ118" s="100"/>
    </row>
    <row r="119" spans="12:36">
      <c r="L119" s="96"/>
      <c r="M119" s="96"/>
      <c r="N119" s="96"/>
      <c r="O119" s="96"/>
      <c r="P119" s="97"/>
      <c r="Q119" s="96"/>
      <c r="R119" s="98"/>
      <c r="S119" s="96"/>
      <c r="T119" s="98"/>
      <c r="U119" s="96"/>
      <c r="V119" s="98"/>
      <c r="W119" s="96"/>
      <c r="X119" s="96"/>
      <c r="Y119" s="96"/>
      <c r="Z119" s="99"/>
      <c r="AA119" s="96"/>
      <c r="AB119" s="96"/>
      <c r="AC119" s="96"/>
      <c r="AD119" s="99"/>
      <c r="AE119" s="96"/>
      <c r="AF119" s="96"/>
      <c r="AG119" s="99"/>
      <c r="AH119" s="96"/>
      <c r="AI119" s="96"/>
      <c r="AJ119" s="100"/>
    </row>
    <row r="120" spans="12:36">
      <c r="L120" s="96"/>
      <c r="M120" s="96"/>
      <c r="N120" s="96"/>
      <c r="O120" s="96"/>
      <c r="P120" s="97"/>
      <c r="Q120" s="96"/>
      <c r="R120" s="98"/>
      <c r="S120" s="96"/>
      <c r="T120" s="98"/>
      <c r="U120" s="96"/>
      <c r="V120" s="98"/>
      <c r="W120" s="96"/>
      <c r="X120" s="96"/>
      <c r="Y120" s="96"/>
      <c r="Z120" s="99"/>
      <c r="AA120" s="96"/>
      <c r="AB120" s="96"/>
      <c r="AC120" s="96"/>
      <c r="AD120" s="99"/>
      <c r="AE120" s="96"/>
      <c r="AF120" s="96"/>
      <c r="AG120" s="99"/>
      <c r="AH120" s="96"/>
      <c r="AI120" s="96"/>
      <c r="AJ120" s="100"/>
    </row>
    <row r="121" spans="12:36">
      <c r="L121" s="96"/>
      <c r="M121" s="96"/>
      <c r="N121" s="96"/>
      <c r="O121" s="96"/>
      <c r="P121" s="97"/>
      <c r="Q121" s="96"/>
      <c r="R121" s="98"/>
      <c r="S121" s="96"/>
      <c r="T121" s="98"/>
      <c r="U121" s="96"/>
      <c r="V121" s="98"/>
      <c r="W121" s="96"/>
      <c r="X121" s="96"/>
      <c r="Y121" s="96"/>
      <c r="Z121" s="99"/>
      <c r="AA121" s="96"/>
      <c r="AB121" s="96"/>
      <c r="AC121" s="96"/>
      <c r="AD121" s="99"/>
      <c r="AE121" s="96"/>
      <c r="AF121" s="96"/>
      <c r="AG121" s="99"/>
      <c r="AH121" s="96"/>
      <c r="AI121" s="96"/>
      <c r="AJ121" s="100"/>
    </row>
    <row r="122" spans="12:36">
      <c r="L122" s="96"/>
      <c r="M122" s="96"/>
      <c r="N122" s="96"/>
      <c r="O122" s="96"/>
      <c r="P122" s="97"/>
      <c r="Q122" s="96"/>
      <c r="R122" s="98"/>
      <c r="S122" s="96"/>
      <c r="T122" s="98"/>
      <c r="U122" s="96"/>
      <c r="V122" s="98"/>
      <c r="W122" s="96"/>
      <c r="X122" s="96"/>
      <c r="Y122" s="96"/>
      <c r="Z122" s="99"/>
      <c r="AA122" s="96"/>
      <c r="AB122" s="96"/>
      <c r="AC122" s="96"/>
      <c r="AD122" s="99"/>
      <c r="AE122" s="96"/>
      <c r="AF122" s="96"/>
      <c r="AG122" s="99"/>
      <c r="AH122" s="96"/>
      <c r="AI122" s="96"/>
      <c r="AJ122" s="100"/>
    </row>
    <row r="123" spans="12:36">
      <c r="L123" s="96"/>
      <c r="M123" s="96"/>
      <c r="N123" s="96"/>
      <c r="O123" s="96"/>
      <c r="P123" s="97"/>
      <c r="Q123" s="96"/>
      <c r="R123" s="98"/>
      <c r="S123" s="96"/>
      <c r="T123" s="98"/>
      <c r="U123" s="96"/>
      <c r="V123" s="98"/>
      <c r="W123" s="96"/>
      <c r="X123" s="96"/>
      <c r="Y123" s="96"/>
      <c r="Z123" s="99"/>
      <c r="AA123" s="96"/>
      <c r="AB123" s="96"/>
      <c r="AC123" s="96"/>
      <c r="AD123" s="99"/>
      <c r="AE123" s="96"/>
      <c r="AF123" s="96"/>
      <c r="AG123" s="99"/>
      <c r="AH123" s="96"/>
      <c r="AI123" s="96"/>
      <c r="AJ123" s="100"/>
    </row>
    <row r="124" spans="12:36">
      <c r="L124" s="96"/>
      <c r="M124" s="96"/>
      <c r="N124" s="96"/>
      <c r="O124" s="96"/>
      <c r="P124" s="97"/>
      <c r="Q124" s="96"/>
      <c r="R124" s="98"/>
      <c r="S124" s="96"/>
      <c r="T124" s="98"/>
      <c r="U124" s="96"/>
      <c r="V124" s="98"/>
      <c r="W124" s="96"/>
      <c r="X124" s="96"/>
      <c r="Y124" s="96"/>
      <c r="Z124" s="99"/>
      <c r="AA124" s="96"/>
      <c r="AB124" s="96"/>
      <c r="AC124" s="96"/>
      <c r="AD124" s="99"/>
      <c r="AE124" s="96"/>
      <c r="AF124" s="96"/>
      <c r="AG124" s="99"/>
      <c r="AH124" s="96"/>
      <c r="AI124" s="96"/>
      <c r="AJ124" s="100"/>
    </row>
    <row r="125" spans="12:36">
      <c r="L125" s="96"/>
      <c r="M125" s="96"/>
      <c r="N125" s="96"/>
      <c r="O125" s="96"/>
      <c r="P125" s="97"/>
      <c r="Q125" s="96"/>
      <c r="R125" s="98"/>
      <c r="S125" s="96"/>
      <c r="T125" s="98"/>
      <c r="U125" s="96"/>
      <c r="V125" s="98"/>
      <c r="W125" s="96"/>
      <c r="X125" s="96"/>
      <c r="Y125" s="96"/>
      <c r="Z125" s="99"/>
      <c r="AA125" s="96"/>
      <c r="AB125" s="96"/>
      <c r="AC125" s="96"/>
      <c r="AD125" s="99"/>
      <c r="AE125" s="96"/>
      <c r="AF125" s="96"/>
      <c r="AG125" s="99"/>
      <c r="AH125" s="96"/>
      <c r="AI125" s="96"/>
      <c r="AJ125" s="100"/>
    </row>
    <row r="126" spans="12:36">
      <c r="L126" s="96"/>
      <c r="M126" s="96"/>
      <c r="N126" s="96"/>
      <c r="O126" s="96"/>
      <c r="P126" s="97"/>
      <c r="Q126" s="96"/>
      <c r="R126" s="98"/>
      <c r="S126" s="96"/>
      <c r="T126" s="98"/>
      <c r="U126" s="96"/>
      <c r="V126" s="98"/>
      <c r="W126" s="96"/>
      <c r="X126" s="96"/>
      <c r="Y126" s="96"/>
      <c r="Z126" s="99"/>
      <c r="AA126" s="96"/>
      <c r="AB126" s="96"/>
      <c r="AC126" s="96"/>
      <c r="AD126" s="99"/>
      <c r="AE126" s="96"/>
      <c r="AF126" s="96"/>
      <c r="AG126" s="99"/>
      <c r="AH126" s="96"/>
      <c r="AI126" s="96"/>
      <c r="AJ126" s="100"/>
    </row>
    <row r="127" spans="12:36">
      <c r="L127" s="96"/>
      <c r="M127" s="96"/>
      <c r="N127" s="96"/>
      <c r="O127" s="96"/>
      <c r="P127" s="97"/>
      <c r="Q127" s="96"/>
      <c r="R127" s="98"/>
      <c r="S127" s="96"/>
      <c r="T127" s="98"/>
      <c r="U127" s="96"/>
      <c r="V127" s="98"/>
      <c r="W127" s="96"/>
      <c r="X127" s="96"/>
      <c r="Y127" s="96"/>
      <c r="Z127" s="99"/>
      <c r="AA127" s="96"/>
      <c r="AB127" s="96"/>
      <c r="AC127" s="96"/>
      <c r="AD127" s="99"/>
      <c r="AE127" s="96"/>
      <c r="AF127" s="96"/>
      <c r="AG127" s="99"/>
      <c r="AH127" s="96"/>
      <c r="AI127" s="96"/>
      <c r="AJ127" s="100"/>
    </row>
    <row r="128" spans="12:36">
      <c r="L128" s="96"/>
      <c r="M128" s="96"/>
      <c r="N128" s="96"/>
      <c r="O128" s="96"/>
      <c r="P128" s="97"/>
      <c r="Q128" s="96"/>
      <c r="R128" s="98"/>
      <c r="S128" s="96"/>
      <c r="T128" s="98"/>
      <c r="U128" s="96"/>
      <c r="V128" s="98"/>
      <c r="W128" s="96"/>
      <c r="X128" s="96"/>
      <c r="Y128" s="96"/>
      <c r="Z128" s="99"/>
      <c r="AA128" s="96"/>
      <c r="AB128" s="96"/>
      <c r="AC128" s="96"/>
      <c r="AD128" s="99"/>
      <c r="AE128" s="96"/>
      <c r="AF128" s="96"/>
      <c r="AG128" s="99"/>
      <c r="AH128" s="96"/>
      <c r="AI128" s="96"/>
      <c r="AJ128" s="100"/>
    </row>
    <row r="129" spans="12:36">
      <c r="L129" s="96"/>
      <c r="M129" s="96"/>
      <c r="N129" s="96"/>
      <c r="O129" s="96"/>
      <c r="P129" s="97"/>
      <c r="Q129" s="96"/>
      <c r="R129" s="98"/>
      <c r="S129" s="96"/>
      <c r="T129" s="98"/>
      <c r="U129" s="96"/>
      <c r="V129" s="98"/>
      <c r="W129" s="96"/>
      <c r="X129" s="96"/>
      <c r="Y129" s="96"/>
      <c r="Z129" s="99"/>
      <c r="AA129" s="96"/>
      <c r="AB129" s="96"/>
      <c r="AC129" s="96"/>
      <c r="AD129" s="99"/>
      <c r="AE129" s="96"/>
      <c r="AF129" s="96"/>
      <c r="AG129" s="99"/>
      <c r="AH129" s="96"/>
      <c r="AI129" s="96"/>
      <c r="AJ129" s="100"/>
    </row>
    <row r="130" spans="12:36">
      <c r="L130" s="96"/>
      <c r="M130" s="96"/>
      <c r="N130" s="96"/>
      <c r="O130" s="96"/>
      <c r="P130" s="97"/>
      <c r="Q130" s="96"/>
      <c r="R130" s="98"/>
      <c r="S130" s="96"/>
      <c r="T130" s="98"/>
      <c r="U130" s="96"/>
      <c r="V130" s="98"/>
      <c r="W130" s="96"/>
      <c r="X130" s="96"/>
      <c r="Y130" s="96"/>
      <c r="Z130" s="99"/>
      <c r="AA130" s="96"/>
      <c r="AB130" s="96"/>
      <c r="AC130" s="96"/>
      <c r="AD130" s="99"/>
      <c r="AE130" s="96"/>
      <c r="AF130" s="96"/>
      <c r="AG130" s="99"/>
      <c r="AH130" s="96"/>
      <c r="AI130" s="96"/>
      <c r="AJ130" s="100"/>
    </row>
    <row r="131" spans="12:36">
      <c r="L131" s="96"/>
      <c r="M131" s="96"/>
      <c r="N131" s="96"/>
      <c r="O131" s="96"/>
      <c r="P131" s="97"/>
      <c r="Q131" s="96"/>
      <c r="R131" s="98"/>
      <c r="S131" s="96"/>
      <c r="T131" s="98"/>
      <c r="U131" s="96"/>
      <c r="V131" s="98"/>
      <c r="W131" s="96"/>
      <c r="X131" s="96"/>
      <c r="Y131" s="96"/>
      <c r="Z131" s="99"/>
      <c r="AA131" s="96"/>
      <c r="AB131" s="96"/>
      <c r="AC131" s="96"/>
      <c r="AD131" s="99"/>
      <c r="AE131" s="96"/>
      <c r="AF131" s="96"/>
      <c r="AG131" s="99"/>
      <c r="AH131" s="96"/>
      <c r="AI131" s="96"/>
      <c r="AJ131" s="100"/>
    </row>
    <row r="132" spans="12:36">
      <c r="L132" s="96"/>
      <c r="M132" s="96"/>
      <c r="N132" s="96"/>
      <c r="O132" s="96"/>
      <c r="P132" s="97"/>
      <c r="Q132" s="96"/>
      <c r="R132" s="98"/>
      <c r="S132" s="96"/>
      <c r="T132" s="98"/>
      <c r="U132" s="96"/>
      <c r="V132" s="98"/>
      <c r="W132" s="96"/>
      <c r="X132" s="96"/>
      <c r="Y132" s="96"/>
      <c r="Z132" s="99"/>
      <c r="AA132" s="96"/>
      <c r="AB132" s="96"/>
      <c r="AC132" s="96"/>
      <c r="AD132" s="99"/>
      <c r="AE132" s="96"/>
      <c r="AF132" s="96"/>
      <c r="AG132" s="99"/>
      <c r="AH132" s="96"/>
      <c r="AI132" s="96"/>
      <c r="AJ132" s="100"/>
    </row>
    <row r="133" spans="12:36">
      <c r="L133" s="96"/>
      <c r="M133" s="96"/>
      <c r="N133" s="96"/>
      <c r="O133" s="96"/>
      <c r="P133" s="97"/>
      <c r="Q133" s="96"/>
      <c r="R133" s="98"/>
      <c r="S133" s="96"/>
      <c r="T133" s="98"/>
      <c r="U133" s="96"/>
      <c r="V133" s="98"/>
      <c r="W133" s="96"/>
      <c r="X133" s="96"/>
      <c r="Y133" s="96"/>
      <c r="Z133" s="99"/>
      <c r="AA133" s="96"/>
      <c r="AB133" s="96"/>
      <c r="AC133" s="96"/>
      <c r="AD133" s="99"/>
      <c r="AE133" s="96"/>
      <c r="AF133" s="96"/>
      <c r="AG133" s="99"/>
      <c r="AH133" s="96"/>
      <c r="AI133" s="96"/>
      <c r="AJ133" s="100"/>
    </row>
    <row r="134" spans="12:36">
      <c r="L134" s="96"/>
      <c r="M134" s="96"/>
      <c r="N134" s="96"/>
      <c r="O134" s="96"/>
      <c r="P134" s="97"/>
      <c r="Q134" s="96"/>
      <c r="R134" s="98"/>
      <c r="S134" s="96"/>
      <c r="T134" s="98"/>
      <c r="U134" s="96"/>
      <c r="V134" s="98"/>
      <c r="W134" s="96"/>
      <c r="X134" s="96"/>
      <c r="Y134" s="96"/>
      <c r="Z134" s="99"/>
      <c r="AA134" s="96"/>
      <c r="AB134" s="96"/>
      <c r="AC134" s="96"/>
      <c r="AD134" s="99"/>
      <c r="AE134" s="96"/>
      <c r="AF134" s="96"/>
      <c r="AG134" s="99"/>
      <c r="AH134" s="96"/>
      <c r="AI134" s="96"/>
      <c r="AJ134" s="100"/>
    </row>
    <row r="135" spans="12:36">
      <c r="L135" s="96"/>
      <c r="M135" s="96"/>
      <c r="N135" s="96"/>
      <c r="O135" s="96"/>
      <c r="P135" s="97"/>
      <c r="Q135" s="96"/>
      <c r="R135" s="98"/>
      <c r="S135" s="96"/>
      <c r="T135" s="98"/>
      <c r="U135" s="96"/>
      <c r="V135" s="98"/>
      <c r="W135" s="96"/>
      <c r="X135" s="96"/>
      <c r="Y135" s="96"/>
      <c r="Z135" s="99"/>
      <c r="AA135" s="96"/>
      <c r="AB135" s="96"/>
      <c r="AC135" s="96"/>
      <c r="AD135" s="99"/>
      <c r="AE135" s="96"/>
      <c r="AF135" s="96"/>
      <c r="AG135" s="99"/>
      <c r="AH135" s="96"/>
      <c r="AI135" s="96"/>
      <c r="AJ135" s="100"/>
    </row>
    <row r="136" spans="12:36">
      <c r="L136" s="96"/>
      <c r="M136" s="96"/>
      <c r="N136" s="96"/>
      <c r="O136" s="96"/>
      <c r="P136" s="97"/>
      <c r="Q136" s="96"/>
      <c r="R136" s="98"/>
      <c r="S136" s="96"/>
      <c r="T136" s="98"/>
      <c r="U136" s="96"/>
      <c r="V136" s="98"/>
      <c r="W136" s="96"/>
      <c r="X136" s="96"/>
      <c r="Y136" s="96"/>
      <c r="Z136" s="99"/>
      <c r="AA136" s="96"/>
      <c r="AB136" s="96"/>
      <c r="AC136" s="96"/>
      <c r="AD136" s="99"/>
      <c r="AE136" s="96"/>
      <c r="AF136" s="96"/>
      <c r="AG136" s="99"/>
      <c r="AH136" s="96"/>
      <c r="AI136" s="96"/>
      <c r="AJ136" s="100"/>
    </row>
    <row r="137" spans="12:36">
      <c r="L137" s="96"/>
      <c r="M137" s="96"/>
      <c r="N137" s="96"/>
      <c r="O137" s="96"/>
      <c r="P137" s="97"/>
      <c r="Q137" s="96"/>
      <c r="R137" s="98"/>
      <c r="S137" s="96"/>
      <c r="T137" s="98"/>
      <c r="U137" s="96"/>
      <c r="V137" s="98"/>
      <c r="W137" s="96"/>
      <c r="X137" s="96"/>
      <c r="Y137" s="96"/>
      <c r="Z137" s="99"/>
      <c r="AA137" s="96"/>
      <c r="AB137" s="96"/>
      <c r="AC137" s="96"/>
      <c r="AD137" s="99"/>
      <c r="AE137" s="96"/>
      <c r="AF137" s="96"/>
      <c r="AG137" s="99"/>
      <c r="AH137" s="96"/>
      <c r="AI137" s="96"/>
      <c r="AJ137" s="100"/>
    </row>
    <row r="138" spans="12:36">
      <c r="L138" s="96"/>
      <c r="M138" s="96"/>
      <c r="N138" s="96"/>
      <c r="O138" s="96"/>
      <c r="P138" s="97"/>
      <c r="Q138" s="96"/>
      <c r="R138" s="98"/>
      <c r="S138" s="96"/>
      <c r="T138" s="98"/>
      <c r="U138" s="96"/>
      <c r="V138" s="98"/>
      <c r="W138" s="96"/>
      <c r="X138" s="96"/>
      <c r="Y138" s="96"/>
      <c r="Z138" s="99"/>
      <c r="AA138" s="96"/>
      <c r="AB138" s="96"/>
      <c r="AC138" s="96"/>
      <c r="AD138" s="99"/>
      <c r="AE138" s="96"/>
      <c r="AF138" s="96"/>
      <c r="AG138" s="99"/>
      <c r="AH138" s="96"/>
      <c r="AI138" s="96"/>
      <c r="AJ138" s="100"/>
    </row>
    <row r="139" spans="12:36">
      <c r="L139" s="96"/>
      <c r="M139" s="96"/>
      <c r="N139" s="96"/>
      <c r="O139" s="96"/>
      <c r="P139" s="97"/>
      <c r="Q139" s="96"/>
      <c r="R139" s="98"/>
      <c r="S139" s="96"/>
      <c r="T139" s="98"/>
      <c r="U139" s="96"/>
      <c r="V139" s="98"/>
      <c r="W139" s="96"/>
      <c r="X139" s="96"/>
      <c r="Y139" s="96"/>
      <c r="Z139" s="99"/>
      <c r="AA139" s="96"/>
      <c r="AB139" s="96"/>
      <c r="AC139" s="96"/>
      <c r="AD139" s="99"/>
      <c r="AE139" s="96"/>
      <c r="AF139" s="96"/>
      <c r="AG139" s="99"/>
      <c r="AH139" s="96"/>
      <c r="AI139" s="96"/>
      <c r="AJ139" s="100"/>
    </row>
    <row r="140" spans="12:36">
      <c r="L140" s="96"/>
      <c r="M140" s="96"/>
      <c r="N140" s="96"/>
      <c r="O140" s="96"/>
      <c r="P140" s="97"/>
      <c r="Q140" s="96"/>
      <c r="R140" s="98"/>
      <c r="S140" s="96"/>
      <c r="T140" s="98"/>
      <c r="U140" s="96"/>
      <c r="V140" s="98"/>
      <c r="W140" s="96"/>
      <c r="X140" s="96"/>
      <c r="Y140" s="96"/>
      <c r="Z140" s="99"/>
      <c r="AA140" s="96"/>
      <c r="AB140" s="96"/>
      <c r="AC140" s="96"/>
      <c r="AD140" s="99"/>
      <c r="AE140" s="96"/>
      <c r="AF140" s="96"/>
      <c r="AG140" s="99"/>
      <c r="AH140" s="96"/>
      <c r="AI140" s="96"/>
      <c r="AJ140" s="100"/>
    </row>
    <row r="141" spans="12:36">
      <c r="L141" s="96"/>
      <c r="M141" s="96"/>
      <c r="N141" s="96"/>
      <c r="O141" s="96"/>
      <c r="P141" s="97"/>
      <c r="Q141" s="96"/>
      <c r="R141" s="98"/>
      <c r="S141" s="96"/>
      <c r="T141" s="98"/>
      <c r="U141" s="96"/>
      <c r="V141" s="98"/>
      <c r="W141" s="96"/>
      <c r="X141" s="96"/>
      <c r="Y141" s="96"/>
      <c r="Z141" s="99"/>
      <c r="AA141" s="96"/>
      <c r="AB141" s="96"/>
      <c r="AC141" s="96"/>
      <c r="AD141" s="99"/>
      <c r="AE141" s="96"/>
      <c r="AF141" s="96"/>
      <c r="AG141" s="99"/>
      <c r="AH141" s="96"/>
      <c r="AI141" s="96"/>
      <c r="AJ141" s="100"/>
    </row>
    <row r="142" spans="12:36">
      <c r="L142" s="96"/>
      <c r="M142" s="96"/>
      <c r="N142" s="96"/>
      <c r="O142" s="96"/>
      <c r="P142" s="97"/>
      <c r="Q142" s="96"/>
      <c r="R142" s="98"/>
      <c r="S142" s="96"/>
      <c r="T142" s="98"/>
      <c r="U142" s="96"/>
      <c r="V142" s="98"/>
      <c r="W142" s="96"/>
      <c r="X142" s="96"/>
      <c r="Y142" s="96"/>
      <c r="Z142" s="99"/>
      <c r="AA142" s="96"/>
      <c r="AB142" s="96"/>
      <c r="AC142" s="96"/>
      <c r="AD142" s="99"/>
      <c r="AE142" s="96"/>
      <c r="AF142" s="96"/>
      <c r="AG142" s="99"/>
      <c r="AH142" s="96"/>
      <c r="AI142" s="96"/>
      <c r="AJ142" s="100"/>
    </row>
    <row r="143" spans="12:36">
      <c r="L143" s="96"/>
      <c r="M143" s="96"/>
      <c r="N143" s="96"/>
      <c r="O143" s="96"/>
      <c r="P143" s="97"/>
      <c r="Q143" s="96"/>
      <c r="R143" s="98"/>
      <c r="S143" s="96"/>
      <c r="T143" s="98"/>
      <c r="U143" s="96"/>
      <c r="V143" s="98"/>
      <c r="W143" s="96"/>
      <c r="X143" s="96"/>
      <c r="Y143" s="96"/>
      <c r="Z143" s="99"/>
      <c r="AA143" s="96"/>
      <c r="AB143" s="96"/>
      <c r="AC143" s="96"/>
      <c r="AD143" s="99"/>
      <c r="AE143" s="96"/>
      <c r="AF143" s="96"/>
      <c r="AG143" s="99"/>
      <c r="AH143" s="96"/>
      <c r="AI143" s="96"/>
      <c r="AJ143" s="100"/>
    </row>
    <row r="144" spans="12:36">
      <c r="L144" s="96"/>
      <c r="M144" s="96"/>
      <c r="N144" s="96"/>
      <c r="O144" s="96"/>
      <c r="P144" s="97"/>
      <c r="Q144" s="96"/>
      <c r="R144" s="98"/>
      <c r="S144" s="96"/>
      <c r="T144" s="98"/>
      <c r="U144" s="96"/>
      <c r="V144" s="98"/>
      <c r="W144" s="96"/>
      <c r="X144" s="96"/>
      <c r="Y144" s="96"/>
      <c r="Z144" s="99"/>
      <c r="AA144" s="96"/>
      <c r="AB144" s="96"/>
      <c r="AC144" s="96"/>
      <c r="AD144" s="99"/>
      <c r="AE144" s="96"/>
      <c r="AF144" s="96"/>
      <c r="AG144" s="99"/>
      <c r="AH144" s="96"/>
      <c r="AI144" s="96"/>
      <c r="AJ144" s="100"/>
    </row>
    <row r="145" spans="12:36">
      <c r="L145" s="96"/>
      <c r="M145" s="96"/>
      <c r="N145" s="96"/>
      <c r="O145" s="96"/>
      <c r="P145" s="97"/>
      <c r="Q145" s="96"/>
      <c r="R145" s="98"/>
      <c r="S145" s="96"/>
      <c r="T145" s="98"/>
      <c r="U145" s="96"/>
      <c r="V145" s="98"/>
      <c r="W145" s="96"/>
      <c r="X145" s="96"/>
      <c r="Y145" s="96"/>
      <c r="Z145" s="99"/>
      <c r="AA145" s="96"/>
      <c r="AB145" s="96"/>
      <c r="AC145" s="96"/>
      <c r="AD145" s="99"/>
      <c r="AE145" s="96"/>
      <c r="AF145" s="96"/>
      <c r="AG145" s="99"/>
      <c r="AH145" s="96"/>
      <c r="AI145" s="96"/>
      <c r="AJ145" s="100"/>
    </row>
    <row r="146" spans="12:36">
      <c r="L146" s="96"/>
      <c r="M146" s="96"/>
      <c r="N146" s="96"/>
      <c r="O146" s="96"/>
      <c r="P146" s="97"/>
      <c r="Q146" s="96"/>
      <c r="R146" s="98"/>
      <c r="S146" s="96"/>
      <c r="T146" s="98"/>
      <c r="U146" s="96"/>
      <c r="V146" s="98"/>
      <c r="W146" s="96"/>
      <c r="X146" s="96"/>
      <c r="Y146" s="96"/>
      <c r="Z146" s="99"/>
      <c r="AA146" s="96"/>
      <c r="AB146" s="96"/>
      <c r="AC146" s="96"/>
      <c r="AD146" s="99"/>
      <c r="AE146" s="96"/>
      <c r="AF146" s="96"/>
      <c r="AG146" s="99"/>
      <c r="AH146" s="96"/>
      <c r="AI146" s="96"/>
      <c r="AJ146" s="100"/>
    </row>
    <row r="147" spans="12:36">
      <c r="L147" s="96"/>
      <c r="M147" s="96"/>
      <c r="N147" s="96"/>
      <c r="O147" s="96"/>
      <c r="P147" s="97"/>
      <c r="Q147" s="96"/>
      <c r="R147" s="98"/>
      <c r="S147" s="96"/>
      <c r="T147" s="98"/>
      <c r="U147" s="96"/>
      <c r="V147" s="98"/>
      <c r="W147" s="96"/>
      <c r="X147" s="96"/>
      <c r="Y147" s="96"/>
      <c r="Z147" s="99"/>
      <c r="AA147" s="96"/>
      <c r="AB147" s="96"/>
      <c r="AC147" s="96"/>
      <c r="AD147" s="99"/>
      <c r="AE147" s="96"/>
      <c r="AF147" s="96"/>
      <c r="AG147" s="99"/>
      <c r="AH147" s="96"/>
      <c r="AI147" s="96"/>
      <c r="AJ147" s="100"/>
    </row>
    <row r="148" spans="12:36">
      <c r="L148" s="96"/>
      <c r="M148" s="96"/>
      <c r="N148" s="96"/>
      <c r="O148" s="96"/>
      <c r="P148" s="97"/>
      <c r="Q148" s="96"/>
      <c r="R148" s="98"/>
      <c r="S148" s="96"/>
      <c r="T148" s="98"/>
      <c r="U148" s="96"/>
      <c r="V148" s="98"/>
      <c r="W148" s="96"/>
      <c r="X148" s="96"/>
      <c r="Y148" s="96"/>
      <c r="Z148" s="99"/>
      <c r="AA148" s="96"/>
      <c r="AB148" s="96"/>
      <c r="AC148" s="96"/>
      <c r="AD148" s="99"/>
      <c r="AE148" s="96"/>
      <c r="AF148" s="96"/>
      <c r="AG148" s="99"/>
      <c r="AH148" s="96"/>
      <c r="AI148" s="96"/>
      <c r="AJ148" s="100"/>
    </row>
    <row r="149" spans="12:36">
      <c r="L149" s="96"/>
      <c r="M149" s="96"/>
      <c r="N149" s="96"/>
      <c r="O149" s="96"/>
      <c r="P149" s="97"/>
      <c r="Q149" s="96"/>
      <c r="R149" s="98"/>
      <c r="S149" s="96"/>
      <c r="T149" s="98"/>
      <c r="U149" s="96"/>
      <c r="V149" s="98"/>
      <c r="W149" s="96"/>
      <c r="X149" s="96"/>
      <c r="Y149" s="96"/>
      <c r="Z149" s="99"/>
      <c r="AA149" s="96"/>
      <c r="AB149" s="96"/>
      <c r="AC149" s="96"/>
      <c r="AD149" s="99"/>
      <c r="AE149" s="96"/>
      <c r="AF149" s="96"/>
      <c r="AG149" s="99"/>
      <c r="AH149" s="96"/>
      <c r="AI149" s="96"/>
      <c r="AJ149" s="100"/>
    </row>
    <row r="150" spans="12:36">
      <c r="L150" s="96"/>
      <c r="M150" s="96"/>
      <c r="N150" s="96"/>
      <c r="O150" s="96"/>
      <c r="P150" s="97"/>
      <c r="Q150" s="96"/>
      <c r="R150" s="98"/>
      <c r="S150" s="96"/>
      <c r="T150" s="98"/>
      <c r="U150" s="96"/>
      <c r="V150" s="98"/>
      <c r="W150" s="96"/>
      <c r="X150" s="96"/>
      <c r="Y150" s="96"/>
      <c r="Z150" s="99"/>
      <c r="AA150" s="96"/>
      <c r="AB150" s="96"/>
      <c r="AC150" s="96"/>
      <c r="AD150" s="99"/>
      <c r="AE150" s="96"/>
      <c r="AF150" s="96"/>
      <c r="AG150" s="99"/>
      <c r="AH150" s="96"/>
      <c r="AI150" s="96"/>
      <c r="AJ150" s="100"/>
    </row>
    <row r="151" spans="12:36">
      <c r="L151" s="96"/>
      <c r="M151" s="96"/>
      <c r="N151" s="96"/>
      <c r="O151" s="96"/>
      <c r="P151" s="97"/>
      <c r="Q151" s="96"/>
      <c r="R151" s="98"/>
      <c r="S151" s="96"/>
      <c r="T151" s="98"/>
      <c r="U151" s="96"/>
      <c r="V151" s="98"/>
      <c r="W151" s="96"/>
      <c r="X151" s="96"/>
      <c r="Y151" s="96"/>
      <c r="Z151" s="99"/>
      <c r="AA151" s="96"/>
      <c r="AB151" s="96"/>
      <c r="AC151" s="96"/>
      <c r="AD151" s="99"/>
      <c r="AE151" s="96"/>
      <c r="AF151" s="96"/>
      <c r="AG151" s="99"/>
      <c r="AH151" s="96"/>
      <c r="AI151" s="96"/>
      <c r="AJ151" s="100"/>
    </row>
    <row r="152" spans="12:36">
      <c r="L152" s="96"/>
      <c r="M152" s="96"/>
      <c r="N152" s="96"/>
      <c r="O152" s="96"/>
      <c r="P152" s="97"/>
      <c r="Q152" s="96"/>
      <c r="R152" s="98"/>
      <c r="S152" s="96"/>
      <c r="T152" s="98"/>
      <c r="U152" s="96"/>
      <c r="V152" s="98"/>
      <c r="W152" s="96"/>
      <c r="X152" s="96"/>
      <c r="Y152" s="96"/>
      <c r="Z152" s="99"/>
      <c r="AA152" s="96"/>
      <c r="AB152" s="96"/>
      <c r="AC152" s="96"/>
      <c r="AD152" s="99"/>
      <c r="AE152" s="96"/>
      <c r="AF152" s="96"/>
      <c r="AG152" s="99"/>
      <c r="AH152" s="96"/>
      <c r="AI152" s="96"/>
      <c r="AJ152" s="100"/>
    </row>
    <row r="153" spans="12:36">
      <c r="L153" s="96"/>
      <c r="M153" s="96"/>
      <c r="N153" s="96"/>
      <c r="O153" s="96"/>
      <c r="P153" s="97"/>
      <c r="Q153" s="96"/>
      <c r="R153" s="98"/>
      <c r="S153" s="96"/>
      <c r="T153" s="98"/>
      <c r="U153" s="96"/>
      <c r="V153" s="98"/>
      <c r="W153" s="96"/>
      <c r="X153" s="96"/>
      <c r="Y153" s="96"/>
      <c r="Z153" s="99"/>
      <c r="AA153" s="96"/>
      <c r="AB153" s="96"/>
      <c r="AC153" s="96"/>
      <c r="AD153" s="99"/>
      <c r="AE153" s="96"/>
      <c r="AF153" s="96"/>
      <c r="AG153" s="99"/>
      <c r="AH153" s="96"/>
      <c r="AI153" s="96"/>
      <c r="AJ153" s="100"/>
    </row>
    <row r="154" spans="12:36">
      <c r="L154" s="96"/>
      <c r="M154" s="96"/>
      <c r="N154" s="96"/>
      <c r="O154" s="96"/>
      <c r="P154" s="97"/>
      <c r="Q154" s="96"/>
      <c r="R154" s="98"/>
      <c r="S154" s="96"/>
      <c r="T154" s="98"/>
      <c r="U154" s="96"/>
      <c r="V154" s="98"/>
      <c r="W154" s="96"/>
      <c r="X154" s="96"/>
      <c r="Y154" s="96"/>
      <c r="Z154" s="99"/>
      <c r="AA154" s="96"/>
      <c r="AB154" s="96"/>
      <c r="AC154" s="96"/>
      <c r="AD154" s="99"/>
      <c r="AE154" s="96"/>
      <c r="AF154" s="96"/>
      <c r="AG154" s="99"/>
      <c r="AH154" s="96"/>
      <c r="AI154" s="96"/>
      <c r="AJ154" s="100"/>
    </row>
    <row r="155" spans="12:36">
      <c r="L155" s="96"/>
      <c r="M155" s="96"/>
      <c r="N155" s="96"/>
      <c r="O155" s="96"/>
      <c r="P155" s="97"/>
      <c r="Q155" s="96"/>
      <c r="R155" s="98"/>
      <c r="S155" s="96"/>
      <c r="T155" s="98"/>
      <c r="U155" s="96"/>
      <c r="V155" s="98"/>
      <c r="W155" s="96"/>
      <c r="X155" s="96"/>
      <c r="Y155" s="96"/>
      <c r="Z155" s="99"/>
      <c r="AA155" s="96"/>
      <c r="AB155" s="96"/>
      <c r="AC155" s="96"/>
      <c r="AD155" s="99"/>
      <c r="AE155" s="96"/>
      <c r="AF155" s="96"/>
      <c r="AG155" s="99"/>
      <c r="AH155" s="96"/>
      <c r="AI155" s="96"/>
      <c r="AJ155" s="100"/>
    </row>
    <row r="156" spans="12:36">
      <c r="L156" s="96"/>
      <c r="M156" s="96"/>
      <c r="N156" s="96"/>
      <c r="O156" s="96"/>
      <c r="P156" s="97"/>
      <c r="Q156" s="96"/>
      <c r="R156" s="98"/>
      <c r="S156" s="96"/>
      <c r="T156" s="98"/>
      <c r="U156" s="96"/>
      <c r="V156" s="98"/>
      <c r="W156" s="96"/>
      <c r="X156" s="96"/>
      <c r="Y156" s="96"/>
      <c r="Z156" s="99"/>
      <c r="AA156" s="96"/>
      <c r="AB156" s="96"/>
      <c r="AC156" s="96"/>
      <c r="AD156" s="99"/>
      <c r="AE156" s="96"/>
      <c r="AF156" s="96"/>
      <c r="AG156" s="99"/>
      <c r="AH156" s="96"/>
      <c r="AI156" s="96"/>
      <c r="AJ156" s="100"/>
    </row>
    <row r="157" spans="12:36">
      <c r="L157" s="96"/>
      <c r="M157" s="96"/>
      <c r="N157" s="96"/>
      <c r="O157" s="96"/>
      <c r="P157" s="97"/>
      <c r="Q157" s="96"/>
      <c r="R157" s="98"/>
      <c r="S157" s="96"/>
      <c r="T157" s="98"/>
      <c r="U157" s="96"/>
      <c r="V157" s="98"/>
      <c r="W157" s="96"/>
      <c r="X157" s="96"/>
      <c r="Y157" s="96"/>
      <c r="Z157" s="99"/>
      <c r="AA157" s="96"/>
      <c r="AB157" s="96"/>
      <c r="AC157" s="96"/>
      <c r="AD157" s="99"/>
      <c r="AE157" s="96"/>
      <c r="AF157" s="96"/>
      <c r="AG157" s="99"/>
      <c r="AH157" s="96"/>
      <c r="AI157" s="96"/>
      <c r="AJ157" s="100"/>
    </row>
    <row r="158" spans="12:36">
      <c r="L158" s="96"/>
      <c r="M158" s="96"/>
      <c r="N158" s="96"/>
      <c r="O158" s="96"/>
      <c r="P158" s="97"/>
      <c r="Q158" s="96"/>
      <c r="R158" s="98"/>
      <c r="S158" s="96"/>
      <c r="T158" s="98"/>
      <c r="U158" s="96"/>
      <c r="V158" s="98"/>
      <c r="W158" s="96"/>
      <c r="X158" s="96"/>
      <c r="Y158" s="96"/>
      <c r="Z158" s="99"/>
      <c r="AA158" s="96"/>
      <c r="AB158" s="96"/>
      <c r="AC158" s="96"/>
      <c r="AD158" s="99"/>
      <c r="AE158" s="96"/>
      <c r="AF158" s="96"/>
      <c r="AG158" s="99"/>
      <c r="AH158" s="96"/>
      <c r="AI158" s="96"/>
      <c r="AJ158" s="100"/>
    </row>
    <row r="159" spans="12:36">
      <c r="L159" s="96"/>
      <c r="M159" s="96"/>
      <c r="N159" s="96"/>
      <c r="O159" s="96"/>
      <c r="P159" s="97"/>
      <c r="Q159" s="96"/>
      <c r="R159" s="98"/>
      <c r="S159" s="96"/>
      <c r="T159" s="98"/>
      <c r="U159" s="96"/>
      <c r="V159" s="98"/>
      <c r="W159" s="96"/>
      <c r="X159" s="96"/>
      <c r="Y159" s="96"/>
      <c r="Z159" s="99"/>
      <c r="AA159" s="96"/>
      <c r="AB159" s="96"/>
      <c r="AC159" s="96"/>
      <c r="AD159" s="99"/>
      <c r="AE159" s="96"/>
      <c r="AF159" s="96"/>
      <c r="AG159" s="99"/>
      <c r="AH159" s="96"/>
      <c r="AI159" s="96"/>
      <c r="AJ159" s="100"/>
    </row>
    <row r="160" spans="12:36">
      <c r="L160" s="96"/>
      <c r="M160" s="96"/>
      <c r="N160" s="96"/>
      <c r="O160" s="96"/>
      <c r="P160" s="97"/>
      <c r="Q160" s="96"/>
      <c r="R160" s="98"/>
      <c r="S160" s="96"/>
      <c r="T160" s="98"/>
      <c r="U160" s="96"/>
      <c r="V160" s="98"/>
      <c r="W160" s="96"/>
      <c r="X160" s="96"/>
      <c r="Y160" s="96"/>
      <c r="Z160" s="99"/>
      <c r="AA160" s="96"/>
      <c r="AB160" s="96"/>
      <c r="AC160" s="96"/>
      <c r="AD160" s="99"/>
      <c r="AE160" s="96"/>
      <c r="AF160" s="96"/>
      <c r="AG160" s="99"/>
      <c r="AH160" s="96"/>
      <c r="AI160" s="96"/>
      <c r="AJ160" s="100"/>
    </row>
    <row r="161" spans="12:36">
      <c r="L161" s="96"/>
      <c r="M161" s="96"/>
      <c r="N161" s="96"/>
      <c r="O161" s="96"/>
      <c r="P161" s="97"/>
      <c r="Q161" s="96"/>
      <c r="R161" s="98"/>
      <c r="S161" s="96"/>
      <c r="T161" s="98"/>
      <c r="U161" s="96"/>
      <c r="V161" s="98"/>
      <c r="W161" s="96"/>
      <c r="X161" s="96"/>
      <c r="Y161" s="96"/>
      <c r="Z161" s="99"/>
      <c r="AA161" s="96"/>
      <c r="AB161" s="96"/>
      <c r="AC161" s="96"/>
      <c r="AD161" s="99"/>
      <c r="AE161" s="96"/>
      <c r="AF161" s="96"/>
      <c r="AG161" s="99"/>
      <c r="AH161" s="96"/>
      <c r="AI161" s="96"/>
      <c r="AJ161" s="100"/>
    </row>
    <row r="162" spans="12:36">
      <c r="L162" s="96"/>
      <c r="M162" s="96"/>
      <c r="N162" s="96"/>
      <c r="O162" s="96"/>
      <c r="P162" s="97"/>
      <c r="Q162" s="96"/>
      <c r="R162" s="98"/>
      <c r="S162" s="96"/>
      <c r="T162" s="98"/>
      <c r="U162" s="96"/>
      <c r="V162" s="98"/>
      <c r="W162" s="96"/>
      <c r="X162" s="96"/>
      <c r="Y162" s="96"/>
      <c r="Z162" s="99"/>
      <c r="AA162" s="96"/>
      <c r="AB162" s="96"/>
      <c r="AC162" s="96"/>
      <c r="AD162" s="99"/>
      <c r="AE162" s="96"/>
      <c r="AF162" s="96"/>
      <c r="AG162" s="99"/>
      <c r="AH162" s="96"/>
      <c r="AI162" s="96"/>
      <c r="AJ162" s="100"/>
    </row>
    <row r="163" spans="12:36">
      <c r="L163" s="96"/>
      <c r="M163" s="96"/>
      <c r="N163" s="96"/>
      <c r="O163" s="96"/>
      <c r="P163" s="97"/>
      <c r="Q163" s="96"/>
      <c r="R163" s="98"/>
      <c r="S163" s="96"/>
      <c r="T163" s="98"/>
      <c r="U163" s="96"/>
      <c r="V163" s="98"/>
      <c r="W163" s="96"/>
      <c r="X163" s="96"/>
      <c r="Y163" s="96"/>
      <c r="Z163" s="99"/>
      <c r="AA163" s="96"/>
      <c r="AB163" s="96"/>
      <c r="AC163" s="96"/>
      <c r="AD163" s="99"/>
      <c r="AE163" s="96"/>
      <c r="AF163" s="96"/>
      <c r="AG163" s="99"/>
      <c r="AH163" s="96"/>
      <c r="AI163" s="96"/>
      <c r="AJ163" s="100"/>
    </row>
    <row r="164" spans="12:36">
      <c r="L164" s="96"/>
      <c r="M164" s="96"/>
      <c r="N164" s="96"/>
      <c r="O164" s="96"/>
      <c r="P164" s="97"/>
      <c r="Q164" s="96"/>
      <c r="R164" s="98"/>
      <c r="S164" s="96"/>
      <c r="T164" s="98"/>
      <c r="U164" s="96"/>
      <c r="V164" s="98"/>
      <c r="W164" s="96"/>
      <c r="X164" s="96"/>
      <c r="Y164" s="96"/>
      <c r="Z164" s="99"/>
      <c r="AA164" s="96"/>
      <c r="AB164" s="96"/>
      <c r="AC164" s="96"/>
      <c r="AD164" s="99"/>
      <c r="AE164" s="96"/>
      <c r="AF164" s="96"/>
      <c r="AG164" s="99"/>
      <c r="AH164" s="96"/>
      <c r="AI164" s="96"/>
      <c r="AJ164" s="100"/>
    </row>
    <row r="165" spans="12:36">
      <c r="L165" s="96"/>
      <c r="M165" s="96"/>
      <c r="N165" s="96"/>
      <c r="O165" s="96"/>
      <c r="P165" s="97"/>
      <c r="Q165" s="96"/>
      <c r="R165" s="98"/>
      <c r="S165" s="96"/>
      <c r="T165" s="98"/>
      <c r="U165" s="96"/>
      <c r="V165" s="98"/>
      <c r="W165" s="96"/>
      <c r="X165" s="96"/>
      <c r="Y165" s="96"/>
      <c r="Z165" s="99"/>
      <c r="AA165" s="96"/>
      <c r="AB165" s="96"/>
      <c r="AC165" s="96"/>
      <c r="AD165" s="99"/>
      <c r="AE165" s="96"/>
      <c r="AF165" s="96"/>
      <c r="AG165" s="99"/>
      <c r="AH165" s="96"/>
      <c r="AI165" s="96"/>
      <c r="AJ165" s="100"/>
    </row>
    <row r="166" spans="12:36">
      <c r="L166" s="96"/>
      <c r="M166" s="96"/>
      <c r="N166" s="96"/>
      <c r="O166" s="96"/>
      <c r="P166" s="97"/>
      <c r="Q166" s="96"/>
      <c r="R166" s="98"/>
      <c r="S166" s="96"/>
      <c r="T166" s="98"/>
      <c r="U166" s="96"/>
      <c r="V166" s="98"/>
      <c r="W166" s="96"/>
      <c r="X166" s="96"/>
      <c r="Y166" s="96"/>
      <c r="Z166" s="99"/>
      <c r="AA166" s="96"/>
      <c r="AB166" s="96"/>
      <c r="AC166" s="96"/>
      <c r="AD166" s="99"/>
      <c r="AE166" s="96"/>
      <c r="AF166" s="96"/>
      <c r="AG166" s="99"/>
      <c r="AH166" s="96"/>
      <c r="AI166" s="96"/>
      <c r="AJ166" s="100"/>
    </row>
    <row r="167" spans="12:36">
      <c r="L167" s="96"/>
      <c r="M167" s="96"/>
      <c r="N167" s="96"/>
      <c r="O167" s="96"/>
      <c r="P167" s="97"/>
      <c r="Q167" s="96"/>
      <c r="R167" s="98"/>
      <c r="S167" s="96"/>
      <c r="T167" s="98"/>
      <c r="U167" s="96"/>
      <c r="V167" s="98"/>
      <c r="W167" s="96"/>
      <c r="X167" s="96"/>
      <c r="Y167" s="96"/>
      <c r="Z167" s="99"/>
      <c r="AA167" s="96"/>
      <c r="AB167" s="96"/>
      <c r="AC167" s="96"/>
      <c r="AD167" s="99"/>
      <c r="AE167" s="96"/>
      <c r="AF167" s="96"/>
      <c r="AG167" s="99"/>
      <c r="AH167" s="96"/>
      <c r="AI167" s="96"/>
      <c r="AJ167" s="100"/>
    </row>
    <row r="168" spans="12:36">
      <c r="L168" s="96"/>
      <c r="M168" s="96"/>
      <c r="N168" s="96"/>
      <c r="O168" s="96"/>
      <c r="P168" s="97"/>
      <c r="Q168" s="96"/>
      <c r="R168" s="98"/>
      <c r="S168" s="96"/>
      <c r="T168" s="98"/>
      <c r="U168" s="96"/>
      <c r="V168" s="98"/>
      <c r="W168" s="96"/>
      <c r="X168" s="96"/>
      <c r="Y168" s="96"/>
      <c r="Z168" s="99"/>
      <c r="AA168" s="96"/>
      <c r="AB168" s="96"/>
      <c r="AC168" s="96"/>
      <c r="AD168" s="99"/>
      <c r="AE168" s="96"/>
      <c r="AF168" s="96"/>
      <c r="AG168" s="99"/>
      <c r="AH168" s="96"/>
      <c r="AI168" s="96"/>
      <c r="AJ168" s="100"/>
    </row>
    <row r="169" spans="12:36">
      <c r="L169" s="96"/>
      <c r="M169" s="96"/>
      <c r="N169" s="96"/>
      <c r="O169" s="96"/>
      <c r="P169" s="97"/>
      <c r="Q169" s="96"/>
      <c r="R169" s="98"/>
      <c r="S169" s="96"/>
      <c r="T169" s="98"/>
      <c r="U169" s="96"/>
      <c r="V169" s="98"/>
      <c r="W169" s="96"/>
      <c r="X169" s="96"/>
      <c r="Y169" s="96"/>
      <c r="Z169" s="99"/>
      <c r="AA169" s="96"/>
      <c r="AB169" s="96"/>
      <c r="AC169" s="96"/>
      <c r="AD169" s="99"/>
      <c r="AE169" s="96"/>
      <c r="AF169" s="96"/>
      <c r="AG169" s="99"/>
      <c r="AH169" s="96"/>
      <c r="AI169" s="96"/>
      <c r="AJ169" s="100"/>
    </row>
    <row r="170" spans="12:36">
      <c r="L170" s="96"/>
      <c r="M170" s="96"/>
      <c r="N170" s="96"/>
      <c r="O170" s="96"/>
      <c r="P170" s="97"/>
      <c r="Q170" s="96"/>
      <c r="R170" s="98"/>
      <c r="S170" s="96"/>
      <c r="T170" s="98"/>
      <c r="U170" s="96"/>
      <c r="V170" s="98"/>
      <c r="W170" s="96"/>
      <c r="X170" s="96"/>
      <c r="Y170" s="96"/>
      <c r="Z170" s="99"/>
      <c r="AA170" s="96"/>
      <c r="AB170" s="96"/>
      <c r="AC170" s="96"/>
      <c r="AD170" s="99"/>
      <c r="AE170" s="96"/>
      <c r="AF170" s="96"/>
      <c r="AG170" s="99"/>
      <c r="AH170" s="96"/>
      <c r="AI170" s="96"/>
      <c r="AJ170" s="100"/>
    </row>
    <row r="171" spans="12:36">
      <c r="L171" s="96"/>
      <c r="M171" s="96"/>
      <c r="N171" s="96"/>
      <c r="O171" s="96"/>
      <c r="P171" s="97"/>
      <c r="Q171" s="96"/>
      <c r="R171" s="98"/>
      <c r="S171" s="96"/>
      <c r="T171" s="98"/>
      <c r="U171" s="96"/>
      <c r="V171" s="98"/>
      <c r="W171" s="96"/>
      <c r="X171" s="96"/>
      <c r="Y171" s="96"/>
      <c r="Z171" s="99"/>
      <c r="AA171" s="96"/>
      <c r="AB171" s="96"/>
      <c r="AC171" s="96"/>
      <c r="AD171" s="99"/>
      <c r="AE171" s="96"/>
      <c r="AF171" s="96"/>
      <c r="AG171" s="99"/>
      <c r="AH171" s="96"/>
      <c r="AI171" s="96"/>
      <c r="AJ171" s="100"/>
    </row>
    <row r="172" spans="12:36">
      <c r="L172" s="96"/>
      <c r="M172" s="96"/>
      <c r="N172" s="96"/>
      <c r="O172" s="96"/>
      <c r="P172" s="97"/>
      <c r="Q172" s="96"/>
      <c r="R172" s="98"/>
      <c r="S172" s="96"/>
      <c r="T172" s="98"/>
      <c r="U172" s="96"/>
      <c r="V172" s="98"/>
      <c r="W172" s="96"/>
      <c r="X172" s="96"/>
      <c r="Y172" s="96"/>
      <c r="Z172" s="99"/>
      <c r="AA172" s="96"/>
      <c r="AB172" s="96"/>
      <c r="AC172" s="96"/>
      <c r="AD172" s="99"/>
      <c r="AE172" s="96"/>
      <c r="AF172" s="96"/>
      <c r="AG172" s="99"/>
      <c r="AH172" s="96"/>
      <c r="AI172" s="96"/>
      <c r="AJ172" s="100"/>
    </row>
    <row r="173" spans="12:36">
      <c r="L173" s="96"/>
      <c r="M173" s="96"/>
      <c r="N173" s="96"/>
      <c r="O173" s="96"/>
      <c r="P173" s="97"/>
      <c r="Q173" s="96"/>
      <c r="R173" s="98"/>
      <c r="S173" s="96"/>
      <c r="T173" s="98"/>
      <c r="U173" s="96"/>
      <c r="V173" s="98"/>
      <c r="W173" s="96"/>
      <c r="X173" s="96"/>
      <c r="Y173" s="96"/>
      <c r="Z173" s="99"/>
      <c r="AA173" s="96"/>
      <c r="AB173" s="96"/>
      <c r="AC173" s="96"/>
      <c r="AD173" s="99"/>
      <c r="AE173" s="96"/>
      <c r="AF173" s="96"/>
      <c r="AG173" s="99"/>
      <c r="AH173" s="96"/>
      <c r="AI173" s="96"/>
      <c r="AJ173" s="100"/>
    </row>
    <row r="174" spans="12:36">
      <c r="L174" s="96"/>
      <c r="M174" s="96"/>
      <c r="N174" s="96"/>
      <c r="O174" s="96"/>
      <c r="P174" s="97"/>
      <c r="Q174" s="96"/>
      <c r="R174" s="98"/>
      <c r="S174" s="96"/>
      <c r="T174" s="98"/>
      <c r="U174" s="96"/>
      <c r="V174" s="98"/>
      <c r="W174" s="96"/>
      <c r="X174" s="96"/>
      <c r="Y174" s="96"/>
      <c r="Z174" s="99"/>
      <c r="AA174" s="96"/>
      <c r="AB174" s="96"/>
      <c r="AC174" s="96"/>
      <c r="AD174" s="99"/>
      <c r="AE174" s="96"/>
      <c r="AF174" s="96"/>
      <c r="AG174" s="99"/>
      <c r="AH174" s="96"/>
      <c r="AI174" s="96"/>
      <c r="AJ174" s="100"/>
    </row>
    <row r="175" spans="12:36">
      <c r="L175" s="96"/>
      <c r="M175" s="96"/>
      <c r="N175" s="96"/>
      <c r="O175" s="96"/>
      <c r="P175" s="97"/>
      <c r="Q175" s="96"/>
      <c r="R175" s="98"/>
      <c r="S175" s="96"/>
      <c r="T175" s="98"/>
      <c r="U175" s="96"/>
      <c r="V175" s="98"/>
      <c r="W175" s="96"/>
      <c r="X175" s="96"/>
      <c r="Y175" s="96"/>
      <c r="Z175" s="99"/>
      <c r="AA175" s="96"/>
      <c r="AB175" s="96"/>
      <c r="AC175" s="96"/>
      <c r="AD175" s="99"/>
      <c r="AE175" s="96"/>
      <c r="AF175" s="96"/>
      <c r="AG175" s="99"/>
      <c r="AH175" s="96"/>
      <c r="AI175" s="96"/>
      <c r="AJ175" s="100"/>
    </row>
    <row r="176" spans="12:36">
      <c r="L176" s="96"/>
      <c r="M176" s="96"/>
      <c r="N176" s="96"/>
      <c r="O176" s="96"/>
      <c r="P176" s="97"/>
      <c r="Q176" s="96"/>
      <c r="R176" s="98"/>
      <c r="S176" s="96"/>
      <c r="T176" s="98"/>
      <c r="U176" s="96"/>
      <c r="V176" s="98"/>
      <c r="W176" s="96"/>
      <c r="X176" s="96"/>
      <c r="Y176" s="96"/>
      <c r="Z176" s="99"/>
      <c r="AA176" s="96"/>
      <c r="AB176" s="96"/>
      <c r="AC176" s="96"/>
      <c r="AD176" s="99"/>
      <c r="AE176" s="96"/>
      <c r="AF176" s="96"/>
      <c r="AG176" s="99"/>
      <c r="AH176" s="96"/>
      <c r="AI176" s="96"/>
      <c r="AJ176" s="100"/>
    </row>
    <row r="177" spans="12:36">
      <c r="L177" s="96"/>
      <c r="M177" s="96"/>
      <c r="N177" s="96"/>
      <c r="O177" s="96"/>
      <c r="P177" s="97"/>
      <c r="Q177" s="96"/>
      <c r="R177" s="98"/>
      <c r="S177" s="96"/>
      <c r="T177" s="98"/>
      <c r="U177" s="96"/>
      <c r="V177" s="98"/>
      <c r="W177" s="96"/>
      <c r="X177" s="96"/>
      <c r="Y177" s="96"/>
      <c r="Z177" s="99"/>
      <c r="AA177" s="96"/>
      <c r="AB177" s="96"/>
      <c r="AC177" s="96"/>
      <c r="AD177" s="99"/>
      <c r="AE177" s="96"/>
      <c r="AF177" s="96"/>
      <c r="AG177" s="99"/>
      <c r="AH177" s="96"/>
      <c r="AI177" s="96"/>
      <c r="AJ177" s="100"/>
    </row>
    <row r="178" spans="12:36">
      <c r="L178" s="96"/>
      <c r="M178" s="96"/>
      <c r="N178" s="96"/>
      <c r="O178" s="96"/>
      <c r="P178" s="97"/>
      <c r="Q178" s="96"/>
      <c r="R178" s="98"/>
      <c r="S178" s="96"/>
      <c r="T178" s="98"/>
      <c r="U178" s="96"/>
      <c r="V178" s="98"/>
      <c r="W178" s="96"/>
      <c r="X178" s="96"/>
      <c r="Y178" s="96"/>
      <c r="Z178" s="99"/>
      <c r="AA178" s="96"/>
      <c r="AB178" s="96"/>
      <c r="AC178" s="96"/>
      <c r="AD178" s="99"/>
      <c r="AE178" s="96"/>
      <c r="AF178" s="96"/>
      <c r="AG178" s="99"/>
      <c r="AH178" s="96"/>
      <c r="AI178" s="96"/>
      <c r="AJ178" s="100"/>
    </row>
    <row r="179" spans="12:36">
      <c r="L179" s="96"/>
      <c r="M179" s="96"/>
      <c r="N179" s="96"/>
      <c r="O179" s="96"/>
      <c r="P179" s="97"/>
      <c r="Q179" s="96"/>
      <c r="R179" s="98"/>
      <c r="S179" s="96"/>
      <c r="T179" s="98"/>
      <c r="U179" s="96"/>
      <c r="V179" s="98"/>
      <c r="W179" s="96"/>
      <c r="X179" s="96"/>
      <c r="Y179" s="96"/>
      <c r="Z179" s="99"/>
      <c r="AA179" s="96"/>
      <c r="AB179" s="96"/>
      <c r="AC179" s="96"/>
      <c r="AD179" s="99"/>
      <c r="AE179" s="96"/>
      <c r="AF179" s="96"/>
      <c r="AG179" s="99"/>
      <c r="AH179" s="96"/>
      <c r="AI179" s="96"/>
      <c r="AJ179" s="100"/>
    </row>
    <row r="180" spans="12:36">
      <c r="L180" s="96"/>
      <c r="M180" s="96"/>
      <c r="N180" s="96"/>
      <c r="O180" s="96"/>
      <c r="P180" s="97"/>
      <c r="Q180" s="96"/>
      <c r="R180" s="98"/>
      <c r="S180" s="96"/>
      <c r="T180" s="98"/>
      <c r="U180" s="96"/>
      <c r="V180" s="98"/>
      <c r="W180" s="96"/>
      <c r="X180" s="96"/>
      <c r="Y180" s="96"/>
      <c r="Z180" s="99"/>
      <c r="AA180" s="96"/>
      <c r="AB180" s="96"/>
      <c r="AC180" s="96"/>
      <c r="AD180" s="99"/>
      <c r="AE180" s="96"/>
      <c r="AF180" s="96"/>
      <c r="AG180" s="99"/>
      <c r="AH180" s="96"/>
      <c r="AI180" s="96"/>
      <c r="AJ180" s="100"/>
    </row>
    <row r="181" spans="12:36">
      <c r="L181" s="96"/>
      <c r="M181" s="96"/>
      <c r="N181" s="96"/>
      <c r="O181" s="96"/>
      <c r="P181" s="97"/>
      <c r="Q181" s="96"/>
      <c r="R181" s="98"/>
      <c r="S181" s="96"/>
      <c r="T181" s="98"/>
      <c r="U181" s="96"/>
      <c r="V181" s="98"/>
      <c r="W181" s="96"/>
      <c r="X181" s="96"/>
      <c r="Y181" s="96"/>
      <c r="Z181" s="99"/>
      <c r="AA181" s="96"/>
      <c r="AB181" s="96"/>
      <c r="AC181" s="96"/>
      <c r="AD181" s="99"/>
      <c r="AE181" s="96"/>
      <c r="AF181" s="96"/>
      <c r="AG181" s="99"/>
      <c r="AH181" s="96"/>
      <c r="AI181" s="96"/>
      <c r="AJ181" s="100"/>
    </row>
    <row r="182" spans="12:36">
      <c r="L182" s="96"/>
      <c r="M182" s="96"/>
      <c r="N182" s="96"/>
      <c r="O182" s="96"/>
      <c r="P182" s="97"/>
      <c r="Q182" s="96"/>
      <c r="R182" s="98"/>
      <c r="S182" s="96"/>
      <c r="T182" s="98"/>
      <c r="U182" s="96"/>
      <c r="V182" s="98"/>
      <c r="W182" s="96"/>
      <c r="X182" s="96"/>
      <c r="Y182" s="96"/>
      <c r="Z182" s="99"/>
      <c r="AA182" s="96"/>
      <c r="AB182" s="96"/>
      <c r="AC182" s="96"/>
      <c r="AD182" s="99"/>
      <c r="AE182" s="96"/>
      <c r="AF182" s="96"/>
      <c r="AG182" s="99"/>
      <c r="AH182" s="96"/>
      <c r="AI182" s="96"/>
      <c r="AJ182" s="100"/>
    </row>
    <row r="183" spans="12:36">
      <c r="L183" s="96"/>
      <c r="M183" s="96"/>
      <c r="N183" s="96"/>
      <c r="O183" s="96"/>
      <c r="P183" s="97"/>
      <c r="Q183" s="96"/>
      <c r="R183" s="98"/>
      <c r="S183" s="96"/>
      <c r="T183" s="98"/>
      <c r="U183" s="96"/>
      <c r="V183" s="98"/>
      <c r="W183" s="96"/>
      <c r="X183" s="96"/>
      <c r="Y183" s="96"/>
      <c r="Z183" s="99"/>
      <c r="AA183" s="96"/>
      <c r="AB183" s="96"/>
      <c r="AC183" s="96"/>
      <c r="AD183" s="99"/>
      <c r="AE183" s="96"/>
      <c r="AF183" s="96"/>
      <c r="AG183" s="99"/>
      <c r="AH183" s="96"/>
      <c r="AI183" s="96"/>
      <c r="AJ183" s="100"/>
    </row>
    <row r="184" spans="12:36">
      <c r="L184" s="96"/>
      <c r="M184" s="96"/>
      <c r="N184" s="96"/>
      <c r="O184" s="96"/>
      <c r="P184" s="97"/>
      <c r="Q184" s="96"/>
      <c r="R184" s="98"/>
      <c r="S184" s="96"/>
      <c r="T184" s="98"/>
      <c r="U184" s="96"/>
      <c r="V184" s="98"/>
      <c r="W184" s="96"/>
      <c r="X184" s="96"/>
      <c r="Y184" s="96"/>
      <c r="Z184" s="99"/>
      <c r="AA184" s="96"/>
      <c r="AB184" s="96"/>
      <c r="AC184" s="96"/>
      <c r="AD184" s="99"/>
      <c r="AE184" s="96"/>
      <c r="AF184" s="96"/>
      <c r="AG184" s="99"/>
      <c r="AH184" s="96"/>
      <c r="AI184" s="96"/>
      <c r="AJ184" s="100"/>
    </row>
    <row r="185" spans="12:36">
      <c r="L185" s="96"/>
      <c r="M185" s="96"/>
      <c r="N185" s="96"/>
      <c r="O185" s="96"/>
      <c r="P185" s="97"/>
      <c r="Q185" s="96"/>
      <c r="R185" s="98"/>
      <c r="S185" s="96"/>
      <c r="T185" s="98"/>
      <c r="U185" s="96"/>
      <c r="V185" s="98"/>
      <c r="W185" s="96"/>
      <c r="X185" s="96"/>
      <c r="Y185" s="96"/>
      <c r="Z185" s="99"/>
      <c r="AA185" s="96"/>
      <c r="AB185" s="96"/>
      <c r="AC185" s="96"/>
      <c r="AD185" s="99"/>
      <c r="AE185" s="96"/>
      <c r="AF185" s="96"/>
      <c r="AG185" s="99"/>
      <c r="AH185" s="96"/>
      <c r="AI185" s="96"/>
      <c r="AJ185" s="100"/>
    </row>
    <row r="186" spans="12:36">
      <c r="L186" s="96"/>
      <c r="M186" s="96"/>
      <c r="N186" s="96"/>
      <c r="O186" s="96"/>
      <c r="P186" s="97"/>
      <c r="Q186" s="96"/>
      <c r="R186" s="98"/>
      <c r="S186" s="96"/>
      <c r="T186" s="98"/>
      <c r="U186" s="96"/>
      <c r="V186" s="98"/>
      <c r="W186" s="96"/>
      <c r="X186" s="96"/>
      <c r="Y186" s="96"/>
      <c r="Z186" s="99"/>
      <c r="AA186" s="96"/>
      <c r="AB186" s="96"/>
      <c r="AC186" s="96"/>
      <c r="AD186" s="99"/>
      <c r="AE186" s="96"/>
      <c r="AF186" s="96"/>
      <c r="AG186" s="99"/>
      <c r="AH186" s="96"/>
      <c r="AI186" s="96"/>
      <c r="AJ186" s="100"/>
    </row>
    <row r="187" spans="12:36">
      <c r="L187" s="96"/>
      <c r="M187" s="96"/>
      <c r="N187" s="96"/>
      <c r="O187" s="96"/>
      <c r="P187" s="97"/>
      <c r="Q187" s="96"/>
      <c r="R187" s="98"/>
      <c r="S187" s="96"/>
      <c r="T187" s="98"/>
      <c r="U187" s="96"/>
      <c r="V187" s="98"/>
      <c r="W187" s="96"/>
      <c r="X187" s="96"/>
      <c r="Y187" s="96"/>
      <c r="Z187" s="99"/>
      <c r="AA187" s="96"/>
      <c r="AB187" s="96"/>
      <c r="AC187" s="96"/>
      <c r="AD187" s="99"/>
      <c r="AE187" s="96"/>
      <c r="AF187" s="96"/>
      <c r="AG187" s="99"/>
      <c r="AH187" s="96"/>
      <c r="AI187" s="96"/>
      <c r="AJ187" s="100"/>
    </row>
    <row r="188" spans="12:36">
      <c r="L188" s="96"/>
      <c r="M188" s="96"/>
      <c r="N188" s="96"/>
      <c r="O188" s="96"/>
      <c r="P188" s="97"/>
      <c r="Q188" s="96"/>
      <c r="R188" s="98"/>
      <c r="S188" s="96"/>
      <c r="T188" s="98"/>
      <c r="U188" s="96"/>
      <c r="V188" s="98"/>
      <c r="W188" s="96"/>
      <c r="X188" s="96"/>
      <c r="Y188" s="96"/>
      <c r="Z188" s="99"/>
      <c r="AA188" s="96"/>
      <c r="AB188" s="96"/>
      <c r="AC188" s="96"/>
      <c r="AD188" s="99"/>
      <c r="AE188" s="96"/>
      <c r="AF188" s="96"/>
      <c r="AG188" s="99"/>
      <c r="AH188" s="96"/>
      <c r="AI188" s="96"/>
      <c r="AJ188" s="100"/>
    </row>
    <row r="189" spans="12:36">
      <c r="L189" s="96"/>
      <c r="M189" s="96"/>
      <c r="N189" s="96"/>
      <c r="O189" s="96"/>
      <c r="P189" s="97"/>
      <c r="Q189" s="96"/>
      <c r="R189" s="98"/>
      <c r="S189" s="96"/>
      <c r="T189" s="98"/>
      <c r="U189" s="96"/>
      <c r="V189" s="98"/>
      <c r="W189" s="96"/>
      <c r="X189" s="96"/>
      <c r="Y189" s="96"/>
      <c r="Z189" s="99"/>
      <c r="AA189" s="96"/>
      <c r="AB189" s="96"/>
      <c r="AC189" s="96"/>
      <c r="AD189" s="99"/>
      <c r="AE189" s="96"/>
      <c r="AF189" s="96"/>
      <c r="AG189" s="99"/>
      <c r="AH189" s="96"/>
      <c r="AI189" s="96"/>
      <c r="AJ189" s="100"/>
    </row>
    <row r="190" spans="12:36">
      <c r="L190" s="96"/>
      <c r="M190" s="96"/>
      <c r="N190" s="96"/>
      <c r="O190" s="96"/>
      <c r="P190" s="97"/>
      <c r="Q190" s="96"/>
      <c r="R190" s="98"/>
      <c r="S190" s="96"/>
      <c r="T190" s="98"/>
      <c r="U190" s="96"/>
      <c r="V190" s="98"/>
      <c r="W190" s="96"/>
      <c r="X190" s="96"/>
      <c r="Y190" s="96"/>
      <c r="Z190" s="99"/>
      <c r="AA190" s="96"/>
      <c r="AB190" s="96"/>
      <c r="AC190" s="96"/>
      <c r="AD190" s="99"/>
      <c r="AE190" s="96"/>
      <c r="AF190" s="96"/>
      <c r="AG190" s="99"/>
      <c r="AH190" s="96"/>
      <c r="AI190" s="96"/>
      <c r="AJ190" s="100"/>
    </row>
    <row r="191" spans="12:36">
      <c r="L191" s="96"/>
      <c r="M191" s="96"/>
      <c r="N191" s="96"/>
      <c r="O191" s="96"/>
      <c r="P191" s="97"/>
      <c r="Q191" s="96"/>
      <c r="R191" s="98"/>
      <c r="S191" s="96"/>
      <c r="T191" s="98"/>
      <c r="U191" s="96"/>
      <c r="V191" s="98"/>
      <c r="W191" s="96"/>
      <c r="X191" s="96"/>
      <c r="Y191" s="96"/>
      <c r="Z191" s="99"/>
      <c r="AA191" s="96"/>
      <c r="AB191" s="96"/>
      <c r="AC191" s="96"/>
      <c r="AD191" s="99"/>
      <c r="AE191" s="96"/>
      <c r="AF191" s="96"/>
      <c r="AG191" s="99"/>
      <c r="AH191" s="96"/>
      <c r="AI191" s="96"/>
      <c r="AJ191" s="100"/>
    </row>
    <row r="192" spans="12:36">
      <c r="L192" s="96"/>
      <c r="M192" s="96"/>
      <c r="N192" s="96"/>
      <c r="O192" s="96"/>
      <c r="P192" s="97"/>
      <c r="Q192" s="96"/>
      <c r="R192" s="98"/>
      <c r="S192" s="96"/>
      <c r="T192" s="98"/>
      <c r="U192" s="96"/>
      <c r="V192" s="98"/>
      <c r="W192" s="96"/>
      <c r="X192" s="96"/>
      <c r="Y192" s="96"/>
      <c r="Z192" s="99"/>
      <c r="AA192" s="96"/>
      <c r="AB192" s="96"/>
      <c r="AC192" s="96"/>
      <c r="AD192" s="99"/>
      <c r="AE192" s="96"/>
      <c r="AF192" s="96"/>
      <c r="AG192" s="99"/>
      <c r="AH192" s="96"/>
      <c r="AI192" s="96"/>
      <c r="AJ192" s="100"/>
    </row>
    <row r="193" spans="12:36">
      <c r="L193" s="96"/>
      <c r="M193" s="96"/>
      <c r="N193" s="96"/>
      <c r="O193" s="96"/>
      <c r="P193" s="97"/>
      <c r="Q193" s="96"/>
      <c r="R193" s="98"/>
      <c r="S193" s="96"/>
      <c r="T193" s="98"/>
      <c r="U193" s="96"/>
      <c r="V193" s="98"/>
      <c r="W193" s="96"/>
      <c r="X193" s="96"/>
      <c r="Y193" s="96"/>
      <c r="Z193" s="99"/>
      <c r="AA193" s="96"/>
      <c r="AB193" s="96"/>
      <c r="AC193" s="96"/>
      <c r="AD193" s="99"/>
      <c r="AE193" s="96"/>
      <c r="AF193" s="96"/>
      <c r="AG193" s="99"/>
      <c r="AH193" s="96"/>
      <c r="AI193" s="96"/>
      <c r="AJ193" s="100"/>
    </row>
    <row r="194" spans="12:36">
      <c r="L194" s="96"/>
      <c r="M194" s="96"/>
      <c r="N194" s="96"/>
      <c r="O194" s="96"/>
      <c r="P194" s="97"/>
      <c r="Q194" s="96"/>
      <c r="R194" s="98"/>
      <c r="S194" s="96"/>
      <c r="T194" s="98"/>
      <c r="U194" s="96"/>
      <c r="V194" s="98"/>
      <c r="W194" s="96"/>
      <c r="X194" s="96"/>
      <c r="Y194" s="96"/>
      <c r="Z194" s="99"/>
      <c r="AA194" s="96"/>
      <c r="AB194" s="96"/>
      <c r="AC194" s="96"/>
      <c r="AD194" s="99"/>
      <c r="AE194" s="96"/>
      <c r="AF194" s="96"/>
      <c r="AG194" s="99"/>
      <c r="AH194" s="96"/>
      <c r="AI194" s="96"/>
      <c r="AJ194" s="100"/>
    </row>
    <row r="195" spans="12:36">
      <c r="L195" s="96"/>
      <c r="M195" s="96"/>
      <c r="N195" s="96"/>
      <c r="O195" s="96"/>
      <c r="P195" s="97"/>
      <c r="Q195" s="96"/>
      <c r="R195" s="98"/>
      <c r="S195" s="96"/>
      <c r="T195" s="98"/>
      <c r="U195" s="96"/>
      <c r="V195" s="98"/>
      <c r="W195" s="96"/>
      <c r="X195" s="96"/>
      <c r="Y195" s="96"/>
      <c r="Z195" s="99"/>
      <c r="AA195" s="96"/>
      <c r="AB195" s="96"/>
      <c r="AC195" s="96"/>
      <c r="AD195" s="99"/>
      <c r="AE195" s="96"/>
      <c r="AF195" s="96"/>
      <c r="AG195" s="99"/>
      <c r="AH195" s="96"/>
      <c r="AI195" s="96"/>
      <c r="AJ195" s="100"/>
    </row>
    <row r="196" spans="12:36">
      <c r="L196" s="96"/>
      <c r="M196" s="96"/>
      <c r="N196" s="96"/>
      <c r="O196" s="96"/>
      <c r="P196" s="97"/>
      <c r="Q196" s="96"/>
      <c r="R196" s="98"/>
      <c r="S196" s="96"/>
      <c r="T196" s="98"/>
      <c r="U196" s="96"/>
      <c r="V196" s="98"/>
      <c r="W196" s="96"/>
      <c r="X196" s="96"/>
      <c r="Y196" s="96"/>
      <c r="Z196" s="99"/>
      <c r="AA196" s="96"/>
      <c r="AB196" s="96"/>
      <c r="AC196" s="96"/>
      <c r="AD196" s="99"/>
      <c r="AE196" s="96"/>
      <c r="AF196" s="96"/>
      <c r="AG196" s="99"/>
      <c r="AH196" s="96"/>
      <c r="AI196" s="96"/>
      <c r="AJ196" s="100"/>
    </row>
    <row r="197" spans="12:36">
      <c r="L197" s="96"/>
      <c r="M197" s="96"/>
      <c r="N197" s="96"/>
      <c r="O197" s="96"/>
      <c r="P197" s="97"/>
      <c r="Q197" s="96"/>
      <c r="R197" s="98"/>
      <c r="S197" s="96"/>
      <c r="T197" s="98"/>
      <c r="U197" s="96"/>
      <c r="V197" s="98"/>
      <c r="W197" s="96"/>
      <c r="X197" s="96"/>
      <c r="Y197" s="96"/>
      <c r="Z197" s="99"/>
      <c r="AA197" s="96"/>
      <c r="AB197" s="96"/>
      <c r="AC197" s="96"/>
      <c r="AD197" s="99"/>
      <c r="AE197" s="96"/>
      <c r="AF197" s="96"/>
      <c r="AG197" s="99"/>
      <c r="AH197" s="96"/>
      <c r="AI197" s="96"/>
      <c r="AJ197" s="100"/>
    </row>
    <row r="198" spans="12:36">
      <c r="L198" s="96"/>
      <c r="M198" s="96"/>
      <c r="N198" s="96"/>
      <c r="O198" s="96"/>
      <c r="P198" s="97"/>
      <c r="Q198" s="96"/>
      <c r="R198" s="98"/>
      <c r="S198" s="96"/>
      <c r="T198" s="98"/>
      <c r="U198" s="96"/>
      <c r="V198" s="98"/>
      <c r="W198" s="96"/>
      <c r="X198" s="96"/>
      <c r="Y198" s="96"/>
      <c r="Z198" s="99"/>
      <c r="AA198" s="96"/>
      <c r="AB198" s="96"/>
      <c r="AC198" s="96"/>
      <c r="AD198" s="99"/>
      <c r="AE198" s="96"/>
      <c r="AF198" s="96"/>
      <c r="AG198" s="99"/>
      <c r="AH198" s="96"/>
      <c r="AI198" s="96"/>
      <c r="AJ198" s="100"/>
    </row>
    <row r="199" spans="12:36">
      <c r="L199" s="96"/>
      <c r="M199" s="96"/>
      <c r="N199" s="96"/>
      <c r="O199" s="96"/>
      <c r="P199" s="97"/>
      <c r="Q199" s="96"/>
      <c r="R199" s="98"/>
      <c r="S199" s="96"/>
      <c r="T199" s="98"/>
      <c r="U199" s="96"/>
      <c r="V199" s="98"/>
      <c r="W199" s="96"/>
      <c r="X199" s="96"/>
      <c r="Y199" s="96"/>
      <c r="Z199" s="99"/>
      <c r="AA199" s="96"/>
      <c r="AB199" s="96"/>
      <c r="AC199" s="96"/>
      <c r="AD199" s="99"/>
      <c r="AE199" s="96"/>
      <c r="AF199" s="96"/>
      <c r="AG199" s="99"/>
      <c r="AH199" s="96"/>
      <c r="AI199" s="96"/>
      <c r="AJ199" s="100"/>
    </row>
    <row r="200" spans="12:36">
      <c r="L200" s="96"/>
      <c r="M200" s="96"/>
      <c r="N200" s="96"/>
      <c r="O200" s="96"/>
      <c r="P200" s="97"/>
      <c r="Q200" s="96"/>
      <c r="R200" s="98"/>
      <c r="S200" s="96"/>
      <c r="T200" s="98"/>
      <c r="U200" s="96"/>
      <c r="V200" s="98"/>
      <c r="W200" s="96"/>
      <c r="X200" s="96"/>
      <c r="Y200" s="96"/>
      <c r="Z200" s="99"/>
      <c r="AA200" s="96"/>
      <c r="AB200" s="96"/>
      <c r="AC200" s="96"/>
      <c r="AD200" s="99"/>
      <c r="AE200" s="96"/>
      <c r="AF200" s="96"/>
      <c r="AG200" s="99"/>
      <c r="AH200" s="96"/>
      <c r="AI200" s="96"/>
      <c r="AJ200" s="100"/>
    </row>
    <row r="201" spans="12:36">
      <c r="L201" s="96"/>
      <c r="M201" s="96"/>
      <c r="N201" s="96"/>
      <c r="O201" s="96"/>
      <c r="P201" s="97"/>
      <c r="Q201" s="96"/>
      <c r="R201" s="98"/>
      <c r="S201" s="96"/>
      <c r="T201" s="98"/>
      <c r="U201" s="96"/>
      <c r="V201" s="98"/>
      <c r="W201" s="96"/>
      <c r="X201" s="96"/>
      <c r="Y201" s="96"/>
      <c r="Z201" s="99"/>
      <c r="AA201" s="96"/>
      <c r="AB201" s="96"/>
      <c r="AC201" s="96"/>
      <c r="AD201" s="99"/>
      <c r="AE201" s="96"/>
      <c r="AF201" s="96"/>
      <c r="AG201" s="99"/>
      <c r="AH201" s="96"/>
      <c r="AI201" s="96"/>
      <c r="AJ201" s="100"/>
    </row>
    <row r="202" spans="12:36">
      <c r="L202" s="96"/>
      <c r="M202" s="96"/>
      <c r="N202" s="96"/>
      <c r="O202" s="96"/>
      <c r="P202" s="97"/>
      <c r="Q202" s="96"/>
      <c r="R202" s="98"/>
      <c r="S202" s="96"/>
      <c r="T202" s="98"/>
      <c r="U202" s="96"/>
      <c r="V202" s="98"/>
      <c r="W202" s="96"/>
      <c r="X202" s="96"/>
      <c r="Y202" s="96"/>
      <c r="Z202" s="99"/>
      <c r="AA202" s="96"/>
      <c r="AB202" s="96"/>
      <c r="AC202" s="96"/>
      <c r="AD202" s="99"/>
      <c r="AE202" s="96"/>
      <c r="AF202" s="96"/>
      <c r="AG202" s="99"/>
      <c r="AH202" s="96"/>
      <c r="AI202" s="96"/>
      <c r="AJ202" s="100"/>
    </row>
    <row r="203" spans="12:36">
      <c r="L203" s="96"/>
      <c r="M203" s="96"/>
      <c r="N203" s="96"/>
      <c r="O203" s="96"/>
      <c r="P203" s="97"/>
      <c r="Q203" s="96"/>
      <c r="R203" s="98"/>
      <c r="S203" s="96"/>
      <c r="T203" s="98"/>
      <c r="U203" s="96"/>
      <c r="V203" s="98"/>
      <c r="W203" s="96"/>
      <c r="X203" s="96"/>
      <c r="Y203" s="96"/>
      <c r="Z203" s="99"/>
      <c r="AA203" s="96"/>
      <c r="AB203" s="96"/>
      <c r="AC203" s="96"/>
      <c r="AD203" s="99"/>
      <c r="AE203" s="96"/>
      <c r="AF203" s="96"/>
      <c r="AG203" s="99"/>
      <c r="AH203" s="96"/>
      <c r="AI203" s="96"/>
      <c r="AJ203" s="100"/>
    </row>
    <row r="204" spans="12:36">
      <c r="L204" s="96"/>
      <c r="M204" s="96"/>
      <c r="N204" s="96"/>
      <c r="O204" s="96"/>
      <c r="P204" s="97"/>
      <c r="Q204" s="96"/>
      <c r="R204" s="98"/>
      <c r="S204" s="96"/>
      <c r="T204" s="98"/>
      <c r="U204" s="96"/>
      <c r="V204" s="98"/>
      <c r="W204" s="96"/>
      <c r="X204" s="96"/>
      <c r="Y204" s="96"/>
      <c r="Z204" s="99"/>
      <c r="AA204" s="96"/>
      <c r="AB204" s="96"/>
      <c r="AC204" s="96"/>
      <c r="AD204" s="99"/>
      <c r="AE204" s="96"/>
      <c r="AF204" s="96"/>
      <c r="AG204" s="99"/>
      <c r="AH204" s="96"/>
      <c r="AI204" s="96"/>
      <c r="AJ204" s="100"/>
    </row>
    <row r="205" spans="12:36">
      <c r="L205" s="96"/>
      <c r="M205" s="96"/>
      <c r="N205" s="96"/>
      <c r="O205" s="96"/>
      <c r="P205" s="97"/>
      <c r="Q205" s="96"/>
      <c r="R205" s="98"/>
      <c r="S205" s="96"/>
      <c r="T205" s="98"/>
      <c r="U205" s="96"/>
      <c r="V205" s="98"/>
      <c r="W205" s="96"/>
      <c r="X205" s="96"/>
      <c r="Y205" s="96"/>
      <c r="Z205" s="99"/>
      <c r="AA205" s="96"/>
      <c r="AB205" s="96"/>
      <c r="AC205" s="96"/>
      <c r="AD205" s="99"/>
      <c r="AE205" s="96"/>
      <c r="AF205" s="96"/>
      <c r="AG205" s="99"/>
      <c r="AH205" s="96"/>
      <c r="AI205" s="96"/>
      <c r="AJ205" s="100"/>
    </row>
    <row r="206" spans="12:36">
      <c r="L206" s="96"/>
      <c r="M206" s="96"/>
      <c r="N206" s="96"/>
      <c r="O206" s="96"/>
      <c r="P206" s="97"/>
      <c r="Q206" s="96"/>
      <c r="R206" s="98"/>
      <c r="S206" s="96"/>
      <c r="T206" s="98"/>
      <c r="U206" s="96"/>
      <c r="V206" s="98"/>
      <c r="W206" s="96"/>
      <c r="X206" s="96"/>
      <c r="Y206" s="96"/>
      <c r="Z206" s="99"/>
      <c r="AA206" s="96"/>
      <c r="AB206" s="96"/>
      <c r="AC206" s="96"/>
      <c r="AD206" s="99"/>
      <c r="AE206" s="96"/>
      <c r="AF206" s="96"/>
      <c r="AG206" s="99"/>
      <c r="AH206" s="96"/>
      <c r="AI206" s="96"/>
      <c r="AJ206" s="100"/>
    </row>
    <row r="207" spans="12:36">
      <c r="L207" s="96"/>
      <c r="M207" s="96"/>
      <c r="N207" s="96"/>
      <c r="O207" s="96"/>
      <c r="P207" s="97"/>
      <c r="Q207" s="96"/>
      <c r="R207" s="98"/>
      <c r="S207" s="96"/>
      <c r="T207" s="98"/>
      <c r="U207" s="96"/>
      <c r="V207" s="98"/>
      <c r="W207" s="96"/>
      <c r="X207" s="96"/>
      <c r="Y207" s="96"/>
      <c r="Z207" s="99"/>
      <c r="AA207" s="96"/>
      <c r="AB207" s="96"/>
      <c r="AC207" s="96"/>
      <c r="AD207" s="99"/>
      <c r="AE207" s="96"/>
      <c r="AF207" s="96"/>
      <c r="AG207" s="99"/>
      <c r="AH207" s="96"/>
      <c r="AI207" s="96"/>
      <c r="AJ207" s="100"/>
    </row>
    <row r="208" spans="12:36">
      <c r="L208" s="96"/>
      <c r="M208" s="96"/>
      <c r="N208" s="96"/>
      <c r="O208" s="96"/>
      <c r="P208" s="97"/>
      <c r="Q208" s="96"/>
      <c r="R208" s="98"/>
      <c r="S208" s="96"/>
      <c r="T208" s="98"/>
      <c r="U208" s="96"/>
      <c r="V208" s="98"/>
      <c r="W208" s="96"/>
      <c r="X208" s="96"/>
      <c r="Y208" s="96"/>
      <c r="Z208" s="99"/>
      <c r="AA208" s="96"/>
      <c r="AB208" s="96"/>
      <c r="AC208" s="96"/>
      <c r="AD208" s="99"/>
      <c r="AE208" s="96"/>
      <c r="AF208" s="96"/>
      <c r="AG208" s="99"/>
      <c r="AH208" s="96"/>
      <c r="AI208" s="96"/>
      <c r="AJ208" s="100"/>
    </row>
    <row r="209" spans="12:36">
      <c r="L209" s="96"/>
      <c r="M209" s="96"/>
      <c r="N209" s="96"/>
      <c r="O209" s="96"/>
      <c r="P209" s="97"/>
      <c r="Q209" s="96"/>
      <c r="R209" s="98"/>
      <c r="S209" s="96"/>
      <c r="T209" s="98"/>
      <c r="U209" s="96"/>
      <c r="V209" s="98"/>
      <c r="W209" s="96"/>
      <c r="X209" s="96"/>
      <c r="Y209" s="96"/>
      <c r="Z209" s="99"/>
      <c r="AA209" s="96"/>
      <c r="AB209" s="96"/>
      <c r="AC209" s="96"/>
      <c r="AD209" s="99"/>
      <c r="AE209" s="96"/>
      <c r="AF209" s="96"/>
      <c r="AG209" s="99"/>
      <c r="AH209" s="96"/>
      <c r="AI209" s="96"/>
      <c r="AJ209" s="100"/>
    </row>
    <row r="210" spans="12:36">
      <c r="L210" s="96"/>
      <c r="M210" s="96"/>
      <c r="N210" s="96"/>
      <c r="O210" s="96"/>
      <c r="P210" s="97"/>
      <c r="Q210" s="96"/>
      <c r="R210" s="98"/>
      <c r="S210" s="96"/>
      <c r="T210" s="98"/>
      <c r="U210" s="96"/>
      <c r="V210" s="98"/>
      <c r="W210" s="96"/>
      <c r="X210" s="96"/>
      <c r="Y210" s="96"/>
      <c r="Z210" s="99"/>
      <c r="AA210" s="96"/>
      <c r="AB210" s="96"/>
      <c r="AC210" s="96"/>
      <c r="AD210" s="99"/>
      <c r="AE210" s="96"/>
      <c r="AF210" s="96"/>
      <c r="AG210" s="99"/>
      <c r="AH210" s="96"/>
      <c r="AI210" s="96"/>
      <c r="AJ210" s="100"/>
    </row>
    <row r="211" spans="12:36">
      <c r="L211" s="96"/>
      <c r="M211" s="96"/>
      <c r="N211" s="96"/>
      <c r="O211" s="96"/>
      <c r="P211" s="97"/>
      <c r="Q211" s="96"/>
      <c r="R211" s="98"/>
      <c r="S211" s="96"/>
      <c r="T211" s="98"/>
      <c r="U211" s="96"/>
      <c r="V211" s="98"/>
      <c r="W211" s="96"/>
      <c r="X211" s="96"/>
      <c r="Y211" s="96"/>
      <c r="Z211" s="99"/>
      <c r="AA211" s="96"/>
      <c r="AB211" s="96"/>
      <c r="AC211" s="96"/>
      <c r="AD211" s="99"/>
      <c r="AE211" s="96"/>
      <c r="AF211" s="96"/>
      <c r="AG211" s="99"/>
      <c r="AH211" s="96"/>
      <c r="AI211" s="96"/>
      <c r="AJ211" s="100"/>
    </row>
    <row r="212" spans="12:36">
      <c r="L212" s="96"/>
      <c r="M212" s="96"/>
      <c r="N212" s="96"/>
      <c r="O212" s="96"/>
      <c r="P212" s="97"/>
      <c r="Q212" s="96"/>
      <c r="R212" s="98"/>
      <c r="S212" s="96"/>
      <c r="T212" s="98"/>
      <c r="U212" s="96"/>
      <c r="V212" s="98"/>
      <c r="W212" s="96"/>
      <c r="X212" s="96"/>
      <c r="Y212" s="96"/>
      <c r="Z212" s="99"/>
      <c r="AA212" s="96"/>
      <c r="AB212" s="96"/>
      <c r="AC212" s="96"/>
      <c r="AD212" s="99"/>
      <c r="AE212" s="96"/>
      <c r="AF212" s="96"/>
      <c r="AG212" s="99"/>
      <c r="AH212" s="96"/>
      <c r="AI212" s="96"/>
      <c r="AJ212" s="100"/>
    </row>
    <row r="213" spans="12:36">
      <c r="L213" s="96"/>
      <c r="M213" s="96"/>
      <c r="N213" s="96"/>
      <c r="O213" s="96"/>
      <c r="P213" s="97"/>
      <c r="Q213" s="96"/>
      <c r="R213" s="98"/>
      <c r="S213" s="96"/>
      <c r="T213" s="98"/>
      <c r="U213" s="96"/>
      <c r="V213" s="98"/>
      <c r="W213" s="96"/>
      <c r="X213" s="96"/>
      <c r="Y213" s="96"/>
      <c r="Z213" s="99"/>
      <c r="AA213" s="96"/>
      <c r="AB213" s="96"/>
      <c r="AC213" s="96"/>
      <c r="AD213" s="99"/>
      <c r="AE213" s="96"/>
      <c r="AF213" s="96"/>
      <c r="AG213" s="99"/>
      <c r="AH213" s="96"/>
      <c r="AI213" s="96"/>
      <c r="AJ213" s="100"/>
    </row>
    <row r="214" spans="12:36">
      <c r="L214" s="96"/>
      <c r="M214" s="96"/>
      <c r="N214" s="96"/>
      <c r="O214" s="96"/>
      <c r="P214" s="97"/>
      <c r="Q214" s="96"/>
      <c r="R214" s="98"/>
      <c r="S214" s="96"/>
      <c r="T214" s="98"/>
      <c r="U214" s="96"/>
      <c r="V214" s="98"/>
      <c r="W214" s="96"/>
      <c r="X214" s="96"/>
      <c r="Y214" s="96"/>
      <c r="Z214" s="99"/>
      <c r="AA214" s="96"/>
      <c r="AB214" s="96"/>
      <c r="AC214" s="96"/>
      <c r="AD214" s="99"/>
      <c r="AE214" s="96"/>
      <c r="AF214" s="96"/>
      <c r="AG214" s="99"/>
      <c r="AH214" s="96"/>
      <c r="AI214" s="96"/>
      <c r="AJ214" s="100"/>
    </row>
    <row r="215" spans="12:36">
      <c r="L215" s="96"/>
      <c r="M215" s="96"/>
      <c r="N215" s="96"/>
      <c r="O215" s="96"/>
      <c r="P215" s="97"/>
      <c r="Q215" s="96"/>
      <c r="R215" s="98"/>
      <c r="S215" s="96"/>
      <c r="T215" s="98"/>
      <c r="U215" s="96"/>
      <c r="V215" s="98"/>
      <c r="W215" s="96"/>
      <c r="X215" s="96"/>
      <c r="Y215" s="96"/>
      <c r="Z215" s="99"/>
      <c r="AA215" s="96"/>
      <c r="AB215" s="96"/>
      <c r="AC215" s="96"/>
      <c r="AD215" s="99"/>
      <c r="AE215" s="96"/>
      <c r="AF215" s="96"/>
      <c r="AG215" s="99"/>
      <c r="AH215" s="96"/>
      <c r="AI215" s="96"/>
      <c r="AJ215" s="100"/>
    </row>
    <row r="216" spans="12:36">
      <c r="L216" s="96"/>
      <c r="M216" s="96"/>
      <c r="N216" s="96"/>
      <c r="O216" s="96"/>
      <c r="P216" s="97"/>
      <c r="Q216" s="96"/>
      <c r="R216" s="98"/>
      <c r="S216" s="96"/>
      <c r="T216" s="98"/>
      <c r="U216" s="96"/>
      <c r="V216" s="98"/>
      <c r="W216" s="96"/>
      <c r="X216" s="96"/>
      <c r="Y216" s="96"/>
      <c r="Z216" s="99"/>
      <c r="AA216" s="96"/>
      <c r="AB216" s="96"/>
      <c r="AC216" s="96"/>
      <c r="AD216" s="99"/>
      <c r="AE216" s="96"/>
      <c r="AF216" s="96"/>
      <c r="AG216" s="99"/>
      <c r="AH216" s="96"/>
      <c r="AI216" s="96"/>
      <c r="AJ216" s="100"/>
    </row>
    <row r="217" spans="12:36">
      <c r="L217" s="96"/>
      <c r="M217" s="96"/>
      <c r="N217" s="96"/>
      <c r="O217" s="96"/>
      <c r="P217" s="97"/>
      <c r="Q217" s="96"/>
      <c r="R217" s="98"/>
      <c r="S217" s="96"/>
      <c r="T217" s="98"/>
      <c r="U217" s="96"/>
      <c r="V217" s="98"/>
      <c r="W217" s="96"/>
      <c r="X217" s="96"/>
      <c r="Y217" s="96"/>
      <c r="Z217" s="99"/>
      <c r="AA217" s="96"/>
      <c r="AB217" s="96"/>
      <c r="AC217" s="96"/>
      <c r="AD217" s="99"/>
      <c r="AE217" s="96"/>
      <c r="AF217" s="96"/>
      <c r="AG217" s="99"/>
      <c r="AH217" s="96"/>
      <c r="AI217" s="96"/>
      <c r="AJ217" s="100"/>
    </row>
    <row r="218" spans="12:36">
      <c r="L218" s="96"/>
      <c r="M218" s="96"/>
      <c r="N218" s="96"/>
      <c r="O218" s="96"/>
      <c r="P218" s="97"/>
      <c r="Q218" s="96"/>
      <c r="R218" s="98"/>
      <c r="S218" s="96"/>
      <c r="T218" s="98"/>
      <c r="U218" s="96"/>
      <c r="V218" s="98"/>
      <c r="W218" s="96"/>
      <c r="X218" s="96"/>
      <c r="Y218" s="96"/>
      <c r="Z218" s="99"/>
      <c r="AA218" s="96"/>
      <c r="AB218" s="96"/>
      <c r="AC218" s="96"/>
      <c r="AD218" s="99"/>
      <c r="AE218" s="96"/>
      <c r="AF218" s="96"/>
      <c r="AG218" s="99"/>
      <c r="AH218" s="96"/>
      <c r="AI218" s="96"/>
      <c r="AJ218" s="100"/>
    </row>
    <row r="219" spans="12:36">
      <c r="L219" s="96"/>
      <c r="M219" s="96"/>
      <c r="N219" s="96"/>
      <c r="O219" s="96"/>
      <c r="P219" s="97"/>
      <c r="Q219" s="96"/>
      <c r="R219" s="98"/>
      <c r="S219" s="96"/>
      <c r="T219" s="98"/>
      <c r="U219" s="96"/>
      <c r="V219" s="98"/>
      <c r="W219" s="96"/>
      <c r="X219" s="96"/>
      <c r="Y219" s="96"/>
      <c r="Z219" s="99"/>
      <c r="AA219" s="96"/>
      <c r="AB219" s="96"/>
      <c r="AC219" s="96"/>
      <c r="AD219" s="99"/>
      <c r="AE219" s="96"/>
      <c r="AF219" s="96"/>
      <c r="AG219" s="99"/>
      <c r="AH219" s="96"/>
      <c r="AI219" s="96"/>
      <c r="AJ219" s="100"/>
    </row>
    <row r="220" spans="12:36">
      <c r="L220" s="96"/>
      <c r="M220" s="96"/>
      <c r="N220" s="96"/>
      <c r="O220" s="96"/>
      <c r="P220" s="97"/>
      <c r="Q220" s="96"/>
      <c r="R220" s="98"/>
      <c r="S220" s="96"/>
      <c r="T220" s="98"/>
      <c r="U220" s="96"/>
      <c r="V220" s="98"/>
      <c r="W220" s="96"/>
      <c r="X220" s="96"/>
      <c r="Y220" s="96"/>
      <c r="Z220" s="99"/>
      <c r="AA220" s="96"/>
      <c r="AB220" s="96"/>
      <c r="AC220" s="96"/>
      <c r="AD220" s="99"/>
      <c r="AE220" s="96"/>
      <c r="AF220" s="96"/>
      <c r="AG220" s="99"/>
      <c r="AH220" s="96"/>
      <c r="AI220" s="96"/>
      <c r="AJ220" s="100"/>
    </row>
    <row r="221" spans="12:36">
      <c r="L221" s="96"/>
      <c r="M221" s="96"/>
      <c r="N221" s="96"/>
      <c r="O221" s="96"/>
      <c r="P221" s="97"/>
      <c r="Q221" s="96"/>
      <c r="R221" s="98"/>
      <c r="S221" s="96"/>
      <c r="T221" s="98"/>
      <c r="U221" s="96"/>
      <c r="V221" s="98"/>
      <c r="W221" s="96"/>
      <c r="X221" s="96"/>
      <c r="Y221" s="96"/>
      <c r="Z221" s="99"/>
      <c r="AA221" s="96"/>
      <c r="AB221" s="96"/>
      <c r="AC221" s="96"/>
      <c r="AD221" s="99"/>
      <c r="AE221" s="96"/>
      <c r="AF221" s="96"/>
      <c r="AG221" s="99"/>
      <c r="AH221" s="96"/>
      <c r="AI221" s="96"/>
      <c r="AJ221" s="100"/>
    </row>
    <row r="222" spans="12:36">
      <c r="L222" s="96"/>
      <c r="M222" s="96"/>
      <c r="N222" s="96"/>
      <c r="O222" s="96"/>
      <c r="P222" s="97"/>
      <c r="Q222" s="96"/>
      <c r="R222" s="98"/>
      <c r="S222" s="96"/>
      <c r="T222" s="98"/>
      <c r="U222" s="96"/>
      <c r="V222" s="98"/>
      <c r="W222" s="96"/>
      <c r="X222" s="96"/>
      <c r="Y222" s="96"/>
      <c r="Z222" s="99"/>
      <c r="AA222" s="96"/>
      <c r="AB222" s="96"/>
      <c r="AC222" s="96"/>
      <c r="AD222" s="99"/>
      <c r="AE222" s="96"/>
      <c r="AF222" s="96"/>
      <c r="AG222" s="99"/>
      <c r="AH222" s="96"/>
      <c r="AI222" s="96"/>
      <c r="AJ222" s="100"/>
    </row>
    <row r="223" spans="12:36">
      <c r="L223" s="96"/>
      <c r="M223" s="96"/>
      <c r="N223" s="96"/>
      <c r="O223" s="96"/>
      <c r="P223" s="97"/>
      <c r="Q223" s="96"/>
      <c r="R223" s="98"/>
      <c r="S223" s="96"/>
      <c r="T223" s="98"/>
      <c r="U223" s="96"/>
      <c r="V223" s="98"/>
      <c r="W223" s="96"/>
      <c r="X223" s="96"/>
      <c r="Y223" s="96"/>
      <c r="Z223" s="99"/>
      <c r="AA223" s="96"/>
      <c r="AB223" s="96"/>
      <c r="AC223" s="96"/>
      <c r="AD223" s="99"/>
      <c r="AE223" s="96"/>
      <c r="AF223" s="96"/>
      <c r="AG223" s="99"/>
      <c r="AH223" s="96"/>
      <c r="AI223" s="96"/>
      <c r="AJ223" s="100"/>
    </row>
    <row r="224" spans="12:36">
      <c r="L224" s="96"/>
      <c r="M224" s="96"/>
      <c r="N224" s="96"/>
      <c r="O224" s="96"/>
      <c r="P224" s="97"/>
      <c r="Q224" s="96"/>
      <c r="R224" s="98"/>
      <c r="S224" s="96"/>
      <c r="T224" s="98"/>
      <c r="U224" s="96"/>
      <c r="V224" s="98"/>
      <c r="W224" s="96"/>
      <c r="X224" s="96"/>
      <c r="Y224" s="96"/>
      <c r="Z224" s="99"/>
      <c r="AA224" s="96"/>
      <c r="AB224" s="96"/>
      <c r="AC224" s="96"/>
      <c r="AD224" s="99"/>
      <c r="AE224" s="96"/>
      <c r="AF224" s="96"/>
      <c r="AG224" s="99"/>
      <c r="AH224" s="96"/>
      <c r="AI224" s="96"/>
      <c r="AJ224" s="100"/>
    </row>
    <row r="225" spans="12:36">
      <c r="L225" s="96"/>
      <c r="M225" s="96"/>
      <c r="N225" s="96"/>
      <c r="O225" s="96"/>
      <c r="P225" s="97"/>
      <c r="Q225" s="96"/>
      <c r="R225" s="98"/>
      <c r="S225" s="96"/>
      <c r="T225" s="98"/>
      <c r="U225" s="96"/>
      <c r="V225" s="98"/>
      <c r="W225" s="96"/>
      <c r="X225" s="96"/>
      <c r="Y225" s="96"/>
      <c r="Z225" s="99"/>
      <c r="AA225" s="96"/>
      <c r="AB225" s="96"/>
      <c r="AC225" s="96"/>
      <c r="AD225" s="99"/>
      <c r="AE225" s="96"/>
      <c r="AF225" s="96"/>
      <c r="AG225" s="99"/>
      <c r="AH225" s="96"/>
      <c r="AI225" s="96"/>
      <c r="AJ225" s="100"/>
    </row>
    <row r="226" spans="12:36">
      <c r="L226" s="96"/>
      <c r="M226" s="96"/>
      <c r="N226" s="96"/>
      <c r="O226" s="96"/>
      <c r="P226" s="97"/>
      <c r="Q226" s="96"/>
      <c r="R226" s="98"/>
      <c r="S226" s="96"/>
      <c r="T226" s="98"/>
      <c r="U226" s="96"/>
      <c r="V226" s="98"/>
      <c r="W226" s="96"/>
      <c r="X226" s="96"/>
      <c r="Y226" s="96"/>
      <c r="Z226" s="99"/>
      <c r="AA226" s="96"/>
      <c r="AB226" s="96"/>
      <c r="AC226" s="96"/>
      <c r="AD226" s="99"/>
      <c r="AE226" s="96"/>
      <c r="AF226" s="96"/>
      <c r="AG226" s="99"/>
      <c r="AH226" s="96"/>
      <c r="AI226" s="96"/>
      <c r="AJ226" s="100"/>
    </row>
    <row r="227" spans="12:36">
      <c r="L227" s="96"/>
      <c r="M227" s="96"/>
      <c r="N227" s="96"/>
      <c r="O227" s="96"/>
      <c r="P227" s="97"/>
      <c r="Q227" s="96"/>
      <c r="R227" s="98"/>
      <c r="S227" s="96"/>
      <c r="T227" s="98"/>
      <c r="U227" s="96"/>
      <c r="V227" s="98"/>
      <c r="W227" s="96"/>
      <c r="X227" s="96"/>
      <c r="Y227" s="96"/>
      <c r="Z227" s="99"/>
      <c r="AA227" s="96"/>
      <c r="AB227" s="96"/>
      <c r="AC227" s="96"/>
      <c r="AD227" s="99"/>
      <c r="AE227" s="96"/>
      <c r="AF227" s="96"/>
      <c r="AG227" s="99"/>
      <c r="AH227" s="96"/>
      <c r="AI227" s="96"/>
      <c r="AJ227" s="100"/>
    </row>
    <row r="228" spans="12:36">
      <c r="L228" s="96"/>
      <c r="M228" s="96"/>
      <c r="N228" s="96"/>
      <c r="O228" s="96"/>
      <c r="P228" s="97"/>
      <c r="Q228" s="96"/>
      <c r="R228" s="98"/>
      <c r="S228" s="96"/>
      <c r="T228" s="98"/>
      <c r="U228" s="96"/>
      <c r="V228" s="98"/>
      <c r="W228" s="96"/>
      <c r="X228" s="96"/>
      <c r="Y228" s="96"/>
      <c r="Z228" s="99"/>
      <c r="AA228" s="96"/>
      <c r="AB228" s="96"/>
      <c r="AC228" s="96"/>
      <c r="AD228" s="99"/>
      <c r="AE228" s="96"/>
      <c r="AF228" s="96"/>
      <c r="AG228" s="99"/>
      <c r="AH228" s="96"/>
      <c r="AI228" s="96"/>
      <c r="AJ228" s="100"/>
    </row>
    <row r="229" spans="12:36">
      <c r="L229" s="96"/>
      <c r="M229" s="96"/>
      <c r="N229" s="96"/>
      <c r="O229" s="96"/>
      <c r="P229" s="97"/>
      <c r="Q229" s="96"/>
      <c r="R229" s="98"/>
      <c r="S229" s="96"/>
      <c r="T229" s="98"/>
      <c r="U229" s="96"/>
      <c r="V229" s="98"/>
      <c r="W229" s="96"/>
      <c r="X229" s="96"/>
      <c r="Y229" s="96"/>
      <c r="Z229" s="99"/>
      <c r="AA229" s="96"/>
      <c r="AB229" s="96"/>
      <c r="AC229" s="96"/>
      <c r="AD229" s="99"/>
      <c r="AE229" s="96"/>
      <c r="AF229" s="96"/>
      <c r="AG229" s="99"/>
      <c r="AH229" s="96"/>
      <c r="AI229" s="96"/>
      <c r="AJ229" s="100"/>
    </row>
    <row r="230" spans="12:36">
      <c r="L230" s="96"/>
      <c r="M230" s="96"/>
      <c r="N230" s="96"/>
      <c r="O230" s="96"/>
      <c r="P230" s="97"/>
      <c r="Q230" s="96"/>
      <c r="R230" s="98"/>
      <c r="S230" s="96"/>
      <c r="T230" s="98"/>
      <c r="U230" s="96"/>
      <c r="V230" s="98"/>
      <c r="W230" s="96"/>
      <c r="X230" s="96"/>
      <c r="Y230" s="96"/>
      <c r="Z230" s="99"/>
      <c r="AA230" s="96"/>
      <c r="AB230" s="96"/>
      <c r="AC230" s="96"/>
      <c r="AD230" s="99"/>
      <c r="AE230" s="96"/>
      <c r="AF230" s="96"/>
      <c r="AG230" s="99"/>
      <c r="AH230" s="96"/>
      <c r="AI230" s="96"/>
      <c r="AJ230" s="100"/>
    </row>
    <row r="231" spans="12:36">
      <c r="L231" s="96"/>
      <c r="M231" s="96"/>
      <c r="N231" s="96"/>
      <c r="O231" s="96"/>
      <c r="P231" s="97"/>
      <c r="Q231" s="96"/>
      <c r="R231" s="98"/>
      <c r="S231" s="96"/>
      <c r="T231" s="98"/>
      <c r="U231" s="96"/>
      <c r="V231" s="98"/>
      <c r="W231" s="96"/>
      <c r="X231" s="96"/>
      <c r="Y231" s="96"/>
      <c r="Z231" s="99"/>
      <c r="AA231" s="96"/>
      <c r="AB231" s="96"/>
      <c r="AC231" s="96"/>
      <c r="AD231" s="99"/>
      <c r="AE231" s="96"/>
      <c r="AF231" s="96"/>
      <c r="AG231" s="99"/>
      <c r="AH231" s="96"/>
      <c r="AI231" s="96"/>
      <c r="AJ231" s="100"/>
    </row>
    <row r="232" spans="12:36">
      <c r="L232" s="96"/>
      <c r="M232" s="96"/>
      <c r="N232" s="96"/>
      <c r="O232" s="96"/>
      <c r="P232" s="97"/>
      <c r="Q232" s="96"/>
      <c r="R232" s="98"/>
      <c r="S232" s="96"/>
      <c r="T232" s="98"/>
      <c r="U232" s="96"/>
      <c r="V232" s="98"/>
      <c r="W232" s="96"/>
      <c r="X232" s="96"/>
      <c r="Y232" s="96"/>
      <c r="Z232" s="99"/>
      <c r="AA232" s="96"/>
      <c r="AB232" s="96"/>
      <c r="AC232" s="96"/>
      <c r="AD232" s="99"/>
      <c r="AE232" s="96"/>
      <c r="AF232" s="96"/>
      <c r="AG232" s="99"/>
      <c r="AH232" s="96"/>
      <c r="AI232" s="96"/>
      <c r="AJ232" s="100"/>
    </row>
    <row r="233" spans="12:36">
      <c r="L233" s="96"/>
      <c r="M233" s="96"/>
      <c r="N233" s="96"/>
      <c r="O233" s="96"/>
      <c r="P233" s="97"/>
      <c r="Q233" s="96"/>
      <c r="R233" s="98"/>
      <c r="S233" s="96"/>
      <c r="T233" s="98"/>
      <c r="U233" s="96"/>
      <c r="V233" s="98"/>
      <c r="W233" s="96"/>
      <c r="X233" s="96"/>
      <c r="Y233" s="96"/>
      <c r="Z233" s="99"/>
      <c r="AA233" s="96"/>
      <c r="AB233" s="96"/>
      <c r="AC233" s="96"/>
      <c r="AD233" s="99"/>
      <c r="AE233" s="96"/>
      <c r="AF233" s="96"/>
      <c r="AG233" s="99"/>
      <c r="AH233" s="96"/>
      <c r="AI233" s="96"/>
      <c r="AJ233" s="100"/>
    </row>
    <row r="234" spans="12:36">
      <c r="L234" s="96"/>
      <c r="M234" s="96"/>
      <c r="N234" s="96"/>
      <c r="O234" s="96"/>
      <c r="P234" s="97"/>
      <c r="Q234" s="96"/>
      <c r="R234" s="98"/>
      <c r="S234" s="96"/>
      <c r="T234" s="98"/>
      <c r="U234" s="96"/>
      <c r="V234" s="98"/>
      <c r="W234" s="96"/>
      <c r="X234" s="96"/>
      <c r="Y234" s="96"/>
      <c r="Z234" s="99"/>
      <c r="AA234" s="96"/>
      <c r="AB234" s="96"/>
      <c r="AC234" s="96"/>
      <c r="AD234" s="99"/>
      <c r="AE234" s="96"/>
      <c r="AF234" s="96"/>
      <c r="AG234" s="99"/>
      <c r="AH234" s="96"/>
      <c r="AI234" s="96"/>
      <c r="AJ234" s="100"/>
    </row>
    <row r="235" spans="12:36">
      <c r="L235" s="96"/>
      <c r="M235" s="96"/>
      <c r="N235" s="96"/>
      <c r="O235" s="96"/>
      <c r="P235" s="97"/>
      <c r="Q235" s="96"/>
      <c r="R235" s="98"/>
      <c r="S235" s="96"/>
      <c r="T235" s="98"/>
      <c r="U235" s="96"/>
      <c r="V235" s="98"/>
      <c r="W235" s="96"/>
      <c r="X235" s="96"/>
      <c r="Y235" s="96"/>
      <c r="Z235" s="99"/>
      <c r="AA235" s="96"/>
      <c r="AB235" s="96"/>
      <c r="AC235" s="96"/>
      <c r="AD235" s="99"/>
      <c r="AE235" s="96"/>
      <c r="AF235" s="96"/>
      <c r="AG235" s="99"/>
      <c r="AH235" s="96"/>
      <c r="AI235" s="96"/>
      <c r="AJ235" s="100"/>
    </row>
    <row r="236" spans="12:36">
      <c r="L236" s="96"/>
      <c r="M236" s="96"/>
      <c r="N236" s="96"/>
      <c r="O236" s="96"/>
      <c r="P236" s="97"/>
      <c r="Q236" s="96"/>
      <c r="R236" s="98"/>
      <c r="S236" s="96"/>
      <c r="T236" s="98"/>
      <c r="U236" s="96"/>
      <c r="V236" s="98"/>
      <c r="W236" s="96"/>
      <c r="X236" s="96"/>
      <c r="Y236" s="96"/>
      <c r="Z236" s="99"/>
      <c r="AA236" s="96"/>
      <c r="AB236" s="96"/>
      <c r="AC236" s="96"/>
      <c r="AD236" s="99"/>
      <c r="AE236" s="96"/>
      <c r="AF236" s="96"/>
      <c r="AG236" s="99"/>
      <c r="AH236" s="96"/>
      <c r="AI236" s="96"/>
      <c r="AJ236" s="100"/>
    </row>
    <row r="237" spans="12:36">
      <c r="L237" s="96"/>
      <c r="M237" s="96"/>
      <c r="N237" s="96"/>
      <c r="O237" s="96"/>
      <c r="P237" s="97"/>
      <c r="Q237" s="96"/>
      <c r="R237" s="98"/>
      <c r="S237" s="96"/>
      <c r="T237" s="98"/>
      <c r="U237" s="96"/>
      <c r="V237" s="98"/>
      <c r="W237" s="96"/>
      <c r="X237" s="96"/>
      <c r="Y237" s="96"/>
      <c r="Z237" s="99"/>
      <c r="AA237" s="96"/>
      <c r="AB237" s="96"/>
      <c r="AC237" s="96"/>
      <c r="AD237" s="99"/>
      <c r="AE237" s="96"/>
      <c r="AF237" s="96"/>
      <c r="AG237" s="99"/>
      <c r="AH237" s="96"/>
      <c r="AI237" s="96"/>
      <c r="AJ237" s="100"/>
    </row>
    <row r="238" spans="12:36">
      <c r="L238" s="96"/>
      <c r="M238" s="96"/>
      <c r="N238" s="96"/>
      <c r="O238" s="96"/>
      <c r="P238" s="97"/>
      <c r="Q238" s="96"/>
      <c r="R238" s="98"/>
      <c r="S238" s="96"/>
      <c r="T238" s="98"/>
      <c r="U238" s="96"/>
      <c r="V238" s="98"/>
      <c r="W238" s="96"/>
      <c r="X238" s="96"/>
      <c r="Y238" s="96"/>
      <c r="Z238" s="99"/>
      <c r="AA238" s="96"/>
      <c r="AB238" s="96"/>
      <c r="AC238" s="96"/>
      <c r="AD238" s="99"/>
      <c r="AE238" s="96"/>
      <c r="AF238" s="96"/>
      <c r="AG238" s="99"/>
      <c r="AH238" s="96"/>
      <c r="AI238" s="96"/>
      <c r="AJ238" s="100"/>
    </row>
    <row r="239" spans="12:36">
      <c r="L239" s="96"/>
      <c r="M239" s="96"/>
      <c r="N239" s="96"/>
      <c r="O239" s="96"/>
      <c r="P239" s="97"/>
      <c r="Q239" s="96"/>
      <c r="R239" s="98"/>
      <c r="S239" s="96"/>
      <c r="T239" s="98"/>
      <c r="U239" s="96"/>
      <c r="V239" s="98"/>
      <c r="W239" s="96"/>
      <c r="X239" s="96"/>
      <c r="Y239" s="96"/>
      <c r="Z239" s="99"/>
      <c r="AA239" s="96"/>
      <c r="AB239" s="96"/>
      <c r="AC239" s="96"/>
      <c r="AD239" s="99"/>
      <c r="AE239" s="96"/>
      <c r="AF239" s="96"/>
      <c r="AG239" s="99"/>
      <c r="AH239" s="96"/>
      <c r="AI239" s="96"/>
      <c r="AJ239" s="100"/>
    </row>
    <row r="240" spans="12:36">
      <c r="L240" s="96"/>
      <c r="M240" s="96"/>
      <c r="N240" s="96"/>
      <c r="O240" s="96"/>
      <c r="P240" s="97"/>
      <c r="Q240" s="96"/>
      <c r="R240" s="98"/>
      <c r="S240" s="96"/>
      <c r="T240" s="98"/>
      <c r="U240" s="96"/>
      <c r="V240" s="98"/>
      <c r="W240" s="96"/>
      <c r="X240" s="96"/>
      <c r="Y240" s="96"/>
      <c r="Z240" s="99"/>
      <c r="AA240" s="96"/>
      <c r="AB240" s="96"/>
      <c r="AC240" s="96"/>
      <c r="AD240" s="99"/>
      <c r="AE240" s="96"/>
      <c r="AF240" s="96"/>
      <c r="AG240" s="99"/>
      <c r="AH240" s="96"/>
      <c r="AI240" s="96"/>
      <c r="AJ240" s="100"/>
    </row>
    <row r="241" spans="12:36">
      <c r="L241" s="96"/>
      <c r="M241" s="96"/>
      <c r="N241" s="96"/>
      <c r="O241" s="96"/>
      <c r="P241" s="97"/>
      <c r="Q241" s="96"/>
      <c r="R241" s="98"/>
      <c r="S241" s="96"/>
      <c r="T241" s="98"/>
      <c r="U241" s="96"/>
      <c r="V241" s="98"/>
      <c r="W241" s="96"/>
      <c r="X241" s="96"/>
      <c r="Y241" s="96"/>
      <c r="Z241" s="99"/>
      <c r="AA241" s="96"/>
      <c r="AB241" s="96"/>
      <c r="AC241" s="96"/>
      <c r="AD241" s="99"/>
      <c r="AE241" s="96"/>
      <c r="AF241" s="96"/>
      <c r="AG241" s="99"/>
      <c r="AH241" s="96"/>
      <c r="AI241" s="96"/>
      <c r="AJ241" s="100"/>
    </row>
    <row r="242" spans="12:36">
      <c r="L242" s="96"/>
      <c r="M242" s="96"/>
      <c r="N242" s="96"/>
      <c r="O242" s="96"/>
      <c r="P242" s="97"/>
      <c r="Q242" s="96"/>
      <c r="R242" s="98"/>
      <c r="S242" s="96"/>
      <c r="T242" s="98"/>
      <c r="U242" s="96"/>
      <c r="V242" s="98"/>
      <c r="W242" s="96"/>
      <c r="X242" s="96"/>
      <c r="Y242" s="96"/>
      <c r="Z242" s="99"/>
      <c r="AA242" s="96"/>
      <c r="AB242" s="96"/>
      <c r="AC242" s="96"/>
      <c r="AD242" s="99"/>
      <c r="AE242" s="96"/>
      <c r="AF242" s="96"/>
      <c r="AG242" s="99"/>
      <c r="AH242" s="96"/>
      <c r="AI242" s="96"/>
      <c r="AJ242" s="100"/>
    </row>
    <row r="243" spans="12:36">
      <c r="L243" s="96"/>
      <c r="M243" s="96"/>
      <c r="N243" s="96"/>
      <c r="O243" s="96"/>
      <c r="P243" s="97"/>
      <c r="Q243" s="96"/>
      <c r="R243" s="98"/>
      <c r="S243" s="96"/>
      <c r="T243" s="98"/>
      <c r="U243" s="96"/>
      <c r="V243" s="98"/>
      <c r="W243" s="96"/>
      <c r="X243" s="96"/>
      <c r="Y243" s="96"/>
      <c r="Z243" s="99"/>
      <c r="AA243" s="96"/>
      <c r="AB243" s="96"/>
      <c r="AC243" s="96"/>
      <c r="AD243" s="99"/>
      <c r="AE243" s="96"/>
      <c r="AF243" s="96"/>
      <c r="AG243" s="99"/>
      <c r="AH243" s="96"/>
      <c r="AI243" s="96"/>
      <c r="AJ243" s="100"/>
    </row>
    <row r="244" spans="12:36">
      <c r="L244" s="96"/>
      <c r="M244" s="96"/>
      <c r="N244" s="96"/>
      <c r="O244" s="96"/>
      <c r="P244" s="97"/>
      <c r="Q244" s="96"/>
      <c r="R244" s="98"/>
      <c r="S244" s="96"/>
      <c r="T244" s="98"/>
      <c r="U244" s="96"/>
      <c r="V244" s="98"/>
      <c r="W244" s="96"/>
      <c r="X244" s="96"/>
      <c r="Y244" s="96"/>
      <c r="Z244" s="99"/>
      <c r="AA244" s="96"/>
      <c r="AB244" s="96"/>
      <c r="AC244" s="96"/>
      <c r="AD244" s="99"/>
      <c r="AE244" s="96"/>
      <c r="AF244" s="96"/>
      <c r="AG244" s="99"/>
      <c r="AH244" s="96"/>
      <c r="AI244" s="96"/>
      <c r="AJ244" s="100"/>
    </row>
    <row r="245" spans="12:36">
      <c r="L245" s="96"/>
      <c r="M245" s="96"/>
      <c r="N245" s="96"/>
      <c r="O245" s="96"/>
      <c r="P245" s="97"/>
      <c r="Q245" s="96"/>
      <c r="R245" s="98"/>
      <c r="S245" s="96"/>
      <c r="T245" s="98"/>
      <c r="U245" s="96"/>
      <c r="V245" s="98"/>
      <c r="W245" s="96"/>
      <c r="X245" s="96"/>
      <c r="Y245" s="96"/>
      <c r="Z245" s="99"/>
      <c r="AA245" s="96"/>
      <c r="AB245" s="96"/>
      <c r="AC245" s="96"/>
      <c r="AD245" s="99"/>
      <c r="AE245" s="96"/>
      <c r="AF245" s="96"/>
      <c r="AG245" s="99"/>
      <c r="AH245" s="96"/>
      <c r="AI245" s="96"/>
      <c r="AJ245" s="100"/>
    </row>
    <row r="246" spans="12:36">
      <c r="L246" s="96"/>
      <c r="M246" s="96"/>
      <c r="N246" s="96"/>
      <c r="O246" s="96"/>
      <c r="P246" s="97"/>
      <c r="Q246" s="96"/>
      <c r="R246" s="98"/>
      <c r="S246" s="96"/>
      <c r="T246" s="98"/>
      <c r="U246" s="96"/>
      <c r="V246" s="98"/>
      <c r="W246" s="96"/>
      <c r="X246" s="96"/>
      <c r="Y246" s="96"/>
      <c r="Z246" s="99"/>
      <c r="AA246" s="96"/>
      <c r="AB246" s="96"/>
      <c r="AC246" s="96"/>
      <c r="AD246" s="99"/>
      <c r="AE246" s="96"/>
      <c r="AF246" s="96"/>
      <c r="AG246" s="99"/>
      <c r="AH246" s="96"/>
      <c r="AI246" s="96"/>
      <c r="AJ246" s="100"/>
    </row>
    <row r="247" spans="12:36">
      <c r="L247" s="96"/>
      <c r="M247" s="96"/>
      <c r="N247" s="96"/>
      <c r="O247" s="96"/>
      <c r="P247" s="97"/>
      <c r="Q247" s="96"/>
      <c r="R247" s="98"/>
      <c r="S247" s="96"/>
      <c r="T247" s="98"/>
      <c r="U247" s="96"/>
      <c r="V247" s="98"/>
      <c r="W247" s="96"/>
      <c r="X247" s="96"/>
      <c r="Y247" s="96"/>
      <c r="Z247" s="99"/>
      <c r="AA247" s="96"/>
      <c r="AB247" s="96"/>
      <c r="AC247" s="96"/>
      <c r="AD247" s="99"/>
      <c r="AE247" s="96"/>
      <c r="AF247" s="96"/>
      <c r="AG247" s="99"/>
      <c r="AH247" s="96"/>
      <c r="AI247" s="96"/>
      <c r="AJ247" s="100"/>
    </row>
    <row r="248" spans="12:36">
      <c r="L248" s="96"/>
      <c r="M248" s="96"/>
      <c r="N248" s="96"/>
      <c r="O248" s="96"/>
      <c r="P248" s="97"/>
      <c r="Q248" s="96"/>
      <c r="R248" s="98"/>
      <c r="S248" s="96"/>
      <c r="T248" s="98"/>
      <c r="U248" s="96"/>
      <c r="V248" s="98"/>
      <c r="W248" s="96"/>
      <c r="X248" s="96"/>
      <c r="Y248" s="96"/>
      <c r="Z248" s="99"/>
      <c r="AA248" s="96"/>
      <c r="AB248" s="96"/>
      <c r="AC248" s="96"/>
      <c r="AD248" s="99"/>
      <c r="AE248" s="96"/>
      <c r="AF248" s="96"/>
      <c r="AG248" s="99"/>
      <c r="AH248" s="96"/>
      <c r="AI248" s="96"/>
      <c r="AJ248" s="100"/>
    </row>
    <row r="249" spans="12:36">
      <c r="L249" s="96"/>
      <c r="M249" s="96"/>
      <c r="N249" s="96"/>
      <c r="O249" s="96"/>
      <c r="P249" s="97"/>
      <c r="Q249" s="96"/>
      <c r="R249" s="98"/>
      <c r="S249" s="96"/>
      <c r="T249" s="98"/>
      <c r="U249" s="96"/>
      <c r="V249" s="98"/>
      <c r="W249" s="96"/>
      <c r="X249" s="96"/>
      <c r="Y249" s="96"/>
      <c r="Z249" s="99"/>
      <c r="AA249" s="96"/>
      <c r="AB249" s="96"/>
      <c r="AC249" s="96"/>
      <c r="AD249" s="99"/>
      <c r="AE249" s="96"/>
      <c r="AF249" s="96"/>
      <c r="AG249" s="99"/>
      <c r="AH249" s="96"/>
      <c r="AI249" s="96"/>
      <c r="AJ249" s="100"/>
    </row>
    <row r="250" spans="12:36">
      <c r="L250" s="96"/>
      <c r="M250" s="96"/>
      <c r="N250" s="96"/>
      <c r="O250" s="96"/>
      <c r="P250" s="97"/>
      <c r="Q250" s="96"/>
      <c r="R250" s="98"/>
      <c r="S250" s="96"/>
      <c r="T250" s="98"/>
      <c r="U250" s="96"/>
      <c r="V250" s="98"/>
      <c r="W250" s="96"/>
      <c r="X250" s="96"/>
      <c r="Y250" s="96"/>
      <c r="Z250" s="99"/>
      <c r="AA250" s="96"/>
      <c r="AB250" s="96"/>
      <c r="AC250" s="96"/>
      <c r="AD250" s="99"/>
      <c r="AE250" s="96"/>
      <c r="AF250" s="96"/>
      <c r="AG250" s="99"/>
      <c r="AH250" s="96"/>
      <c r="AI250" s="96"/>
      <c r="AJ250" s="100"/>
    </row>
    <row r="251" spans="12:36">
      <c r="L251" s="96"/>
      <c r="M251" s="96"/>
      <c r="N251" s="96"/>
      <c r="O251" s="96"/>
      <c r="P251" s="97"/>
      <c r="Q251" s="96"/>
      <c r="R251" s="98"/>
      <c r="S251" s="96"/>
      <c r="T251" s="98"/>
      <c r="U251" s="96"/>
      <c r="V251" s="98"/>
      <c r="W251" s="96"/>
      <c r="X251" s="96"/>
      <c r="Y251" s="96"/>
      <c r="Z251" s="99"/>
      <c r="AA251" s="96"/>
      <c r="AB251" s="96"/>
      <c r="AC251" s="96"/>
      <c r="AD251" s="99"/>
      <c r="AE251" s="96"/>
      <c r="AF251" s="96"/>
      <c r="AG251" s="99"/>
      <c r="AH251" s="96"/>
      <c r="AI251" s="96"/>
      <c r="AJ251" s="100"/>
    </row>
    <row r="252" spans="12:36">
      <c r="L252" s="96"/>
      <c r="M252" s="96"/>
      <c r="N252" s="96"/>
      <c r="O252" s="96"/>
      <c r="P252" s="97"/>
      <c r="Q252" s="96"/>
      <c r="R252" s="98"/>
      <c r="S252" s="96"/>
      <c r="T252" s="98"/>
      <c r="U252" s="96"/>
      <c r="V252" s="98"/>
      <c r="W252" s="96"/>
      <c r="X252" s="96"/>
      <c r="Y252" s="96"/>
      <c r="Z252" s="99"/>
      <c r="AA252" s="96"/>
      <c r="AB252" s="96"/>
      <c r="AC252" s="96"/>
      <c r="AD252" s="99"/>
      <c r="AE252" s="96"/>
      <c r="AF252" s="96"/>
      <c r="AG252" s="99"/>
      <c r="AH252" s="96"/>
      <c r="AI252" s="96"/>
      <c r="AJ252" s="100"/>
    </row>
    <row r="253" spans="12:36">
      <c r="L253" s="96"/>
      <c r="M253" s="96"/>
      <c r="N253" s="96"/>
      <c r="O253" s="96"/>
      <c r="P253" s="97"/>
      <c r="Q253" s="96"/>
      <c r="R253" s="98"/>
      <c r="S253" s="96"/>
      <c r="T253" s="98"/>
      <c r="U253" s="96"/>
      <c r="V253" s="98"/>
      <c r="W253" s="96"/>
      <c r="X253" s="96"/>
      <c r="Y253" s="96"/>
      <c r="Z253" s="99"/>
      <c r="AA253" s="96"/>
      <c r="AB253" s="96"/>
      <c r="AC253" s="96"/>
      <c r="AD253" s="99"/>
      <c r="AE253" s="96"/>
      <c r="AF253" s="96"/>
      <c r="AG253" s="99"/>
      <c r="AH253" s="96"/>
      <c r="AI253" s="96"/>
      <c r="AJ253" s="100"/>
    </row>
    <row r="254" spans="12:36">
      <c r="L254" s="96"/>
      <c r="M254" s="96"/>
      <c r="N254" s="96"/>
      <c r="O254" s="96"/>
      <c r="P254" s="97"/>
      <c r="Q254" s="96"/>
      <c r="R254" s="98"/>
      <c r="S254" s="96"/>
      <c r="T254" s="98"/>
      <c r="U254" s="96"/>
      <c r="V254" s="98"/>
      <c r="W254" s="96"/>
      <c r="X254" s="96"/>
      <c r="Y254" s="96"/>
      <c r="Z254" s="99"/>
      <c r="AA254" s="96"/>
      <c r="AB254" s="96"/>
      <c r="AC254" s="96"/>
      <c r="AD254" s="99"/>
      <c r="AE254" s="96"/>
      <c r="AF254" s="96"/>
      <c r="AG254" s="99"/>
      <c r="AH254" s="96"/>
      <c r="AI254" s="96"/>
      <c r="AJ254" s="100"/>
    </row>
    <row r="255" spans="12:36">
      <c r="L255" s="96"/>
      <c r="M255" s="96"/>
      <c r="N255" s="96"/>
      <c r="O255" s="96"/>
      <c r="P255" s="97"/>
      <c r="Q255" s="96"/>
      <c r="R255" s="98"/>
      <c r="S255" s="96"/>
      <c r="T255" s="98"/>
      <c r="U255" s="96"/>
      <c r="V255" s="98"/>
      <c r="W255" s="96"/>
      <c r="X255" s="96"/>
      <c r="Y255" s="96"/>
      <c r="Z255" s="99"/>
      <c r="AA255" s="96"/>
      <c r="AB255" s="96"/>
      <c r="AC255" s="96"/>
      <c r="AD255" s="99"/>
      <c r="AE255" s="96"/>
      <c r="AF255" s="96"/>
      <c r="AG255" s="99"/>
      <c r="AH255" s="96"/>
      <c r="AI255" s="96"/>
      <c r="AJ255" s="100"/>
    </row>
    <row r="256" spans="12:36">
      <c r="L256" s="96"/>
      <c r="M256" s="96"/>
      <c r="N256" s="96"/>
      <c r="O256" s="96"/>
      <c r="P256" s="97"/>
      <c r="Q256" s="96"/>
      <c r="R256" s="98"/>
      <c r="S256" s="96"/>
      <c r="T256" s="98"/>
      <c r="U256" s="96"/>
      <c r="V256" s="98"/>
      <c r="W256" s="96"/>
      <c r="X256" s="96"/>
      <c r="Y256" s="96"/>
      <c r="Z256" s="99"/>
      <c r="AA256" s="96"/>
      <c r="AB256" s="96"/>
      <c r="AC256" s="96"/>
      <c r="AD256" s="99"/>
      <c r="AE256" s="96"/>
      <c r="AF256" s="96"/>
      <c r="AG256" s="99"/>
      <c r="AH256" s="96"/>
      <c r="AI256" s="96"/>
      <c r="AJ256" s="100"/>
    </row>
  </sheetData>
  <autoFilter ref="I4:AJ19" xr:uid="{00000000-0009-0000-0000-000000000000}">
    <filterColumn colId="3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7" showButton="0"/>
    <filterColumn colId="18" showButton="0"/>
    <filterColumn colId="21" showButton="0"/>
  </autoFilter>
  <mergeCells count="40">
    <mergeCell ref="AN6:AN7"/>
    <mergeCell ref="AK3:AM3"/>
    <mergeCell ref="A4:A5"/>
    <mergeCell ref="G4:G7"/>
    <mergeCell ref="F4:F7"/>
    <mergeCell ref="AD1:AJ3"/>
    <mergeCell ref="K4:K5"/>
    <mergeCell ref="K6:K7"/>
    <mergeCell ref="J4:J7"/>
    <mergeCell ref="I4:I7"/>
    <mergeCell ref="AJ6:AJ7"/>
    <mergeCell ref="Z4:AA5"/>
    <mergeCell ref="Z6:AA6"/>
    <mergeCell ref="AD6:AE6"/>
    <mergeCell ref="AI4:AI5"/>
    <mergeCell ref="V6:W6"/>
    <mergeCell ref="K1:AA3"/>
    <mergeCell ref="AJ4:AJ5"/>
    <mergeCell ref="AD4:AE5"/>
    <mergeCell ref="H4:H7"/>
    <mergeCell ref="C1:J3"/>
    <mergeCell ref="E4:E7"/>
    <mergeCell ref="R6:S6"/>
    <mergeCell ref="AI6:AI7"/>
    <mergeCell ref="AL6:AL7"/>
    <mergeCell ref="AM6:AM7"/>
    <mergeCell ref="AK6:AK7"/>
    <mergeCell ref="L4:M5"/>
    <mergeCell ref="N4:O5"/>
    <mergeCell ref="P5:Q5"/>
    <mergeCell ref="R5:S5"/>
    <mergeCell ref="V5:W5"/>
    <mergeCell ref="P4:W4"/>
    <mergeCell ref="T5:U5"/>
    <mergeCell ref="T6:U6"/>
    <mergeCell ref="L6:M6"/>
    <mergeCell ref="N6:O6"/>
    <mergeCell ref="P6:Q6"/>
    <mergeCell ref="AG4:AH5"/>
    <mergeCell ref="AG6:AH6"/>
  </mergeCells>
  <phoneticPr fontId="112" type="noConversion"/>
  <printOptions horizontalCentered="1"/>
  <pageMargins left="0" right="0" top="0.39370078740157483" bottom="0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H806"/>
  <sheetViews>
    <sheetView view="pageBreakPreview" topLeftCell="F1" zoomScale="48" zoomScaleNormal="46" zoomScaleSheetLayoutView="48" workbookViewId="0">
      <selection activeCell="AA806" sqref="AA806"/>
    </sheetView>
  </sheetViews>
  <sheetFormatPr defaultRowHeight="26.25"/>
  <cols>
    <col min="1" max="1" width="14.5703125" style="15" customWidth="1"/>
    <col min="2" max="2" width="14.85546875" style="1" customWidth="1"/>
    <col min="3" max="3" width="37.28515625" customWidth="1"/>
    <col min="4" max="4" width="56.7109375" style="48" customWidth="1"/>
    <col min="5" max="5" width="24.5703125" style="45" customWidth="1"/>
    <col min="6" max="6" width="38" style="45" customWidth="1"/>
    <col min="7" max="7" width="18.5703125" style="45" customWidth="1"/>
    <col min="8" max="8" width="16.7109375" style="45" customWidth="1"/>
    <col min="9" max="9" width="18.5703125" style="1" customWidth="1"/>
    <col min="10" max="10" width="23" style="46" bestFit="1" customWidth="1"/>
    <col min="11" max="11" width="23" style="44" bestFit="1" customWidth="1"/>
    <col min="12" max="12" width="18.85546875" style="1" bestFit="1" customWidth="1"/>
    <col min="13" max="13" width="23" style="18" bestFit="1" customWidth="1"/>
    <col min="14" max="14" width="18.85546875" style="1" bestFit="1" customWidth="1"/>
    <col min="15" max="15" width="23" style="18" bestFit="1" customWidth="1"/>
    <col min="16" max="16" width="18.85546875" style="10" bestFit="1" customWidth="1"/>
    <col min="17" max="17" width="23" style="18" bestFit="1" customWidth="1"/>
    <col min="18" max="18" width="18.85546875" style="10" bestFit="1" customWidth="1"/>
    <col min="19" max="19" width="23" style="18" bestFit="1" customWidth="1"/>
    <col min="20" max="20" width="18.85546875" style="10" bestFit="1" customWidth="1"/>
    <col min="21" max="21" width="23" style="18" bestFit="1" customWidth="1"/>
    <col min="22" max="22" width="18.85546875" style="67" bestFit="1" customWidth="1"/>
    <col min="23" max="23" width="18.5703125" style="7" customWidth="1"/>
    <col min="24" max="24" width="22.42578125" style="12" customWidth="1"/>
    <col min="25" max="25" width="19.5703125" style="18" customWidth="1"/>
    <col min="26" max="26" width="19.42578125" style="9" customWidth="1"/>
    <col min="27" max="27" width="19.5703125" style="8" customWidth="1"/>
    <col min="28" max="28" width="19.5703125" style="11" customWidth="1"/>
    <col min="29" max="29" width="19.5703125" style="6" customWidth="1"/>
    <col min="30" max="30" width="19.42578125" style="2" customWidth="1"/>
    <col min="31" max="31" width="18.42578125" style="69" customWidth="1"/>
    <col min="32" max="32" width="19.5703125" style="6" customWidth="1"/>
    <col min="33" max="33" width="19.42578125" style="6" customWidth="1"/>
    <col min="34" max="34" width="31.140625" style="13" customWidth="1"/>
  </cols>
  <sheetData>
    <row r="1" spans="1:34" ht="245.45" customHeight="1" thickBot="1">
      <c r="A1" s="14"/>
      <c r="B1" s="252"/>
      <c r="C1" s="252"/>
      <c r="D1" s="252"/>
      <c r="E1" s="253"/>
      <c r="F1" s="253"/>
      <c r="G1" s="254"/>
      <c r="H1" s="236" t="s">
        <v>273</v>
      </c>
      <c r="I1" s="236"/>
      <c r="J1" s="237"/>
      <c r="K1" s="237"/>
      <c r="L1" s="238"/>
      <c r="M1" s="239"/>
      <c r="N1" s="238"/>
      <c r="O1" s="239"/>
      <c r="P1" s="240"/>
      <c r="Q1" s="239"/>
      <c r="R1" s="240"/>
      <c r="S1" s="239"/>
      <c r="T1" s="240"/>
      <c r="U1" s="239"/>
      <c r="V1" s="240"/>
      <c r="W1" s="238"/>
      <c r="X1" s="241"/>
      <c r="Y1" s="242"/>
      <c r="Z1" s="243"/>
      <c r="AA1" s="198"/>
      <c r="AB1" s="199"/>
      <c r="AC1" s="199"/>
      <c r="AD1" s="199"/>
      <c r="AE1" s="199"/>
      <c r="AF1" s="199"/>
      <c r="AG1" s="199"/>
      <c r="AH1" s="200"/>
    </row>
    <row r="2" spans="1:34" ht="62.45" customHeight="1">
      <c r="A2" s="250" t="s">
        <v>16</v>
      </c>
      <c r="B2" s="250" t="s">
        <v>22</v>
      </c>
      <c r="C2" s="250" t="s">
        <v>49</v>
      </c>
      <c r="D2" s="257" t="s">
        <v>17</v>
      </c>
      <c r="E2" s="231"/>
      <c r="F2" s="217"/>
      <c r="G2" s="255" t="s">
        <v>63</v>
      </c>
      <c r="H2" s="229" t="s">
        <v>3</v>
      </c>
      <c r="I2" s="227" t="s">
        <v>5</v>
      </c>
      <c r="J2" s="234" t="s">
        <v>4</v>
      </c>
      <c r="K2" s="216" t="s">
        <v>13</v>
      </c>
      <c r="L2" s="231"/>
      <c r="M2" s="216" t="s">
        <v>9</v>
      </c>
      <c r="N2" s="231"/>
      <c r="O2" s="221" t="s">
        <v>7</v>
      </c>
      <c r="P2" s="222"/>
      <c r="Q2" s="223"/>
      <c r="R2" s="222"/>
      <c r="S2" s="223"/>
      <c r="T2" s="222"/>
      <c r="U2" s="223"/>
      <c r="V2" s="224"/>
      <c r="W2" s="201" t="s">
        <v>19</v>
      </c>
      <c r="X2" s="202"/>
      <c r="Y2" s="216" t="s">
        <v>0</v>
      </c>
      <c r="Z2" s="217"/>
      <c r="AA2" s="201" t="s">
        <v>19</v>
      </c>
      <c r="AB2" s="202"/>
      <c r="AC2" s="212" t="s">
        <v>21</v>
      </c>
      <c r="AD2" s="213"/>
      <c r="AE2" s="209" t="s">
        <v>15</v>
      </c>
      <c r="AF2" s="225" t="s">
        <v>74</v>
      </c>
      <c r="AG2" s="225"/>
      <c r="AH2" s="220" t="s">
        <v>6</v>
      </c>
    </row>
    <row r="3" spans="1:34" s="3" customFormat="1" ht="121.9" customHeight="1">
      <c r="A3" s="250"/>
      <c r="B3" s="250"/>
      <c r="C3" s="250"/>
      <c r="D3" s="257"/>
      <c r="E3" s="231"/>
      <c r="F3" s="217"/>
      <c r="G3" s="255"/>
      <c r="H3" s="229"/>
      <c r="I3" s="227"/>
      <c r="J3" s="234"/>
      <c r="K3" s="232"/>
      <c r="L3" s="233"/>
      <c r="M3" s="232"/>
      <c r="N3" s="233"/>
      <c r="O3" s="205" t="s">
        <v>8</v>
      </c>
      <c r="P3" s="206"/>
      <c r="Q3" s="205" t="s">
        <v>14</v>
      </c>
      <c r="R3" s="206"/>
      <c r="S3" s="205" t="s">
        <v>10</v>
      </c>
      <c r="T3" s="206"/>
      <c r="U3" s="205" t="s">
        <v>11</v>
      </c>
      <c r="V3" s="206"/>
      <c r="W3" s="201"/>
      <c r="X3" s="202"/>
      <c r="Y3" s="216"/>
      <c r="Z3" s="217"/>
      <c r="AA3" s="201"/>
      <c r="AB3" s="202"/>
      <c r="AC3" s="212"/>
      <c r="AD3" s="213"/>
      <c r="AE3" s="209"/>
      <c r="AF3" s="226"/>
      <c r="AG3" s="226"/>
      <c r="AH3" s="220"/>
    </row>
    <row r="4" spans="1:34" s="3" customFormat="1" ht="39" customHeight="1">
      <c r="A4" s="250"/>
      <c r="B4" s="250"/>
      <c r="C4" s="250"/>
      <c r="D4" s="257"/>
      <c r="E4" s="231"/>
      <c r="F4" s="217"/>
      <c r="G4" s="255"/>
      <c r="H4" s="229"/>
      <c r="I4" s="227"/>
      <c r="J4" s="234"/>
      <c r="K4" s="210">
        <v>0.1</v>
      </c>
      <c r="L4" s="247"/>
      <c r="M4" s="210">
        <v>0.15</v>
      </c>
      <c r="N4" s="247"/>
      <c r="O4" s="210">
        <v>0.1</v>
      </c>
      <c r="P4" s="244"/>
      <c r="Q4" s="210">
        <v>0.25</v>
      </c>
      <c r="R4" s="244"/>
      <c r="S4" s="210">
        <v>0.15</v>
      </c>
      <c r="T4" s="244"/>
      <c r="U4" s="210">
        <v>0.05</v>
      </c>
      <c r="V4" s="244"/>
      <c r="W4" s="201"/>
      <c r="X4" s="202"/>
      <c r="Y4" s="218"/>
      <c r="Z4" s="219"/>
      <c r="AA4" s="201"/>
      <c r="AB4" s="202"/>
      <c r="AC4" s="214"/>
      <c r="AD4" s="215"/>
      <c r="AE4" s="209"/>
      <c r="AF4" s="226"/>
      <c r="AG4" s="226"/>
      <c r="AH4" s="220"/>
    </row>
    <row r="5" spans="1:34" s="4" customFormat="1" ht="58.15" customHeight="1">
      <c r="A5" s="251"/>
      <c r="B5" s="251"/>
      <c r="C5" s="251"/>
      <c r="D5" s="258"/>
      <c r="E5" s="259"/>
      <c r="F5" s="219"/>
      <c r="G5" s="256"/>
      <c r="H5" s="230"/>
      <c r="I5" s="228"/>
      <c r="J5" s="235"/>
      <c r="K5" s="248"/>
      <c r="L5" s="249"/>
      <c r="M5" s="248"/>
      <c r="N5" s="249"/>
      <c r="O5" s="245"/>
      <c r="P5" s="246"/>
      <c r="Q5" s="245"/>
      <c r="R5" s="246"/>
      <c r="S5" s="245"/>
      <c r="T5" s="246"/>
      <c r="U5" s="245"/>
      <c r="V5" s="246"/>
      <c r="W5" s="203"/>
      <c r="X5" s="204"/>
      <c r="Y5" s="210">
        <v>0.1</v>
      </c>
      <c r="Z5" s="211"/>
      <c r="AA5" s="203"/>
      <c r="AB5" s="204"/>
      <c r="AC5" s="207">
        <v>0.1</v>
      </c>
      <c r="AD5" s="208"/>
      <c r="AE5" s="209"/>
      <c r="AF5" s="207">
        <v>0</v>
      </c>
      <c r="AG5" s="208"/>
      <c r="AH5" s="220"/>
    </row>
    <row r="6" spans="1:34" s="62" customFormat="1" ht="49.15" customHeight="1">
      <c r="A6" s="70" t="s">
        <v>116</v>
      </c>
      <c r="B6" s="49" t="s">
        <v>117</v>
      </c>
      <c r="C6" s="50" t="s">
        <v>118</v>
      </c>
      <c r="D6" s="51" t="s">
        <v>119</v>
      </c>
      <c r="E6" s="52" t="s">
        <v>120</v>
      </c>
      <c r="F6" s="52" t="s">
        <v>121</v>
      </c>
      <c r="G6" s="53" t="s">
        <v>122</v>
      </c>
      <c r="H6" s="54" t="s">
        <v>123</v>
      </c>
      <c r="I6" s="55" t="s">
        <v>124</v>
      </c>
      <c r="J6" s="56" t="s">
        <v>125</v>
      </c>
      <c r="K6" s="56" t="s">
        <v>126</v>
      </c>
      <c r="L6" s="57" t="s">
        <v>127</v>
      </c>
      <c r="M6" s="56" t="s">
        <v>128</v>
      </c>
      <c r="N6" s="57" t="s">
        <v>129</v>
      </c>
      <c r="O6" s="56" t="s">
        <v>130</v>
      </c>
      <c r="P6" s="57" t="s">
        <v>131</v>
      </c>
      <c r="Q6" s="56" t="s">
        <v>132</v>
      </c>
      <c r="R6" s="57" t="s">
        <v>133</v>
      </c>
      <c r="S6" s="56" t="s">
        <v>134</v>
      </c>
      <c r="T6" s="57" t="s">
        <v>135</v>
      </c>
      <c r="U6" s="56" t="s">
        <v>136</v>
      </c>
      <c r="V6" s="66" t="s">
        <v>137</v>
      </c>
      <c r="W6" s="58" t="s">
        <v>138</v>
      </c>
      <c r="X6" s="58" t="s">
        <v>139</v>
      </c>
      <c r="Y6" s="56" t="s">
        <v>140</v>
      </c>
      <c r="Z6" s="57" t="s">
        <v>141</v>
      </c>
      <c r="AA6" s="59" t="s">
        <v>142</v>
      </c>
      <c r="AB6" s="60" t="s">
        <v>143</v>
      </c>
      <c r="AC6" s="56" t="s">
        <v>144</v>
      </c>
      <c r="AD6" s="57" t="s">
        <v>145</v>
      </c>
      <c r="AE6" s="61" t="s">
        <v>146</v>
      </c>
      <c r="AF6" s="56" t="s">
        <v>147</v>
      </c>
      <c r="AG6" s="57" t="s">
        <v>148</v>
      </c>
      <c r="AH6" s="72" t="s">
        <v>149</v>
      </c>
    </row>
    <row r="7" spans="1:34" s="5" customFormat="1" ht="36" customHeight="1">
      <c r="A7" s="70"/>
      <c r="B7" s="49"/>
      <c r="C7" s="50"/>
      <c r="D7" s="51" t="s">
        <v>151</v>
      </c>
      <c r="E7" s="52"/>
      <c r="F7" s="52"/>
      <c r="G7" s="53"/>
      <c r="H7" s="54"/>
      <c r="I7" s="55"/>
      <c r="J7" s="146">
        <f>SUM(J8:J34)</f>
        <v>14145.607999999997</v>
      </c>
      <c r="K7" s="56">
        <f>SUM(K8:K34)</f>
        <v>14145.607999999997</v>
      </c>
      <c r="L7" s="154">
        <f>K7/J7</f>
        <v>1</v>
      </c>
      <c r="M7" s="56">
        <f>SUM(M8:M34)</f>
        <v>14145.607999999997</v>
      </c>
      <c r="N7" s="154">
        <f>M7/J7</f>
        <v>1</v>
      </c>
      <c r="O7" s="56">
        <f>SUM(O8:O34)</f>
        <v>14145.607999999997</v>
      </c>
      <c r="P7" s="154">
        <f>O7/J7</f>
        <v>1</v>
      </c>
      <c r="Q7" s="56">
        <f>SUM(Q8:Q34)</f>
        <v>14145.607999999997</v>
      </c>
      <c r="R7" s="154">
        <f>Q7/J7</f>
        <v>1</v>
      </c>
      <c r="S7" s="56">
        <f>SUM(S8:S34)</f>
        <v>14145.607999999997</v>
      </c>
      <c r="T7" s="154">
        <f>S7/J7</f>
        <v>1</v>
      </c>
      <c r="U7" s="56">
        <f>SUM(U8:U34)</f>
        <v>14145.607999999997</v>
      </c>
      <c r="V7" s="155">
        <f>U7/J7</f>
        <v>1</v>
      </c>
      <c r="W7" s="108"/>
      <c r="X7" s="108"/>
      <c r="Y7" s="107">
        <f>SUM(Y8:Y34)</f>
        <v>14145.607999999997</v>
      </c>
      <c r="Z7" s="66">
        <f>Y7/J7</f>
        <v>1</v>
      </c>
      <c r="AA7" s="109"/>
      <c r="AB7" s="110"/>
      <c r="AC7" s="107">
        <f>SUM(AC8:AC34)</f>
        <v>14145.607999999997</v>
      </c>
      <c r="AD7" s="66">
        <f>AC7/J7</f>
        <v>1</v>
      </c>
      <c r="AE7" s="61"/>
      <c r="AF7" s="107">
        <f>SUM(AF8:AF34)</f>
        <v>0</v>
      </c>
      <c r="AG7" s="66">
        <f>AF7/J7</f>
        <v>0</v>
      </c>
      <c r="AH7" s="72"/>
    </row>
    <row r="8" spans="1:34" s="5" customFormat="1" ht="36" customHeight="1">
      <c r="A8" s="71"/>
      <c r="B8" s="43"/>
      <c r="C8" s="43" t="s">
        <v>152</v>
      </c>
      <c r="D8" s="35" t="s">
        <v>151</v>
      </c>
      <c r="E8" s="35" t="s">
        <v>83</v>
      </c>
      <c r="F8" s="35" t="s">
        <v>93</v>
      </c>
      <c r="G8" s="35"/>
      <c r="H8" s="36">
        <v>5</v>
      </c>
      <c r="I8" s="36">
        <v>67.099999999999994</v>
      </c>
      <c r="J8" s="35">
        <f t="shared" ref="J8:J19" si="0">I8*H8</f>
        <v>335.5</v>
      </c>
      <c r="K8" s="41">
        <f t="shared" ref="K8:K19" si="1">L8*$J8</f>
        <v>335.5</v>
      </c>
      <c r="L8" s="42">
        <v>1</v>
      </c>
      <c r="M8" s="41">
        <f t="shared" ref="M8:M22" si="2">N8*$J8</f>
        <v>335.5</v>
      </c>
      <c r="N8" s="42">
        <v>1</v>
      </c>
      <c r="O8" s="41">
        <f t="shared" ref="O8:O19" si="3">P8*$J8</f>
        <v>335.5</v>
      </c>
      <c r="P8" s="42">
        <v>1</v>
      </c>
      <c r="Q8" s="41">
        <f t="shared" ref="Q8:Q19" si="4">R8*$J8</f>
        <v>335.5</v>
      </c>
      <c r="R8" s="42">
        <v>1</v>
      </c>
      <c r="S8" s="41">
        <f t="shared" ref="S8:S22" si="5">T8*$J8</f>
        <v>335.5</v>
      </c>
      <c r="T8" s="42">
        <v>1</v>
      </c>
      <c r="U8" s="41">
        <f t="shared" ref="U8:U22" si="6">V8*$J8</f>
        <v>335.5</v>
      </c>
      <c r="V8" s="42">
        <v>1</v>
      </c>
      <c r="W8" s="52"/>
      <c r="X8" s="74"/>
      <c r="Y8" s="41">
        <f t="shared" ref="Y8:Y19" si="7">Z8*$J8</f>
        <v>335.5</v>
      </c>
      <c r="Z8" s="42">
        <v>1</v>
      </c>
      <c r="AA8" s="16"/>
      <c r="AB8" s="17"/>
      <c r="AC8" s="41">
        <f>Table1[[#This Row],[Column30]]*Table1[[#This Row],[Column10]]</f>
        <v>335.5</v>
      </c>
      <c r="AD8" s="42">
        <v>1</v>
      </c>
      <c r="AE8" s="42" t="s">
        <v>276</v>
      </c>
      <c r="AF8" s="75">
        <f>Table1[[#This Row],[Column33]]*Table1[[#This Row],[Column10]]</f>
        <v>0</v>
      </c>
      <c r="AG8" s="42"/>
      <c r="AH8" s="73"/>
    </row>
    <row r="9" spans="1:34" s="5" customFormat="1" ht="36" customHeight="1">
      <c r="A9" s="71"/>
      <c r="B9" s="43"/>
      <c r="C9" s="43" t="s">
        <v>152</v>
      </c>
      <c r="D9" s="35" t="s">
        <v>151</v>
      </c>
      <c r="E9" s="35" t="s">
        <v>84</v>
      </c>
      <c r="F9" s="35" t="s">
        <v>93</v>
      </c>
      <c r="G9" s="35"/>
      <c r="H9" s="36">
        <v>18</v>
      </c>
      <c r="I9" s="36">
        <v>83</v>
      </c>
      <c r="J9" s="35">
        <f t="shared" si="0"/>
        <v>1494</v>
      </c>
      <c r="K9" s="41">
        <f t="shared" si="1"/>
        <v>1494</v>
      </c>
      <c r="L9" s="42">
        <v>1</v>
      </c>
      <c r="M9" s="41">
        <f t="shared" si="2"/>
        <v>1494</v>
      </c>
      <c r="N9" s="42">
        <v>1</v>
      </c>
      <c r="O9" s="41">
        <f t="shared" si="3"/>
        <v>1494</v>
      </c>
      <c r="P9" s="42">
        <v>1</v>
      </c>
      <c r="Q9" s="41">
        <f t="shared" si="4"/>
        <v>1494</v>
      </c>
      <c r="R9" s="42">
        <v>1</v>
      </c>
      <c r="S9" s="41">
        <f t="shared" si="5"/>
        <v>1494</v>
      </c>
      <c r="T9" s="42">
        <v>1</v>
      </c>
      <c r="U9" s="41">
        <f t="shared" si="6"/>
        <v>1494</v>
      </c>
      <c r="V9" s="42">
        <v>1</v>
      </c>
      <c r="W9" s="52"/>
      <c r="X9" s="74"/>
      <c r="Y9" s="41">
        <f t="shared" si="7"/>
        <v>1494</v>
      </c>
      <c r="Z9" s="42">
        <v>1</v>
      </c>
      <c r="AA9" s="16"/>
      <c r="AB9" s="17"/>
      <c r="AC9" s="41">
        <f>Table1[[#This Row],[Column30]]*Table1[[#This Row],[Column10]]</f>
        <v>1494</v>
      </c>
      <c r="AD9" s="42">
        <v>1</v>
      </c>
      <c r="AE9" s="42" t="s">
        <v>276</v>
      </c>
      <c r="AF9" s="75">
        <f>Table1[[#This Row],[Column33]]*Table1[[#This Row],[Column10]]</f>
        <v>0</v>
      </c>
      <c r="AG9" s="42"/>
      <c r="AH9" s="73"/>
    </row>
    <row r="10" spans="1:34" s="5" customFormat="1" ht="36" customHeight="1">
      <c r="A10" s="71"/>
      <c r="B10" s="43"/>
      <c r="C10" s="43" t="s">
        <v>152</v>
      </c>
      <c r="D10" s="35" t="s">
        <v>151</v>
      </c>
      <c r="E10" s="35" t="s">
        <v>85</v>
      </c>
      <c r="F10" s="35" t="s">
        <v>93</v>
      </c>
      <c r="G10" s="35"/>
      <c r="H10" s="36">
        <v>2</v>
      </c>
      <c r="I10" s="36">
        <v>99.7</v>
      </c>
      <c r="J10" s="35">
        <f t="shared" si="0"/>
        <v>199.4</v>
      </c>
      <c r="K10" s="41">
        <f t="shared" si="1"/>
        <v>199.4</v>
      </c>
      <c r="L10" s="42">
        <v>1</v>
      </c>
      <c r="M10" s="41">
        <f t="shared" si="2"/>
        <v>199.4</v>
      </c>
      <c r="N10" s="42">
        <v>1</v>
      </c>
      <c r="O10" s="41">
        <f t="shared" si="3"/>
        <v>199.4</v>
      </c>
      <c r="P10" s="42">
        <v>1</v>
      </c>
      <c r="Q10" s="41">
        <f t="shared" si="4"/>
        <v>199.4</v>
      </c>
      <c r="R10" s="42">
        <v>1</v>
      </c>
      <c r="S10" s="41">
        <f t="shared" si="5"/>
        <v>199.4</v>
      </c>
      <c r="T10" s="42">
        <v>1</v>
      </c>
      <c r="U10" s="41">
        <f t="shared" si="6"/>
        <v>199.4</v>
      </c>
      <c r="V10" s="42">
        <v>1</v>
      </c>
      <c r="W10" s="52"/>
      <c r="X10" s="74"/>
      <c r="Y10" s="41">
        <f t="shared" si="7"/>
        <v>199.4</v>
      </c>
      <c r="Z10" s="42">
        <v>1</v>
      </c>
      <c r="AA10" s="16"/>
      <c r="AB10" s="17"/>
      <c r="AC10" s="41">
        <f>Table1[[#This Row],[Column30]]*Table1[[#This Row],[Column10]]</f>
        <v>199.4</v>
      </c>
      <c r="AD10" s="42">
        <v>1</v>
      </c>
      <c r="AE10" s="42" t="s">
        <v>276</v>
      </c>
      <c r="AF10" s="75">
        <f>Table1[[#This Row],[Column33]]*Table1[[#This Row],[Column10]]</f>
        <v>0</v>
      </c>
      <c r="AG10" s="42"/>
      <c r="AH10" s="73"/>
    </row>
    <row r="11" spans="1:34" s="5" customFormat="1" ht="36" customHeight="1">
      <c r="A11" s="71"/>
      <c r="B11" s="43"/>
      <c r="C11" s="43" t="s">
        <v>152</v>
      </c>
      <c r="D11" s="35" t="s">
        <v>151</v>
      </c>
      <c r="E11" s="35" t="s">
        <v>86</v>
      </c>
      <c r="F11" s="35" t="s">
        <v>93</v>
      </c>
      <c r="G11" s="35"/>
      <c r="H11" s="36">
        <v>1</v>
      </c>
      <c r="I11" s="36">
        <v>99.7</v>
      </c>
      <c r="J11" s="35">
        <f t="shared" si="0"/>
        <v>99.7</v>
      </c>
      <c r="K11" s="41">
        <f t="shared" si="1"/>
        <v>99.7</v>
      </c>
      <c r="L11" s="42">
        <v>1</v>
      </c>
      <c r="M11" s="41">
        <f t="shared" si="2"/>
        <v>99.7</v>
      </c>
      <c r="N11" s="42">
        <v>1</v>
      </c>
      <c r="O11" s="41">
        <f t="shared" si="3"/>
        <v>99.7</v>
      </c>
      <c r="P11" s="42">
        <v>1</v>
      </c>
      <c r="Q11" s="41">
        <f t="shared" si="4"/>
        <v>99.7</v>
      </c>
      <c r="R11" s="42">
        <v>1</v>
      </c>
      <c r="S11" s="41">
        <f t="shared" si="5"/>
        <v>99.7</v>
      </c>
      <c r="T11" s="42">
        <v>1</v>
      </c>
      <c r="U11" s="41">
        <f t="shared" si="6"/>
        <v>99.7</v>
      </c>
      <c r="V11" s="42">
        <v>1</v>
      </c>
      <c r="W11" s="52"/>
      <c r="X11" s="74"/>
      <c r="Y11" s="41">
        <f t="shared" si="7"/>
        <v>99.7</v>
      </c>
      <c r="Z11" s="42">
        <v>1</v>
      </c>
      <c r="AA11" s="16"/>
      <c r="AB11" s="17"/>
      <c r="AC11" s="41">
        <f>Table1[[#This Row],[Column30]]*Table1[[#This Row],[Column10]]</f>
        <v>99.7</v>
      </c>
      <c r="AD11" s="42">
        <v>1</v>
      </c>
      <c r="AE11" s="42" t="s">
        <v>276</v>
      </c>
      <c r="AF11" s="75">
        <f>Table1[[#This Row],[Column33]]*Table1[[#This Row],[Column10]]</f>
        <v>0</v>
      </c>
      <c r="AG11" s="42"/>
      <c r="AH11" s="73"/>
    </row>
    <row r="12" spans="1:34" s="5" customFormat="1" ht="36" customHeight="1">
      <c r="A12" s="71"/>
      <c r="B12" s="43"/>
      <c r="C12" s="43" t="s">
        <v>152</v>
      </c>
      <c r="D12" s="35" t="s">
        <v>151</v>
      </c>
      <c r="E12" s="35" t="s">
        <v>96</v>
      </c>
      <c r="F12" s="35" t="s">
        <v>93</v>
      </c>
      <c r="G12" s="35"/>
      <c r="H12" s="36">
        <v>1</v>
      </c>
      <c r="I12" s="36">
        <v>91.3</v>
      </c>
      <c r="J12" s="35">
        <f t="shared" si="0"/>
        <v>91.3</v>
      </c>
      <c r="K12" s="41">
        <f t="shared" si="1"/>
        <v>91.3</v>
      </c>
      <c r="L12" s="42">
        <v>1</v>
      </c>
      <c r="M12" s="41">
        <f t="shared" si="2"/>
        <v>91.3</v>
      </c>
      <c r="N12" s="42">
        <v>1</v>
      </c>
      <c r="O12" s="41">
        <f>P12*$J12</f>
        <v>91.3</v>
      </c>
      <c r="P12" s="42">
        <v>1</v>
      </c>
      <c r="Q12" s="41">
        <f>R12*$J12</f>
        <v>91.3</v>
      </c>
      <c r="R12" s="42">
        <v>1</v>
      </c>
      <c r="S12" s="41">
        <f t="shared" si="5"/>
        <v>91.3</v>
      </c>
      <c r="T12" s="42">
        <v>1</v>
      </c>
      <c r="U12" s="41">
        <f t="shared" si="6"/>
        <v>91.3</v>
      </c>
      <c r="V12" s="42">
        <v>1</v>
      </c>
      <c r="W12" s="52"/>
      <c r="X12" s="74"/>
      <c r="Y12" s="41">
        <f t="shared" si="7"/>
        <v>91.3</v>
      </c>
      <c r="Z12" s="42">
        <v>1</v>
      </c>
      <c r="AA12" s="16"/>
      <c r="AB12" s="17"/>
      <c r="AC12" s="41">
        <f>Table1[[#This Row],[Column30]]*Table1[[#This Row],[Column10]]</f>
        <v>91.3</v>
      </c>
      <c r="AD12" s="42">
        <v>1</v>
      </c>
      <c r="AE12" s="42" t="s">
        <v>276</v>
      </c>
      <c r="AF12" s="75">
        <f>Table1[[#This Row],[Column33]]*Table1[[#This Row],[Column10]]</f>
        <v>0</v>
      </c>
      <c r="AG12" s="42"/>
      <c r="AH12" s="73"/>
    </row>
    <row r="13" spans="1:34" s="5" customFormat="1" ht="36" customHeight="1">
      <c r="A13" s="71"/>
      <c r="B13" s="43"/>
      <c r="C13" s="43" t="s">
        <v>152</v>
      </c>
      <c r="D13" s="35" t="s">
        <v>151</v>
      </c>
      <c r="E13" s="35" t="s">
        <v>97</v>
      </c>
      <c r="F13" s="35" t="s">
        <v>93</v>
      </c>
      <c r="G13" s="35"/>
      <c r="H13" s="36">
        <v>2</v>
      </c>
      <c r="I13" s="36">
        <v>95.6</v>
      </c>
      <c r="J13" s="35">
        <f t="shared" si="0"/>
        <v>191.2</v>
      </c>
      <c r="K13" s="41">
        <f t="shared" si="1"/>
        <v>191.2</v>
      </c>
      <c r="L13" s="42">
        <v>1</v>
      </c>
      <c r="M13" s="41">
        <f t="shared" si="2"/>
        <v>191.2</v>
      </c>
      <c r="N13" s="42">
        <v>1</v>
      </c>
      <c r="O13" s="41">
        <f t="shared" si="3"/>
        <v>191.2</v>
      </c>
      <c r="P13" s="42">
        <v>1</v>
      </c>
      <c r="Q13" s="41">
        <f t="shared" si="4"/>
        <v>191.2</v>
      </c>
      <c r="R13" s="42">
        <v>1</v>
      </c>
      <c r="S13" s="41">
        <f t="shared" si="5"/>
        <v>191.2</v>
      </c>
      <c r="T13" s="42">
        <v>1</v>
      </c>
      <c r="U13" s="41">
        <f t="shared" si="6"/>
        <v>191.2</v>
      </c>
      <c r="V13" s="42">
        <v>1</v>
      </c>
      <c r="W13" s="52"/>
      <c r="X13" s="74"/>
      <c r="Y13" s="41">
        <f t="shared" si="7"/>
        <v>191.2</v>
      </c>
      <c r="Z13" s="42">
        <v>1</v>
      </c>
      <c r="AA13" s="16"/>
      <c r="AB13" s="17"/>
      <c r="AC13" s="41">
        <f>Table1[[#This Row],[Column30]]*Table1[[#This Row],[Column10]]</f>
        <v>191.2</v>
      </c>
      <c r="AD13" s="42">
        <v>1</v>
      </c>
      <c r="AE13" s="42" t="s">
        <v>276</v>
      </c>
      <c r="AF13" s="75">
        <f>Table1[[#This Row],[Column33]]*Table1[[#This Row],[Column10]]</f>
        <v>0</v>
      </c>
      <c r="AG13" s="42"/>
      <c r="AH13" s="73"/>
    </row>
    <row r="14" spans="1:34" s="5" customFormat="1" ht="36" customHeight="1">
      <c r="A14" s="71"/>
      <c r="B14" s="43"/>
      <c r="C14" s="43" t="s">
        <v>152</v>
      </c>
      <c r="D14" s="35" t="s">
        <v>151</v>
      </c>
      <c r="E14" s="35" t="s">
        <v>98</v>
      </c>
      <c r="F14" s="35" t="s">
        <v>93</v>
      </c>
      <c r="G14" s="35"/>
      <c r="H14" s="36">
        <v>2</v>
      </c>
      <c r="I14" s="36">
        <v>78.7</v>
      </c>
      <c r="J14" s="35">
        <f t="shared" si="0"/>
        <v>157.4</v>
      </c>
      <c r="K14" s="41">
        <f t="shared" si="1"/>
        <v>157.4</v>
      </c>
      <c r="L14" s="42">
        <v>1</v>
      </c>
      <c r="M14" s="41">
        <f t="shared" si="2"/>
        <v>157.4</v>
      </c>
      <c r="N14" s="42">
        <v>1</v>
      </c>
      <c r="O14" s="41">
        <f t="shared" si="3"/>
        <v>157.4</v>
      </c>
      <c r="P14" s="42">
        <v>1</v>
      </c>
      <c r="Q14" s="41">
        <f t="shared" si="4"/>
        <v>157.4</v>
      </c>
      <c r="R14" s="42">
        <v>1</v>
      </c>
      <c r="S14" s="41">
        <f t="shared" si="5"/>
        <v>157.4</v>
      </c>
      <c r="T14" s="42">
        <v>1</v>
      </c>
      <c r="U14" s="41">
        <f t="shared" si="6"/>
        <v>157.4</v>
      </c>
      <c r="V14" s="42">
        <v>1</v>
      </c>
      <c r="W14" s="52"/>
      <c r="X14" s="74"/>
      <c r="Y14" s="41">
        <f t="shared" si="7"/>
        <v>157.4</v>
      </c>
      <c r="Z14" s="42">
        <v>1</v>
      </c>
      <c r="AA14" s="16"/>
      <c r="AB14" s="17"/>
      <c r="AC14" s="41">
        <f>Table1[[#This Row],[Column30]]*Table1[[#This Row],[Column10]]</f>
        <v>157.4</v>
      </c>
      <c r="AD14" s="42">
        <v>1</v>
      </c>
      <c r="AE14" s="42" t="s">
        <v>276</v>
      </c>
      <c r="AF14" s="75">
        <f>Table1[[#This Row],[Column33]]*Table1[[#This Row],[Column10]]</f>
        <v>0</v>
      </c>
      <c r="AG14" s="42"/>
      <c r="AH14" s="73"/>
    </row>
    <row r="15" spans="1:34" s="5" customFormat="1" ht="36" customHeight="1">
      <c r="A15" s="71"/>
      <c r="B15" s="43"/>
      <c r="C15" s="43" t="s">
        <v>152</v>
      </c>
      <c r="D15" s="35" t="s">
        <v>151</v>
      </c>
      <c r="E15" s="35" t="s">
        <v>99</v>
      </c>
      <c r="F15" s="35" t="s">
        <v>93</v>
      </c>
      <c r="G15" s="35"/>
      <c r="H15" s="36">
        <v>2</v>
      </c>
      <c r="I15" s="36">
        <v>47.8</v>
      </c>
      <c r="J15" s="35">
        <f t="shared" si="0"/>
        <v>95.6</v>
      </c>
      <c r="K15" s="41">
        <f t="shared" si="1"/>
        <v>95.6</v>
      </c>
      <c r="L15" s="42">
        <v>1</v>
      </c>
      <c r="M15" s="41">
        <f t="shared" si="2"/>
        <v>95.6</v>
      </c>
      <c r="N15" s="42">
        <v>1</v>
      </c>
      <c r="O15" s="41">
        <f t="shared" si="3"/>
        <v>95.6</v>
      </c>
      <c r="P15" s="42">
        <v>1</v>
      </c>
      <c r="Q15" s="41">
        <f t="shared" si="4"/>
        <v>95.6</v>
      </c>
      <c r="R15" s="42">
        <v>1</v>
      </c>
      <c r="S15" s="41">
        <f t="shared" si="5"/>
        <v>95.6</v>
      </c>
      <c r="T15" s="42">
        <v>1</v>
      </c>
      <c r="U15" s="41">
        <f t="shared" si="6"/>
        <v>95.6</v>
      </c>
      <c r="V15" s="42">
        <v>1</v>
      </c>
      <c r="W15" s="52"/>
      <c r="X15" s="74"/>
      <c r="Y15" s="41">
        <f t="shared" si="7"/>
        <v>95.6</v>
      </c>
      <c r="Z15" s="42">
        <v>1</v>
      </c>
      <c r="AA15" s="16"/>
      <c r="AB15" s="17"/>
      <c r="AC15" s="41">
        <f>Table1[[#This Row],[Column30]]*Table1[[#This Row],[Column10]]</f>
        <v>95.6</v>
      </c>
      <c r="AD15" s="42">
        <v>1</v>
      </c>
      <c r="AE15" s="42" t="s">
        <v>276</v>
      </c>
      <c r="AF15" s="75">
        <f>Table1[[#This Row],[Column33]]*Table1[[#This Row],[Column10]]</f>
        <v>0</v>
      </c>
      <c r="AG15" s="42"/>
      <c r="AH15" s="73"/>
    </row>
    <row r="16" spans="1:34" s="5" customFormat="1" ht="36" customHeight="1">
      <c r="A16" s="71"/>
      <c r="B16" s="43"/>
      <c r="C16" s="43" t="s">
        <v>152</v>
      </c>
      <c r="D16" s="35" t="s">
        <v>151</v>
      </c>
      <c r="E16" s="35" t="s">
        <v>100</v>
      </c>
      <c r="F16" s="35" t="s">
        <v>93</v>
      </c>
      <c r="G16" s="35"/>
      <c r="H16" s="36">
        <v>6</v>
      </c>
      <c r="I16" s="36">
        <v>76.2</v>
      </c>
      <c r="J16" s="35">
        <f t="shared" si="0"/>
        <v>457.20000000000005</v>
      </c>
      <c r="K16" s="41">
        <f t="shared" si="1"/>
        <v>457.20000000000005</v>
      </c>
      <c r="L16" s="42">
        <v>1</v>
      </c>
      <c r="M16" s="41">
        <f t="shared" si="2"/>
        <v>457.20000000000005</v>
      </c>
      <c r="N16" s="42">
        <v>1</v>
      </c>
      <c r="O16" s="41">
        <f t="shared" si="3"/>
        <v>457.20000000000005</v>
      </c>
      <c r="P16" s="42">
        <v>1</v>
      </c>
      <c r="Q16" s="41">
        <f t="shared" si="4"/>
        <v>457.20000000000005</v>
      </c>
      <c r="R16" s="42">
        <v>1</v>
      </c>
      <c r="S16" s="41">
        <f t="shared" si="5"/>
        <v>457.20000000000005</v>
      </c>
      <c r="T16" s="42">
        <v>1</v>
      </c>
      <c r="U16" s="41">
        <f t="shared" si="6"/>
        <v>457.20000000000005</v>
      </c>
      <c r="V16" s="42">
        <v>1</v>
      </c>
      <c r="W16" s="52"/>
      <c r="X16" s="74"/>
      <c r="Y16" s="41">
        <f t="shared" si="7"/>
        <v>457.20000000000005</v>
      </c>
      <c r="Z16" s="42">
        <v>1</v>
      </c>
      <c r="AA16" s="16"/>
      <c r="AB16" s="17"/>
      <c r="AC16" s="41">
        <f>Table1[[#This Row],[Column30]]*Table1[[#This Row],[Column10]]</f>
        <v>457.20000000000005</v>
      </c>
      <c r="AD16" s="42">
        <v>1</v>
      </c>
      <c r="AE16" s="42" t="s">
        <v>276</v>
      </c>
      <c r="AF16" s="75">
        <f>Table1[[#This Row],[Column33]]*Table1[[#This Row],[Column10]]</f>
        <v>0</v>
      </c>
      <c r="AG16" s="42"/>
      <c r="AH16" s="73"/>
    </row>
    <row r="17" spans="1:34" s="5" customFormat="1" ht="36" customHeight="1">
      <c r="A17" s="71"/>
      <c r="B17" s="43"/>
      <c r="C17" s="43" t="s">
        <v>152</v>
      </c>
      <c r="D17" s="35" t="s">
        <v>151</v>
      </c>
      <c r="E17" s="35" t="s">
        <v>101</v>
      </c>
      <c r="F17" s="35" t="s">
        <v>93</v>
      </c>
      <c r="G17" s="35"/>
      <c r="H17" s="36">
        <v>4</v>
      </c>
      <c r="I17" s="36">
        <v>81.400000000000006</v>
      </c>
      <c r="J17" s="35">
        <f t="shared" si="0"/>
        <v>325.60000000000002</v>
      </c>
      <c r="K17" s="41">
        <f t="shared" si="1"/>
        <v>325.60000000000002</v>
      </c>
      <c r="L17" s="42">
        <v>1</v>
      </c>
      <c r="M17" s="41">
        <f t="shared" si="2"/>
        <v>325.60000000000002</v>
      </c>
      <c r="N17" s="42">
        <v>1</v>
      </c>
      <c r="O17" s="41">
        <f t="shared" si="3"/>
        <v>325.60000000000002</v>
      </c>
      <c r="P17" s="42">
        <v>1</v>
      </c>
      <c r="Q17" s="41">
        <f t="shared" si="4"/>
        <v>325.60000000000002</v>
      </c>
      <c r="R17" s="42">
        <v>1</v>
      </c>
      <c r="S17" s="41">
        <f t="shared" si="5"/>
        <v>325.60000000000002</v>
      </c>
      <c r="T17" s="42">
        <v>1</v>
      </c>
      <c r="U17" s="41">
        <f t="shared" si="6"/>
        <v>325.60000000000002</v>
      </c>
      <c r="V17" s="42">
        <v>1</v>
      </c>
      <c r="W17" s="52"/>
      <c r="X17" s="74"/>
      <c r="Y17" s="41">
        <f t="shared" si="7"/>
        <v>325.60000000000002</v>
      </c>
      <c r="Z17" s="42">
        <v>1</v>
      </c>
      <c r="AA17" s="16"/>
      <c r="AB17" s="17"/>
      <c r="AC17" s="41">
        <f>Table1[[#This Row],[Column30]]*Table1[[#This Row],[Column10]]</f>
        <v>325.60000000000002</v>
      </c>
      <c r="AD17" s="42">
        <v>1</v>
      </c>
      <c r="AE17" s="42" t="s">
        <v>276</v>
      </c>
      <c r="AF17" s="75">
        <f>Table1[[#This Row],[Column33]]*Table1[[#This Row],[Column10]]</f>
        <v>0</v>
      </c>
      <c r="AG17" s="42"/>
      <c r="AH17" s="73"/>
    </row>
    <row r="18" spans="1:34" s="5" customFormat="1" ht="36" customHeight="1">
      <c r="A18" s="71"/>
      <c r="B18" s="43"/>
      <c r="C18" s="43" t="s">
        <v>152</v>
      </c>
      <c r="D18" s="35" t="s">
        <v>151</v>
      </c>
      <c r="E18" s="35" t="s">
        <v>102</v>
      </c>
      <c r="F18" s="35" t="s">
        <v>93</v>
      </c>
      <c r="G18" s="35"/>
      <c r="H18" s="36">
        <v>3</v>
      </c>
      <c r="I18" s="36">
        <v>44.2</v>
      </c>
      <c r="J18" s="35">
        <f t="shared" si="0"/>
        <v>132.60000000000002</v>
      </c>
      <c r="K18" s="41">
        <f t="shared" si="1"/>
        <v>132.60000000000002</v>
      </c>
      <c r="L18" s="42">
        <v>1</v>
      </c>
      <c r="M18" s="41">
        <f t="shared" si="2"/>
        <v>132.60000000000002</v>
      </c>
      <c r="N18" s="42">
        <v>1</v>
      </c>
      <c r="O18" s="41">
        <f t="shared" si="3"/>
        <v>132.60000000000002</v>
      </c>
      <c r="P18" s="42">
        <v>1</v>
      </c>
      <c r="Q18" s="41">
        <f t="shared" si="4"/>
        <v>132.60000000000002</v>
      </c>
      <c r="R18" s="42">
        <v>1</v>
      </c>
      <c r="S18" s="41">
        <f t="shared" si="5"/>
        <v>132.60000000000002</v>
      </c>
      <c r="T18" s="42">
        <v>1</v>
      </c>
      <c r="U18" s="41">
        <f t="shared" si="6"/>
        <v>132.60000000000002</v>
      </c>
      <c r="V18" s="42">
        <v>1</v>
      </c>
      <c r="W18" s="52"/>
      <c r="X18" s="74"/>
      <c r="Y18" s="41">
        <f t="shared" si="7"/>
        <v>132.60000000000002</v>
      </c>
      <c r="Z18" s="42">
        <v>1</v>
      </c>
      <c r="AA18" s="16"/>
      <c r="AB18" s="17"/>
      <c r="AC18" s="41">
        <f>Table1[[#This Row],[Column30]]*Table1[[#This Row],[Column10]]</f>
        <v>132.60000000000002</v>
      </c>
      <c r="AD18" s="42">
        <v>1</v>
      </c>
      <c r="AE18" s="42" t="s">
        <v>276</v>
      </c>
      <c r="AF18" s="75">
        <f>Table1[[#This Row],[Column33]]*Table1[[#This Row],[Column10]]</f>
        <v>0</v>
      </c>
      <c r="AG18" s="42"/>
      <c r="AH18" s="73"/>
    </row>
    <row r="19" spans="1:34" s="5" customFormat="1" ht="36" customHeight="1">
      <c r="A19" s="71"/>
      <c r="B19" s="43"/>
      <c r="C19" s="43" t="s">
        <v>152</v>
      </c>
      <c r="D19" s="35" t="s">
        <v>151</v>
      </c>
      <c r="E19" s="35" t="s">
        <v>103</v>
      </c>
      <c r="F19" s="35" t="s">
        <v>93</v>
      </c>
      <c r="G19" s="35"/>
      <c r="H19" s="36">
        <v>3</v>
      </c>
      <c r="I19" s="36">
        <v>111.7</v>
      </c>
      <c r="J19" s="35">
        <f t="shared" si="0"/>
        <v>335.1</v>
      </c>
      <c r="K19" s="41">
        <f t="shared" si="1"/>
        <v>335.1</v>
      </c>
      <c r="L19" s="42">
        <v>1</v>
      </c>
      <c r="M19" s="41">
        <f t="shared" si="2"/>
        <v>335.1</v>
      </c>
      <c r="N19" s="42">
        <v>1</v>
      </c>
      <c r="O19" s="41">
        <f t="shared" si="3"/>
        <v>335.1</v>
      </c>
      <c r="P19" s="42">
        <v>1</v>
      </c>
      <c r="Q19" s="41">
        <f t="shared" si="4"/>
        <v>335.1</v>
      </c>
      <c r="R19" s="42">
        <v>1</v>
      </c>
      <c r="S19" s="41">
        <f t="shared" si="5"/>
        <v>335.1</v>
      </c>
      <c r="T19" s="42">
        <v>1</v>
      </c>
      <c r="U19" s="41">
        <f t="shared" si="6"/>
        <v>335.1</v>
      </c>
      <c r="V19" s="42">
        <v>1</v>
      </c>
      <c r="W19" s="52"/>
      <c r="X19" s="74"/>
      <c r="Y19" s="41">
        <f t="shared" si="7"/>
        <v>335.1</v>
      </c>
      <c r="Z19" s="42">
        <v>1</v>
      </c>
      <c r="AA19" s="16"/>
      <c r="AB19" s="17"/>
      <c r="AC19" s="41">
        <f>Table1[[#This Row],[Column30]]*Table1[[#This Row],[Column10]]</f>
        <v>335.1</v>
      </c>
      <c r="AD19" s="42">
        <v>1</v>
      </c>
      <c r="AE19" s="42" t="s">
        <v>276</v>
      </c>
      <c r="AF19" s="75">
        <f>Table1[[#This Row],[Column33]]*Table1[[#This Row],[Column10]]</f>
        <v>0</v>
      </c>
      <c r="AG19" s="42"/>
      <c r="AH19" s="73"/>
    </row>
    <row r="20" spans="1:34" s="5" customFormat="1" ht="36" customHeight="1">
      <c r="A20" s="71"/>
      <c r="B20" s="43"/>
      <c r="C20" s="43" t="s">
        <v>152</v>
      </c>
      <c r="D20" s="35" t="s">
        <v>151</v>
      </c>
      <c r="E20" s="35" t="s">
        <v>104</v>
      </c>
      <c r="F20" s="35" t="s">
        <v>93</v>
      </c>
      <c r="G20" s="35"/>
      <c r="H20" s="36">
        <v>2</v>
      </c>
      <c r="I20" s="36">
        <v>21.8</v>
      </c>
      <c r="J20" s="35">
        <f>I20*H20</f>
        <v>43.6</v>
      </c>
      <c r="K20" s="41">
        <f>L20*$J20</f>
        <v>43.6</v>
      </c>
      <c r="L20" s="42">
        <v>1</v>
      </c>
      <c r="M20" s="41">
        <f t="shared" si="2"/>
        <v>43.6</v>
      </c>
      <c r="N20" s="42">
        <v>1</v>
      </c>
      <c r="O20" s="41">
        <f>P20*$J20</f>
        <v>43.6</v>
      </c>
      <c r="P20" s="42">
        <v>1</v>
      </c>
      <c r="Q20" s="41">
        <f>R20*$J20</f>
        <v>43.6</v>
      </c>
      <c r="R20" s="42">
        <v>1</v>
      </c>
      <c r="S20" s="41">
        <f t="shared" si="5"/>
        <v>43.6</v>
      </c>
      <c r="T20" s="42">
        <v>1</v>
      </c>
      <c r="U20" s="41">
        <f t="shared" si="6"/>
        <v>43.6</v>
      </c>
      <c r="V20" s="42">
        <v>1</v>
      </c>
      <c r="W20" s="52"/>
      <c r="X20" s="74"/>
      <c r="Y20" s="41">
        <f t="shared" ref="Y20:Y34" si="8">Z20*$J20</f>
        <v>43.6</v>
      </c>
      <c r="Z20" s="42">
        <v>1</v>
      </c>
      <c r="AA20" s="16"/>
      <c r="AB20" s="17"/>
      <c r="AC20" s="41">
        <f>Table1[[#This Row],[Column30]]*Table1[[#This Row],[Column10]]</f>
        <v>43.6</v>
      </c>
      <c r="AD20" s="42">
        <v>1</v>
      </c>
      <c r="AE20" s="42" t="s">
        <v>276</v>
      </c>
      <c r="AF20" s="75">
        <f>Table1[[#This Row],[Column33]]*Table1[[#This Row],[Column10]]</f>
        <v>0</v>
      </c>
      <c r="AG20" s="42"/>
      <c r="AH20" s="73"/>
    </row>
    <row r="21" spans="1:34" s="5" customFormat="1" ht="36" customHeight="1">
      <c r="A21" s="71"/>
      <c r="B21" s="43"/>
      <c r="C21" s="43" t="s">
        <v>152</v>
      </c>
      <c r="D21" s="35" t="s">
        <v>151</v>
      </c>
      <c r="E21" s="35" t="s">
        <v>87</v>
      </c>
      <c r="F21" s="35" t="s">
        <v>94</v>
      </c>
      <c r="G21" s="35"/>
      <c r="H21" s="36">
        <v>1</v>
      </c>
      <c r="I21" s="36">
        <v>136.19999999999999</v>
      </c>
      <c r="J21" s="35">
        <f>I21*H21</f>
        <v>136.19999999999999</v>
      </c>
      <c r="K21" s="41">
        <f>L21*$J21</f>
        <v>136.19999999999999</v>
      </c>
      <c r="L21" s="42">
        <v>1</v>
      </c>
      <c r="M21" s="41">
        <f t="shared" si="2"/>
        <v>136.19999999999999</v>
      </c>
      <c r="N21" s="42">
        <v>1</v>
      </c>
      <c r="O21" s="41">
        <f>P21*$J21</f>
        <v>136.19999999999999</v>
      </c>
      <c r="P21" s="42">
        <v>1</v>
      </c>
      <c r="Q21" s="41">
        <f>R21*$J21</f>
        <v>136.19999999999999</v>
      </c>
      <c r="R21" s="42">
        <v>1</v>
      </c>
      <c r="S21" s="41">
        <f t="shared" si="5"/>
        <v>136.19999999999999</v>
      </c>
      <c r="T21" s="42">
        <v>1</v>
      </c>
      <c r="U21" s="41">
        <f t="shared" si="6"/>
        <v>136.19999999999999</v>
      </c>
      <c r="V21" s="42">
        <v>1</v>
      </c>
      <c r="W21" s="52"/>
      <c r="X21" s="74"/>
      <c r="Y21" s="41">
        <f t="shared" si="8"/>
        <v>136.19999999999999</v>
      </c>
      <c r="Z21" s="42">
        <v>1</v>
      </c>
      <c r="AA21" s="16"/>
      <c r="AB21" s="17"/>
      <c r="AC21" s="41">
        <f>Table1[[#This Row],[Column30]]*Table1[[#This Row],[Column10]]</f>
        <v>136.19999999999999</v>
      </c>
      <c r="AD21" s="42">
        <v>1</v>
      </c>
      <c r="AE21" s="42" t="s">
        <v>546</v>
      </c>
      <c r="AF21" s="75">
        <f>Table1[[#This Row],[Column33]]*Table1[[#This Row],[Column10]]</f>
        <v>0</v>
      </c>
      <c r="AG21" s="42"/>
      <c r="AH21" s="73"/>
    </row>
    <row r="22" spans="1:34" s="5" customFormat="1" ht="36" customHeight="1">
      <c r="A22" s="71"/>
      <c r="B22" s="43"/>
      <c r="C22" s="43" t="s">
        <v>152</v>
      </c>
      <c r="D22" s="35" t="s">
        <v>151</v>
      </c>
      <c r="E22" s="35" t="s">
        <v>110</v>
      </c>
      <c r="F22" s="35" t="s">
        <v>111</v>
      </c>
      <c r="G22" s="35"/>
      <c r="H22" s="36">
        <v>2</v>
      </c>
      <c r="I22" s="36">
        <v>298.8</v>
      </c>
      <c r="J22" s="35">
        <f>I22*H22</f>
        <v>597.6</v>
      </c>
      <c r="K22" s="41">
        <f>L22*$J22</f>
        <v>597.6</v>
      </c>
      <c r="L22" s="42">
        <v>1</v>
      </c>
      <c r="M22" s="41">
        <f t="shared" si="2"/>
        <v>597.6</v>
      </c>
      <c r="N22" s="42">
        <v>1</v>
      </c>
      <c r="O22" s="41">
        <f>P22*$J22</f>
        <v>597.6</v>
      </c>
      <c r="P22" s="42">
        <v>1</v>
      </c>
      <c r="Q22" s="41">
        <f>R22*$J22</f>
        <v>597.6</v>
      </c>
      <c r="R22" s="42">
        <v>1</v>
      </c>
      <c r="S22" s="41">
        <f t="shared" si="5"/>
        <v>597.6</v>
      </c>
      <c r="T22" s="42">
        <v>1</v>
      </c>
      <c r="U22" s="41">
        <f t="shared" si="6"/>
        <v>597.6</v>
      </c>
      <c r="V22" s="42">
        <v>1</v>
      </c>
      <c r="W22" s="52"/>
      <c r="X22" s="74"/>
      <c r="Y22" s="41">
        <f t="shared" si="8"/>
        <v>597.6</v>
      </c>
      <c r="Z22" s="42">
        <v>1</v>
      </c>
      <c r="AA22" s="16"/>
      <c r="AB22" s="17"/>
      <c r="AC22" s="41">
        <f>Table1[[#This Row],[Column30]]*Table1[[#This Row],[Column10]]</f>
        <v>597.6</v>
      </c>
      <c r="AD22" s="42">
        <v>1</v>
      </c>
      <c r="AE22" s="42" t="s">
        <v>275</v>
      </c>
      <c r="AF22" s="75">
        <f>Table1[[#This Row],[Column33]]*Table1[[#This Row],[Column10]]</f>
        <v>0</v>
      </c>
      <c r="AG22" s="42"/>
      <c r="AH22" s="73"/>
    </row>
    <row r="23" spans="1:34" s="5" customFormat="1" ht="36" customHeight="1">
      <c r="A23" s="71"/>
      <c r="B23" s="43"/>
      <c r="C23" s="43" t="s">
        <v>152</v>
      </c>
      <c r="D23" s="35" t="s">
        <v>151</v>
      </c>
      <c r="E23" s="35" t="s">
        <v>113</v>
      </c>
      <c r="F23" s="35" t="s">
        <v>111</v>
      </c>
      <c r="G23" s="35"/>
      <c r="H23" s="36">
        <v>2</v>
      </c>
      <c r="I23" s="36">
        <v>252.9</v>
      </c>
      <c r="J23" s="35">
        <f t="shared" ref="J23:J32" si="9">I23*H23</f>
        <v>505.8</v>
      </c>
      <c r="K23" s="41">
        <f t="shared" ref="K23:K32" si="10">L23*$J23</f>
        <v>505.8</v>
      </c>
      <c r="L23" s="42">
        <v>1</v>
      </c>
      <c r="M23" s="41">
        <f t="shared" ref="M23:M32" si="11">N23*$J23</f>
        <v>505.8</v>
      </c>
      <c r="N23" s="42">
        <v>1</v>
      </c>
      <c r="O23" s="41">
        <f t="shared" ref="O23:O32" si="12">P23*$J23</f>
        <v>505.8</v>
      </c>
      <c r="P23" s="42">
        <v>1</v>
      </c>
      <c r="Q23" s="41">
        <f t="shared" ref="Q23:Q32" si="13">R23*$J23</f>
        <v>505.8</v>
      </c>
      <c r="R23" s="42">
        <v>1</v>
      </c>
      <c r="S23" s="41">
        <f t="shared" ref="S23:S32" si="14">T23*$J23</f>
        <v>505.8</v>
      </c>
      <c r="T23" s="42">
        <v>1</v>
      </c>
      <c r="U23" s="41">
        <f t="shared" ref="U23:U32" si="15">V23*$J23</f>
        <v>505.8</v>
      </c>
      <c r="V23" s="42">
        <v>1</v>
      </c>
      <c r="W23" s="52"/>
      <c r="X23" s="74"/>
      <c r="Y23" s="41">
        <f t="shared" si="8"/>
        <v>505.8</v>
      </c>
      <c r="Z23" s="42">
        <v>1</v>
      </c>
      <c r="AA23" s="16"/>
      <c r="AB23" s="17"/>
      <c r="AC23" s="41">
        <f>Table1[[#This Row],[Column30]]*Table1[[#This Row],[Column10]]</f>
        <v>505.8</v>
      </c>
      <c r="AD23" s="42">
        <v>1</v>
      </c>
      <c r="AE23" s="42" t="s">
        <v>275</v>
      </c>
      <c r="AF23" s="75">
        <f>Table1[[#This Row],[Column33]]*Table1[[#This Row],[Column10]]</f>
        <v>0</v>
      </c>
      <c r="AG23" s="42"/>
      <c r="AH23" s="73"/>
    </row>
    <row r="24" spans="1:34" s="5" customFormat="1" ht="36" customHeight="1">
      <c r="A24" s="71"/>
      <c r="B24" s="43"/>
      <c r="C24" s="43" t="s">
        <v>152</v>
      </c>
      <c r="D24" s="35" t="s">
        <v>151</v>
      </c>
      <c r="E24" s="35" t="s">
        <v>154</v>
      </c>
      <c r="F24" s="35" t="s">
        <v>111</v>
      </c>
      <c r="G24" s="35"/>
      <c r="H24" s="36">
        <v>1</v>
      </c>
      <c r="I24" s="36">
        <v>265.60000000000002</v>
      </c>
      <c r="J24" s="35">
        <f t="shared" si="9"/>
        <v>265.60000000000002</v>
      </c>
      <c r="K24" s="41">
        <f t="shared" si="10"/>
        <v>265.60000000000002</v>
      </c>
      <c r="L24" s="42">
        <v>1</v>
      </c>
      <c r="M24" s="41">
        <f t="shared" si="11"/>
        <v>265.60000000000002</v>
      </c>
      <c r="N24" s="42">
        <v>1</v>
      </c>
      <c r="O24" s="41">
        <f t="shared" si="12"/>
        <v>265.60000000000002</v>
      </c>
      <c r="P24" s="42">
        <v>1</v>
      </c>
      <c r="Q24" s="41">
        <f t="shared" si="13"/>
        <v>265.60000000000002</v>
      </c>
      <c r="R24" s="42">
        <v>1</v>
      </c>
      <c r="S24" s="41">
        <f t="shared" si="14"/>
        <v>265.60000000000002</v>
      </c>
      <c r="T24" s="42">
        <v>1</v>
      </c>
      <c r="U24" s="41">
        <f t="shared" si="15"/>
        <v>265.60000000000002</v>
      </c>
      <c r="V24" s="42">
        <v>1</v>
      </c>
      <c r="W24" s="52"/>
      <c r="X24" s="74"/>
      <c r="Y24" s="41">
        <f t="shared" si="8"/>
        <v>265.60000000000002</v>
      </c>
      <c r="Z24" s="42">
        <v>1</v>
      </c>
      <c r="AA24" s="16"/>
      <c r="AB24" s="17"/>
      <c r="AC24" s="41">
        <f>Table1[[#This Row],[Column30]]*Table1[[#This Row],[Column10]]</f>
        <v>265.60000000000002</v>
      </c>
      <c r="AD24" s="42">
        <v>1</v>
      </c>
      <c r="AE24" s="42" t="s">
        <v>275</v>
      </c>
      <c r="AF24" s="75">
        <f>Table1[[#This Row],[Column33]]*Table1[[#This Row],[Column10]]</f>
        <v>0</v>
      </c>
      <c r="AG24" s="42"/>
      <c r="AH24" s="73"/>
    </row>
    <row r="25" spans="1:34" s="5" customFormat="1" ht="36" customHeight="1">
      <c r="A25" s="71"/>
      <c r="B25" s="43"/>
      <c r="C25" s="43" t="s">
        <v>153</v>
      </c>
      <c r="D25" s="35" t="s">
        <v>151</v>
      </c>
      <c r="E25" s="35" t="s">
        <v>155</v>
      </c>
      <c r="F25" s="35" t="s">
        <v>111</v>
      </c>
      <c r="G25" s="35"/>
      <c r="H25" s="36">
        <v>12</v>
      </c>
      <c r="I25" s="36">
        <v>183.3</v>
      </c>
      <c r="J25" s="35">
        <f t="shared" si="9"/>
        <v>2199.6000000000004</v>
      </c>
      <c r="K25" s="41">
        <f t="shared" si="10"/>
        <v>2199.6000000000004</v>
      </c>
      <c r="L25" s="42">
        <v>1</v>
      </c>
      <c r="M25" s="41">
        <f t="shared" si="11"/>
        <v>2199.6000000000004</v>
      </c>
      <c r="N25" s="42">
        <v>1</v>
      </c>
      <c r="O25" s="41">
        <f t="shared" si="12"/>
        <v>2199.6000000000004</v>
      </c>
      <c r="P25" s="42">
        <v>1</v>
      </c>
      <c r="Q25" s="41">
        <f t="shared" si="13"/>
        <v>2199.6000000000004</v>
      </c>
      <c r="R25" s="42">
        <v>1</v>
      </c>
      <c r="S25" s="41">
        <f t="shared" si="14"/>
        <v>2199.6000000000004</v>
      </c>
      <c r="T25" s="42">
        <v>1</v>
      </c>
      <c r="U25" s="41">
        <f t="shared" si="15"/>
        <v>2199.6000000000004</v>
      </c>
      <c r="V25" s="42">
        <v>1</v>
      </c>
      <c r="W25" s="52"/>
      <c r="X25" s="74"/>
      <c r="Y25" s="41">
        <f t="shared" si="8"/>
        <v>2199.6000000000004</v>
      </c>
      <c r="Z25" s="42">
        <v>1</v>
      </c>
      <c r="AA25" s="16"/>
      <c r="AB25" s="17"/>
      <c r="AC25" s="41">
        <f>Table1[[#This Row],[Column30]]*Table1[[#This Row],[Column10]]</f>
        <v>2199.6000000000004</v>
      </c>
      <c r="AD25" s="42">
        <v>1</v>
      </c>
      <c r="AE25" s="42" t="s">
        <v>276</v>
      </c>
      <c r="AF25" s="75">
        <f>Table1[[#This Row],[Column33]]*Table1[[#This Row],[Column10]]</f>
        <v>0</v>
      </c>
      <c r="AG25" s="42"/>
      <c r="AH25" s="73"/>
    </row>
    <row r="26" spans="1:34" s="5" customFormat="1" ht="36" customHeight="1">
      <c r="A26" s="71"/>
      <c r="B26" s="43"/>
      <c r="C26" s="43" t="s">
        <v>152</v>
      </c>
      <c r="D26" s="35" t="s">
        <v>151</v>
      </c>
      <c r="E26" s="35" t="s">
        <v>156</v>
      </c>
      <c r="F26" s="35" t="s">
        <v>111</v>
      </c>
      <c r="G26" s="35"/>
      <c r="H26" s="36">
        <v>3</v>
      </c>
      <c r="I26" s="36">
        <v>354.1</v>
      </c>
      <c r="J26" s="35">
        <f t="shared" si="9"/>
        <v>1062.3000000000002</v>
      </c>
      <c r="K26" s="41">
        <f t="shared" si="10"/>
        <v>1062.3000000000002</v>
      </c>
      <c r="L26" s="42">
        <v>1</v>
      </c>
      <c r="M26" s="41">
        <f t="shared" si="11"/>
        <v>1062.3000000000002</v>
      </c>
      <c r="N26" s="42">
        <v>1</v>
      </c>
      <c r="O26" s="41">
        <f t="shared" si="12"/>
        <v>1062.3000000000002</v>
      </c>
      <c r="P26" s="42">
        <v>1</v>
      </c>
      <c r="Q26" s="41">
        <f t="shared" si="13"/>
        <v>1062.3000000000002</v>
      </c>
      <c r="R26" s="42">
        <v>1</v>
      </c>
      <c r="S26" s="41">
        <f t="shared" si="14"/>
        <v>1062.3000000000002</v>
      </c>
      <c r="T26" s="42">
        <v>1</v>
      </c>
      <c r="U26" s="41">
        <f t="shared" si="15"/>
        <v>1062.3000000000002</v>
      </c>
      <c r="V26" s="42">
        <v>1</v>
      </c>
      <c r="W26" s="52"/>
      <c r="X26" s="74"/>
      <c r="Y26" s="41">
        <f t="shared" si="8"/>
        <v>1062.3000000000002</v>
      </c>
      <c r="Z26" s="42">
        <v>1</v>
      </c>
      <c r="AA26" s="16"/>
      <c r="AB26" s="17"/>
      <c r="AC26" s="41">
        <f>Table1[[#This Row],[Column30]]*Table1[[#This Row],[Column10]]</f>
        <v>1062.3000000000002</v>
      </c>
      <c r="AD26" s="42">
        <v>1</v>
      </c>
      <c r="AE26" s="42" t="s">
        <v>275</v>
      </c>
      <c r="AF26" s="75">
        <f>Table1[[#This Row],[Column33]]*Table1[[#This Row],[Column10]]</f>
        <v>0</v>
      </c>
      <c r="AG26" s="42"/>
      <c r="AH26" s="73"/>
    </row>
    <row r="27" spans="1:34" s="5" customFormat="1" ht="36" customHeight="1">
      <c r="A27" s="71"/>
      <c r="B27" s="43"/>
      <c r="C27" s="43" t="s">
        <v>152</v>
      </c>
      <c r="D27" s="35" t="s">
        <v>151</v>
      </c>
      <c r="E27" s="35" t="s">
        <v>157</v>
      </c>
      <c r="F27" s="35" t="s">
        <v>111</v>
      </c>
      <c r="G27" s="35"/>
      <c r="H27" s="36">
        <v>9</v>
      </c>
      <c r="I27" s="36">
        <v>343.7</v>
      </c>
      <c r="J27" s="35">
        <f t="shared" si="9"/>
        <v>3093.2999999999997</v>
      </c>
      <c r="K27" s="41">
        <f t="shared" si="10"/>
        <v>3093.2999999999997</v>
      </c>
      <c r="L27" s="42">
        <v>1</v>
      </c>
      <c r="M27" s="41">
        <f t="shared" si="11"/>
        <v>3093.2999999999997</v>
      </c>
      <c r="N27" s="42">
        <v>1</v>
      </c>
      <c r="O27" s="41">
        <f t="shared" si="12"/>
        <v>3093.2999999999997</v>
      </c>
      <c r="P27" s="42">
        <v>1</v>
      </c>
      <c r="Q27" s="41">
        <f t="shared" si="13"/>
        <v>3093.2999999999997</v>
      </c>
      <c r="R27" s="42">
        <v>1</v>
      </c>
      <c r="S27" s="41">
        <f t="shared" si="14"/>
        <v>3093.2999999999997</v>
      </c>
      <c r="T27" s="42">
        <v>1</v>
      </c>
      <c r="U27" s="41">
        <f t="shared" si="15"/>
        <v>3093.2999999999997</v>
      </c>
      <c r="V27" s="42">
        <v>1</v>
      </c>
      <c r="W27" s="52"/>
      <c r="X27" s="74"/>
      <c r="Y27" s="41">
        <f t="shared" si="8"/>
        <v>3093.2999999999997</v>
      </c>
      <c r="Z27" s="42">
        <v>1</v>
      </c>
      <c r="AA27" s="16"/>
      <c r="AB27" s="17"/>
      <c r="AC27" s="41">
        <f>Table1[[#This Row],[Column30]]*Table1[[#This Row],[Column10]]</f>
        <v>3093.2999999999997</v>
      </c>
      <c r="AD27" s="42">
        <v>1</v>
      </c>
      <c r="AE27" s="42" t="s">
        <v>275</v>
      </c>
      <c r="AF27" s="75">
        <f>Table1[[#This Row],[Column33]]*Table1[[#This Row],[Column10]]</f>
        <v>0</v>
      </c>
      <c r="AG27" s="42"/>
      <c r="AH27" s="73"/>
    </row>
    <row r="28" spans="1:34" s="5" customFormat="1" ht="36" customHeight="1">
      <c r="A28" s="71"/>
      <c r="B28" s="43"/>
      <c r="C28" s="43" t="s">
        <v>152</v>
      </c>
      <c r="D28" s="35" t="s">
        <v>151</v>
      </c>
      <c r="E28" s="35" t="s">
        <v>158</v>
      </c>
      <c r="F28" s="35" t="s">
        <v>111</v>
      </c>
      <c r="G28" s="35"/>
      <c r="H28" s="36">
        <v>1</v>
      </c>
      <c r="I28" s="36">
        <v>303</v>
      </c>
      <c r="J28" s="35">
        <f t="shared" si="9"/>
        <v>303</v>
      </c>
      <c r="K28" s="41">
        <f t="shared" si="10"/>
        <v>303</v>
      </c>
      <c r="L28" s="42">
        <v>1</v>
      </c>
      <c r="M28" s="41">
        <f t="shared" si="11"/>
        <v>303</v>
      </c>
      <c r="N28" s="42">
        <v>1</v>
      </c>
      <c r="O28" s="41">
        <f t="shared" si="12"/>
        <v>303</v>
      </c>
      <c r="P28" s="42">
        <v>1</v>
      </c>
      <c r="Q28" s="41">
        <f t="shared" si="13"/>
        <v>303</v>
      </c>
      <c r="R28" s="42">
        <v>1</v>
      </c>
      <c r="S28" s="41">
        <f t="shared" si="14"/>
        <v>303</v>
      </c>
      <c r="T28" s="42">
        <v>1</v>
      </c>
      <c r="U28" s="41">
        <f t="shared" si="15"/>
        <v>303</v>
      </c>
      <c r="V28" s="42">
        <v>1</v>
      </c>
      <c r="W28" s="52"/>
      <c r="X28" s="74"/>
      <c r="Y28" s="41">
        <f t="shared" si="8"/>
        <v>303</v>
      </c>
      <c r="Z28" s="42">
        <v>1</v>
      </c>
      <c r="AA28" s="16"/>
      <c r="AB28" s="17"/>
      <c r="AC28" s="41">
        <f>Table1[[#This Row],[Column30]]*Table1[[#This Row],[Column10]]</f>
        <v>303</v>
      </c>
      <c r="AD28" s="42">
        <v>1</v>
      </c>
      <c r="AE28" s="42" t="s">
        <v>275</v>
      </c>
      <c r="AF28" s="75">
        <f>Table1[[#This Row],[Column33]]*Table1[[#This Row],[Column10]]</f>
        <v>0</v>
      </c>
      <c r="AG28" s="42"/>
      <c r="AH28" s="73"/>
    </row>
    <row r="29" spans="1:34" s="5" customFormat="1" ht="36" customHeight="1">
      <c r="A29" s="71"/>
      <c r="B29" s="43"/>
      <c r="C29" s="43" t="s">
        <v>152</v>
      </c>
      <c r="D29" s="35" t="s">
        <v>151</v>
      </c>
      <c r="E29" s="35" t="s">
        <v>159</v>
      </c>
      <c r="F29" s="35" t="s">
        <v>111</v>
      </c>
      <c r="G29" s="35"/>
      <c r="H29" s="36">
        <v>1</v>
      </c>
      <c r="I29" s="36">
        <v>279.89999999999998</v>
      </c>
      <c r="J29" s="35">
        <f t="shared" si="9"/>
        <v>279.89999999999998</v>
      </c>
      <c r="K29" s="41">
        <f t="shared" si="10"/>
        <v>279.89999999999998</v>
      </c>
      <c r="L29" s="42">
        <v>1</v>
      </c>
      <c r="M29" s="41">
        <f t="shared" si="11"/>
        <v>279.89999999999998</v>
      </c>
      <c r="N29" s="42">
        <v>1</v>
      </c>
      <c r="O29" s="41">
        <f t="shared" si="12"/>
        <v>279.89999999999998</v>
      </c>
      <c r="P29" s="42">
        <v>1</v>
      </c>
      <c r="Q29" s="41">
        <f t="shared" si="13"/>
        <v>279.89999999999998</v>
      </c>
      <c r="R29" s="42">
        <v>1</v>
      </c>
      <c r="S29" s="41">
        <f t="shared" si="14"/>
        <v>279.89999999999998</v>
      </c>
      <c r="T29" s="42">
        <v>1</v>
      </c>
      <c r="U29" s="41">
        <f t="shared" si="15"/>
        <v>279.89999999999998</v>
      </c>
      <c r="V29" s="42">
        <v>1</v>
      </c>
      <c r="W29" s="52"/>
      <c r="X29" s="74"/>
      <c r="Y29" s="41">
        <f t="shared" si="8"/>
        <v>279.89999999999998</v>
      </c>
      <c r="Z29" s="42">
        <v>1</v>
      </c>
      <c r="AA29" s="16"/>
      <c r="AB29" s="17"/>
      <c r="AC29" s="41">
        <f>Table1[[#This Row],[Column30]]*Table1[[#This Row],[Column10]]</f>
        <v>279.89999999999998</v>
      </c>
      <c r="AD29" s="42">
        <v>1</v>
      </c>
      <c r="AE29" s="42" t="s">
        <v>275</v>
      </c>
      <c r="AF29" s="75">
        <f>Table1[[#This Row],[Column33]]*Table1[[#This Row],[Column10]]</f>
        <v>0</v>
      </c>
      <c r="AG29" s="42"/>
      <c r="AH29" s="73"/>
    </row>
    <row r="30" spans="1:34" s="5" customFormat="1" ht="36" customHeight="1">
      <c r="A30" s="71"/>
      <c r="B30" s="43"/>
      <c r="C30" s="43" t="s">
        <v>152</v>
      </c>
      <c r="D30" s="35" t="s">
        <v>151</v>
      </c>
      <c r="E30" s="35" t="s">
        <v>160</v>
      </c>
      <c r="F30" s="35" t="s">
        <v>111</v>
      </c>
      <c r="G30" s="35"/>
      <c r="H30" s="36">
        <v>1</v>
      </c>
      <c r="I30" s="36">
        <v>297.8</v>
      </c>
      <c r="J30" s="35">
        <f t="shared" si="9"/>
        <v>297.8</v>
      </c>
      <c r="K30" s="41">
        <f t="shared" si="10"/>
        <v>297.8</v>
      </c>
      <c r="L30" s="42">
        <v>1</v>
      </c>
      <c r="M30" s="41">
        <f t="shared" si="11"/>
        <v>297.8</v>
      </c>
      <c r="N30" s="42">
        <v>1</v>
      </c>
      <c r="O30" s="41">
        <f t="shared" si="12"/>
        <v>297.8</v>
      </c>
      <c r="P30" s="42">
        <v>1</v>
      </c>
      <c r="Q30" s="41">
        <f t="shared" si="13"/>
        <v>297.8</v>
      </c>
      <c r="R30" s="42">
        <v>1</v>
      </c>
      <c r="S30" s="41">
        <f t="shared" si="14"/>
        <v>297.8</v>
      </c>
      <c r="T30" s="42">
        <v>1</v>
      </c>
      <c r="U30" s="41">
        <f t="shared" si="15"/>
        <v>297.8</v>
      </c>
      <c r="V30" s="42">
        <v>1</v>
      </c>
      <c r="W30" s="52"/>
      <c r="X30" s="74"/>
      <c r="Y30" s="41">
        <f t="shared" si="8"/>
        <v>297.8</v>
      </c>
      <c r="Z30" s="42">
        <v>1</v>
      </c>
      <c r="AA30" s="16"/>
      <c r="AB30" s="17"/>
      <c r="AC30" s="41">
        <f>Table1[[#This Row],[Column30]]*Table1[[#This Row],[Column10]]</f>
        <v>297.8</v>
      </c>
      <c r="AD30" s="42">
        <v>1</v>
      </c>
      <c r="AE30" s="42" t="s">
        <v>275</v>
      </c>
      <c r="AF30" s="75">
        <f>Table1[[#This Row],[Column33]]*Table1[[#This Row],[Column10]]</f>
        <v>0</v>
      </c>
      <c r="AG30" s="42"/>
      <c r="AH30" s="73"/>
    </row>
    <row r="31" spans="1:34" s="5" customFormat="1" ht="36" customHeight="1">
      <c r="A31" s="71"/>
      <c r="B31" s="43"/>
      <c r="C31" s="43" t="s">
        <v>152</v>
      </c>
      <c r="D31" s="35" t="s">
        <v>151</v>
      </c>
      <c r="E31" s="35" t="s">
        <v>161</v>
      </c>
      <c r="F31" s="35" t="s">
        <v>111</v>
      </c>
      <c r="G31" s="35"/>
      <c r="H31" s="36">
        <v>4</v>
      </c>
      <c r="I31" s="36">
        <v>268.10000000000002</v>
      </c>
      <c r="J31" s="35">
        <f t="shared" si="9"/>
        <v>1072.4000000000001</v>
      </c>
      <c r="K31" s="41">
        <f t="shared" si="10"/>
        <v>1072.4000000000001</v>
      </c>
      <c r="L31" s="42">
        <v>1</v>
      </c>
      <c r="M31" s="41">
        <f t="shared" si="11"/>
        <v>1072.4000000000001</v>
      </c>
      <c r="N31" s="42">
        <v>1</v>
      </c>
      <c r="O31" s="41">
        <f t="shared" si="12"/>
        <v>1072.4000000000001</v>
      </c>
      <c r="P31" s="42">
        <v>1</v>
      </c>
      <c r="Q31" s="41">
        <f t="shared" si="13"/>
        <v>1072.4000000000001</v>
      </c>
      <c r="R31" s="42">
        <v>1</v>
      </c>
      <c r="S31" s="41">
        <f t="shared" si="14"/>
        <v>1072.4000000000001</v>
      </c>
      <c r="T31" s="42">
        <v>1</v>
      </c>
      <c r="U31" s="41">
        <f t="shared" si="15"/>
        <v>1072.4000000000001</v>
      </c>
      <c r="V31" s="42">
        <v>1</v>
      </c>
      <c r="W31" s="52"/>
      <c r="X31" s="74"/>
      <c r="Y31" s="41">
        <f t="shared" si="8"/>
        <v>1072.4000000000001</v>
      </c>
      <c r="Z31" s="42">
        <v>1</v>
      </c>
      <c r="AA31" s="16"/>
      <c r="AB31" s="17"/>
      <c r="AC31" s="41">
        <f>Table1[[#This Row],[Column30]]*Table1[[#This Row],[Column10]]</f>
        <v>1072.4000000000001</v>
      </c>
      <c r="AD31" s="42">
        <v>1</v>
      </c>
      <c r="AE31" s="42" t="s">
        <v>275</v>
      </c>
      <c r="AF31" s="75">
        <f>Table1[[#This Row],[Column33]]*Table1[[#This Row],[Column10]]</f>
        <v>0</v>
      </c>
      <c r="AG31" s="42"/>
      <c r="AH31" s="73"/>
    </row>
    <row r="32" spans="1:34" s="5" customFormat="1" ht="36" customHeight="1">
      <c r="A32" s="71"/>
      <c r="B32" s="43"/>
      <c r="C32" s="43" t="s">
        <v>152</v>
      </c>
      <c r="D32" s="35" t="s">
        <v>151</v>
      </c>
      <c r="E32" s="35" t="s">
        <v>162</v>
      </c>
      <c r="F32" s="35" t="s">
        <v>111</v>
      </c>
      <c r="G32" s="35"/>
      <c r="H32" s="36">
        <v>1</v>
      </c>
      <c r="I32" s="36">
        <v>279.3</v>
      </c>
      <c r="J32" s="35">
        <f t="shared" si="9"/>
        <v>279.3</v>
      </c>
      <c r="K32" s="41">
        <f t="shared" si="10"/>
        <v>279.3</v>
      </c>
      <c r="L32" s="42">
        <v>1</v>
      </c>
      <c r="M32" s="41">
        <f t="shared" si="11"/>
        <v>279.3</v>
      </c>
      <c r="N32" s="42">
        <v>1</v>
      </c>
      <c r="O32" s="41">
        <f t="shared" si="12"/>
        <v>279.3</v>
      </c>
      <c r="P32" s="42">
        <v>1</v>
      </c>
      <c r="Q32" s="41">
        <f t="shared" si="13"/>
        <v>279.3</v>
      </c>
      <c r="R32" s="42">
        <v>1</v>
      </c>
      <c r="S32" s="41">
        <f t="shared" si="14"/>
        <v>279.3</v>
      </c>
      <c r="T32" s="42">
        <v>1</v>
      </c>
      <c r="U32" s="41">
        <f t="shared" si="15"/>
        <v>279.3</v>
      </c>
      <c r="V32" s="42">
        <v>1</v>
      </c>
      <c r="W32" s="52"/>
      <c r="X32" s="74"/>
      <c r="Y32" s="41">
        <f t="shared" si="8"/>
        <v>279.3</v>
      </c>
      <c r="Z32" s="42">
        <v>1</v>
      </c>
      <c r="AA32" s="16"/>
      <c r="AB32" s="17"/>
      <c r="AC32" s="41">
        <f>Table1[[#This Row],[Column30]]*Table1[[#This Row],[Column10]]</f>
        <v>279.3</v>
      </c>
      <c r="AD32" s="42">
        <v>1</v>
      </c>
      <c r="AE32" s="42" t="s">
        <v>275</v>
      </c>
      <c r="AF32" s="75">
        <f>Table1[[#This Row],[Column33]]*Table1[[#This Row],[Column10]]</f>
        <v>0</v>
      </c>
      <c r="AG32" s="42"/>
      <c r="AH32" s="73"/>
    </row>
    <row r="33" spans="1:34" s="5" customFormat="1" ht="36" customHeight="1">
      <c r="A33" s="71"/>
      <c r="B33" s="43"/>
      <c r="C33" s="43"/>
      <c r="D33" s="35" t="s">
        <v>151</v>
      </c>
      <c r="E33" s="35" t="s">
        <v>474</v>
      </c>
      <c r="F33" s="35" t="s">
        <v>476</v>
      </c>
      <c r="G33" s="35"/>
      <c r="H33" s="36">
        <v>688</v>
      </c>
      <c r="I33" s="36">
        <v>0.11700000000000001</v>
      </c>
      <c r="J33" s="112">
        <f>I33*H33</f>
        <v>80.496000000000009</v>
      </c>
      <c r="K33" s="113">
        <f>L33*$J33</f>
        <v>80.496000000000009</v>
      </c>
      <c r="L33" s="42">
        <v>1</v>
      </c>
      <c r="M33" s="113">
        <f>N33*$J33</f>
        <v>80.496000000000009</v>
      </c>
      <c r="N33" s="42">
        <v>1</v>
      </c>
      <c r="O33" s="113">
        <f>P33*$J33</f>
        <v>80.496000000000009</v>
      </c>
      <c r="P33" s="42">
        <v>1</v>
      </c>
      <c r="Q33" s="113">
        <f>R33*$J33</f>
        <v>80.496000000000009</v>
      </c>
      <c r="R33" s="42">
        <v>1</v>
      </c>
      <c r="S33" s="113">
        <f>T33*$J33</f>
        <v>80.496000000000009</v>
      </c>
      <c r="T33" s="42">
        <v>1</v>
      </c>
      <c r="U33" s="113">
        <f>V33*$J33</f>
        <v>80.496000000000009</v>
      </c>
      <c r="V33" s="42">
        <v>1</v>
      </c>
      <c r="W33" s="52"/>
      <c r="X33" s="74"/>
      <c r="Y33" s="41">
        <f t="shared" si="8"/>
        <v>80.496000000000009</v>
      </c>
      <c r="Z33" s="42">
        <v>1</v>
      </c>
      <c r="AA33" s="114"/>
      <c r="AB33" s="17"/>
      <c r="AC33" s="41">
        <f>Table1[[#This Row],[Column30]]*Table1[[#This Row],[Column10]]</f>
        <v>80.496000000000009</v>
      </c>
      <c r="AD33" s="42">
        <v>1</v>
      </c>
      <c r="AE33" s="42" t="s">
        <v>516</v>
      </c>
      <c r="AF33" s="115">
        <f>Table1[[#This Row],[Column33]]*Table1[[#This Row],[Column10]]</f>
        <v>0</v>
      </c>
      <c r="AG33" s="116"/>
      <c r="AH33" s="117"/>
    </row>
    <row r="34" spans="1:34" s="5" customFormat="1" ht="36" customHeight="1">
      <c r="A34" s="71"/>
      <c r="B34" s="43"/>
      <c r="C34" s="43"/>
      <c r="D34" s="35" t="s">
        <v>151</v>
      </c>
      <c r="E34" s="35" t="s">
        <v>475</v>
      </c>
      <c r="F34" s="35" t="s">
        <v>476</v>
      </c>
      <c r="G34" s="35"/>
      <c r="H34" s="36">
        <v>72</v>
      </c>
      <c r="I34" s="36">
        <v>0.19600000000000001</v>
      </c>
      <c r="J34" s="112">
        <f>I34*H34</f>
        <v>14.112</v>
      </c>
      <c r="K34" s="113">
        <f>L34*$J34</f>
        <v>14.112</v>
      </c>
      <c r="L34" s="42">
        <v>1</v>
      </c>
      <c r="M34" s="113">
        <f>N34*$J34</f>
        <v>14.112</v>
      </c>
      <c r="N34" s="42">
        <v>1</v>
      </c>
      <c r="O34" s="113">
        <f>P34*$J34</f>
        <v>14.112</v>
      </c>
      <c r="P34" s="42">
        <v>1</v>
      </c>
      <c r="Q34" s="113">
        <f>R34*$J34</f>
        <v>14.112</v>
      </c>
      <c r="R34" s="42">
        <v>1</v>
      </c>
      <c r="S34" s="113">
        <f>T34*$J34</f>
        <v>14.112</v>
      </c>
      <c r="T34" s="42">
        <v>1</v>
      </c>
      <c r="U34" s="113">
        <f>V34*$J34</f>
        <v>14.112</v>
      </c>
      <c r="V34" s="42">
        <v>1</v>
      </c>
      <c r="W34" s="52"/>
      <c r="X34" s="74"/>
      <c r="Y34" s="41">
        <f t="shared" si="8"/>
        <v>14.112</v>
      </c>
      <c r="Z34" s="42">
        <v>1</v>
      </c>
      <c r="AA34" s="114"/>
      <c r="AB34" s="17"/>
      <c r="AC34" s="41">
        <f>Table1[[#This Row],[Column30]]*Table1[[#This Row],[Column10]]</f>
        <v>14.112</v>
      </c>
      <c r="AD34" s="42">
        <v>1</v>
      </c>
      <c r="AE34" s="42" t="s">
        <v>516</v>
      </c>
      <c r="AF34" s="115">
        <f>Table1[[#This Row],[Column33]]*Table1[[#This Row],[Column10]]</f>
        <v>0</v>
      </c>
      <c r="AG34" s="116"/>
      <c r="AH34" s="117"/>
    </row>
    <row r="35" spans="1:34" s="5" customFormat="1" ht="36" customHeight="1">
      <c r="A35" s="70"/>
      <c r="B35" s="49"/>
      <c r="C35" s="50"/>
      <c r="D35" s="51" t="s">
        <v>163</v>
      </c>
      <c r="E35" s="52"/>
      <c r="F35" s="52"/>
      <c r="G35" s="53"/>
      <c r="H35" s="54"/>
      <c r="I35" s="55"/>
      <c r="J35" s="146">
        <f>SUM(J36:J109)</f>
        <v>77204.85199999997</v>
      </c>
      <c r="K35" s="56">
        <f>SUM(K36:K109)</f>
        <v>77204.85199999997</v>
      </c>
      <c r="L35" s="154">
        <f>K35/J35</f>
        <v>1</v>
      </c>
      <c r="M35" s="56">
        <f>SUM(M36:M109)</f>
        <v>77204.85199999997</v>
      </c>
      <c r="N35" s="154">
        <f>M35/J35</f>
        <v>1</v>
      </c>
      <c r="O35" s="56">
        <f>SUM(O36:O109)</f>
        <v>75811.199999999983</v>
      </c>
      <c r="P35" s="154">
        <f>O35/J35</f>
        <v>0.98194864747619759</v>
      </c>
      <c r="Q35" s="56">
        <f>SUM(Q36:Q109)</f>
        <v>68427.08199999998</v>
      </c>
      <c r="R35" s="154">
        <f>Q35/J35</f>
        <v>0.88630546173445168</v>
      </c>
      <c r="S35" s="56">
        <f>SUM(S36:S109)</f>
        <v>46802.920000000013</v>
      </c>
      <c r="T35" s="155">
        <f>S35/J35</f>
        <v>0.60621733981175208</v>
      </c>
      <c r="U35" s="56">
        <f>SUM(U36:U109)</f>
        <v>28400.200000000004</v>
      </c>
      <c r="V35" s="154">
        <f>U35/J35</f>
        <v>0.36785511874305538</v>
      </c>
      <c r="W35" s="108"/>
      <c r="X35" s="108"/>
      <c r="Y35" s="107">
        <f>SUM(Y36:Y109)</f>
        <v>12062.1</v>
      </c>
      <c r="Z35" s="66">
        <f>Y35/J35</f>
        <v>0.1562349993236177</v>
      </c>
      <c r="AA35" s="109"/>
      <c r="AB35" s="110"/>
      <c r="AC35" s="107">
        <f>SUM(AC36:AC109)</f>
        <v>8920.1</v>
      </c>
      <c r="AD35" s="66">
        <f>AC35/J35</f>
        <v>0.11553807524946753</v>
      </c>
      <c r="AE35" s="111"/>
      <c r="AF35" s="107">
        <f>SUM(AF36:AF109)</f>
        <v>0</v>
      </c>
      <c r="AG35" s="106">
        <f>AF35/J35</f>
        <v>0</v>
      </c>
      <c r="AH35" s="72"/>
    </row>
    <row r="36" spans="1:34" s="5" customFormat="1" ht="36" customHeight="1">
      <c r="A36" s="71"/>
      <c r="B36" s="43"/>
      <c r="C36" s="43" t="s">
        <v>203</v>
      </c>
      <c r="D36" s="35" t="s">
        <v>163</v>
      </c>
      <c r="E36" s="35" t="s">
        <v>83</v>
      </c>
      <c r="F36" s="35" t="s">
        <v>93</v>
      </c>
      <c r="G36" s="35"/>
      <c r="H36" s="36">
        <v>1</v>
      </c>
      <c r="I36" s="36">
        <v>553</v>
      </c>
      <c r="J36" s="35">
        <f t="shared" ref="J36:J48" si="16">I36*H36</f>
        <v>553</v>
      </c>
      <c r="K36" s="41">
        <f>L36*$J36</f>
        <v>553</v>
      </c>
      <c r="L36" s="42">
        <v>1</v>
      </c>
      <c r="M36" s="41">
        <f>N36*$J36</f>
        <v>553</v>
      </c>
      <c r="N36" s="42">
        <v>1</v>
      </c>
      <c r="O36" s="41">
        <f>P36*$J36</f>
        <v>553</v>
      </c>
      <c r="P36" s="42">
        <v>1</v>
      </c>
      <c r="Q36" s="41">
        <f>R36*$J36</f>
        <v>553</v>
      </c>
      <c r="R36" s="42">
        <v>1</v>
      </c>
      <c r="S36" s="41">
        <f>T36*$J36</f>
        <v>221.20000000000002</v>
      </c>
      <c r="T36" s="42">
        <v>0.4</v>
      </c>
      <c r="U36" s="41">
        <f>V36*$J36</f>
        <v>0</v>
      </c>
      <c r="V36" s="47">
        <v>0</v>
      </c>
      <c r="W36" s="74"/>
      <c r="X36" s="74"/>
      <c r="Y36" s="41">
        <f t="shared" ref="Y36:Y99" si="17">Z36*$J36</f>
        <v>0</v>
      </c>
      <c r="Z36" s="42"/>
      <c r="AA36" s="16"/>
      <c r="AB36" s="17"/>
      <c r="AC36" s="41">
        <f>Table1[[#This Row],[Column30]]*Table1[[#This Row],[Column10]]</f>
        <v>0</v>
      </c>
      <c r="AD36" s="42"/>
      <c r="AE36" s="42"/>
      <c r="AF36" s="75">
        <f>Table1[[#This Row],[Column33]]*Table1[[#This Row],[Column10]]</f>
        <v>0</v>
      </c>
      <c r="AG36" s="42"/>
      <c r="AH36" s="73"/>
    </row>
    <row r="37" spans="1:34" s="5" customFormat="1" ht="36" customHeight="1">
      <c r="A37" s="71"/>
      <c r="B37" s="43"/>
      <c r="C37" s="43" t="s">
        <v>203</v>
      </c>
      <c r="D37" s="35" t="s">
        <v>163</v>
      </c>
      <c r="E37" s="35" t="s">
        <v>84</v>
      </c>
      <c r="F37" s="35" t="s">
        <v>93</v>
      </c>
      <c r="G37" s="35"/>
      <c r="H37" s="36">
        <v>1</v>
      </c>
      <c r="I37" s="36">
        <v>464.5</v>
      </c>
      <c r="J37" s="35">
        <f t="shared" si="16"/>
        <v>464.5</v>
      </c>
      <c r="K37" s="41">
        <f t="shared" ref="K37:K48" si="18">L37*$J37</f>
        <v>464.5</v>
      </c>
      <c r="L37" s="42">
        <v>1</v>
      </c>
      <c r="M37" s="41">
        <f t="shared" ref="M37:M48" si="19">N37*$J37</f>
        <v>464.5</v>
      </c>
      <c r="N37" s="42">
        <v>1</v>
      </c>
      <c r="O37" s="41">
        <f t="shared" ref="O37:O48" si="20">P37*$J37</f>
        <v>464.5</v>
      </c>
      <c r="P37" s="42">
        <v>1</v>
      </c>
      <c r="Q37" s="41">
        <f t="shared" ref="Q37:Q48" si="21">R37*$J37</f>
        <v>464.5</v>
      </c>
      <c r="R37" s="42">
        <v>1</v>
      </c>
      <c r="S37" s="41">
        <f t="shared" ref="S37:S48" si="22">T37*$J37</f>
        <v>464.5</v>
      </c>
      <c r="T37" s="42">
        <v>1</v>
      </c>
      <c r="U37" s="41">
        <f>V37*$J37</f>
        <v>464.5</v>
      </c>
      <c r="V37" s="47">
        <v>1</v>
      </c>
      <c r="W37" s="74"/>
      <c r="X37" s="74"/>
      <c r="Y37" s="41">
        <f t="shared" si="17"/>
        <v>0</v>
      </c>
      <c r="Z37" s="42"/>
      <c r="AA37" s="16"/>
      <c r="AB37" s="17"/>
      <c r="AC37" s="41">
        <f>Table1[[#This Row],[Column30]]*Table1[[#This Row],[Column10]]</f>
        <v>0</v>
      </c>
      <c r="AD37" s="42"/>
      <c r="AE37" s="42"/>
      <c r="AF37" s="75">
        <f>Table1[[#This Row],[Column33]]*Table1[[#This Row],[Column10]]</f>
        <v>0</v>
      </c>
      <c r="AG37" s="42"/>
      <c r="AH37" s="73"/>
    </row>
    <row r="38" spans="1:34" s="5" customFormat="1" ht="36" customHeight="1">
      <c r="A38" s="71"/>
      <c r="B38" s="43"/>
      <c r="C38" s="43" t="s">
        <v>204</v>
      </c>
      <c r="D38" s="35" t="s">
        <v>163</v>
      </c>
      <c r="E38" s="35" t="s">
        <v>85</v>
      </c>
      <c r="F38" s="35" t="s">
        <v>93</v>
      </c>
      <c r="G38" s="35"/>
      <c r="H38" s="36">
        <v>2</v>
      </c>
      <c r="I38" s="36">
        <v>262.8</v>
      </c>
      <c r="J38" s="35">
        <f t="shared" si="16"/>
        <v>525.6</v>
      </c>
      <c r="K38" s="41">
        <f t="shared" si="18"/>
        <v>525.6</v>
      </c>
      <c r="L38" s="42">
        <v>1</v>
      </c>
      <c r="M38" s="41">
        <f t="shared" si="19"/>
        <v>525.6</v>
      </c>
      <c r="N38" s="42">
        <v>1</v>
      </c>
      <c r="O38" s="41">
        <f t="shared" si="20"/>
        <v>525.6</v>
      </c>
      <c r="P38" s="42">
        <v>1</v>
      </c>
      <c r="Q38" s="41">
        <f t="shared" si="21"/>
        <v>525.6</v>
      </c>
      <c r="R38" s="42">
        <v>1</v>
      </c>
      <c r="S38" s="41">
        <f t="shared" si="22"/>
        <v>525.6</v>
      </c>
      <c r="T38" s="42">
        <v>1</v>
      </c>
      <c r="U38" s="41">
        <f>V38*$J38</f>
        <v>525.6</v>
      </c>
      <c r="V38" s="47">
        <v>1</v>
      </c>
      <c r="W38" s="74"/>
      <c r="X38" s="74"/>
      <c r="Y38" s="41">
        <f t="shared" si="17"/>
        <v>0</v>
      </c>
      <c r="Z38" s="42"/>
      <c r="AA38" s="16"/>
      <c r="AB38" s="17"/>
      <c r="AC38" s="41">
        <f>Table1[[#This Row],[Column30]]*Table1[[#This Row],[Column10]]</f>
        <v>0</v>
      </c>
      <c r="AD38" s="42"/>
      <c r="AE38" s="42"/>
      <c r="AF38" s="75">
        <f>Table1[[#This Row],[Column33]]*Table1[[#This Row],[Column10]]</f>
        <v>0</v>
      </c>
      <c r="AG38" s="42"/>
      <c r="AH38" s="73"/>
    </row>
    <row r="39" spans="1:34" s="5" customFormat="1" ht="36" customHeight="1">
      <c r="A39" s="71"/>
      <c r="B39" s="43"/>
      <c r="C39" s="43" t="s">
        <v>204</v>
      </c>
      <c r="D39" s="35" t="s">
        <v>163</v>
      </c>
      <c r="E39" s="35" t="s">
        <v>86</v>
      </c>
      <c r="F39" s="35" t="s">
        <v>93</v>
      </c>
      <c r="G39" s="35"/>
      <c r="H39" s="36">
        <v>1</v>
      </c>
      <c r="I39" s="36">
        <v>438.5</v>
      </c>
      <c r="J39" s="35">
        <f t="shared" si="16"/>
        <v>438.5</v>
      </c>
      <c r="K39" s="41">
        <f t="shared" si="18"/>
        <v>438.5</v>
      </c>
      <c r="L39" s="42">
        <v>1</v>
      </c>
      <c r="M39" s="41">
        <f t="shared" si="19"/>
        <v>438.5</v>
      </c>
      <c r="N39" s="42">
        <v>1</v>
      </c>
      <c r="O39" s="41">
        <f t="shared" si="20"/>
        <v>438.5</v>
      </c>
      <c r="P39" s="42">
        <v>1</v>
      </c>
      <c r="Q39" s="41">
        <f t="shared" si="21"/>
        <v>438.5</v>
      </c>
      <c r="R39" s="42">
        <v>1</v>
      </c>
      <c r="S39" s="41">
        <f t="shared" si="22"/>
        <v>438.5</v>
      </c>
      <c r="T39" s="42">
        <v>1</v>
      </c>
      <c r="U39" s="41">
        <f t="shared" ref="U39:U48" si="23">V39*$J39</f>
        <v>438.5</v>
      </c>
      <c r="V39" s="47">
        <v>1</v>
      </c>
      <c r="W39" s="74"/>
      <c r="X39" s="74"/>
      <c r="Y39" s="41">
        <f t="shared" si="17"/>
        <v>0</v>
      </c>
      <c r="Z39" s="42"/>
      <c r="AA39" s="16"/>
      <c r="AB39" s="17"/>
      <c r="AC39" s="41">
        <f>Table1[[#This Row],[Column30]]*Table1[[#This Row],[Column10]]</f>
        <v>0</v>
      </c>
      <c r="AD39" s="42"/>
      <c r="AE39" s="42"/>
      <c r="AF39" s="75">
        <f>Table1[[#This Row],[Column33]]*Table1[[#This Row],[Column10]]</f>
        <v>0</v>
      </c>
      <c r="AG39" s="42"/>
      <c r="AH39" s="73"/>
    </row>
    <row r="40" spans="1:34" s="5" customFormat="1" ht="36" customHeight="1">
      <c r="A40" s="71"/>
      <c r="B40" s="43"/>
      <c r="C40" s="43" t="s">
        <v>204</v>
      </c>
      <c r="D40" s="35" t="s">
        <v>163</v>
      </c>
      <c r="E40" s="35" t="s">
        <v>96</v>
      </c>
      <c r="F40" s="35" t="s">
        <v>93</v>
      </c>
      <c r="G40" s="35"/>
      <c r="H40" s="36">
        <v>1</v>
      </c>
      <c r="I40" s="36">
        <v>354.4</v>
      </c>
      <c r="J40" s="35">
        <f t="shared" si="16"/>
        <v>354.4</v>
      </c>
      <c r="K40" s="41">
        <f t="shared" si="18"/>
        <v>354.4</v>
      </c>
      <c r="L40" s="42">
        <v>1</v>
      </c>
      <c r="M40" s="41">
        <f t="shared" si="19"/>
        <v>354.4</v>
      </c>
      <c r="N40" s="42">
        <v>1</v>
      </c>
      <c r="O40" s="41">
        <f t="shared" si="20"/>
        <v>354.4</v>
      </c>
      <c r="P40" s="42">
        <v>1</v>
      </c>
      <c r="Q40" s="41">
        <f t="shared" si="21"/>
        <v>354.4</v>
      </c>
      <c r="R40" s="42">
        <v>1</v>
      </c>
      <c r="S40" s="41">
        <f t="shared" si="22"/>
        <v>354.4</v>
      </c>
      <c r="T40" s="42">
        <v>1</v>
      </c>
      <c r="U40" s="41">
        <f t="shared" si="23"/>
        <v>354.4</v>
      </c>
      <c r="V40" s="47">
        <v>1</v>
      </c>
      <c r="W40" s="74"/>
      <c r="X40" s="74"/>
      <c r="Y40" s="41">
        <f t="shared" si="17"/>
        <v>0</v>
      </c>
      <c r="Z40" s="42"/>
      <c r="AA40" s="16"/>
      <c r="AB40" s="17"/>
      <c r="AC40" s="41">
        <f>Table1[[#This Row],[Column30]]*Table1[[#This Row],[Column10]]</f>
        <v>0</v>
      </c>
      <c r="AD40" s="42"/>
      <c r="AE40" s="42"/>
      <c r="AF40" s="75">
        <f>Table1[[#This Row],[Column33]]*Table1[[#This Row],[Column10]]</f>
        <v>0</v>
      </c>
      <c r="AG40" s="42"/>
      <c r="AH40" s="73"/>
    </row>
    <row r="41" spans="1:34" s="5" customFormat="1" ht="36" customHeight="1">
      <c r="A41" s="71"/>
      <c r="B41" s="43"/>
      <c r="C41" s="43" t="s">
        <v>205</v>
      </c>
      <c r="D41" s="35" t="s">
        <v>163</v>
      </c>
      <c r="E41" s="35" t="s">
        <v>97</v>
      </c>
      <c r="F41" s="35" t="s">
        <v>93</v>
      </c>
      <c r="G41" s="35"/>
      <c r="H41" s="36">
        <v>2</v>
      </c>
      <c r="I41" s="36">
        <v>1571</v>
      </c>
      <c r="J41" s="35">
        <f t="shared" si="16"/>
        <v>3142</v>
      </c>
      <c r="K41" s="41">
        <f t="shared" si="18"/>
        <v>3142</v>
      </c>
      <c r="L41" s="42">
        <v>1</v>
      </c>
      <c r="M41" s="41">
        <f t="shared" si="19"/>
        <v>3142</v>
      </c>
      <c r="N41" s="42">
        <v>1</v>
      </c>
      <c r="O41" s="41">
        <f t="shared" si="20"/>
        <v>3142</v>
      </c>
      <c r="P41" s="42">
        <v>1</v>
      </c>
      <c r="Q41" s="41">
        <f t="shared" si="21"/>
        <v>3142</v>
      </c>
      <c r="R41" s="42">
        <v>1</v>
      </c>
      <c r="S41" s="41">
        <f t="shared" si="22"/>
        <v>3142</v>
      </c>
      <c r="T41" s="42">
        <v>1</v>
      </c>
      <c r="U41" s="41">
        <f t="shared" si="23"/>
        <v>3142</v>
      </c>
      <c r="V41" s="47">
        <v>1</v>
      </c>
      <c r="W41" s="74"/>
      <c r="X41" s="74"/>
      <c r="Y41" s="41">
        <f t="shared" si="17"/>
        <v>3142</v>
      </c>
      <c r="Z41" s="42">
        <v>1</v>
      </c>
      <c r="AA41" s="16"/>
      <c r="AB41" s="17"/>
      <c r="AC41" s="41">
        <f>Table1[[#This Row],[Column30]]*Table1[[#This Row],[Column10]]</f>
        <v>0</v>
      </c>
      <c r="AD41" s="42"/>
      <c r="AE41" s="42"/>
      <c r="AF41" s="75">
        <f>Table1[[#This Row],[Column33]]*Table1[[#This Row],[Column10]]</f>
        <v>0</v>
      </c>
      <c r="AG41" s="42"/>
      <c r="AH41" s="73"/>
    </row>
    <row r="42" spans="1:34" s="5" customFormat="1" ht="36" customHeight="1">
      <c r="A42" s="71"/>
      <c r="B42" s="43"/>
      <c r="C42" s="43" t="s">
        <v>206</v>
      </c>
      <c r="D42" s="35" t="s">
        <v>163</v>
      </c>
      <c r="E42" s="35" t="s">
        <v>98</v>
      </c>
      <c r="F42" s="35" t="s">
        <v>93</v>
      </c>
      <c r="G42" s="35"/>
      <c r="H42" s="36">
        <v>2</v>
      </c>
      <c r="I42" s="36">
        <v>1390.5</v>
      </c>
      <c r="J42" s="35">
        <f t="shared" si="16"/>
        <v>2781</v>
      </c>
      <c r="K42" s="41">
        <f t="shared" si="18"/>
        <v>2781</v>
      </c>
      <c r="L42" s="42">
        <v>1</v>
      </c>
      <c r="M42" s="41">
        <f t="shared" si="19"/>
        <v>2781</v>
      </c>
      <c r="N42" s="42">
        <v>1</v>
      </c>
      <c r="O42" s="41">
        <f t="shared" si="20"/>
        <v>2781</v>
      </c>
      <c r="P42" s="42">
        <v>1</v>
      </c>
      <c r="Q42" s="41">
        <f t="shared" si="21"/>
        <v>2781</v>
      </c>
      <c r="R42" s="42">
        <v>1</v>
      </c>
      <c r="S42" s="41">
        <f t="shared" si="22"/>
        <v>2781</v>
      </c>
      <c r="T42" s="42">
        <v>1</v>
      </c>
      <c r="U42" s="41">
        <f t="shared" si="23"/>
        <v>2781</v>
      </c>
      <c r="V42" s="47">
        <v>1</v>
      </c>
      <c r="W42" s="74"/>
      <c r="X42" s="74"/>
      <c r="Y42" s="41">
        <f t="shared" si="17"/>
        <v>2781</v>
      </c>
      <c r="Z42" s="42">
        <v>1</v>
      </c>
      <c r="AA42" s="16"/>
      <c r="AB42" s="17"/>
      <c r="AC42" s="41">
        <f>Table1[[#This Row],[Column30]]*Table1[[#This Row],[Column10]]</f>
        <v>2781</v>
      </c>
      <c r="AD42" s="42">
        <v>1</v>
      </c>
      <c r="AE42" s="42" t="s">
        <v>551</v>
      </c>
      <c r="AF42" s="75">
        <f>Table1[[#This Row],[Column33]]*Table1[[#This Row],[Column10]]</f>
        <v>0</v>
      </c>
      <c r="AG42" s="42"/>
      <c r="AH42" s="73"/>
    </row>
    <row r="43" spans="1:34" s="5" customFormat="1" ht="36" customHeight="1">
      <c r="A43" s="71"/>
      <c r="B43" s="43"/>
      <c r="C43" s="43" t="s">
        <v>206</v>
      </c>
      <c r="D43" s="35" t="s">
        <v>163</v>
      </c>
      <c r="E43" s="35" t="s">
        <v>99</v>
      </c>
      <c r="F43" s="35" t="s">
        <v>93</v>
      </c>
      <c r="G43" s="35"/>
      <c r="H43" s="36">
        <v>1</v>
      </c>
      <c r="I43" s="36">
        <v>1414.3</v>
      </c>
      <c r="J43" s="35">
        <f t="shared" si="16"/>
        <v>1414.3</v>
      </c>
      <c r="K43" s="41">
        <f t="shared" si="18"/>
        <v>1414.3</v>
      </c>
      <c r="L43" s="42">
        <v>1</v>
      </c>
      <c r="M43" s="41">
        <f t="shared" si="19"/>
        <v>1414.3</v>
      </c>
      <c r="N43" s="42">
        <v>1</v>
      </c>
      <c r="O43" s="41">
        <f t="shared" si="20"/>
        <v>1414.3</v>
      </c>
      <c r="P43" s="42">
        <v>1</v>
      </c>
      <c r="Q43" s="41">
        <f t="shared" si="21"/>
        <v>1414.3</v>
      </c>
      <c r="R43" s="42">
        <v>1</v>
      </c>
      <c r="S43" s="41">
        <f t="shared" si="22"/>
        <v>1414.3</v>
      </c>
      <c r="T43" s="42">
        <v>1</v>
      </c>
      <c r="U43" s="41">
        <f t="shared" si="23"/>
        <v>1414.3</v>
      </c>
      <c r="V43" s="47">
        <v>1</v>
      </c>
      <c r="W43" s="74"/>
      <c r="X43" s="74"/>
      <c r="Y43" s="41">
        <f t="shared" si="17"/>
        <v>1414.3</v>
      </c>
      <c r="Z43" s="42">
        <v>1</v>
      </c>
      <c r="AA43" s="16"/>
      <c r="AB43" s="17"/>
      <c r="AC43" s="41">
        <f>Table1[[#This Row],[Column30]]*Table1[[#This Row],[Column10]]</f>
        <v>1414.3</v>
      </c>
      <c r="AD43" s="42">
        <v>1</v>
      </c>
      <c r="AE43" s="42" t="s">
        <v>551</v>
      </c>
      <c r="AF43" s="75">
        <f>Table1[[#This Row],[Column33]]*Table1[[#This Row],[Column10]]</f>
        <v>0</v>
      </c>
      <c r="AG43" s="42"/>
      <c r="AH43" s="73"/>
    </row>
    <row r="44" spans="1:34" s="5" customFormat="1" ht="36" customHeight="1">
      <c r="A44" s="71"/>
      <c r="B44" s="43"/>
      <c r="C44" s="43" t="s">
        <v>207</v>
      </c>
      <c r="D44" s="35" t="s">
        <v>163</v>
      </c>
      <c r="E44" s="35" t="s">
        <v>100</v>
      </c>
      <c r="F44" s="35" t="s">
        <v>93</v>
      </c>
      <c r="G44" s="35"/>
      <c r="H44" s="36">
        <v>2</v>
      </c>
      <c r="I44" s="36">
        <v>79.099999999999994</v>
      </c>
      <c r="J44" s="35">
        <f t="shared" si="16"/>
        <v>158.19999999999999</v>
      </c>
      <c r="K44" s="41">
        <f t="shared" si="18"/>
        <v>158.19999999999999</v>
      </c>
      <c r="L44" s="42">
        <v>1</v>
      </c>
      <c r="M44" s="41">
        <f t="shared" si="19"/>
        <v>158.19999999999999</v>
      </c>
      <c r="N44" s="42">
        <v>1</v>
      </c>
      <c r="O44" s="41">
        <f t="shared" si="20"/>
        <v>158.19999999999999</v>
      </c>
      <c r="P44" s="42">
        <v>1</v>
      </c>
      <c r="Q44" s="41">
        <f>R44*$J44</f>
        <v>82.263999999999996</v>
      </c>
      <c r="R44" s="42">
        <v>0.52</v>
      </c>
      <c r="S44" s="41">
        <f t="shared" si="22"/>
        <v>63.28</v>
      </c>
      <c r="T44" s="42">
        <v>0.4</v>
      </c>
      <c r="U44" s="41">
        <f t="shared" si="23"/>
        <v>0</v>
      </c>
      <c r="V44" s="47">
        <v>0</v>
      </c>
      <c r="W44" s="74"/>
      <c r="X44" s="74"/>
      <c r="Y44" s="41">
        <f t="shared" si="17"/>
        <v>0</v>
      </c>
      <c r="Z44" s="42"/>
      <c r="AA44" s="16"/>
      <c r="AB44" s="17"/>
      <c r="AC44" s="41">
        <f>Table1[[#This Row],[Column30]]*Table1[[#This Row],[Column10]]</f>
        <v>0</v>
      </c>
      <c r="AD44" s="42"/>
      <c r="AE44" s="42"/>
      <c r="AF44" s="75">
        <f>Table1[[#This Row],[Column33]]*Table1[[#This Row],[Column10]]</f>
        <v>0</v>
      </c>
      <c r="AG44" s="42"/>
      <c r="AH44" s="73"/>
    </row>
    <row r="45" spans="1:34" s="5" customFormat="1" ht="36" customHeight="1">
      <c r="A45" s="71"/>
      <c r="B45" s="43"/>
      <c r="C45" s="43" t="s">
        <v>203</v>
      </c>
      <c r="D45" s="35" t="s">
        <v>163</v>
      </c>
      <c r="E45" s="35" t="s">
        <v>101</v>
      </c>
      <c r="F45" s="35" t="s">
        <v>93</v>
      </c>
      <c r="G45" s="35"/>
      <c r="H45" s="36">
        <v>2</v>
      </c>
      <c r="I45" s="36">
        <v>270.10000000000002</v>
      </c>
      <c r="J45" s="35">
        <f t="shared" si="16"/>
        <v>540.20000000000005</v>
      </c>
      <c r="K45" s="41">
        <f t="shared" si="18"/>
        <v>540.20000000000005</v>
      </c>
      <c r="L45" s="42">
        <v>1</v>
      </c>
      <c r="M45" s="41">
        <f t="shared" si="19"/>
        <v>540.20000000000005</v>
      </c>
      <c r="N45" s="42">
        <v>1</v>
      </c>
      <c r="O45" s="41">
        <f t="shared" si="20"/>
        <v>540.20000000000005</v>
      </c>
      <c r="P45" s="42">
        <v>1</v>
      </c>
      <c r="Q45" s="41">
        <f t="shared" si="21"/>
        <v>540.20000000000005</v>
      </c>
      <c r="R45" s="42">
        <v>1</v>
      </c>
      <c r="S45" s="41">
        <f t="shared" si="22"/>
        <v>540.20000000000005</v>
      </c>
      <c r="T45" s="42">
        <v>1</v>
      </c>
      <c r="U45" s="41">
        <f t="shared" si="23"/>
        <v>540.20000000000005</v>
      </c>
      <c r="V45" s="47">
        <v>1</v>
      </c>
      <c r="W45" s="74"/>
      <c r="X45" s="74"/>
      <c r="Y45" s="41">
        <f t="shared" si="17"/>
        <v>0</v>
      </c>
      <c r="Z45" s="42"/>
      <c r="AA45" s="16"/>
      <c r="AB45" s="17"/>
      <c r="AC45" s="41">
        <f>Table1[[#This Row],[Column30]]*Table1[[#This Row],[Column10]]</f>
        <v>0</v>
      </c>
      <c r="AD45" s="42"/>
      <c r="AE45" s="42"/>
      <c r="AF45" s="75">
        <f>Table1[[#This Row],[Column33]]*Table1[[#This Row],[Column10]]</f>
        <v>0</v>
      </c>
      <c r="AG45" s="42"/>
      <c r="AH45" s="73"/>
    </row>
    <row r="46" spans="1:34" s="5" customFormat="1" ht="36" customHeight="1">
      <c r="A46" s="71"/>
      <c r="B46" s="43"/>
      <c r="C46" s="43" t="s">
        <v>208</v>
      </c>
      <c r="D46" s="35" t="s">
        <v>163</v>
      </c>
      <c r="E46" s="35" t="s">
        <v>102</v>
      </c>
      <c r="F46" s="35" t="s">
        <v>93</v>
      </c>
      <c r="G46" s="35"/>
      <c r="H46" s="36">
        <v>3</v>
      </c>
      <c r="I46" s="36">
        <v>130.1</v>
      </c>
      <c r="J46" s="35">
        <f t="shared" si="16"/>
        <v>390.29999999999995</v>
      </c>
      <c r="K46" s="41">
        <f t="shared" si="18"/>
        <v>390.29999999999995</v>
      </c>
      <c r="L46" s="42">
        <v>1</v>
      </c>
      <c r="M46" s="41">
        <f t="shared" si="19"/>
        <v>390.29999999999995</v>
      </c>
      <c r="N46" s="42">
        <v>1</v>
      </c>
      <c r="O46" s="41">
        <f t="shared" si="20"/>
        <v>390.29999999999995</v>
      </c>
      <c r="P46" s="42">
        <v>1</v>
      </c>
      <c r="Q46" s="41">
        <f t="shared" si="21"/>
        <v>390.29999999999995</v>
      </c>
      <c r="R46" s="42">
        <v>1</v>
      </c>
      <c r="S46" s="41">
        <f t="shared" si="22"/>
        <v>390.29999999999995</v>
      </c>
      <c r="T46" s="42">
        <v>1</v>
      </c>
      <c r="U46" s="41">
        <f t="shared" si="23"/>
        <v>390.29999999999995</v>
      </c>
      <c r="V46" s="47">
        <v>1</v>
      </c>
      <c r="W46" s="74"/>
      <c r="X46" s="74"/>
      <c r="Y46" s="41">
        <f t="shared" si="17"/>
        <v>0</v>
      </c>
      <c r="Z46" s="42"/>
      <c r="AA46" s="16"/>
      <c r="AB46" s="17"/>
      <c r="AC46" s="41">
        <f>Table1[[#This Row],[Column30]]*Table1[[#This Row],[Column10]]</f>
        <v>0</v>
      </c>
      <c r="AD46" s="42"/>
      <c r="AE46" s="42"/>
      <c r="AF46" s="75">
        <f>Table1[[#This Row],[Column33]]*Table1[[#This Row],[Column10]]</f>
        <v>0</v>
      </c>
      <c r="AG46" s="42"/>
      <c r="AH46" s="73"/>
    </row>
    <row r="47" spans="1:34" s="5" customFormat="1" ht="36" customHeight="1">
      <c r="A47" s="71"/>
      <c r="B47" s="43"/>
      <c r="C47" s="43" t="s">
        <v>208</v>
      </c>
      <c r="D47" s="35" t="s">
        <v>163</v>
      </c>
      <c r="E47" s="35" t="s">
        <v>103</v>
      </c>
      <c r="F47" s="35" t="s">
        <v>93</v>
      </c>
      <c r="G47" s="35"/>
      <c r="H47" s="36">
        <v>1</v>
      </c>
      <c r="I47" s="36">
        <v>143.5</v>
      </c>
      <c r="J47" s="35">
        <f t="shared" si="16"/>
        <v>143.5</v>
      </c>
      <c r="K47" s="41">
        <f t="shared" si="18"/>
        <v>143.5</v>
      </c>
      <c r="L47" s="42">
        <v>1</v>
      </c>
      <c r="M47" s="41">
        <f t="shared" si="19"/>
        <v>143.5</v>
      </c>
      <c r="N47" s="42">
        <v>1</v>
      </c>
      <c r="O47" s="41">
        <f t="shared" si="20"/>
        <v>143.5</v>
      </c>
      <c r="P47" s="42">
        <v>1</v>
      </c>
      <c r="Q47" s="41">
        <f t="shared" si="21"/>
        <v>143.5</v>
      </c>
      <c r="R47" s="42">
        <v>1</v>
      </c>
      <c r="S47" s="41">
        <f t="shared" si="22"/>
        <v>143.5</v>
      </c>
      <c r="T47" s="42">
        <v>1</v>
      </c>
      <c r="U47" s="41">
        <f t="shared" si="23"/>
        <v>143.5</v>
      </c>
      <c r="V47" s="47">
        <v>1</v>
      </c>
      <c r="W47" s="74"/>
      <c r="X47" s="74"/>
      <c r="Y47" s="41">
        <f t="shared" si="17"/>
        <v>0</v>
      </c>
      <c r="Z47" s="42"/>
      <c r="AA47" s="16"/>
      <c r="AB47" s="17"/>
      <c r="AC47" s="41">
        <f>Table1[[#This Row],[Column30]]*Table1[[#This Row],[Column10]]</f>
        <v>0</v>
      </c>
      <c r="AD47" s="42"/>
      <c r="AE47" s="42"/>
      <c r="AF47" s="75">
        <f>Table1[[#This Row],[Column33]]*Table1[[#This Row],[Column10]]</f>
        <v>0</v>
      </c>
      <c r="AG47" s="42"/>
      <c r="AH47" s="73"/>
    </row>
    <row r="48" spans="1:34" s="5" customFormat="1" ht="36" customHeight="1">
      <c r="A48" s="71"/>
      <c r="B48" s="43"/>
      <c r="C48" s="43" t="s">
        <v>209</v>
      </c>
      <c r="D48" s="35" t="s">
        <v>163</v>
      </c>
      <c r="E48" s="35" t="s">
        <v>104</v>
      </c>
      <c r="F48" s="35" t="s">
        <v>93</v>
      </c>
      <c r="G48" s="35"/>
      <c r="H48" s="36">
        <v>1</v>
      </c>
      <c r="I48" s="36">
        <v>2158.5</v>
      </c>
      <c r="J48" s="35">
        <f t="shared" si="16"/>
        <v>2158.5</v>
      </c>
      <c r="K48" s="41">
        <f t="shared" si="18"/>
        <v>2158.5</v>
      </c>
      <c r="L48" s="42">
        <v>1</v>
      </c>
      <c r="M48" s="41">
        <f t="shared" si="19"/>
        <v>2158.5</v>
      </c>
      <c r="N48" s="42">
        <v>1</v>
      </c>
      <c r="O48" s="41">
        <f t="shared" si="20"/>
        <v>2158.5</v>
      </c>
      <c r="P48" s="42">
        <v>1</v>
      </c>
      <c r="Q48" s="41">
        <f t="shared" si="21"/>
        <v>2158.5</v>
      </c>
      <c r="R48" s="42">
        <v>1</v>
      </c>
      <c r="S48" s="41">
        <f t="shared" si="22"/>
        <v>863.40000000000009</v>
      </c>
      <c r="T48" s="42">
        <v>0.4</v>
      </c>
      <c r="U48" s="41">
        <f t="shared" si="23"/>
        <v>0</v>
      </c>
      <c r="V48" s="47">
        <v>0</v>
      </c>
      <c r="W48" s="74"/>
      <c r="X48" s="74"/>
      <c r="Y48" s="41">
        <f t="shared" si="17"/>
        <v>0</v>
      </c>
      <c r="Z48" s="42"/>
      <c r="AA48" s="16"/>
      <c r="AB48" s="17"/>
      <c r="AC48" s="41">
        <f>Table1[[#This Row],[Column30]]*Table1[[#This Row],[Column10]]</f>
        <v>0</v>
      </c>
      <c r="AD48" s="42"/>
      <c r="AE48" s="42"/>
      <c r="AF48" s="75">
        <f>Table1[[#This Row],[Column33]]*Table1[[#This Row],[Column10]]</f>
        <v>0</v>
      </c>
      <c r="AG48" s="42"/>
      <c r="AH48" s="73"/>
    </row>
    <row r="49" spans="1:34" s="5" customFormat="1" ht="36" customHeight="1">
      <c r="A49" s="71"/>
      <c r="B49" s="43"/>
      <c r="C49" s="43" t="s">
        <v>209</v>
      </c>
      <c r="D49" s="35" t="s">
        <v>163</v>
      </c>
      <c r="E49" s="35" t="s">
        <v>105</v>
      </c>
      <c r="F49" s="35" t="s">
        <v>93</v>
      </c>
      <c r="G49" s="35"/>
      <c r="H49" s="36">
        <v>1</v>
      </c>
      <c r="I49" s="36">
        <v>2112</v>
      </c>
      <c r="J49" s="35">
        <f t="shared" ref="J49:J54" si="24">I49*H49</f>
        <v>2112</v>
      </c>
      <c r="K49" s="41">
        <f t="shared" ref="K49:K54" si="25">L49*$J49</f>
        <v>2112</v>
      </c>
      <c r="L49" s="42">
        <v>1</v>
      </c>
      <c r="M49" s="41">
        <f t="shared" ref="M49:M54" si="26">N49*$J49</f>
        <v>2112</v>
      </c>
      <c r="N49" s="42">
        <v>1</v>
      </c>
      <c r="O49" s="41">
        <f t="shared" ref="O49:O54" si="27">P49*$J49</f>
        <v>2112</v>
      </c>
      <c r="P49" s="42">
        <v>1</v>
      </c>
      <c r="Q49" s="41">
        <f t="shared" ref="Q49:Q54" si="28">R49*$J49</f>
        <v>2112</v>
      </c>
      <c r="R49" s="42">
        <v>1</v>
      </c>
      <c r="S49" s="41">
        <f t="shared" ref="S49:S54" si="29">T49*$J49</f>
        <v>844.80000000000007</v>
      </c>
      <c r="T49" s="42">
        <v>0.4</v>
      </c>
      <c r="U49" s="41">
        <f t="shared" ref="U49:U54" si="30">V49*$J49</f>
        <v>0</v>
      </c>
      <c r="V49" s="47">
        <v>0</v>
      </c>
      <c r="W49" s="74"/>
      <c r="X49" s="74"/>
      <c r="Y49" s="41">
        <f t="shared" si="17"/>
        <v>0</v>
      </c>
      <c r="Z49" s="42"/>
      <c r="AA49" s="16"/>
      <c r="AB49" s="17"/>
      <c r="AC49" s="41">
        <f>Table1[[#This Row],[Column30]]*Table1[[#This Row],[Column10]]</f>
        <v>0</v>
      </c>
      <c r="AD49" s="42"/>
      <c r="AE49" s="42"/>
      <c r="AF49" s="75">
        <f>Table1[[#This Row],[Column33]]*Table1[[#This Row],[Column10]]</f>
        <v>0</v>
      </c>
      <c r="AG49" s="42"/>
      <c r="AH49" s="73"/>
    </row>
    <row r="50" spans="1:34" s="5" customFormat="1" ht="36" customHeight="1">
      <c r="A50" s="71"/>
      <c r="B50" s="43"/>
      <c r="C50" s="43" t="s">
        <v>209</v>
      </c>
      <c r="D50" s="35" t="s">
        <v>163</v>
      </c>
      <c r="E50" s="35" t="s">
        <v>164</v>
      </c>
      <c r="F50" s="35" t="s">
        <v>93</v>
      </c>
      <c r="G50" s="35"/>
      <c r="H50" s="36">
        <v>1</v>
      </c>
      <c r="I50" s="36">
        <v>1976.1</v>
      </c>
      <c r="J50" s="35">
        <f t="shared" si="24"/>
        <v>1976.1</v>
      </c>
      <c r="K50" s="41">
        <f t="shared" si="25"/>
        <v>1976.1</v>
      </c>
      <c r="L50" s="42">
        <v>1</v>
      </c>
      <c r="M50" s="41">
        <f t="shared" si="26"/>
        <v>1976.1</v>
      </c>
      <c r="N50" s="42">
        <v>1</v>
      </c>
      <c r="O50" s="41">
        <f t="shared" si="27"/>
        <v>1976.1</v>
      </c>
      <c r="P50" s="42">
        <v>1</v>
      </c>
      <c r="Q50" s="41">
        <f t="shared" si="28"/>
        <v>1976.1</v>
      </c>
      <c r="R50" s="42">
        <v>1</v>
      </c>
      <c r="S50" s="41">
        <f t="shared" si="29"/>
        <v>790.44</v>
      </c>
      <c r="T50" s="42">
        <v>0.4</v>
      </c>
      <c r="U50" s="41">
        <f t="shared" si="30"/>
        <v>0</v>
      </c>
      <c r="V50" s="47">
        <v>0</v>
      </c>
      <c r="W50" s="74"/>
      <c r="X50" s="74"/>
      <c r="Y50" s="41">
        <f t="shared" si="17"/>
        <v>0</v>
      </c>
      <c r="Z50" s="42"/>
      <c r="AA50" s="16"/>
      <c r="AB50" s="17"/>
      <c r="AC50" s="41">
        <f>Table1[[#This Row],[Column30]]*Table1[[#This Row],[Column10]]</f>
        <v>0</v>
      </c>
      <c r="AD50" s="42"/>
      <c r="AE50" s="42"/>
      <c r="AF50" s="75">
        <f>Table1[[#This Row],[Column33]]*Table1[[#This Row],[Column10]]</f>
        <v>0</v>
      </c>
      <c r="AG50" s="42"/>
      <c r="AH50" s="73"/>
    </row>
    <row r="51" spans="1:34" s="5" customFormat="1" ht="36" customHeight="1">
      <c r="A51" s="71"/>
      <c r="B51" s="43"/>
      <c r="C51" s="43" t="s">
        <v>209</v>
      </c>
      <c r="D51" s="35" t="s">
        <v>163</v>
      </c>
      <c r="E51" s="35" t="s">
        <v>165</v>
      </c>
      <c r="F51" s="35" t="s">
        <v>93</v>
      </c>
      <c r="G51" s="35"/>
      <c r="H51" s="36">
        <v>1</v>
      </c>
      <c r="I51" s="36">
        <v>1976.1</v>
      </c>
      <c r="J51" s="35">
        <f t="shared" si="24"/>
        <v>1976.1</v>
      </c>
      <c r="K51" s="41">
        <f t="shared" si="25"/>
        <v>1976.1</v>
      </c>
      <c r="L51" s="42">
        <v>1</v>
      </c>
      <c r="M51" s="41">
        <f t="shared" si="26"/>
        <v>1976.1</v>
      </c>
      <c r="N51" s="42">
        <v>1</v>
      </c>
      <c r="O51" s="41">
        <f t="shared" si="27"/>
        <v>1976.1</v>
      </c>
      <c r="P51" s="42">
        <v>1</v>
      </c>
      <c r="Q51" s="41">
        <f t="shared" si="28"/>
        <v>1976.1</v>
      </c>
      <c r="R51" s="42">
        <v>1</v>
      </c>
      <c r="S51" s="41">
        <f t="shared" si="29"/>
        <v>1976.1</v>
      </c>
      <c r="T51" s="42">
        <v>1</v>
      </c>
      <c r="U51" s="41">
        <f t="shared" si="30"/>
        <v>1976.1</v>
      </c>
      <c r="V51" s="42">
        <v>1</v>
      </c>
      <c r="W51" s="74"/>
      <c r="X51" s="74"/>
      <c r="Y51" s="41">
        <f t="shared" si="17"/>
        <v>0</v>
      </c>
      <c r="Z51" s="42"/>
      <c r="AA51" s="16"/>
      <c r="AB51" s="17"/>
      <c r="AC51" s="41">
        <f>Table1[[#This Row],[Column30]]*Table1[[#This Row],[Column10]]</f>
        <v>0</v>
      </c>
      <c r="AD51" s="42"/>
      <c r="AE51" s="42"/>
      <c r="AF51" s="75">
        <f>Table1[[#This Row],[Column33]]*Table1[[#This Row],[Column10]]</f>
        <v>0</v>
      </c>
      <c r="AG51" s="42"/>
      <c r="AH51" s="73"/>
    </row>
    <row r="52" spans="1:34" s="5" customFormat="1" ht="36" customHeight="1">
      <c r="A52" s="71"/>
      <c r="B52" s="43"/>
      <c r="C52" s="43" t="s">
        <v>209</v>
      </c>
      <c r="D52" s="35" t="s">
        <v>163</v>
      </c>
      <c r="E52" s="35" t="s">
        <v>166</v>
      </c>
      <c r="F52" s="35" t="s">
        <v>93</v>
      </c>
      <c r="G52" s="35"/>
      <c r="H52" s="36">
        <v>1</v>
      </c>
      <c r="I52" s="36">
        <v>2521.6</v>
      </c>
      <c r="J52" s="35">
        <f t="shared" si="24"/>
        <v>2521.6</v>
      </c>
      <c r="K52" s="41">
        <f t="shared" si="25"/>
        <v>2521.6</v>
      </c>
      <c r="L52" s="42">
        <v>1</v>
      </c>
      <c r="M52" s="41">
        <f t="shared" si="26"/>
        <v>2521.6</v>
      </c>
      <c r="N52" s="42">
        <v>1</v>
      </c>
      <c r="O52" s="41">
        <f t="shared" si="27"/>
        <v>2521.6</v>
      </c>
      <c r="P52" s="42">
        <v>1</v>
      </c>
      <c r="Q52" s="41">
        <f t="shared" si="28"/>
        <v>2521.6</v>
      </c>
      <c r="R52" s="42">
        <v>1</v>
      </c>
      <c r="S52" s="41">
        <f t="shared" si="29"/>
        <v>2521.6</v>
      </c>
      <c r="T52" s="42">
        <v>1</v>
      </c>
      <c r="U52" s="41">
        <f t="shared" si="30"/>
        <v>2521.6</v>
      </c>
      <c r="V52" s="42">
        <v>1</v>
      </c>
      <c r="W52" s="74"/>
      <c r="X52" s="74"/>
      <c r="Y52" s="41">
        <f t="shared" si="17"/>
        <v>0</v>
      </c>
      <c r="Z52" s="42"/>
      <c r="AA52" s="16"/>
      <c r="AB52" s="17"/>
      <c r="AC52" s="41">
        <f>Table1[[#This Row],[Column30]]*Table1[[#This Row],[Column10]]</f>
        <v>0</v>
      </c>
      <c r="AD52" s="42"/>
      <c r="AE52" s="42"/>
      <c r="AF52" s="75">
        <f>Table1[[#This Row],[Column33]]*Table1[[#This Row],[Column10]]</f>
        <v>0</v>
      </c>
      <c r="AG52" s="42"/>
      <c r="AH52" s="73"/>
    </row>
    <row r="53" spans="1:34" s="5" customFormat="1" ht="36" customHeight="1">
      <c r="A53" s="71"/>
      <c r="B53" s="43"/>
      <c r="C53" s="43" t="s">
        <v>209</v>
      </c>
      <c r="D53" s="35" t="s">
        <v>163</v>
      </c>
      <c r="E53" s="35" t="s">
        <v>167</v>
      </c>
      <c r="F53" s="35" t="s">
        <v>93</v>
      </c>
      <c r="G53" s="35"/>
      <c r="H53" s="36">
        <v>1</v>
      </c>
      <c r="I53" s="36">
        <v>2565.3000000000002</v>
      </c>
      <c r="J53" s="35">
        <f t="shared" si="24"/>
        <v>2565.3000000000002</v>
      </c>
      <c r="K53" s="41">
        <f t="shared" si="25"/>
        <v>2565.3000000000002</v>
      </c>
      <c r="L53" s="42">
        <v>1</v>
      </c>
      <c r="M53" s="41">
        <f t="shared" si="26"/>
        <v>2565.3000000000002</v>
      </c>
      <c r="N53" s="42">
        <v>1</v>
      </c>
      <c r="O53" s="41">
        <f t="shared" si="27"/>
        <v>2565.3000000000002</v>
      </c>
      <c r="P53" s="42">
        <v>1</v>
      </c>
      <c r="Q53" s="41">
        <f t="shared" si="28"/>
        <v>2565.3000000000002</v>
      </c>
      <c r="R53" s="42">
        <v>1</v>
      </c>
      <c r="S53" s="41">
        <f t="shared" si="29"/>
        <v>1026.1200000000001</v>
      </c>
      <c r="T53" s="42">
        <v>0.4</v>
      </c>
      <c r="U53" s="41">
        <f t="shared" si="30"/>
        <v>0</v>
      </c>
      <c r="V53" s="47">
        <v>0</v>
      </c>
      <c r="W53" s="74"/>
      <c r="X53" s="74"/>
      <c r="Y53" s="41">
        <f t="shared" si="17"/>
        <v>0</v>
      </c>
      <c r="Z53" s="42"/>
      <c r="AA53" s="16"/>
      <c r="AB53" s="17"/>
      <c r="AC53" s="41">
        <f>Table1[[#This Row],[Column30]]*Table1[[#This Row],[Column10]]</f>
        <v>0</v>
      </c>
      <c r="AD53" s="42"/>
      <c r="AE53" s="42"/>
      <c r="AF53" s="75">
        <f>Table1[[#This Row],[Column33]]*Table1[[#This Row],[Column10]]</f>
        <v>0</v>
      </c>
      <c r="AG53" s="42"/>
      <c r="AH53" s="73"/>
    </row>
    <row r="54" spans="1:34" s="5" customFormat="1" ht="36" customHeight="1">
      <c r="A54" s="71"/>
      <c r="B54" s="43"/>
      <c r="C54" s="43" t="s">
        <v>209</v>
      </c>
      <c r="D54" s="35" t="s">
        <v>163</v>
      </c>
      <c r="E54" s="35" t="s">
        <v>168</v>
      </c>
      <c r="F54" s="35" t="s">
        <v>93</v>
      </c>
      <c r="G54" s="35"/>
      <c r="H54" s="36">
        <v>2</v>
      </c>
      <c r="I54" s="36">
        <v>2240.3000000000002</v>
      </c>
      <c r="J54" s="35">
        <f t="shared" si="24"/>
        <v>4480.6000000000004</v>
      </c>
      <c r="K54" s="41">
        <f t="shared" si="25"/>
        <v>4480.6000000000004</v>
      </c>
      <c r="L54" s="42">
        <v>1</v>
      </c>
      <c r="M54" s="41">
        <f t="shared" si="26"/>
        <v>4480.6000000000004</v>
      </c>
      <c r="N54" s="42">
        <v>1</v>
      </c>
      <c r="O54" s="41">
        <f t="shared" si="27"/>
        <v>4480.6000000000004</v>
      </c>
      <c r="P54" s="42">
        <v>1</v>
      </c>
      <c r="Q54" s="41">
        <f t="shared" si="28"/>
        <v>4480.6000000000004</v>
      </c>
      <c r="R54" s="42">
        <v>1</v>
      </c>
      <c r="S54" s="41">
        <f t="shared" si="29"/>
        <v>4480.6000000000004</v>
      </c>
      <c r="T54" s="42">
        <v>1</v>
      </c>
      <c r="U54" s="41">
        <f t="shared" si="30"/>
        <v>4480.6000000000004</v>
      </c>
      <c r="V54" s="42">
        <v>1</v>
      </c>
      <c r="W54" s="74"/>
      <c r="X54" s="74"/>
      <c r="Y54" s="41">
        <f t="shared" si="17"/>
        <v>0</v>
      </c>
      <c r="Z54" s="42"/>
      <c r="AA54" s="16"/>
      <c r="AB54" s="17"/>
      <c r="AC54" s="41">
        <f>Table1[[#This Row],[Column30]]*Table1[[#This Row],[Column10]]</f>
        <v>0</v>
      </c>
      <c r="AD54" s="42"/>
      <c r="AE54" s="42"/>
      <c r="AF54" s="75">
        <f>Table1[[#This Row],[Column33]]*Table1[[#This Row],[Column10]]</f>
        <v>0</v>
      </c>
      <c r="AG54" s="42"/>
      <c r="AH54" s="73"/>
    </row>
    <row r="55" spans="1:34" s="5" customFormat="1" ht="36" customHeight="1">
      <c r="A55" s="71"/>
      <c r="B55" s="43"/>
      <c r="C55" s="43" t="s">
        <v>208</v>
      </c>
      <c r="D55" s="35" t="s">
        <v>163</v>
      </c>
      <c r="E55" s="35" t="s">
        <v>169</v>
      </c>
      <c r="F55" s="35" t="s">
        <v>93</v>
      </c>
      <c r="G55" s="35"/>
      <c r="H55" s="36">
        <v>2</v>
      </c>
      <c r="I55" s="36">
        <v>358.2</v>
      </c>
      <c r="J55" s="35">
        <f t="shared" ref="J55:J72" si="31">I55*H55</f>
        <v>716.4</v>
      </c>
      <c r="K55" s="41">
        <f t="shared" ref="K55:K72" si="32">L55*$J55</f>
        <v>716.4</v>
      </c>
      <c r="L55" s="42">
        <v>1</v>
      </c>
      <c r="M55" s="41">
        <f t="shared" ref="M55:M72" si="33">N55*$J55</f>
        <v>716.4</v>
      </c>
      <c r="N55" s="42">
        <v>1</v>
      </c>
      <c r="O55" s="41">
        <f t="shared" ref="O55:O72" si="34">P55*$J55</f>
        <v>716.4</v>
      </c>
      <c r="P55" s="42">
        <v>1</v>
      </c>
      <c r="Q55" s="41">
        <f t="shared" ref="Q55:Q72" si="35">R55*$J55</f>
        <v>716.4</v>
      </c>
      <c r="R55" s="42">
        <v>1</v>
      </c>
      <c r="S55" s="41">
        <f t="shared" ref="S55:S72" si="36">T55*$J55</f>
        <v>716.4</v>
      </c>
      <c r="T55" s="42">
        <v>1</v>
      </c>
      <c r="U55" s="41">
        <f t="shared" ref="U55:U72" si="37">V55*$J55</f>
        <v>716.4</v>
      </c>
      <c r="V55" s="47">
        <v>1</v>
      </c>
      <c r="W55" s="74"/>
      <c r="X55" s="74"/>
      <c r="Y55" s="41">
        <f t="shared" si="17"/>
        <v>0</v>
      </c>
      <c r="Z55" s="42"/>
      <c r="AA55" s="16"/>
      <c r="AB55" s="17"/>
      <c r="AC55" s="41">
        <f>Table1[[#This Row],[Column30]]*Table1[[#This Row],[Column10]]</f>
        <v>0</v>
      </c>
      <c r="AD55" s="42"/>
      <c r="AE55" s="42"/>
      <c r="AF55" s="75">
        <f>Table1[[#This Row],[Column33]]*Table1[[#This Row],[Column10]]</f>
        <v>0</v>
      </c>
      <c r="AG55" s="42"/>
      <c r="AH55" s="73"/>
    </row>
    <row r="56" spans="1:34" s="5" customFormat="1" ht="36" customHeight="1">
      <c r="A56" s="71"/>
      <c r="B56" s="43"/>
      <c r="C56" s="43" t="s">
        <v>208</v>
      </c>
      <c r="D56" s="35" t="s">
        <v>163</v>
      </c>
      <c r="E56" s="35" t="s">
        <v>170</v>
      </c>
      <c r="F56" s="35" t="s">
        <v>93</v>
      </c>
      <c r="G56" s="35"/>
      <c r="H56" s="36">
        <v>2</v>
      </c>
      <c r="I56" s="36">
        <v>363.7</v>
      </c>
      <c r="J56" s="35">
        <f t="shared" si="31"/>
        <v>727.4</v>
      </c>
      <c r="K56" s="41">
        <f t="shared" si="32"/>
        <v>727.4</v>
      </c>
      <c r="L56" s="42">
        <v>1</v>
      </c>
      <c r="M56" s="41">
        <f t="shared" si="33"/>
        <v>727.4</v>
      </c>
      <c r="N56" s="42">
        <v>1</v>
      </c>
      <c r="O56" s="41">
        <f t="shared" si="34"/>
        <v>727.4</v>
      </c>
      <c r="P56" s="42">
        <v>1</v>
      </c>
      <c r="Q56" s="41">
        <f t="shared" si="35"/>
        <v>727.4</v>
      </c>
      <c r="R56" s="42">
        <v>1</v>
      </c>
      <c r="S56" s="41">
        <f t="shared" si="36"/>
        <v>727.4</v>
      </c>
      <c r="T56" s="42">
        <v>1</v>
      </c>
      <c r="U56" s="41">
        <f t="shared" si="37"/>
        <v>727.4</v>
      </c>
      <c r="V56" s="47">
        <v>1</v>
      </c>
      <c r="W56" s="74"/>
      <c r="X56" s="74"/>
      <c r="Y56" s="41">
        <f t="shared" si="17"/>
        <v>0</v>
      </c>
      <c r="Z56" s="42"/>
      <c r="AA56" s="16"/>
      <c r="AB56" s="17"/>
      <c r="AC56" s="41">
        <f>Table1[[#This Row],[Column30]]*Table1[[#This Row],[Column10]]</f>
        <v>0</v>
      </c>
      <c r="AD56" s="42"/>
      <c r="AE56" s="42"/>
      <c r="AF56" s="75">
        <f>Table1[[#This Row],[Column33]]*Table1[[#This Row],[Column10]]</f>
        <v>0</v>
      </c>
      <c r="AG56" s="42"/>
      <c r="AH56" s="73"/>
    </row>
    <row r="57" spans="1:34" s="5" customFormat="1" ht="36" customHeight="1">
      <c r="A57" s="71"/>
      <c r="B57" s="43"/>
      <c r="C57" s="43" t="s">
        <v>208</v>
      </c>
      <c r="D57" s="35" t="s">
        <v>163</v>
      </c>
      <c r="E57" s="35" t="s">
        <v>171</v>
      </c>
      <c r="F57" s="35" t="s">
        <v>93</v>
      </c>
      <c r="G57" s="35"/>
      <c r="H57" s="36">
        <v>6</v>
      </c>
      <c r="I57" s="36">
        <v>367.1</v>
      </c>
      <c r="J57" s="35">
        <f t="shared" si="31"/>
        <v>2202.6000000000004</v>
      </c>
      <c r="K57" s="41">
        <f t="shared" si="32"/>
        <v>2202.6000000000004</v>
      </c>
      <c r="L57" s="42">
        <v>1</v>
      </c>
      <c r="M57" s="41">
        <f t="shared" si="33"/>
        <v>2202.6000000000004</v>
      </c>
      <c r="N57" s="42">
        <v>1</v>
      </c>
      <c r="O57" s="41">
        <f t="shared" si="34"/>
        <v>2202.6000000000004</v>
      </c>
      <c r="P57" s="42">
        <v>1</v>
      </c>
      <c r="Q57" s="41">
        <f t="shared" si="35"/>
        <v>2202.6000000000004</v>
      </c>
      <c r="R57" s="42">
        <v>1</v>
      </c>
      <c r="S57" s="41">
        <f t="shared" si="36"/>
        <v>2202.6000000000004</v>
      </c>
      <c r="T57" s="42">
        <v>1</v>
      </c>
      <c r="U57" s="41">
        <f t="shared" si="37"/>
        <v>2202.6000000000004</v>
      </c>
      <c r="V57" s="47">
        <v>1</v>
      </c>
      <c r="W57" s="74"/>
      <c r="X57" s="74"/>
      <c r="Y57" s="41">
        <f t="shared" si="17"/>
        <v>0</v>
      </c>
      <c r="Z57" s="42"/>
      <c r="AA57" s="16"/>
      <c r="AB57" s="17"/>
      <c r="AC57" s="41">
        <f>Table1[[#This Row],[Column30]]*Table1[[#This Row],[Column10]]</f>
        <v>0</v>
      </c>
      <c r="AD57" s="42"/>
      <c r="AE57" s="42"/>
      <c r="AF57" s="75">
        <f>Table1[[#This Row],[Column33]]*Table1[[#This Row],[Column10]]</f>
        <v>0</v>
      </c>
      <c r="AG57" s="42"/>
      <c r="AH57" s="73"/>
    </row>
    <row r="58" spans="1:34" s="5" customFormat="1" ht="36" customHeight="1">
      <c r="A58" s="71"/>
      <c r="B58" s="43"/>
      <c r="C58" s="43" t="s">
        <v>206</v>
      </c>
      <c r="D58" s="35" t="s">
        <v>163</v>
      </c>
      <c r="E58" s="35" t="s">
        <v>172</v>
      </c>
      <c r="F58" s="35" t="s">
        <v>93</v>
      </c>
      <c r="G58" s="35"/>
      <c r="H58" s="36">
        <v>1</v>
      </c>
      <c r="I58" s="36">
        <v>1684.8</v>
      </c>
      <c r="J58" s="35">
        <f t="shared" si="31"/>
        <v>1684.8</v>
      </c>
      <c r="K58" s="41">
        <f t="shared" si="32"/>
        <v>1684.8</v>
      </c>
      <c r="L58" s="42">
        <v>1</v>
      </c>
      <c r="M58" s="41">
        <f t="shared" si="33"/>
        <v>1684.8</v>
      </c>
      <c r="N58" s="42">
        <v>1</v>
      </c>
      <c r="O58" s="41">
        <f t="shared" si="34"/>
        <v>1684.8</v>
      </c>
      <c r="P58" s="42">
        <v>1</v>
      </c>
      <c r="Q58" s="41">
        <f t="shared" si="35"/>
        <v>1684.8</v>
      </c>
      <c r="R58" s="42">
        <v>1</v>
      </c>
      <c r="S58" s="41">
        <f t="shared" si="36"/>
        <v>1684.8</v>
      </c>
      <c r="T58" s="42">
        <v>1</v>
      </c>
      <c r="U58" s="41">
        <f t="shared" si="37"/>
        <v>1684.8</v>
      </c>
      <c r="V58" s="47">
        <v>1</v>
      </c>
      <c r="W58" s="74"/>
      <c r="X58" s="74"/>
      <c r="Y58" s="41">
        <f t="shared" si="17"/>
        <v>1684.8</v>
      </c>
      <c r="Z58" s="42">
        <v>1</v>
      </c>
      <c r="AA58" s="16"/>
      <c r="AB58" s="17"/>
      <c r="AC58" s="41">
        <f>Table1[[#This Row],[Column30]]*Table1[[#This Row],[Column10]]</f>
        <v>1684.8</v>
      </c>
      <c r="AD58" s="42">
        <v>1</v>
      </c>
      <c r="AE58" s="42" t="s">
        <v>551</v>
      </c>
      <c r="AF58" s="75">
        <f>Table1[[#This Row],[Column33]]*Table1[[#This Row],[Column10]]</f>
        <v>0</v>
      </c>
      <c r="AG58" s="42"/>
      <c r="AH58" s="73"/>
    </row>
    <row r="59" spans="1:34" s="5" customFormat="1" ht="36" customHeight="1">
      <c r="A59" s="71"/>
      <c r="B59" s="43"/>
      <c r="C59" s="43" t="s">
        <v>208</v>
      </c>
      <c r="D59" s="35" t="s">
        <v>163</v>
      </c>
      <c r="E59" s="35" t="s">
        <v>173</v>
      </c>
      <c r="F59" s="35" t="s">
        <v>93</v>
      </c>
      <c r="G59" s="35"/>
      <c r="H59" s="36">
        <v>1</v>
      </c>
      <c r="I59" s="36">
        <v>162.4</v>
      </c>
      <c r="J59" s="35">
        <f t="shared" si="31"/>
        <v>162.4</v>
      </c>
      <c r="K59" s="41">
        <f t="shared" si="32"/>
        <v>162.4</v>
      </c>
      <c r="L59" s="42">
        <v>1</v>
      </c>
      <c r="M59" s="41">
        <f t="shared" si="33"/>
        <v>162.4</v>
      </c>
      <c r="N59" s="42">
        <v>1</v>
      </c>
      <c r="O59" s="41">
        <f t="shared" si="34"/>
        <v>162.4</v>
      </c>
      <c r="P59" s="42">
        <v>1</v>
      </c>
      <c r="Q59" s="41">
        <f t="shared" si="35"/>
        <v>162.4</v>
      </c>
      <c r="R59" s="42">
        <v>1</v>
      </c>
      <c r="S59" s="41">
        <f t="shared" si="36"/>
        <v>162.4</v>
      </c>
      <c r="T59" s="42">
        <v>1</v>
      </c>
      <c r="U59" s="41">
        <f t="shared" si="37"/>
        <v>162.4</v>
      </c>
      <c r="V59" s="47">
        <v>1</v>
      </c>
      <c r="W59" s="74"/>
      <c r="X59" s="74"/>
      <c r="Y59" s="41">
        <f t="shared" si="17"/>
        <v>0</v>
      </c>
      <c r="Z59" s="42"/>
      <c r="AA59" s="16"/>
      <c r="AB59" s="17"/>
      <c r="AC59" s="41">
        <f>Table1[[#This Row],[Column30]]*Table1[[#This Row],[Column10]]</f>
        <v>0</v>
      </c>
      <c r="AD59" s="42"/>
      <c r="AE59" s="42"/>
      <c r="AF59" s="75">
        <f>Table1[[#This Row],[Column33]]*Table1[[#This Row],[Column10]]</f>
        <v>0</v>
      </c>
      <c r="AG59" s="42"/>
      <c r="AH59" s="73"/>
    </row>
    <row r="60" spans="1:34" s="5" customFormat="1" ht="36" customHeight="1">
      <c r="A60" s="71"/>
      <c r="B60" s="43"/>
      <c r="C60" s="43" t="s">
        <v>208</v>
      </c>
      <c r="D60" s="35" t="s">
        <v>163</v>
      </c>
      <c r="E60" s="35" t="s">
        <v>174</v>
      </c>
      <c r="F60" s="35" t="s">
        <v>93</v>
      </c>
      <c r="G60" s="35"/>
      <c r="H60" s="36">
        <v>1</v>
      </c>
      <c r="I60" s="36">
        <v>175.7</v>
      </c>
      <c r="J60" s="35">
        <f t="shared" si="31"/>
        <v>175.7</v>
      </c>
      <c r="K60" s="41">
        <f t="shared" si="32"/>
        <v>175.7</v>
      </c>
      <c r="L60" s="42">
        <v>1</v>
      </c>
      <c r="M60" s="41">
        <f t="shared" si="33"/>
        <v>175.7</v>
      </c>
      <c r="N60" s="42">
        <v>1</v>
      </c>
      <c r="O60" s="41">
        <f t="shared" si="34"/>
        <v>175.7</v>
      </c>
      <c r="P60" s="42">
        <v>1</v>
      </c>
      <c r="Q60" s="41">
        <f t="shared" si="35"/>
        <v>175.7</v>
      </c>
      <c r="R60" s="42">
        <v>1</v>
      </c>
      <c r="S60" s="41">
        <f t="shared" si="36"/>
        <v>175.7</v>
      </c>
      <c r="T60" s="42">
        <v>1</v>
      </c>
      <c r="U60" s="41">
        <f t="shared" si="37"/>
        <v>175.7</v>
      </c>
      <c r="V60" s="47">
        <v>1</v>
      </c>
      <c r="W60" s="74"/>
      <c r="X60" s="74"/>
      <c r="Y60" s="41">
        <f t="shared" si="17"/>
        <v>0</v>
      </c>
      <c r="Z60" s="42"/>
      <c r="AA60" s="16"/>
      <c r="AB60" s="17"/>
      <c r="AC60" s="41">
        <f>Table1[[#This Row],[Column30]]*Table1[[#This Row],[Column10]]</f>
        <v>0</v>
      </c>
      <c r="AD60" s="42"/>
      <c r="AE60" s="42"/>
      <c r="AF60" s="75">
        <f>Table1[[#This Row],[Column33]]*Table1[[#This Row],[Column10]]</f>
        <v>0</v>
      </c>
      <c r="AG60" s="42"/>
      <c r="AH60" s="73"/>
    </row>
    <row r="61" spans="1:34" s="5" customFormat="1" ht="36" customHeight="1">
      <c r="A61" s="71"/>
      <c r="B61" s="43"/>
      <c r="C61" s="43" t="s">
        <v>206</v>
      </c>
      <c r="D61" s="35" t="s">
        <v>163</v>
      </c>
      <c r="E61" s="35" t="s">
        <v>175</v>
      </c>
      <c r="F61" s="35" t="s">
        <v>93</v>
      </c>
      <c r="G61" s="35"/>
      <c r="H61" s="36">
        <v>1</v>
      </c>
      <c r="I61" s="36">
        <v>1453.5</v>
      </c>
      <c r="J61" s="35">
        <f t="shared" si="31"/>
        <v>1453.5</v>
      </c>
      <c r="K61" s="41">
        <f t="shared" si="32"/>
        <v>1453.5</v>
      </c>
      <c r="L61" s="42">
        <v>1</v>
      </c>
      <c r="M61" s="41">
        <f t="shared" si="33"/>
        <v>1453.5</v>
      </c>
      <c r="N61" s="42">
        <v>1</v>
      </c>
      <c r="O61" s="41">
        <f t="shared" si="34"/>
        <v>1453.5</v>
      </c>
      <c r="P61" s="42">
        <v>1</v>
      </c>
      <c r="Q61" s="41">
        <f t="shared" si="35"/>
        <v>1453.5</v>
      </c>
      <c r="R61" s="42">
        <v>1</v>
      </c>
      <c r="S61" s="41">
        <f t="shared" si="36"/>
        <v>1453.5</v>
      </c>
      <c r="T61" s="42">
        <v>1</v>
      </c>
      <c r="U61" s="41">
        <f t="shared" si="37"/>
        <v>1453.5</v>
      </c>
      <c r="V61" s="47">
        <v>1</v>
      </c>
      <c r="W61" s="74"/>
      <c r="X61" s="74"/>
      <c r="Y61" s="41">
        <f t="shared" si="17"/>
        <v>1453.5</v>
      </c>
      <c r="Z61" s="42">
        <v>1</v>
      </c>
      <c r="AA61" s="16"/>
      <c r="AB61" s="17"/>
      <c r="AC61" s="41">
        <f>Table1[[#This Row],[Column30]]*Table1[[#This Row],[Column10]]</f>
        <v>1453.5</v>
      </c>
      <c r="AD61" s="42">
        <v>1</v>
      </c>
      <c r="AE61" s="42" t="s">
        <v>551</v>
      </c>
      <c r="AF61" s="75">
        <f>Table1[[#This Row],[Column33]]*Table1[[#This Row],[Column10]]</f>
        <v>0</v>
      </c>
      <c r="AG61" s="42"/>
      <c r="AH61" s="73"/>
    </row>
    <row r="62" spans="1:34" s="5" customFormat="1" ht="36" customHeight="1">
      <c r="A62" s="71"/>
      <c r="B62" s="43"/>
      <c r="C62" s="43" t="s">
        <v>208</v>
      </c>
      <c r="D62" s="35" t="s">
        <v>163</v>
      </c>
      <c r="E62" s="35" t="s">
        <v>176</v>
      </c>
      <c r="F62" s="35" t="s">
        <v>93</v>
      </c>
      <c r="G62" s="35"/>
      <c r="H62" s="36">
        <v>1</v>
      </c>
      <c r="I62" s="36">
        <v>168.4</v>
      </c>
      <c r="J62" s="35">
        <f t="shared" si="31"/>
        <v>168.4</v>
      </c>
      <c r="K62" s="41">
        <f t="shared" si="32"/>
        <v>168.4</v>
      </c>
      <c r="L62" s="42">
        <v>1</v>
      </c>
      <c r="M62" s="41">
        <f t="shared" si="33"/>
        <v>168.4</v>
      </c>
      <c r="N62" s="42">
        <v>1</v>
      </c>
      <c r="O62" s="41">
        <f t="shared" si="34"/>
        <v>168.4</v>
      </c>
      <c r="P62" s="42">
        <v>1</v>
      </c>
      <c r="Q62" s="41">
        <f t="shared" si="35"/>
        <v>168.4</v>
      </c>
      <c r="R62" s="42">
        <v>1</v>
      </c>
      <c r="S62" s="41">
        <f t="shared" si="36"/>
        <v>168.4</v>
      </c>
      <c r="T62" s="42">
        <v>1</v>
      </c>
      <c r="U62" s="41">
        <f t="shared" si="37"/>
        <v>168.4</v>
      </c>
      <c r="V62" s="47">
        <v>1</v>
      </c>
      <c r="W62" s="74"/>
      <c r="X62" s="74"/>
      <c r="Y62" s="41">
        <f t="shared" si="17"/>
        <v>0</v>
      </c>
      <c r="Z62" s="42"/>
      <c r="AA62" s="16"/>
      <c r="AB62" s="17"/>
      <c r="AC62" s="41">
        <f>Table1[[#This Row],[Column30]]*Table1[[#This Row],[Column10]]</f>
        <v>0</v>
      </c>
      <c r="AD62" s="42"/>
      <c r="AE62" s="42"/>
      <c r="AF62" s="75">
        <f>Table1[[#This Row],[Column33]]*Table1[[#This Row],[Column10]]</f>
        <v>0</v>
      </c>
      <c r="AG62" s="42"/>
      <c r="AH62" s="73"/>
    </row>
    <row r="63" spans="1:34" s="5" customFormat="1" ht="36" customHeight="1">
      <c r="A63" s="71"/>
      <c r="B63" s="43"/>
      <c r="C63" s="43" t="s">
        <v>208</v>
      </c>
      <c r="D63" s="35" t="s">
        <v>163</v>
      </c>
      <c r="E63" s="35" t="s">
        <v>177</v>
      </c>
      <c r="F63" s="35" t="s">
        <v>93</v>
      </c>
      <c r="G63" s="35"/>
      <c r="H63" s="36">
        <v>1</v>
      </c>
      <c r="I63" s="36">
        <v>168.7</v>
      </c>
      <c r="J63" s="35">
        <f t="shared" si="31"/>
        <v>168.7</v>
      </c>
      <c r="K63" s="41">
        <f t="shared" si="32"/>
        <v>168.7</v>
      </c>
      <c r="L63" s="42">
        <v>1</v>
      </c>
      <c r="M63" s="41">
        <f t="shared" si="33"/>
        <v>168.7</v>
      </c>
      <c r="N63" s="42">
        <v>1</v>
      </c>
      <c r="O63" s="41">
        <f t="shared" si="34"/>
        <v>168.7</v>
      </c>
      <c r="P63" s="42">
        <v>1</v>
      </c>
      <c r="Q63" s="41">
        <f t="shared" si="35"/>
        <v>168.7</v>
      </c>
      <c r="R63" s="42">
        <v>1</v>
      </c>
      <c r="S63" s="41">
        <f t="shared" si="36"/>
        <v>168.7</v>
      </c>
      <c r="T63" s="42">
        <v>1</v>
      </c>
      <c r="U63" s="41">
        <f t="shared" si="37"/>
        <v>168.7</v>
      </c>
      <c r="V63" s="47">
        <v>1</v>
      </c>
      <c r="W63" s="74"/>
      <c r="X63" s="74"/>
      <c r="Y63" s="41">
        <f t="shared" si="17"/>
        <v>0</v>
      </c>
      <c r="Z63" s="42"/>
      <c r="AA63" s="16"/>
      <c r="AB63" s="17"/>
      <c r="AC63" s="41">
        <f>Table1[[#This Row],[Column30]]*Table1[[#This Row],[Column10]]</f>
        <v>0</v>
      </c>
      <c r="AD63" s="42"/>
      <c r="AE63" s="42"/>
      <c r="AF63" s="75">
        <f>Table1[[#This Row],[Column33]]*Table1[[#This Row],[Column10]]</f>
        <v>0</v>
      </c>
      <c r="AG63" s="42"/>
      <c r="AH63" s="73"/>
    </row>
    <row r="64" spans="1:34" s="5" customFormat="1" ht="36" customHeight="1">
      <c r="A64" s="71"/>
      <c r="B64" s="43"/>
      <c r="C64" s="43" t="s">
        <v>208</v>
      </c>
      <c r="D64" s="35" t="s">
        <v>163</v>
      </c>
      <c r="E64" s="35" t="s">
        <v>178</v>
      </c>
      <c r="F64" s="35" t="s">
        <v>93</v>
      </c>
      <c r="G64" s="35"/>
      <c r="H64" s="36">
        <v>1</v>
      </c>
      <c r="I64" s="36">
        <v>213</v>
      </c>
      <c r="J64" s="35">
        <f t="shared" si="31"/>
        <v>213</v>
      </c>
      <c r="K64" s="41">
        <f t="shared" si="32"/>
        <v>213</v>
      </c>
      <c r="L64" s="42">
        <v>1</v>
      </c>
      <c r="M64" s="41">
        <f t="shared" si="33"/>
        <v>213</v>
      </c>
      <c r="N64" s="42">
        <v>1</v>
      </c>
      <c r="O64" s="41">
        <f t="shared" si="34"/>
        <v>213</v>
      </c>
      <c r="P64" s="42">
        <v>1</v>
      </c>
      <c r="Q64" s="41">
        <f t="shared" si="35"/>
        <v>213</v>
      </c>
      <c r="R64" s="42">
        <v>1</v>
      </c>
      <c r="S64" s="41">
        <f t="shared" si="36"/>
        <v>85.2</v>
      </c>
      <c r="T64" s="42">
        <v>0.4</v>
      </c>
      <c r="U64" s="41">
        <f t="shared" si="37"/>
        <v>0</v>
      </c>
      <c r="V64" s="47">
        <v>0</v>
      </c>
      <c r="W64" s="74"/>
      <c r="X64" s="74"/>
      <c r="Y64" s="41">
        <f t="shared" si="17"/>
        <v>0</v>
      </c>
      <c r="Z64" s="42"/>
      <c r="AA64" s="16"/>
      <c r="AB64" s="17"/>
      <c r="AC64" s="41">
        <f>Table1[[#This Row],[Column30]]*Table1[[#This Row],[Column10]]</f>
        <v>0</v>
      </c>
      <c r="AD64" s="42"/>
      <c r="AE64" s="42"/>
      <c r="AF64" s="75">
        <f>Table1[[#This Row],[Column33]]*Table1[[#This Row],[Column10]]</f>
        <v>0</v>
      </c>
      <c r="AG64" s="42"/>
      <c r="AH64" s="73"/>
    </row>
    <row r="65" spans="1:34" s="5" customFormat="1" ht="36" customHeight="1">
      <c r="A65" s="71"/>
      <c r="B65" s="43"/>
      <c r="C65" s="43" t="s">
        <v>206</v>
      </c>
      <c r="D65" s="35" t="s">
        <v>163</v>
      </c>
      <c r="E65" s="35" t="s">
        <v>179</v>
      </c>
      <c r="F65" s="35" t="s">
        <v>93</v>
      </c>
      <c r="G65" s="35"/>
      <c r="H65" s="36">
        <v>1</v>
      </c>
      <c r="I65" s="36">
        <v>1586.5</v>
      </c>
      <c r="J65" s="35">
        <f t="shared" si="31"/>
        <v>1586.5</v>
      </c>
      <c r="K65" s="41">
        <f t="shared" si="32"/>
        <v>1586.5</v>
      </c>
      <c r="L65" s="42">
        <v>1</v>
      </c>
      <c r="M65" s="41">
        <f t="shared" si="33"/>
        <v>1586.5</v>
      </c>
      <c r="N65" s="42">
        <v>1</v>
      </c>
      <c r="O65" s="41">
        <f t="shared" si="34"/>
        <v>1586.5</v>
      </c>
      <c r="P65" s="42">
        <v>1</v>
      </c>
      <c r="Q65" s="41">
        <f t="shared" si="35"/>
        <v>1586.5</v>
      </c>
      <c r="R65" s="42">
        <v>1</v>
      </c>
      <c r="S65" s="41">
        <f t="shared" si="36"/>
        <v>1586.5</v>
      </c>
      <c r="T65" s="42">
        <v>1</v>
      </c>
      <c r="U65" s="41">
        <f t="shared" si="37"/>
        <v>1586.5</v>
      </c>
      <c r="V65" s="47">
        <v>1</v>
      </c>
      <c r="W65" s="74"/>
      <c r="X65" s="74"/>
      <c r="Y65" s="41">
        <f t="shared" si="17"/>
        <v>1586.5</v>
      </c>
      <c r="Z65" s="42">
        <v>1</v>
      </c>
      <c r="AA65" s="16"/>
      <c r="AB65" s="17"/>
      <c r="AC65" s="41">
        <f>Table1[[#This Row],[Column30]]*Table1[[#This Row],[Column10]]</f>
        <v>1586.5</v>
      </c>
      <c r="AD65" s="42">
        <v>1</v>
      </c>
      <c r="AE65" s="42" t="s">
        <v>551</v>
      </c>
      <c r="AF65" s="75">
        <f>Table1[[#This Row],[Column33]]*Table1[[#This Row],[Column10]]</f>
        <v>0</v>
      </c>
      <c r="AG65" s="42"/>
      <c r="AH65" s="73"/>
    </row>
    <row r="66" spans="1:34" s="5" customFormat="1" ht="36" customHeight="1">
      <c r="A66" s="71"/>
      <c r="B66" s="43"/>
      <c r="C66" s="43" t="s">
        <v>208</v>
      </c>
      <c r="D66" s="35" t="s">
        <v>163</v>
      </c>
      <c r="E66" s="35" t="s">
        <v>180</v>
      </c>
      <c r="F66" s="35" t="s">
        <v>93</v>
      </c>
      <c r="G66" s="35"/>
      <c r="H66" s="36">
        <v>1</v>
      </c>
      <c r="I66" s="36">
        <v>181.2</v>
      </c>
      <c r="J66" s="35">
        <f t="shared" si="31"/>
        <v>181.2</v>
      </c>
      <c r="K66" s="41">
        <f t="shared" si="32"/>
        <v>181.2</v>
      </c>
      <c r="L66" s="42">
        <v>1</v>
      </c>
      <c r="M66" s="41">
        <f t="shared" si="33"/>
        <v>181.2</v>
      </c>
      <c r="N66" s="42">
        <v>1</v>
      </c>
      <c r="O66" s="41">
        <f t="shared" si="34"/>
        <v>181.2</v>
      </c>
      <c r="P66" s="42">
        <v>1</v>
      </c>
      <c r="Q66" s="41">
        <f t="shared" si="35"/>
        <v>181.2</v>
      </c>
      <c r="R66" s="42">
        <v>1</v>
      </c>
      <c r="S66" s="41">
        <f t="shared" si="36"/>
        <v>181.2</v>
      </c>
      <c r="T66" s="42">
        <v>1</v>
      </c>
      <c r="U66" s="41">
        <f t="shared" si="37"/>
        <v>181.2</v>
      </c>
      <c r="V66" s="47">
        <v>1</v>
      </c>
      <c r="W66" s="74"/>
      <c r="X66" s="74"/>
      <c r="Y66" s="41">
        <f t="shared" si="17"/>
        <v>0</v>
      </c>
      <c r="Z66" s="42"/>
      <c r="AA66" s="16"/>
      <c r="AB66" s="17"/>
      <c r="AC66" s="41">
        <f>Table1[[#This Row],[Column30]]*Table1[[#This Row],[Column10]]</f>
        <v>0</v>
      </c>
      <c r="AD66" s="42"/>
      <c r="AE66" s="42"/>
      <c r="AF66" s="75">
        <f>Table1[[#This Row],[Column33]]*Table1[[#This Row],[Column10]]</f>
        <v>0</v>
      </c>
      <c r="AG66" s="42"/>
      <c r="AH66" s="73"/>
    </row>
    <row r="67" spans="1:34" s="5" customFormat="1" ht="36" customHeight="1">
      <c r="A67" s="71"/>
      <c r="B67" s="43"/>
      <c r="C67" s="43" t="s">
        <v>210</v>
      </c>
      <c r="D67" s="35" t="s">
        <v>163</v>
      </c>
      <c r="E67" s="35" t="s">
        <v>87</v>
      </c>
      <c r="F67" s="35" t="s">
        <v>94</v>
      </c>
      <c r="G67" s="35"/>
      <c r="H67" s="36">
        <v>1</v>
      </c>
      <c r="I67" s="36">
        <v>1484.2</v>
      </c>
      <c r="J67" s="35">
        <f t="shared" si="31"/>
        <v>1484.2</v>
      </c>
      <c r="K67" s="41">
        <f t="shared" si="32"/>
        <v>1484.2</v>
      </c>
      <c r="L67" s="42">
        <v>1</v>
      </c>
      <c r="M67" s="41">
        <f t="shared" si="33"/>
        <v>1484.2</v>
      </c>
      <c r="N67" s="42">
        <v>1</v>
      </c>
      <c r="O67" s="41">
        <f t="shared" si="34"/>
        <v>1484.2</v>
      </c>
      <c r="P67" s="42">
        <v>1</v>
      </c>
      <c r="Q67" s="41">
        <f t="shared" si="35"/>
        <v>786.62600000000009</v>
      </c>
      <c r="R67" s="42">
        <v>0.53</v>
      </c>
      <c r="S67" s="41">
        <f t="shared" si="36"/>
        <v>593.68000000000006</v>
      </c>
      <c r="T67" s="42">
        <v>0.4</v>
      </c>
      <c r="U67" s="41">
        <f t="shared" si="37"/>
        <v>0</v>
      </c>
      <c r="V67" s="47">
        <v>0</v>
      </c>
      <c r="W67" s="74"/>
      <c r="X67" s="74"/>
      <c r="Y67" s="41">
        <f t="shared" si="17"/>
        <v>0</v>
      </c>
      <c r="Z67" s="42"/>
      <c r="AA67" s="16"/>
      <c r="AB67" s="17"/>
      <c r="AC67" s="41">
        <f>Table1[[#This Row],[Column30]]*Table1[[#This Row],[Column10]]</f>
        <v>0</v>
      </c>
      <c r="AD67" s="42"/>
      <c r="AE67" s="42"/>
      <c r="AF67" s="75">
        <f>Table1[[#This Row],[Column33]]*Table1[[#This Row],[Column10]]</f>
        <v>0</v>
      </c>
      <c r="AG67" s="42"/>
      <c r="AH67" s="73"/>
    </row>
    <row r="68" spans="1:34" s="5" customFormat="1" ht="36" customHeight="1">
      <c r="A68" s="71"/>
      <c r="B68" s="43"/>
      <c r="C68" s="43" t="s">
        <v>210</v>
      </c>
      <c r="D68" s="35" t="s">
        <v>163</v>
      </c>
      <c r="E68" s="35" t="s">
        <v>88</v>
      </c>
      <c r="F68" s="35" t="s">
        <v>94</v>
      </c>
      <c r="G68" s="35"/>
      <c r="H68" s="36">
        <v>1</v>
      </c>
      <c r="I68" s="36">
        <v>1484.2</v>
      </c>
      <c r="J68" s="35">
        <f t="shared" si="31"/>
        <v>1484.2</v>
      </c>
      <c r="K68" s="41">
        <f t="shared" si="32"/>
        <v>1484.2</v>
      </c>
      <c r="L68" s="42">
        <v>1</v>
      </c>
      <c r="M68" s="41">
        <f t="shared" si="33"/>
        <v>1484.2</v>
      </c>
      <c r="N68" s="42">
        <v>1</v>
      </c>
      <c r="O68" s="41">
        <f t="shared" si="34"/>
        <v>1484.2</v>
      </c>
      <c r="P68" s="42">
        <v>1</v>
      </c>
      <c r="Q68" s="41">
        <f t="shared" si="35"/>
        <v>1484.2</v>
      </c>
      <c r="R68" s="42">
        <v>1</v>
      </c>
      <c r="S68" s="41">
        <v>32</v>
      </c>
      <c r="T68" s="42">
        <v>0.4</v>
      </c>
      <c r="U68" s="41">
        <f t="shared" si="37"/>
        <v>0</v>
      </c>
      <c r="V68" s="47">
        <v>0</v>
      </c>
      <c r="W68" s="74"/>
      <c r="X68" s="74"/>
      <c r="Y68" s="41">
        <f t="shared" si="17"/>
        <v>0</v>
      </c>
      <c r="Z68" s="42"/>
      <c r="AA68" s="16"/>
      <c r="AB68" s="17"/>
      <c r="AC68" s="41">
        <f>Table1[[#This Row],[Column30]]*Table1[[#This Row],[Column10]]</f>
        <v>0</v>
      </c>
      <c r="AD68" s="42"/>
      <c r="AE68" s="42"/>
      <c r="AF68" s="75">
        <f>Table1[[#This Row],[Column33]]*Table1[[#This Row],[Column10]]</f>
        <v>0</v>
      </c>
      <c r="AG68" s="42"/>
      <c r="AH68" s="73"/>
    </row>
    <row r="69" spans="1:34" s="5" customFormat="1" ht="36" customHeight="1">
      <c r="A69" s="71"/>
      <c r="B69" s="43"/>
      <c r="C69" s="43" t="s">
        <v>210</v>
      </c>
      <c r="D69" s="35" t="s">
        <v>163</v>
      </c>
      <c r="E69" s="35" t="s">
        <v>89</v>
      </c>
      <c r="F69" s="35" t="s">
        <v>94</v>
      </c>
      <c r="G69" s="35"/>
      <c r="H69" s="36">
        <v>1</v>
      </c>
      <c r="I69" s="36">
        <v>2871.1</v>
      </c>
      <c r="J69" s="35">
        <f t="shared" si="31"/>
        <v>2871.1</v>
      </c>
      <c r="K69" s="41">
        <f t="shared" si="32"/>
        <v>2871.1</v>
      </c>
      <c r="L69" s="42">
        <v>1</v>
      </c>
      <c r="M69" s="41">
        <f t="shared" si="33"/>
        <v>2871.1</v>
      </c>
      <c r="N69" s="42">
        <v>1</v>
      </c>
      <c r="O69" s="41">
        <f t="shared" si="34"/>
        <v>2871.1</v>
      </c>
      <c r="P69" s="42">
        <v>1</v>
      </c>
      <c r="Q69" s="41">
        <f t="shared" si="35"/>
        <v>2871.1</v>
      </c>
      <c r="R69" s="42">
        <v>1</v>
      </c>
      <c r="S69" s="41">
        <f t="shared" si="36"/>
        <v>1148.44</v>
      </c>
      <c r="T69" s="42">
        <v>0.4</v>
      </c>
      <c r="U69" s="41">
        <f t="shared" si="37"/>
        <v>0</v>
      </c>
      <c r="V69" s="47">
        <v>0</v>
      </c>
      <c r="W69" s="74"/>
      <c r="X69" s="74"/>
      <c r="Y69" s="41">
        <f t="shared" si="17"/>
        <v>0</v>
      </c>
      <c r="Z69" s="42"/>
      <c r="AA69" s="16"/>
      <c r="AB69" s="17"/>
      <c r="AC69" s="41">
        <f>Table1[[#This Row],[Column30]]*Table1[[#This Row],[Column10]]</f>
        <v>0</v>
      </c>
      <c r="AD69" s="42"/>
      <c r="AE69" s="42"/>
      <c r="AF69" s="75">
        <f>Table1[[#This Row],[Column33]]*Table1[[#This Row],[Column10]]</f>
        <v>0</v>
      </c>
      <c r="AG69" s="42"/>
      <c r="AH69" s="73"/>
    </row>
    <row r="70" spans="1:34" s="5" customFormat="1" ht="36" customHeight="1">
      <c r="A70" s="71"/>
      <c r="B70" s="43"/>
      <c r="C70" s="43" t="s">
        <v>210</v>
      </c>
      <c r="D70" s="35" t="s">
        <v>163</v>
      </c>
      <c r="E70" s="35" t="s">
        <v>90</v>
      </c>
      <c r="F70" s="35" t="s">
        <v>94</v>
      </c>
      <c r="G70" s="35"/>
      <c r="H70" s="36">
        <v>1</v>
      </c>
      <c r="I70" s="36">
        <v>2888.1</v>
      </c>
      <c r="J70" s="35">
        <f t="shared" si="31"/>
        <v>2888.1</v>
      </c>
      <c r="K70" s="41">
        <f t="shared" si="32"/>
        <v>2888.1</v>
      </c>
      <c r="L70" s="42">
        <v>1</v>
      </c>
      <c r="M70" s="41">
        <f t="shared" si="33"/>
        <v>2888.1</v>
      </c>
      <c r="N70" s="42">
        <v>1</v>
      </c>
      <c r="O70" s="41">
        <f t="shared" si="34"/>
        <v>2888.1</v>
      </c>
      <c r="P70" s="42">
        <v>1</v>
      </c>
      <c r="Q70" s="41">
        <f t="shared" si="35"/>
        <v>2888.1</v>
      </c>
      <c r="R70" s="42">
        <v>1</v>
      </c>
      <c r="S70" s="41">
        <f t="shared" si="36"/>
        <v>1155.24</v>
      </c>
      <c r="T70" s="42">
        <v>0.4</v>
      </c>
      <c r="U70" s="41">
        <f t="shared" si="37"/>
        <v>0</v>
      </c>
      <c r="V70" s="47">
        <v>0</v>
      </c>
      <c r="W70" s="74"/>
      <c r="X70" s="74"/>
      <c r="Y70" s="41">
        <f t="shared" si="17"/>
        <v>0</v>
      </c>
      <c r="Z70" s="42"/>
      <c r="AA70" s="16"/>
      <c r="AB70" s="17"/>
      <c r="AC70" s="41">
        <f>Table1[[#This Row],[Column30]]*Table1[[#This Row],[Column10]]</f>
        <v>0</v>
      </c>
      <c r="AD70" s="42"/>
      <c r="AE70" s="42"/>
      <c r="AF70" s="75">
        <f>Table1[[#This Row],[Column33]]*Table1[[#This Row],[Column10]]</f>
        <v>0</v>
      </c>
      <c r="AG70" s="42"/>
      <c r="AH70" s="73"/>
    </row>
    <row r="71" spans="1:34" s="5" customFormat="1" ht="36" customHeight="1">
      <c r="A71" s="71"/>
      <c r="B71" s="43"/>
      <c r="C71" s="43" t="s">
        <v>211</v>
      </c>
      <c r="D71" s="35" t="s">
        <v>163</v>
      </c>
      <c r="E71" s="35" t="s">
        <v>181</v>
      </c>
      <c r="F71" s="35" t="s">
        <v>94</v>
      </c>
      <c r="G71" s="35"/>
      <c r="H71" s="36">
        <v>1</v>
      </c>
      <c r="I71" s="36">
        <v>3790.1</v>
      </c>
      <c r="J71" s="35">
        <f t="shared" si="31"/>
        <v>3790.1</v>
      </c>
      <c r="K71" s="41">
        <f t="shared" si="32"/>
        <v>3790.1</v>
      </c>
      <c r="L71" s="42">
        <v>1</v>
      </c>
      <c r="M71" s="41">
        <f t="shared" si="33"/>
        <v>3790.1</v>
      </c>
      <c r="N71" s="42">
        <v>1</v>
      </c>
      <c r="O71" s="41">
        <f t="shared" si="34"/>
        <v>3790.1</v>
      </c>
      <c r="P71" s="42">
        <v>1</v>
      </c>
      <c r="Q71" s="41">
        <f t="shared" si="35"/>
        <v>3790.1</v>
      </c>
      <c r="R71" s="42">
        <v>1</v>
      </c>
      <c r="S71" s="41">
        <f t="shared" si="36"/>
        <v>1516.04</v>
      </c>
      <c r="T71" s="42">
        <v>0.4</v>
      </c>
      <c r="U71" s="41">
        <f t="shared" si="37"/>
        <v>0</v>
      </c>
      <c r="V71" s="47">
        <v>0</v>
      </c>
      <c r="W71" s="74"/>
      <c r="X71" s="74"/>
      <c r="Y71" s="41">
        <f t="shared" si="17"/>
        <v>0</v>
      </c>
      <c r="Z71" s="42"/>
      <c r="AA71" s="16"/>
      <c r="AB71" s="17"/>
      <c r="AC71" s="41">
        <f>Table1[[#This Row],[Column30]]*Table1[[#This Row],[Column10]]</f>
        <v>0</v>
      </c>
      <c r="AD71" s="42"/>
      <c r="AE71" s="42"/>
      <c r="AF71" s="75">
        <f>Table1[[#This Row],[Column33]]*Table1[[#This Row],[Column10]]</f>
        <v>0</v>
      </c>
      <c r="AG71" s="42"/>
      <c r="AH71" s="73"/>
    </row>
    <row r="72" spans="1:34" s="5" customFormat="1" ht="36" customHeight="1">
      <c r="A72" s="71"/>
      <c r="B72" s="43"/>
      <c r="C72" s="43" t="s">
        <v>211</v>
      </c>
      <c r="D72" s="35" t="s">
        <v>163</v>
      </c>
      <c r="E72" s="35" t="s">
        <v>182</v>
      </c>
      <c r="F72" s="35" t="s">
        <v>94</v>
      </c>
      <c r="G72" s="35"/>
      <c r="H72" s="36">
        <v>1</v>
      </c>
      <c r="I72" s="36">
        <v>3790.1</v>
      </c>
      <c r="J72" s="35">
        <f t="shared" si="31"/>
        <v>3790.1</v>
      </c>
      <c r="K72" s="41">
        <f t="shared" si="32"/>
        <v>3790.1</v>
      </c>
      <c r="L72" s="42">
        <v>1</v>
      </c>
      <c r="M72" s="41">
        <f t="shared" si="33"/>
        <v>3790.1</v>
      </c>
      <c r="N72" s="42">
        <v>1</v>
      </c>
      <c r="O72" s="41">
        <f t="shared" si="34"/>
        <v>3790.1</v>
      </c>
      <c r="P72" s="42">
        <v>1</v>
      </c>
      <c r="Q72" s="41">
        <f t="shared" si="35"/>
        <v>3790.1</v>
      </c>
      <c r="R72" s="42">
        <v>1</v>
      </c>
      <c r="S72" s="41">
        <f t="shared" si="36"/>
        <v>1516.04</v>
      </c>
      <c r="T72" s="42">
        <v>0.4</v>
      </c>
      <c r="U72" s="41">
        <f t="shared" si="37"/>
        <v>0</v>
      </c>
      <c r="V72" s="47">
        <v>0</v>
      </c>
      <c r="W72" s="74"/>
      <c r="X72" s="74"/>
      <c r="Y72" s="41">
        <f t="shared" si="17"/>
        <v>0</v>
      </c>
      <c r="Z72" s="42"/>
      <c r="AA72" s="16"/>
      <c r="AB72" s="17"/>
      <c r="AC72" s="41">
        <f>Table1[[#This Row],[Column30]]*Table1[[#This Row],[Column10]]</f>
        <v>0</v>
      </c>
      <c r="AD72" s="42"/>
      <c r="AE72" s="42"/>
      <c r="AF72" s="75">
        <f>Table1[[#This Row],[Column33]]*Table1[[#This Row],[Column10]]</f>
        <v>0</v>
      </c>
      <c r="AG72" s="42"/>
      <c r="AH72" s="73"/>
    </row>
    <row r="73" spans="1:34" s="5" customFormat="1" ht="36" customHeight="1">
      <c r="A73" s="71"/>
      <c r="B73" s="43"/>
      <c r="C73" s="43" t="s">
        <v>211</v>
      </c>
      <c r="D73" s="35" t="s">
        <v>163</v>
      </c>
      <c r="E73" s="35" t="s">
        <v>183</v>
      </c>
      <c r="F73" s="35" t="s">
        <v>94</v>
      </c>
      <c r="G73" s="35"/>
      <c r="H73" s="36">
        <v>1</v>
      </c>
      <c r="I73" s="36">
        <v>3797.5</v>
      </c>
      <c r="J73" s="35">
        <f t="shared" ref="J73:J78" si="38">I73*H73</f>
        <v>3797.5</v>
      </c>
      <c r="K73" s="41">
        <f t="shared" ref="K73:K78" si="39">L73*$J73</f>
        <v>3797.5</v>
      </c>
      <c r="L73" s="42">
        <v>1</v>
      </c>
      <c r="M73" s="41">
        <f t="shared" ref="M73:M78" si="40">N73*$J73</f>
        <v>3797.5</v>
      </c>
      <c r="N73" s="42">
        <v>1</v>
      </c>
      <c r="O73" s="41">
        <f t="shared" ref="O73:O78" si="41">P73*$J73</f>
        <v>3797.5</v>
      </c>
      <c r="P73" s="42">
        <v>1</v>
      </c>
      <c r="Q73" s="41">
        <f t="shared" ref="Q73:Q78" si="42">R73*$J73</f>
        <v>3797.5</v>
      </c>
      <c r="R73" s="42">
        <v>1</v>
      </c>
      <c r="S73" s="41">
        <f t="shared" ref="S73:S78" si="43">T73*$J73</f>
        <v>1519</v>
      </c>
      <c r="T73" s="42">
        <v>0.4</v>
      </c>
      <c r="U73" s="41">
        <f t="shared" ref="U73:U78" si="44">V73*$J73</f>
        <v>0</v>
      </c>
      <c r="V73" s="47">
        <v>0</v>
      </c>
      <c r="W73" s="74"/>
      <c r="X73" s="74"/>
      <c r="Y73" s="41">
        <f t="shared" si="17"/>
        <v>0</v>
      </c>
      <c r="Z73" s="42"/>
      <c r="AA73" s="16"/>
      <c r="AB73" s="17"/>
      <c r="AC73" s="41">
        <f>Table1[[#This Row],[Column30]]*Table1[[#This Row],[Column10]]</f>
        <v>0</v>
      </c>
      <c r="AD73" s="42"/>
      <c r="AE73" s="42"/>
      <c r="AF73" s="75">
        <f>Table1[[#This Row],[Column33]]*Table1[[#This Row],[Column10]]</f>
        <v>0</v>
      </c>
      <c r="AG73" s="42"/>
      <c r="AH73" s="73"/>
    </row>
    <row r="74" spans="1:34" s="5" customFormat="1" ht="36" customHeight="1">
      <c r="A74" s="71"/>
      <c r="B74" s="43"/>
      <c r="C74" s="43" t="s">
        <v>211</v>
      </c>
      <c r="D74" s="35" t="s">
        <v>163</v>
      </c>
      <c r="E74" s="35" t="s">
        <v>184</v>
      </c>
      <c r="F74" s="35" t="s">
        <v>94</v>
      </c>
      <c r="G74" s="35"/>
      <c r="H74" s="36">
        <v>1</v>
      </c>
      <c r="I74" s="36">
        <v>3797.5</v>
      </c>
      <c r="J74" s="35">
        <f t="shared" si="38"/>
        <v>3797.5</v>
      </c>
      <c r="K74" s="41">
        <f t="shared" si="39"/>
        <v>3797.5</v>
      </c>
      <c r="L74" s="42">
        <v>1</v>
      </c>
      <c r="M74" s="41">
        <f t="shared" si="40"/>
        <v>3797.5</v>
      </c>
      <c r="N74" s="42">
        <v>1</v>
      </c>
      <c r="O74" s="41">
        <f t="shared" si="41"/>
        <v>3797.5</v>
      </c>
      <c r="P74" s="42">
        <v>1</v>
      </c>
      <c r="Q74" s="41">
        <f t="shared" si="42"/>
        <v>3797.5</v>
      </c>
      <c r="R74" s="42">
        <v>1</v>
      </c>
      <c r="S74" s="41">
        <f t="shared" si="43"/>
        <v>1519</v>
      </c>
      <c r="T74" s="42">
        <v>0.4</v>
      </c>
      <c r="U74" s="41">
        <f t="shared" si="44"/>
        <v>0</v>
      </c>
      <c r="V74" s="47">
        <v>0</v>
      </c>
      <c r="W74" s="74"/>
      <c r="X74" s="74"/>
      <c r="Y74" s="41">
        <f t="shared" si="17"/>
        <v>0</v>
      </c>
      <c r="Z74" s="42"/>
      <c r="AA74" s="16"/>
      <c r="AB74" s="17"/>
      <c r="AC74" s="41">
        <f>Table1[[#This Row],[Column30]]*Table1[[#This Row],[Column10]]</f>
        <v>0</v>
      </c>
      <c r="AD74" s="42"/>
      <c r="AE74" s="42"/>
      <c r="AF74" s="75">
        <f>Table1[[#This Row],[Column33]]*Table1[[#This Row],[Column10]]</f>
        <v>0</v>
      </c>
      <c r="AG74" s="42"/>
      <c r="AH74" s="73"/>
    </row>
    <row r="75" spans="1:34" s="5" customFormat="1" ht="36" customHeight="1">
      <c r="A75" s="71"/>
      <c r="B75" s="43"/>
      <c r="C75" s="43" t="s">
        <v>212</v>
      </c>
      <c r="D75" s="35" t="s">
        <v>163</v>
      </c>
      <c r="E75" s="35" t="s">
        <v>91</v>
      </c>
      <c r="F75" s="35" t="s">
        <v>95</v>
      </c>
      <c r="G75" s="35"/>
      <c r="H75" s="36">
        <v>1</v>
      </c>
      <c r="I75" s="36">
        <v>86</v>
      </c>
      <c r="J75" s="35">
        <f t="shared" si="38"/>
        <v>86</v>
      </c>
      <c r="K75" s="41">
        <f t="shared" si="39"/>
        <v>86</v>
      </c>
      <c r="L75" s="42">
        <v>1</v>
      </c>
      <c r="M75" s="41">
        <f t="shared" si="40"/>
        <v>86</v>
      </c>
      <c r="N75" s="42">
        <v>1</v>
      </c>
      <c r="O75" s="41">
        <f t="shared" si="41"/>
        <v>86</v>
      </c>
      <c r="P75" s="42">
        <v>1</v>
      </c>
      <c r="Q75" s="41">
        <f t="shared" si="42"/>
        <v>44.72</v>
      </c>
      <c r="R75" s="42">
        <v>0.52</v>
      </c>
      <c r="S75" s="41">
        <f t="shared" si="43"/>
        <v>34.4</v>
      </c>
      <c r="T75" s="42">
        <v>0.4</v>
      </c>
      <c r="U75" s="41">
        <f t="shared" si="44"/>
        <v>0</v>
      </c>
      <c r="V75" s="47">
        <v>0</v>
      </c>
      <c r="W75" s="74"/>
      <c r="X75" s="74"/>
      <c r="Y75" s="41">
        <f t="shared" si="17"/>
        <v>0</v>
      </c>
      <c r="Z75" s="42"/>
      <c r="AA75" s="16"/>
      <c r="AB75" s="17"/>
      <c r="AC75" s="41">
        <f>Table1[[#This Row],[Column30]]*Table1[[#This Row],[Column10]]</f>
        <v>0</v>
      </c>
      <c r="AD75" s="42"/>
      <c r="AE75" s="42"/>
      <c r="AF75" s="75">
        <f>Table1[[#This Row],[Column33]]*Table1[[#This Row],[Column10]]</f>
        <v>0</v>
      </c>
      <c r="AG75" s="42"/>
      <c r="AH75" s="73"/>
    </row>
    <row r="76" spans="1:34" s="5" customFormat="1" ht="36" customHeight="1">
      <c r="A76" s="71"/>
      <c r="B76" s="43"/>
      <c r="C76" s="43" t="s">
        <v>212</v>
      </c>
      <c r="D76" s="35" t="s">
        <v>163</v>
      </c>
      <c r="E76" s="35" t="s">
        <v>92</v>
      </c>
      <c r="F76" s="35" t="s">
        <v>95</v>
      </c>
      <c r="G76" s="35"/>
      <c r="H76" s="36">
        <v>1</v>
      </c>
      <c r="I76" s="36">
        <v>111.2</v>
      </c>
      <c r="J76" s="35">
        <f t="shared" si="38"/>
        <v>111.2</v>
      </c>
      <c r="K76" s="41">
        <f t="shared" si="39"/>
        <v>111.2</v>
      </c>
      <c r="L76" s="42">
        <v>1</v>
      </c>
      <c r="M76" s="41">
        <f t="shared" si="40"/>
        <v>111.2</v>
      </c>
      <c r="N76" s="42">
        <v>1</v>
      </c>
      <c r="O76" s="41">
        <f t="shared" si="41"/>
        <v>111.2</v>
      </c>
      <c r="P76" s="42">
        <v>1</v>
      </c>
      <c r="Q76" s="41">
        <f t="shared" si="42"/>
        <v>57.824000000000005</v>
      </c>
      <c r="R76" s="42">
        <v>0.52</v>
      </c>
      <c r="S76" s="41">
        <f t="shared" si="43"/>
        <v>44.480000000000004</v>
      </c>
      <c r="T76" s="42">
        <v>0.4</v>
      </c>
      <c r="U76" s="41">
        <f t="shared" si="44"/>
        <v>0</v>
      </c>
      <c r="V76" s="47">
        <v>0</v>
      </c>
      <c r="W76" s="74"/>
      <c r="X76" s="74"/>
      <c r="Y76" s="41">
        <f t="shared" si="17"/>
        <v>0</v>
      </c>
      <c r="Z76" s="42"/>
      <c r="AA76" s="16"/>
      <c r="AB76" s="17"/>
      <c r="AC76" s="41">
        <f>Table1[[#This Row],[Column30]]*Table1[[#This Row],[Column10]]</f>
        <v>0</v>
      </c>
      <c r="AD76" s="42"/>
      <c r="AE76" s="42"/>
      <c r="AF76" s="75">
        <f>Table1[[#This Row],[Column33]]*Table1[[#This Row],[Column10]]</f>
        <v>0</v>
      </c>
      <c r="AG76" s="42"/>
      <c r="AH76" s="73"/>
    </row>
    <row r="77" spans="1:34" s="5" customFormat="1" ht="36" customHeight="1">
      <c r="A77" s="71"/>
      <c r="B77" s="43"/>
      <c r="C77" s="43" t="s">
        <v>212</v>
      </c>
      <c r="D77" s="35" t="s">
        <v>163</v>
      </c>
      <c r="E77" s="35" t="s">
        <v>185</v>
      </c>
      <c r="F77" s="35" t="s">
        <v>95</v>
      </c>
      <c r="G77" s="35"/>
      <c r="H77" s="36">
        <v>1</v>
      </c>
      <c r="I77" s="36">
        <v>107.6</v>
      </c>
      <c r="J77" s="35">
        <f t="shared" si="38"/>
        <v>107.6</v>
      </c>
      <c r="K77" s="41">
        <f t="shared" si="39"/>
        <v>107.6</v>
      </c>
      <c r="L77" s="42">
        <v>1</v>
      </c>
      <c r="M77" s="41">
        <f t="shared" si="40"/>
        <v>107.6</v>
      </c>
      <c r="N77" s="42">
        <v>1</v>
      </c>
      <c r="O77" s="41">
        <f t="shared" si="41"/>
        <v>107.6</v>
      </c>
      <c r="P77" s="42">
        <v>1</v>
      </c>
      <c r="Q77" s="41">
        <f t="shared" si="42"/>
        <v>55.951999999999998</v>
      </c>
      <c r="R77" s="42">
        <v>0.52</v>
      </c>
      <c r="S77" s="41">
        <f t="shared" si="43"/>
        <v>43.04</v>
      </c>
      <c r="T77" s="42">
        <v>0.4</v>
      </c>
      <c r="U77" s="41">
        <f t="shared" si="44"/>
        <v>0</v>
      </c>
      <c r="V77" s="47">
        <v>0</v>
      </c>
      <c r="W77" s="74"/>
      <c r="X77" s="74"/>
      <c r="Y77" s="41">
        <f t="shared" si="17"/>
        <v>0</v>
      </c>
      <c r="Z77" s="42"/>
      <c r="AA77" s="16"/>
      <c r="AB77" s="17"/>
      <c r="AC77" s="41">
        <f>Table1[[#This Row],[Column30]]*Table1[[#This Row],[Column10]]</f>
        <v>0</v>
      </c>
      <c r="AD77" s="42"/>
      <c r="AE77" s="42"/>
      <c r="AF77" s="75">
        <f>Table1[[#This Row],[Column33]]*Table1[[#This Row],[Column10]]</f>
        <v>0</v>
      </c>
      <c r="AG77" s="42"/>
      <c r="AH77" s="73"/>
    </row>
    <row r="78" spans="1:34" s="5" customFormat="1" ht="36" customHeight="1">
      <c r="A78" s="71"/>
      <c r="B78" s="43"/>
      <c r="C78" s="43" t="s">
        <v>212</v>
      </c>
      <c r="D78" s="35" t="s">
        <v>163</v>
      </c>
      <c r="E78" s="35" t="s">
        <v>186</v>
      </c>
      <c r="F78" s="35" t="s">
        <v>95</v>
      </c>
      <c r="G78" s="35"/>
      <c r="H78" s="36">
        <v>2</v>
      </c>
      <c r="I78" s="36">
        <v>97.2</v>
      </c>
      <c r="J78" s="35">
        <f t="shared" si="38"/>
        <v>194.4</v>
      </c>
      <c r="K78" s="41">
        <f t="shared" si="39"/>
        <v>194.4</v>
      </c>
      <c r="L78" s="42">
        <v>1</v>
      </c>
      <c r="M78" s="41">
        <f t="shared" si="40"/>
        <v>194.4</v>
      </c>
      <c r="N78" s="42">
        <v>1</v>
      </c>
      <c r="O78" s="41">
        <f t="shared" si="41"/>
        <v>194.4</v>
      </c>
      <c r="P78" s="42">
        <v>1</v>
      </c>
      <c r="Q78" s="41">
        <f t="shared" si="42"/>
        <v>101.08800000000001</v>
      </c>
      <c r="R78" s="42">
        <v>0.52</v>
      </c>
      <c r="S78" s="41">
        <f t="shared" si="43"/>
        <v>77.760000000000005</v>
      </c>
      <c r="T78" s="42">
        <v>0.4</v>
      </c>
      <c r="U78" s="41">
        <f t="shared" si="44"/>
        <v>0</v>
      </c>
      <c r="V78" s="47">
        <v>0</v>
      </c>
      <c r="W78" s="74"/>
      <c r="X78" s="74"/>
      <c r="Y78" s="41">
        <f t="shared" si="17"/>
        <v>0</v>
      </c>
      <c r="Z78" s="42"/>
      <c r="AA78" s="16"/>
      <c r="AB78" s="17"/>
      <c r="AC78" s="41">
        <f>Table1[[#This Row],[Column30]]*Table1[[#This Row],[Column10]]</f>
        <v>0</v>
      </c>
      <c r="AD78" s="42"/>
      <c r="AE78" s="42"/>
      <c r="AF78" s="75">
        <f>Table1[[#This Row],[Column33]]*Table1[[#This Row],[Column10]]</f>
        <v>0</v>
      </c>
      <c r="AG78" s="42"/>
      <c r="AH78" s="73"/>
    </row>
    <row r="79" spans="1:34" s="5" customFormat="1" ht="36" customHeight="1">
      <c r="A79" s="71"/>
      <c r="B79" s="43"/>
      <c r="C79" s="43" t="s">
        <v>212</v>
      </c>
      <c r="D79" s="35" t="s">
        <v>163</v>
      </c>
      <c r="E79" s="35" t="s">
        <v>187</v>
      </c>
      <c r="F79" s="35" t="s">
        <v>95</v>
      </c>
      <c r="G79" s="35"/>
      <c r="H79" s="36">
        <v>8</v>
      </c>
      <c r="I79" s="36">
        <v>89.8</v>
      </c>
      <c r="J79" s="35">
        <f t="shared" ref="J79:J98" si="45">I79*H79</f>
        <v>718.4</v>
      </c>
      <c r="K79" s="41">
        <f t="shared" ref="K79:K90" si="46">L79*$J79</f>
        <v>718.4</v>
      </c>
      <c r="L79" s="42">
        <v>1</v>
      </c>
      <c r="M79" s="41">
        <f t="shared" ref="M79:M90" si="47">N79*$J79</f>
        <v>718.4</v>
      </c>
      <c r="N79" s="42">
        <v>1</v>
      </c>
      <c r="O79" s="41">
        <f t="shared" ref="O79:O90" si="48">P79*$J79</f>
        <v>718.4</v>
      </c>
      <c r="P79" s="42">
        <v>1</v>
      </c>
      <c r="Q79" s="41">
        <f t="shared" ref="Q79:Q90" si="49">R79*$J79</f>
        <v>373.56799999999998</v>
      </c>
      <c r="R79" s="42">
        <v>0.52</v>
      </c>
      <c r="S79" s="41">
        <f t="shared" ref="S79:S90" si="50">T79*$J79</f>
        <v>287.36</v>
      </c>
      <c r="T79" s="42">
        <v>0.4</v>
      </c>
      <c r="U79" s="41">
        <f t="shared" ref="U79:U90" si="51">V79*$J79</f>
        <v>0</v>
      </c>
      <c r="V79" s="47">
        <v>0</v>
      </c>
      <c r="W79" s="74"/>
      <c r="X79" s="74"/>
      <c r="Y79" s="41">
        <f t="shared" si="17"/>
        <v>0</v>
      </c>
      <c r="Z79" s="42"/>
      <c r="AA79" s="16"/>
      <c r="AB79" s="17"/>
      <c r="AC79" s="41">
        <f>Table1[[#This Row],[Column30]]*Table1[[#This Row],[Column10]]</f>
        <v>0</v>
      </c>
      <c r="AD79" s="42"/>
      <c r="AE79" s="42"/>
      <c r="AF79" s="75">
        <f>Table1[[#This Row],[Column33]]*Table1[[#This Row],[Column10]]</f>
        <v>0</v>
      </c>
      <c r="AG79" s="42"/>
      <c r="AH79" s="73"/>
    </row>
    <row r="80" spans="1:34" s="5" customFormat="1" ht="36" customHeight="1">
      <c r="A80" s="71"/>
      <c r="B80" s="43"/>
      <c r="C80" s="43" t="s">
        <v>212</v>
      </c>
      <c r="D80" s="35" t="s">
        <v>163</v>
      </c>
      <c r="E80" s="35" t="s">
        <v>188</v>
      </c>
      <c r="F80" s="35" t="s">
        <v>95</v>
      </c>
      <c r="G80" s="35"/>
      <c r="H80" s="36">
        <v>8</v>
      </c>
      <c r="I80" s="36">
        <v>93.1</v>
      </c>
      <c r="J80" s="35">
        <f t="shared" si="45"/>
        <v>744.8</v>
      </c>
      <c r="K80" s="41">
        <f t="shared" si="46"/>
        <v>744.8</v>
      </c>
      <c r="L80" s="42">
        <v>1</v>
      </c>
      <c r="M80" s="41">
        <f t="shared" si="47"/>
        <v>744.8</v>
      </c>
      <c r="N80" s="42">
        <v>1</v>
      </c>
      <c r="O80" s="41">
        <f t="shared" si="48"/>
        <v>744.8</v>
      </c>
      <c r="P80" s="42">
        <v>1</v>
      </c>
      <c r="Q80" s="41">
        <f t="shared" si="49"/>
        <v>387.29599999999999</v>
      </c>
      <c r="R80" s="42">
        <v>0.52</v>
      </c>
      <c r="S80" s="41">
        <f t="shared" si="50"/>
        <v>297.92</v>
      </c>
      <c r="T80" s="42">
        <v>0.4</v>
      </c>
      <c r="U80" s="41">
        <f t="shared" si="51"/>
        <v>0</v>
      </c>
      <c r="V80" s="47">
        <v>0</v>
      </c>
      <c r="W80" s="74"/>
      <c r="X80" s="74"/>
      <c r="Y80" s="41">
        <f t="shared" si="17"/>
        <v>0</v>
      </c>
      <c r="Z80" s="42"/>
      <c r="AA80" s="16"/>
      <c r="AB80" s="17"/>
      <c r="AC80" s="41">
        <f>Table1[[#This Row],[Column30]]*Table1[[#This Row],[Column10]]</f>
        <v>0</v>
      </c>
      <c r="AD80" s="42"/>
      <c r="AE80" s="42"/>
      <c r="AF80" s="75">
        <f>Table1[[#This Row],[Column33]]*Table1[[#This Row],[Column10]]</f>
        <v>0</v>
      </c>
      <c r="AG80" s="42"/>
      <c r="AH80" s="73"/>
    </row>
    <row r="81" spans="1:34" s="5" customFormat="1" ht="36" customHeight="1">
      <c r="A81" s="71"/>
      <c r="B81" s="43"/>
      <c r="C81" s="43" t="s">
        <v>212</v>
      </c>
      <c r="D81" s="35" t="s">
        <v>163</v>
      </c>
      <c r="E81" s="35" t="s">
        <v>189</v>
      </c>
      <c r="F81" s="35" t="s">
        <v>95</v>
      </c>
      <c r="G81" s="35"/>
      <c r="H81" s="36">
        <v>40</v>
      </c>
      <c r="I81" s="36">
        <v>78.099999999999994</v>
      </c>
      <c r="J81" s="35">
        <f t="shared" si="45"/>
        <v>3124</v>
      </c>
      <c r="K81" s="41">
        <f t="shared" si="46"/>
        <v>3124</v>
      </c>
      <c r="L81" s="42">
        <v>1</v>
      </c>
      <c r="M81" s="41">
        <f t="shared" si="47"/>
        <v>3124</v>
      </c>
      <c r="N81" s="42">
        <v>1</v>
      </c>
      <c r="O81" s="41">
        <f t="shared" si="48"/>
        <v>3124</v>
      </c>
      <c r="P81" s="42">
        <v>1</v>
      </c>
      <c r="Q81" s="41">
        <f t="shared" si="49"/>
        <v>1624.48</v>
      </c>
      <c r="R81" s="42">
        <v>0.52</v>
      </c>
      <c r="S81" s="41">
        <f t="shared" si="50"/>
        <v>1249.6000000000001</v>
      </c>
      <c r="T81" s="42">
        <v>0.4</v>
      </c>
      <c r="U81" s="41">
        <f t="shared" si="51"/>
        <v>0</v>
      </c>
      <c r="V81" s="47">
        <v>0</v>
      </c>
      <c r="W81" s="74"/>
      <c r="X81" s="74"/>
      <c r="Y81" s="41">
        <f t="shared" si="17"/>
        <v>0</v>
      </c>
      <c r="Z81" s="42"/>
      <c r="AA81" s="16"/>
      <c r="AB81" s="17"/>
      <c r="AC81" s="41">
        <f>Table1[[#This Row],[Column30]]*Table1[[#This Row],[Column10]]</f>
        <v>0</v>
      </c>
      <c r="AD81" s="42"/>
      <c r="AE81" s="42"/>
      <c r="AF81" s="75">
        <f>Table1[[#This Row],[Column33]]*Table1[[#This Row],[Column10]]</f>
        <v>0</v>
      </c>
      <c r="AG81" s="42"/>
      <c r="AH81" s="73"/>
    </row>
    <row r="82" spans="1:34" s="5" customFormat="1" ht="36" customHeight="1">
      <c r="A82" s="71"/>
      <c r="B82" s="43"/>
      <c r="C82" s="43" t="s">
        <v>212</v>
      </c>
      <c r="D82" s="35" t="s">
        <v>163</v>
      </c>
      <c r="E82" s="35" t="s">
        <v>190</v>
      </c>
      <c r="F82" s="35" t="s">
        <v>95</v>
      </c>
      <c r="G82" s="35"/>
      <c r="H82" s="36">
        <v>1</v>
      </c>
      <c r="I82" s="36">
        <v>77.400000000000006</v>
      </c>
      <c r="J82" s="35">
        <f t="shared" si="45"/>
        <v>77.400000000000006</v>
      </c>
      <c r="K82" s="41">
        <f t="shared" si="46"/>
        <v>77.400000000000006</v>
      </c>
      <c r="L82" s="42">
        <v>1</v>
      </c>
      <c r="M82" s="41">
        <f t="shared" si="47"/>
        <v>77.400000000000006</v>
      </c>
      <c r="N82" s="42">
        <v>1</v>
      </c>
      <c r="O82" s="41">
        <f t="shared" si="48"/>
        <v>77.400000000000006</v>
      </c>
      <c r="P82" s="42">
        <v>1</v>
      </c>
      <c r="Q82" s="41">
        <f t="shared" si="49"/>
        <v>40.248000000000005</v>
      </c>
      <c r="R82" s="42">
        <v>0.52</v>
      </c>
      <c r="S82" s="41">
        <f t="shared" si="50"/>
        <v>30.960000000000004</v>
      </c>
      <c r="T82" s="42">
        <v>0.4</v>
      </c>
      <c r="U82" s="41">
        <f t="shared" si="51"/>
        <v>0</v>
      </c>
      <c r="V82" s="47">
        <v>0</v>
      </c>
      <c r="W82" s="74"/>
      <c r="X82" s="74"/>
      <c r="Y82" s="41">
        <f t="shared" si="17"/>
        <v>0</v>
      </c>
      <c r="Z82" s="42"/>
      <c r="AA82" s="16"/>
      <c r="AB82" s="17"/>
      <c r="AC82" s="41">
        <f>Table1[[#This Row],[Column30]]*Table1[[#This Row],[Column10]]</f>
        <v>0</v>
      </c>
      <c r="AD82" s="42"/>
      <c r="AE82" s="42"/>
      <c r="AF82" s="75">
        <f>Table1[[#This Row],[Column33]]*Table1[[#This Row],[Column10]]</f>
        <v>0</v>
      </c>
      <c r="AG82" s="42"/>
      <c r="AH82" s="73"/>
    </row>
    <row r="83" spans="1:34" s="5" customFormat="1" ht="36" customHeight="1">
      <c r="A83" s="71"/>
      <c r="B83" s="43"/>
      <c r="C83" s="43" t="s">
        <v>212</v>
      </c>
      <c r="D83" s="35" t="s">
        <v>163</v>
      </c>
      <c r="E83" s="35" t="s">
        <v>191</v>
      </c>
      <c r="F83" s="35" t="s">
        <v>95</v>
      </c>
      <c r="G83" s="35"/>
      <c r="H83" s="36">
        <v>4</v>
      </c>
      <c r="I83" s="36">
        <v>122.4</v>
      </c>
      <c r="J83" s="35">
        <f t="shared" si="45"/>
        <v>489.6</v>
      </c>
      <c r="K83" s="41">
        <f t="shared" si="46"/>
        <v>489.6</v>
      </c>
      <c r="L83" s="42">
        <v>1</v>
      </c>
      <c r="M83" s="41">
        <f t="shared" si="47"/>
        <v>489.6</v>
      </c>
      <c r="N83" s="42">
        <v>1</v>
      </c>
      <c r="O83" s="41">
        <f t="shared" si="48"/>
        <v>489.6</v>
      </c>
      <c r="P83" s="42">
        <v>1</v>
      </c>
      <c r="Q83" s="41">
        <f t="shared" si="49"/>
        <v>254.59200000000001</v>
      </c>
      <c r="R83" s="42">
        <v>0.52</v>
      </c>
      <c r="S83" s="41">
        <f t="shared" si="50"/>
        <v>195.84000000000003</v>
      </c>
      <c r="T83" s="42">
        <v>0.4</v>
      </c>
      <c r="U83" s="41">
        <f t="shared" si="51"/>
        <v>0</v>
      </c>
      <c r="V83" s="47">
        <v>0</v>
      </c>
      <c r="W83" s="74"/>
      <c r="X83" s="74"/>
      <c r="Y83" s="41">
        <f t="shared" si="17"/>
        <v>0</v>
      </c>
      <c r="Z83" s="42"/>
      <c r="AA83" s="16"/>
      <c r="AB83" s="17"/>
      <c r="AC83" s="41">
        <f>Table1[[#This Row],[Column30]]*Table1[[#This Row],[Column10]]</f>
        <v>0</v>
      </c>
      <c r="AD83" s="42"/>
      <c r="AE83" s="42"/>
      <c r="AF83" s="75">
        <f>Table1[[#This Row],[Column33]]*Table1[[#This Row],[Column10]]</f>
        <v>0</v>
      </c>
      <c r="AG83" s="42"/>
      <c r="AH83" s="73"/>
    </row>
    <row r="84" spans="1:34" s="5" customFormat="1" ht="36" customHeight="1">
      <c r="A84" s="71"/>
      <c r="B84" s="43"/>
      <c r="C84" s="43" t="s">
        <v>213</v>
      </c>
      <c r="D84" s="35" t="s">
        <v>163</v>
      </c>
      <c r="E84" s="35" t="s">
        <v>106</v>
      </c>
      <c r="F84" s="35" t="s">
        <v>109</v>
      </c>
      <c r="G84" s="35"/>
      <c r="H84" s="36">
        <v>1</v>
      </c>
      <c r="I84" s="36">
        <v>34.5</v>
      </c>
      <c r="J84" s="35">
        <f t="shared" si="45"/>
        <v>34.5</v>
      </c>
      <c r="K84" s="41">
        <f t="shared" si="46"/>
        <v>34.5</v>
      </c>
      <c r="L84" s="42">
        <v>1</v>
      </c>
      <c r="M84" s="41">
        <f t="shared" si="47"/>
        <v>34.5</v>
      </c>
      <c r="N84" s="42">
        <v>1</v>
      </c>
      <c r="O84" s="41">
        <f t="shared" si="48"/>
        <v>34.5</v>
      </c>
      <c r="P84" s="42">
        <v>1</v>
      </c>
      <c r="Q84" s="41">
        <f t="shared" si="49"/>
        <v>17.940000000000001</v>
      </c>
      <c r="R84" s="42">
        <v>0.52</v>
      </c>
      <c r="S84" s="41">
        <f t="shared" si="50"/>
        <v>13.8</v>
      </c>
      <c r="T84" s="42">
        <v>0.4</v>
      </c>
      <c r="U84" s="41">
        <f t="shared" si="51"/>
        <v>0</v>
      </c>
      <c r="V84" s="47">
        <v>0</v>
      </c>
      <c r="W84" s="74"/>
      <c r="X84" s="74"/>
      <c r="Y84" s="41">
        <f t="shared" si="17"/>
        <v>0</v>
      </c>
      <c r="Z84" s="42"/>
      <c r="AA84" s="16"/>
      <c r="AB84" s="17"/>
      <c r="AC84" s="41">
        <f>Table1[[#This Row],[Column30]]*Table1[[#This Row],[Column10]]</f>
        <v>0</v>
      </c>
      <c r="AD84" s="42"/>
      <c r="AE84" s="42"/>
      <c r="AF84" s="75">
        <f>Table1[[#This Row],[Column33]]*Table1[[#This Row],[Column10]]</f>
        <v>0</v>
      </c>
      <c r="AG84" s="42"/>
      <c r="AH84" s="73"/>
    </row>
    <row r="85" spans="1:34" s="5" customFormat="1" ht="36" customHeight="1">
      <c r="A85" s="71"/>
      <c r="B85" s="43"/>
      <c r="C85" s="43" t="s">
        <v>213</v>
      </c>
      <c r="D85" s="35" t="s">
        <v>163</v>
      </c>
      <c r="E85" s="35" t="s">
        <v>192</v>
      </c>
      <c r="F85" s="35" t="s">
        <v>109</v>
      </c>
      <c r="G85" s="35"/>
      <c r="H85" s="36">
        <v>16</v>
      </c>
      <c r="I85" s="36">
        <v>36.4</v>
      </c>
      <c r="J85" s="35">
        <f t="shared" si="45"/>
        <v>582.4</v>
      </c>
      <c r="K85" s="41">
        <f t="shared" si="46"/>
        <v>582.4</v>
      </c>
      <c r="L85" s="42">
        <v>1</v>
      </c>
      <c r="M85" s="41">
        <f t="shared" si="47"/>
        <v>582.4</v>
      </c>
      <c r="N85" s="42">
        <v>1</v>
      </c>
      <c r="O85" s="41">
        <f t="shared" si="48"/>
        <v>582.4</v>
      </c>
      <c r="P85" s="42">
        <v>1</v>
      </c>
      <c r="Q85" s="41">
        <f t="shared" si="49"/>
        <v>302.84800000000001</v>
      </c>
      <c r="R85" s="42">
        <v>0.52</v>
      </c>
      <c r="S85" s="41">
        <f t="shared" si="50"/>
        <v>232.96</v>
      </c>
      <c r="T85" s="42">
        <v>0.4</v>
      </c>
      <c r="U85" s="41">
        <f t="shared" si="51"/>
        <v>0</v>
      </c>
      <c r="V85" s="47">
        <v>0</v>
      </c>
      <c r="W85" s="74"/>
      <c r="X85" s="74"/>
      <c r="Y85" s="41">
        <f t="shared" si="17"/>
        <v>0</v>
      </c>
      <c r="Z85" s="42"/>
      <c r="AA85" s="16"/>
      <c r="AB85" s="17"/>
      <c r="AC85" s="41">
        <f>Table1[[#This Row],[Column30]]*Table1[[#This Row],[Column10]]</f>
        <v>0</v>
      </c>
      <c r="AD85" s="42"/>
      <c r="AE85" s="42"/>
      <c r="AF85" s="75">
        <f>Table1[[#This Row],[Column33]]*Table1[[#This Row],[Column10]]</f>
        <v>0</v>
      </c>
      <c r="AG85" s="42"/>
      <c r="AH85" s="73"/>
    </row>
    <row r="86" spans="1:34" s="5" customFormat="1" ht="36" customHeight="1">
      <c r="A86" s="71"/>
      <c r="B86" s="43"/>
      <c r="C86" s="43" t="s">
        <v>214</v>
      </c>
      <c r="D86" s="35" t="s">
        <v>163</v>
      </c>
      <c r="E86" s="35" t="s">
        <v>107</v>
      </c>
      <c r="F86" s="35" t="s">
        <v>115</v>
      </c>
      <c r="G86" s="35"/>
      <c r="H86" s="36">
        <v>2</v>
      </c>
      <c r="I86" s="36">
        <v>245.1</v>
      </c>
      <c r="J86" s="35">
        <f t="shared" si="45"/>
        <v>490.2</v>
      </c>
      <c r="K86" s="41">
        <f t="shared" si="46"/>
        <v>490.2</v>
      </c>
      <c r="L86" s="42">
        <v>1</v>
      </c>
      <c r="M86" s="41">
        <f t="shared" si="47"/>
        <v>490.2</v>
      </c>
      <c r="N86" s="42">
        <v>1</v>
      </c>
      <c r="O86" s="41">
        <f t="shared" si="48"/>
        <v>490.2</v>
      </c>
      <c r="P86" s="42">
        <v>1</v>
      </c>
      <c r="Q86" s="41">
        <f t="shared" si="49"/>
        <v>254.904</v>
      </c>
      <c r="R86" s="42">
        <v>0.52</v>
      </c>
      <c r="S86" s="41">
        <f t="shared" si="50"/>
        <v>196.08</v>
      </c>
      <c r="T86" s="42">
        <v>0.4</v>
      </c>
      <c r="U86" s="41">
        <f t="shared" si="51"/>
        <v>0</v>
      </c>
      <c r="V86" s="47">
        <v>0</v>
      </c>
      <c r="W86" s="74"/>
      <c r="X86" s="74"/>
      <c r="Y86" s="41">
        <f t="shared" si="17"/>
        <v>0</v>
      </c>
      <c r="Z86" s="42"/>
      <c r="AA86" s="16"/>
      <c r="AB86" s="17"/>
      <c r="AC86" s="41">
        <f>Table1[[#This Row],[Column30]]*Table1[[#This Row],[Column10]]</f>
        <v>0</v>
      </c>
      <c r="AD86" s="42"/>
      <c r="AE86" s="42"/>
      <c r="AF86" s="75">
        <f>Table1[[#This Row],[Column33]]*Table1[[#This Row],[Column10]]</f>
        <v>0</v>
      </c>
      <c r="AG86" s="42"/>
      <c r="AH86" s="73"/>
    </row>
    <row r="87" spans="1:34" s="5" customFormat="1" ht="36" customHeight="1">
      <c r="A87" s="71"/>
      <c r="B87" s="43"/>
      <c r="C87" s="43" t="s">
        <v>214</v>
      </c>
      <c r="D87" s="35" t="s">
        <v>163</v>
      </c>
      <c r="E87" s="35" t="s">
        <v>108</v>
      </c>
      <c r="F87" s="35" t="s">
        <v>115</v>
      </c>
      <c r="G87" s="35"/>
      <c r="H87" s="36">
        <v>2</v>
      </c>
      <c r="I87" s="36">
        <v>270.3</v>
      </c>
      <c r="J87" s="35">
        <f t="shared" si="45"/>
        <v>540.6</v>
      </c>
      <c r="K87" s="41">
        <f t="shared" si="46"/>
        <v>540.6</v>
      </c>
      <c r="L87" s="42">
        <v>1</v>
      </c>
      <c r="M87" s="41">
        <f t="shared" si="47"/>
        <v>540.6</v>
      </c>
      <c r="N87" s="42">
        <v>1</v>
      </c>
      <c r="O87" s="41">
        <f t="shared" si="48"/>
        <v>540.6</v>
      </c>
      <c r="P87" s="42">
        <v>1</v>
      </c>
      <c r="Q87" s="41">
        <f t="shared" si="49"/>
        <v>281.11200000000002</v>
      </c>
      <c r="R87" s="42">
        <v>0.52</v>
      </c>
      <c r="S87" s="41">
        <f t="shared" si="50"/>
        <v>216.24</v>
      </c>
      <c r="T87" s="42">
        <v>0.4</v>
      </c>
      <c r="U87" s="41">
        <f t="shared" si="51"/>
        <v>0</v>
      </c>
      <c r="V87" s="47">
        <v>0</v>
      </c>
      <c r="W87" s="74"/>
      <c r="X87" s="74"/>
      <c r="Y87" s="41">
        <f t="shared" si="17"/>
        <v>0</v>
      </c>
      <c r="Z87" s="42"/>
      <c r="AA87" s="16"/>
      <c r="AB87" s="17"/>
      <c r="AC87" s="41">
        <f>Table1[[#This Row],[Column30]]*Table1[[#This Row],[Column10]]</f>
        <v>0</v>
      </c>
      <c r="AD87" s="42"/>
      <c r="AE87" s="42"/>
      <c r="AF87" s="75">
        <f>Table1[[#This Row],[Column33]]*Table1[[#This Row],[Column10]]</f>
        <v>0</v>
      </c>
      <c r="AG87" s="42"/>
      <c r="AH87" s="73"/>
    </row>
    <row r="88" spans="1:34" s="5" customFormat="1" ht="36" customHeight="1">
      <c r="A88" s="71"/>
      <c r="B88" s="43"/>
      <c r="C88" s="43" t="s">
        <v>214</v>
      </c>
      <c r="D88" s="35" t="s">
        <v>163</v>
      </c>
      <c r="E88" s="35" t="s">
        <v>193</v>
      </c>
      <c r="F88" s="35" t="s">
        <v>115</v>
      </c>
      <c r="G88" s="35"/>
      <c r="H88" s="36">
        <v>2</v>
      </c>
      <c r="I88" s="36">
        <v>269.2</v>
      </c>
      <c r="J88" s="35">
        <f t="shared" si="45"/>
        <v>538.4</v>
      </c>
      <c r="K88" s="41">
        <f t="shared" si="46"/>
        <v>538.4</v>
      </c>
      <c r="L88" s="42">
        <v>1</v>
      </c>
      <c r="M88" s="41">
        <f t="shared" si="47"/>
        <v>538.4</v>
      </c>
      <c r="N88" s="42">
        <v>1</v>
      </c>
      <c r="O88" s="41">
        <f t="shared" si="48"/>
        <v>538.4</v>
      </c>
      <c r="P88" s="42">
        <v>1</v>
      </c>
      <c r="Q88" s="41">
        <f t="shared" si="49"/>
        <v>279.96800000000002</v>
      </c>
      <c r="R88" s="42">
        <v>0.52</v>
      </c>
      <c r="S88" s="41">
        <f t="shared" si="50"/>
        <v>215.36</v>
      </c>
      <c r="T88" s="42">
        <v>0.4</v>
      </c>
      <c r="U88" s="41">
        <f t="shared" si="51"/>
        <v>0</v>
      </c>
      <c r="V88" s="47">
        <v>0</v>
      </c>
      <c r="W88" s="74"/>
      <c r="X88" s="74"/>
      <c r="Y88" s="41">
        <f t="shared" si="17"/>
        <v>0</v>
      </c>
      <c r="Z88" s="42"/>
      <c r="AA88" s="16"/>
      <c r="AB88" s="17"/>
      <c r="AC88" s="41">
        <f>Table1[[#This Row],[Column30]]*Table1[[#This Row],[Column10]]</f>
        <v>0</v>
      </c>
      <c r="AD88" s="42"/>
      <c r="AE88" s="42"/>
      <c r="AF88" s="75">
        <f>Table1[[#This Row],[Column33]]*Table1[[#This Row],[Column10]]</f>
        <v>0</v>
      </c>
      <c r="AG88" s="42"/>
      <c r="AH88" s="73"/>
    </row>
    <row r="89" spans="1:34" s="5" customFormat="1" ht="36" customHeight="1">
      <c r="A89" s="71"/>
      <c r="B89" s="43"/>
      <c r="C89" s="43" t="s">
        <v>214</v>
      </c>
      <c r="D89" s="35" t="s">
        <v>163</v>
      </c>
      <c r="E89" s="35" t="s">
        <v>194</v>
      </c>
      <c r="F89" s="35" t="s">
        <v>115</v>
      </c>
      <c r="G89" s="35"/>
      <c r="H89" s="36">
        <v>2</v>
      </c>
      <c r="I89" s="36">
        <v>247.8</v>
      </c>
      <c r="J89" s="35">
        <f t="shared" si="45"/>
        <v>495.6</v>
      </c>
      <c r="K89" s="41">
        <f t="shared" si="46"/>
        <v>495.6</v>
      </c>
      <c r="L89" s="42">
        <v>1</v>
      </c>
      <c r="M89" s="41">
        <f t="shared" si="47"/>
        <v>495.6</v>
      </c>
      <c r="N89" s="42">
        <v>1</v>
      </c>
      <c r="O89" s="41">
        <f t="shared" si="48"/>
        <v>495.6</v>
      </c>
      <c r="P89" s="42">
        <v>1</v>
      </c>
      <c r="Q89" s="41">
        <f t="shared" si="49"/>
        <v>257.71200000000005</v>
      </c>
      <c r="R89" s="42">
        <v>0.52</v>
      </c>
      <c r="S89" s="41">
        <f t="shared" si="50"/>
        <v>198.24</v>
      </c>
      <c r="T89" s="42">
        <v>0.4</v>
      </c>
      <c r="U89" s="41">
        <f t="shared" si="51"/>
        <v>0</v>
      </c>
      <c r="V89" s="47">
        <v>0</v>
      </c>
      <c r="W89" s="74"/>
      <c r="X89" s="74"/>
      <c r="Y89" s="41">
        <f t="shared" si="17"/>
        <v>0</v>
      </c>
      <c r="Z89" s="42"/>
      <c r="AA89" s="16"/>
      <c r="AB89" s="17"/>
      <c r="AC89" s="41">
        <f>Table1[[#This Row],[Column30]]*Table1[[#This Row],[Column10]]</f>
        <v>0</v>
      </c>
      <c r="AD89" s="42"/>
      <c r="AE89" s="42"/>
      <c r="AF89" s="75">
        <f>Table1[[#This Row],[Column33]]*Table1[[#This Row],[Column10]]</f>
        <v>0</v>
      </c>
      <c r="AG89" s="42"/>
      <c r="AH89" s="73"/>
    </row>
    <row r="90" spans="1:34" s="5" customFormat="1" ht="36" customHeight="1">
      <c r="A90" s="71"/>
      <c r="B90" s="43"/>
      <c r="C90" s="43" t="s">
        <v>214</v>
      </c>
      <c r="D90" s="35" t="s">
        <v>163</v>
      </c>
      <c r="E90" s="35" t="s">
        <v>195</v>
      </c>
      <c r="F90" s="35" t="s">
        <v>115</v>
      </c>
      <c r="G90" s="35"/>
      <c r="H90" s="36">
        <v>2</v>
      </c>
      <c r="I90" s="36">
        <v>369.3</v>
      </c>
      <c r="J90" s="35">
        <f t="shared" si="45"/>
        <v>738.6</v>
      </c>
      <c r="K90" s="41">
        <f t="shared" si="46"/>
        <v>738.6</v>
      </c>
      <c r="L90" s="42">
        <v>1</v>
      </c>
      <c r="M90" s="41">
        <f t="shared" si="47"/>
        <v>738.6</v>
      </c>
      <c r="N90" s="42">
        <v>1</v>
      </c>
      <c r="O90" s="41">
        <f t="shared" si="48"/>
        <v>738.6</v>
      </c>
      <c r="P90" s="42">
        <v>1</v>
      </c>
      <c r="Q90" s="41">
        <f t="shared" si="49"/>
        <v>384.072</v>
      </c>
      <c r="R90" s="42">
        <v>0.52</v>
      </c>
      <c r="S90" s="41">
        <f t="shared" si="50"/>
        <v>295.44</v>
      </c>
      <c r="T90" s="42">
        <v>0.4</v>
      </c>
      <c r="U90" s="41">
        <f t="shared" si="51"/>
        <v>0</v>
      </c>
      <c r="V90" s="47">
        <v>0</v>
      </c>
      <c r="W90" s="74"/>
      <c r="X90" s="74"/>
      <c r="Y90" s="41">
        <f t="shared" si="17"/>
        <v>0</v>
      </c>
      <c r="Z90" s="42"/>
      <c r="AA90" s="16"/>
      <c r="AB90" s="17"/>
      <c r="AC90" s="41">
        <f>Table1[[#This Row],[Column30]]*Table1[[#This Row],[Column10]]</f>
        <v>0</v>
      </c>
      <c r="AD90" s="42"/>
      <c r="AE90" s="42"/>
      <c r="AF90" s="75">
        <f>Table1[[#This Row],[Column33]]*Table1[[#This Row],[Column10]]</f>
        <v>0</v>
      </c>
      <c r="AG90" s="42"/>
      <c r="AH90" s="73"/>
    </row>
    <row r="91" spans="1:34" s="5" customFormat="1" ht="36" customHeight="1">
      <c r="A91" s="71"/>
      <c r="B91" s="43"/>
      <c r="C91" s="43" t="s">
        <v>214</v>
      </c>
      <c r="D91" s="35" t="s">
        <v>163</v>
      </c>
      <c r="E91" s="35" t="s">
        <v>196</v>
      </c>
      <c r="F91" s="35" t="s">
        <v>115</v>
      </c>
      <c r="G91" s="35"/>
      <c r="H91" s="36">
        <v>2</v>
      </c>
      <c r="I91" s="36">
        <v>350</v>
      </c>
      <c r="J91" s="35">
        <f t="shared" si="45"/>
        <v>700</v>
      </c>
      <c r="K91" s="41">
        <f t="shared" ref="K91:K98" si="52">L91*$J91</f>
        <v>700</v>
      </c>
      <c r="L91" s="42">
        <v>1</v>
      </c>
      <c r="M91" s="41">
        <f t="shared" ref="M91:M98" si="53">N91*$J91</f>
        <v>700</v>
      </c>
      <c r="N91" s="42">
        <v>1</v>
      </c>
      <c r="O91" s="41">
        <f t="shared" ref="O91:O98" si="54">P91*$J91</f>
        <v>700</v>
      </c>
      <c r="P91" s="42">
        <v>1</v>
      </c>
      <c r="Q91" s="41">
        <f t="shared" ref="Q91:Q98" si="55">R91*$J91</f>
        <v>364</v>
      </c>
      <c r="R91" s="42">
        <v>0.52</v>
      </c>
      <c r="S91" s="41">
        <f>T91*$J91</f>
        <v>280</v>
      </c>
      <c r="T91" s="42">
        <v>0.4</v>
      </c>
      <c r="U91" s="41">
        <f>V91*$J91</f>
        <v>0</v>
      </c>
      <c r="V91" s="47">
        <v>0</v>
      </c>
      <c r="W91" s="74"/>
      <c r="X91" s="74"/>
      <c r="Y91" s="41">
        <f t="shared" si="17"/>
        <v>0</v>
      </c>
      <c r="Z91" s="42"/>
      <c r="AA91" s="16"/>
      <c r="AB91" s="17"/>
      <c r="AC91" s="41">
        <f>Table1[[#This Row],[Column30]]*Table1[[#This Row],[Column10]]</f>
        <v>0</v>
      </c>
      <c r="AD91" s="42"/>
      <c r="AE91" s="42"/>
      <c r="AF91" s="75">
        <f>Table1[[#This Row],[Column33]]*Table1[[#This Row],[Column10]]</f>
        <v>0</v>
      </c>
      <c r="AG91" s="42"/>
      <c r="AH91" s="73"/>
    </row>
    <row r="92" spans="1:34" s="5" customFormat="1" ht="36" customHeight="1">
      <c r="A92" s="71"/>
      <c r="B92" s="43"/>
      <c r="C92" s="43" t="s">
        <v>214</v>
      </c>
      <c r="D92" s="35" t="s">
        <v>163</v>
      </c>
      <c r="E92" s="35" t="s">
        <v>197</v>
      </c>
      <c r="F92" s="35" t="s">
        <v>115</v>
      </c>
      <c r="G92" s="35"/>
      <c r="H92" s="36">
        <v>6</v>
      </c>
      <c r="I92" s="36">
        <v>306.39999999999998</v>
      </c>
      <c r="J92" s="35">
        <f t="shared" si="45"/>
        <v>1838.3999999999999</v>
      </c>
      <c r="K92" s="41">
        <f t="shared" si="52"/>
        <v>1838.3999999999999</v>
      </c>
      <c r="L92" s="42">
        <v>1</v>
      </c>
      <c r="M92" s="41">
        <f t="shared" si="53"/>
        <v>1838.3999999999999</v>
      </c>
      <c r="N92" s="42">
        <v>1</v>
      </c>
      <c r="O92" s="41">
        <f t="shared" si="54"/>
        <v>1838.3999999999999</v>
      </c>
      <c r="P92" s="42">
        <v>1</v>
      </c>
      <c r="Q92" s="41">
        <f t="shared" si="55"/>
        <v>955.96799999999996</v>
      </c>
      <c r="R92" s="42">
        <v>0.52</v>
      </c>
      <c r="S92" s="41">
        <f>T92*$J92</f>
        <v>735.36</v>
      </c>
      <c r="T92" s="42">
        <v>0.4</v>
      </c>
      <c r="U92" s="41">
        <f>V92*$J92</f>
        <v>0</v>
      </c>
      <c r="V92" s="47">
        <v>0</v>
      </c>
      <c r="W92" s="74"/>
      <c r="X92" s="74"/>
      <c r="Y92" s="41">
        <f t="shared" si="17"/>
        <v>0</v>
      </c>
      <c r="Z92" s="42"/>
      <c r="AA92" s="16"/>
      <c r="AB92" s="17"/>
      <c r="AC92" s="41">
        <f>Table1[[#This Row],[Column30]]*Table1[[#This Row],[Column10]]</f>
        <v>0</v>
      </c>
      <c r="AD92" s="42"/>
      <c r="AE92" s="42"/>
      <c r="AF92" s="75">
        <f>Table1[[#This Row],[Column33]]*Table1[[#This Row],[Column10]]</f>
        <v>0</v>
      </c>
      <c r="AG92" s="42"/>
      <c r="AH92" s="73"/>
    </row>
    <row r="93" spans="1:34" s="5" customFormat="1" ht="36" customHeight="1">
      <c r="A93" s="71"/>
      <c r="B93" s="43"/>
      <c r="C93" s="43" t="s">
        <v>215</v>
      </c>
      <c r="D93" s="35" t="s">
        <v>163</v>
      </c>
      <c r="E93" s="35" t="s">
        <v>198</v>
      </c>
      <c r="F93" s="35" t="s">
        <v>115</v>
      </c>
      <c r="G93" s="35"/>
      <c r="H93" s="36">
        <v>2</v>
      </c>
      <c r="I93" s="36">
        <v>51.8</v>
      </c>
      <c r="J93" s="35">
        <f t="shared" si="45"/>
        <v>103.6</v>
      </c>
      <c r="K93" s="41">
        <f t="shared" si="52"/>
        <v>103.6</v>
      </c>
      <c r="L93" s="42">
        <v>1</v>
      </c>
      <c r="M93" s="41">
        <f t="shared" si="53"/>
        <v>103.6</v>
      </c>
      <c r="N93" s="42">
        <v>1</v>
      </c>
      <c r="O93" s="41">
        <f t="shared" si="54"/>
        <v>103.6</v>
      </c>
      <c r="P93" s="42">
        <v>1</v>
      </c>
      <c r="Q93" s="41">
        <f t="shared" si="55"/>
        <v>53.872</v>
      </c>
      <c r="R93" s="42">
        <v>0.52</v>
      </c>
      <c r="S93" s="41">
        <f t="shared" ref="S93:S98" si="56">T93*$J93</f>
        <v>41.44</v>
      </c>
      <c r="T93" s="42">
        <v>0.4</v>
      </c>
      <c r="U93" s="41">
        <f t="shared" ref="U93:U98" si="57">V93*$J93</f>
        <v>0</v>
      </c>
      <c r="V93" s="47">
        <v>0</v>
      </c>
      <c r="W93" s="74"/>
      <c r="X93" s="74"/>
      <c r="Y93" s="41">
        <f t="shared" si="17"/>
        <v>0</v>
      </c>
      <c r="Z93" s="42"/>
      <c r="AA93" s="16"/>
      <c r="AB93" s="17"/>
      <c r="AC93" s="41">
        <f>Table1[[#This Row],[Column30]]*Table1[[#This Row],[Column10]]</f>
        <v>0</v>
      </c>
      <c r="AD93" s="42"/>
      <c r="AE93" s="42"/>
      <c r="AF93" s="75">
        <f>Table1[[#This Row],[Column33]]*Table1[[#This Row],[Column10]]</f>
        <v>0</v>
      </c>
      <c r="AG93" s="42"/>
      <c r="AH93" s="73"/>
    </row>
    <row r="94" spans="1:34" s="5" customFormat="1" ht="36" customHeight="1">
      <c r="A94" s="71"/>
      <c r="B94" s="43"/>
      <c r="C94" s="43" t="s">
        <v>214</v>
      </c>
      <c r="D94" s="35" t="s">
        <v>163</v>
      </c>
      <c r="E94" s="35" t="s">
        <v>199</v>
      </c>
      <c r="F94" s="35" t="s">
        <v>115</v>
      </c>
      <c r="G94" s="35"/>
      <c r="H94" s="36">
        <v>4</v>
      </c>
      <c r="I94" s="36">
        <v>309</v>
      </c>
      <c r="J94" s="35">
        <f t="shared" si="45"/>
        <v>1236</v>
      </c>
      <c r="K94" s="41">
        <f t="shared" si="52"/>
        <v>1236</v>
      </c>
      <c r="L94" s="42">
        <v>1</v>
      </c>
      <c r="M94" s="41">
        <f t="shared" si="53"/>
        <v>1236</v>
      </c>
      <c r="N94" s="42">
        <v>1</v>
      </c>
      <c r="O94" s="41">
        <f t="shared" si="54"/>
        <v>1236</v>
      </c>
      <c r="P94" s="42">
        <v>1</v>
      </c>
      <c r="Q94" s="41">
        <f t="shared" si="55"/>
        <v>642.72</v>
      </c>
      <c r="R94" s="42">
        <v>0.52</v>
      </c>
      <c r="S94" s="41">
        <f t="shared" si="56"/>
        <v>494.40000000000003</v>
      </c>
      <c r="T94" s="42">
        <v>0.4</v>
      </c>
      <c r="U94" s="41">
        <f t="shared" si="57"/>
        <v>0</v>
      </c>
      <c r="V94" s="47">
        <v>0</v>
      </c>
      <c r="W94" s="74"/>
      <c r="X94" s="74"/>
      <c r="Y94" s="41">
        <f t="shared" si="17"/>
        <v>0</v>
      </c>
      <c r="Z94" s="42"/>
      <c r="AA94" s="16"/>
      <c r="AB94" s="17"/>
      <c r="AC94" s="41">
        <f>Table1[[#This Row],[Column30]]*Table1[[#This Row],[Column10]]</f>
        <v>0</v>
      </c>
      <c r="AD94" s="42"/>
      <c r="AE94" s="42"/>
      <c r="AF94" s="75">
        <f>Table1[[#This Row],[Column33]]*Table1[[#This Row],[Column10]]</f>
        <v>0</v>
      </c>
      <c r="AG94" s="42"/>
      <c r="AH94" s="73"/>
    </row>
    <row r="95" spans="1:34" s="5" customFormat="1" ht="36" customHeight="1">
      <c r="A95" s="71"/>
      <c r="B95" s="43"/>
      <c r="C95" s="43" t="s">
        <v>212</v>
      </c>
      <c r="D95" s="35" t="s">
        <v>163</v>
      </c>
      <c r="E95" s="35" t="s">
        <v>200</v>
      </c>
      <c r="F95" s="35" t="s">
        <v>115</v>
      </c>
      <c r="G95" s="35"/>
      <c r="H95" s="36">
        <v>2</v>
      </c>
      <c r="I95" s="36">
        <v>81.7</v>
      </c>
      <c r="J95" s="35">
        <f t="shared" si="45"/>
        <v>163.4</v>
      </c>
      <c r="K95" s="41">
        <f t="shared" si="52"/>
        <v>163.4</v>
      </c>
      <c r="L95" s="42">
        <v>1</v>
      </c>
      <c r="M95" s="41">
        <f t="shared" si="53"/>
        <v>163.4</v>
      </c>
      <c r="N95" s="42">
        <v>1</v>
      </c>
      <c r="O95" s="41">
        <f t="shared" si="54"/>
        <v>163.4</v>
      </c>
      <c r="P95" s="42">
        <v>1</v>
      </c>
      <c r="Q95" s="41">
        <f t="shared" si="55"/>
        <v>84.968000000000004</v>
      </c>
      <c r="R95" s="42">
        <v>0.52</v>
      </c>
      <c r="S95" s="41">
        <f t="shared" si="56"/>
        <v>65.36</v>
      </c>
      <c r="T95" s="42">
        <v>0.4</v>
      </c>
      <c r="U95" s="41">
        <f t="shared" si="57"/>
        <v>0</v>
      </c>
      <c r="V95" s="47">
        <v>0</v>
      </c>
      <c r="W95" s="74"/>
      <c r="X95" s="74"/>
      <c r="Y95" s="41">
        <f t="shared" si="17"/>
        <v>0</v>
      </c>
      <c r="Z95" s="42"/>
      <c r="AA95" s="16"/>
      <c r="AB95" s="17"/>
      <c r="AC95" s="41">
        <f>Table1[[#This Row],[Column30]]*Table1[[#This Row],[Column10]]</f>
        <v>0</v>
      </c>
      <c r="AD95" s="42"/>
      <c r="AE95" s="42"/>
      <c r="AF95" s="75">
        <f>Table1[[#This Row],[Column33]]*Table1[[#This Row],[Column10]]</f>
        <v>0</v>
      </c>
      <c r="AG95" s="42"/>
      <c r="AH95" s="73"/>
    </row>
    <row r="96" spans="1:34" s="5" customFormat="1" ht="36" customHeight="1">
      <c r="A96" s="71"/>
      <c r="B96" s="43"/>
      <c r="C96" s="43" t="s">
        <v>212</v>
      </c>
      <c r="D96" s="35" t="s">
        <v>163</v>
      </c>
      <c r="E96" s="35" t="s">
        <v>201</v>
      </c>
      <c r="F96" s="35" t="s">
        <v>115</v>
      </c>
      <c r="G96" s="35"/>
      <c r="H96" s="36">
        <v>2</v>
      </c>
      <c r="I96" s="36">
        <v>81.400000000000006</v>
      </c>
      <c r="J96" s="35">
        <f t="shared" si="45"/>
        <v>162.80000000000001</v>
      </c>
      <c r="K96" s="41">
        <f t="shared" si="52"/>
        <v>162.80000000000001</v>
      </c>
      <c r="L96" s="42">
        <v>1</v>
      </c>
      <c r="M96" s="41">
        <f t="shared" si="53"/>
        <v>162.80000000000001</v>
      </c>
      <c r="N96" s="42">
        <v>1</v>
      </c>
      <c r="O96" s="41">
        <f t="shared" si="54"/>
        <v>162.80000000000001</v>
      </c>
      <c r="P96" s="42">
        <v>1</v>
      </c>
      <c r="Q96" s="41">
        <f t="shared" si="55"/>
        <v>84.656000000000006</v>
      </c>
      <c r="R96" s="42">
        <v>0.52</v>
      </c>
      <c r="S96" s="41">
        <f t="shared" si="56"/>
        <v>65.12</v>
      </c>
      <c r="T96" s="42">
        <v>0.4</v>
      </c>
      <c r="U96" s="41">
        <f t="shared" si="57"/>
        <v>0</v>
      </c>
      <c r="V96" s="47">
        <v>0</v>
      </c>
      <c r="W96" s="74"/>
      <c r="X96" s="74"/>
      <c r="Y96" s="41">
        <f t="shared" si="17"/>
        <v>0</v>
      </c>
      <c r="Z96" s="42"/>
      <c r="AA96" s="16"/>
      <c r="AB96" s="17"/>
      <c r="AC96" s="41">
        <f>Table1[[#This Row],[Column30]]*Table1[[#This Row],[Column10]]</f>
        <v>0</v>
      </c>
      <c r="AD96" s="42"/>
      <c r="AE96" s="42"/>
      <c r="AF96" s="75">
        <f>Table1[[#This Row],[Column33]]*Table1[[#This Row],[Column10]]</f>
        <v>0</v>
      </c>
      <c r="AG96" s="42"/>
      <c r="AH96" s="73"/>
    </row>
    <row r="97" spans="1:34" s="5" customFormat="1" ht="36" customHeight="1">
      <c r="A97" s="71"/>
      <c r="B97" s="43"/>
      <c r="C97" s="43" t="s">
        <v>212</v>
      </c>
      <c r="D97" s="35" t="s">
        <v>163</v>
      </c>
      <c r="E97" s="35" t="s">
        <v>114</v>
      </c>
      <c r="F97" s="35" t="s">
        <v>115</v>
      </c>
      <c r="G97" s="35"/>
      <c r="H97" s="36">
        <v>4</v>
      </c>
      <c r="I97" s="36">
        <v>80.7</v>
      </c>
      <c r="J97" s="35">
        <f t="shared" si="45"/>
        <v>322.8</v>
      </c>
      <c r="K97" s="41">
        <f t="shared" si="52"/>
        <v>322.8</v>
      </c>
      <c r="L97" s="42">
        <v>1</v>
      </c>
      <c r="M97" s="41">
        <f t="shared" si="53"/>
        <v>322.8</v>
      </c>
      <c r="N97" s="42">
        <v>1</v>
      </c>
      <c r="O97" s="41">
        <f t="shared" si="54"/>
        <v>322.8</v>
      </c>
      <c r="P97" s="42">
        <v>1</v>
      </c>
      <c r="Q97" s="41">
        <f t="shared" si="55"/>
        <v>167.85600000000002</v>
      </c>
      <c r="R97" s="42">
        <v>0.52</v>
      </c>
      <c r="S97" s="41">
        <f t="shared" si="56"/>
        <v>129.12</v>
      </c>
      <c r="T97" s="42">
        <v>0.4</v>
      </c>
      <c r="U97" s="41">
        <f t="shared" si="57"/>
        <v>0</v>
      </c>
      <c r="V97" s="47">
        <v>0</v>
      </c>
      <c r="W97" s="74"/>
      <c r="X97" s="74"/>
      <c r="Y97" s="41">
        <f t="shared" si="17"/>
        <v>0</v>
      </c>
      <c r="Z97" s="42"/>
      <c r="AA97" s="16"/>
      <c r="AB97" s="17"/>
      <c r="AC97" s="41">
        <f>Table1[[#This Row],[Column30]]*Table1[[#This Row],[Column10]]</f>
        <v>0</v>
      </c>
      <c r="AD97" s="42"/>
      <c r="AE97" s="42"/>
      <c r="AF97" s="75">
        <f>Table1[[#This Row],[Column33]]*Table1[[#This Row],[Column10]]</f>
        <v>0</v>
      </c>
      <c r="AG97" s="42"/>
      <c r="AH97" s="73"/>
    </row>
    <row r="98" spans="1:34" s="5" customFormat="1" ht="36" customHeight="1">
      <c r="A98" s="71"/>
      <c r="B98" s="43"/>
      <c r="C98" s="43" t="s">
        <v>212</v>
      </c>
      <c r="D98" s="35" t="s">
        <v>163</v>
      </c>
      <c r="E98" s="35" t="s">
        <v>202</v>
      </c>
      <c r="F98" s="35" t="s">
        <v>115</v>
      </c>
      <c r="G98" s="35"/>
      <c r="H98" s="36">
        <v>2</v>
      </c>
      <c r="I98" s="36">
        <v>85.7</v>
      </c>
      <c r="J98" s="35">
        <f t="shared" si="45"/>
        <v>171.4</v>
      </c>
      <c r="K98" s="41">
        <f t="shared" si="52"/>
        <v>171.4</v>
      </c>
      <c r="L98" s="42">
        <v>1</v>
      </c>
      <c r="M98" s="41">
        <f t="shared" si="53"/>
        <v>171.4</v>
      </c>
      <c r="N98" s="42">
        <v>1</v>
      </c>
      <c r="O98" s="41">
        <f t="shared" si="54"/>
        <v>171.4</v>
      </c>
      <c r="P98" s="42">
        <v>1</v>
      </c>
      <c r="Q98" s="41">
        <f t="shared" si="55"/>
        <v>89.128</v>
      </c>
      <c r="R98" s="42">
        <v>0.52</v>
      </c>
      <c r="S98" s="41">
        <f t="shared" si="56"/>
        <v>68.56</v>
      </c>
      <c r="T98" s="42">
        <v>0.4</v>
      </c>
      <c r="U98" s="41">
        <f t="shared" si="57"/>
        <v>0</v>
      </c>
      <c r="V98" s="47">
        <v>0</v>
      </c>
      <c r="W98" s="74"/>
      <c r="X98" s="74"/>
      <c r="Y98" s="41">
        <f t="shared" si="17"/>
        <v>0</v>
      </c>
      <c r="Z98" s="42"/>
      <c r="AA98" s="16"/>
      <c r="AB98" s="17"/>
      <c r="AC98" s="41">
        <f>Table1[[#This Row],[Column30]]*Table1[[#This Row],[Column10]]</f>
        <v>0</v>
      </c>
      <c r="AD98" s="42"/>
      <c r="AE98" s="42"/>
      <c r="AF98" s="75">
        <f>Table1[[#This Row],[Column33]]*Table1[[#This Row],[Column10]]</f>
        <v>0</v>
      </c>
      <c r="AG98" s="42"/>
      <c r="AH98" s="73"/>
    </row>
    <row r="99" spans="1:34" s="5" customFormat="1" ht="36" customHeight="1">
      <c r="A99" s="71"/>
      <c r="B99" s="43"/>
      <c r="C99" s="43"/>
      <c r="D99" s="35" t="s">
        <v>163</v>
      </c>
      <c r="E99" s="35" t="s">
        <v>477</v>
      </c>
      <c r="F99" s="35" t="s">
        <v>476</v>
      </c>
      <c r="G99" s="35"/>
      <c r="H99" s="36">
        <v>64</v>
      </c>
      <c r="I99" s="36">
        <v>0.10299999999999999</v>
      </c>
      <c r="J99" s="112">
        <f t="shared" ref="J99:J109" si="58">I99*H99</f>
        <v>6.5919999999999996</v>
      </c>
      <c r="K99" s="113">
        <f t="shared" ref="K99:K109" si="59">L99*$J99</f>
        <v>6.5919999999999996</v>
      </c>
      <c r="L99" s="42">
        <v>1</v>
      </c>
      <c r="M99" s="113">
        <f t="shared" ref="M99:M109" si="60">N99*$J99</f>
        <v>6.5919999999999996</v>
      </c>
      <c r="N99" s="42">
        <v>1</v>
      </c>
      <c r="O99" s="113">
        <f t="shared" ref="O99:O109" si="61">P99*$J99</f>
        <v>0</v>
      </c>
      <c r="P99" s="42"/>
      <c r="Q99" s="113">
        <f t="shared" ref="Q99:Q109" si="62">R99*$J99</f>
        <v>0</v>
      </c>
      <c r="R99" s="42"/>
      <c r="S99" s="113">
        <f t="shared" ref="S99:S109" si="63">T99*$J99</f>
        <v>0</v>
      </c>
      <c r="T99" s="42"/>
      <c r="U99" s="113">
        <f t="shared" ref="U99:U109" si="64">V99*$J99</f>
        <v>0</v>
      </c>
      <c r="V99" s="47"/>
      <c r="W99" s="74"/>
      <c r="X99" s="74"/>
      <c r="Y99" s="41">
        <f t="shared" si="17"/>
        <v>0</v>
      </c>
      <c r="Z99" s="42"/>
      <c r="AA99" s="114"/>
      <c r="AB99" s="17"/>
      <c r="AC99" s="41">
        <f>Table1[[#This Row],[Column30]]*Table1[[#This Row],[Column10]]</f>
        <v>0</v>
      </c>
      <c r="AD99" s="42"/>
      <c r="AE99" s="42"/>
      <c r="AF99" s="115">
        <f>Table1[[#This Row],[Column33]]*Table1[[#This Row],[Column10]]</f>
        <v>0</v>
      </c>
      <c r="AG99" s="42"/>
      <c r="AH99" s="73"/>
    </row>
    <row r="100" spans="1:34" s="5" customFormat="1" ht="36" customHeight="1">
      <c r="A100" s="71"/>
      <c r="B100" s="43"/>
      <c r="C100" s="43"/>
      <c r="D100" s="35" t="s">
        <v>163</v>
      </c>
      <c r="E100" s="35" t="s">
        <v>474</v>
      </c>
      <c r="F100" s="35" t="s">
        <v>476</v>
      </c>
      <c r="G100" s="35"/>
      <c r="H100" s="36">
        <v>12</v>
      </c>
      <c r="I100" s="36">
        <v>0.11700000000000001</v>
      </c>
      <c r="J100" s="112">
        <f t="shared" si="58"/>
        <v>1.4040000000000001</v>
      </c>
      <c r="K100" s="113">
        <f t="shared" si="59"/>
        <v>1.4040000000000001</v>
      </c>
      <c r="L100" s="42">
        <v>1</v>
      </c>
      <c r="M100" s="113">
        <f t="shared" si="60"/>
        <v>1.4040000000000001</v>
      </c>
      <c r="N100" s="42">
        <v>1</v>
      </c>
      <c r="O100" s="113">
        <f t="shared" si="61"/>
        <v>0</v>
      </c>
      <c r="P100" s="42"/>
      <c r="Q100" s="113">
        <f t="shared" si="62"/>
        <v>0</v>
      </c>
      <c r="R100" s="42"/>
      <c r="S100" s="113">
        <f t="shared" si="63"/>
        <v>0</v>
      </c>
      <c r="T100" s="42"/>
      <c r="U100" s="113">
        <f t="shared" si="64"/>
        <v>0</v>
      </c>
      <c r="V100" s="47"/>
      <c r="W100" s="74"/>
      <c r="X100" s="74"/>
      <c r="Y100" s="41">
        <f t="shared" ref="Y100:Y109" si="65">Z100*$J100</f>
        <v>0</v>
      </c>
      <c r="Z100" s="42"/>
      <c r="AA100" s="114"/>
      <c r="AB100" s="17"/>
      <c r="AC100" s="41">
        <f>Table1[[#This Row],[Column30]]*Table1[[#This Row],[Column10]]</f>
        <v>0</v>
      </c>
      <c r="AD100" s="42"/>
      <c r="AE100" s="42"/>
      <c r="AF100" s="115">
        <f>Table1[[#This Row],[Column33]]*Table1[[#This Row],[Column10]]</f>
        <v>0</v>
      </c>
      <c r="AG100" s="42"/>
      <c r="AH100" s="73"/>
    </row>
    <row r="101" spans="1:34" s="5" customFormat="1" ht="36" customHeight="1">
      <c r="A101" s="71"/>
      <c r="B101" s="43"/>
      <c r="C101" s="43"/>
      <c r="D101" s="35" t="s">
        <v>163</v>
      </c>
      <c r="E101" s="35" t="s">
        <v>475</v>
      </c>
      <c r="F101" s="35" t="s">
        <v>476</v>
      </c>
      <c r="G101" s="35"/>
      <c r="H101" s="36">
        <v>160</v>
      </c>
      <c r="I101" s="36">
        <v>0.19600000000000001</v>
      </c>
      <c r="J101" s="112">
        <f t="shared" si="58"/>
        <v>31.36</v>
      </c>
      <c r="K101" s="113">
        <f t="shared" si="59"/>
        <v>31.36</v>
      </c>
      <c r="L101" s="42">
        <v>1</v>
      </c>
      <c r="M101" s="113">
        <f t="shared" si="60"/>
        <v>31.36</v>
      </c>
      <c r="N101" s="42">
        <v>1</v>
      </c>
      <c r="O101" s="113">
        <f t="shared" si="61"/>
        <v>0</v>
      </c>
      <c r="P101" s="42"/>
      <c r="Q101" s="113">
        <f t="shared" si="62"/>
        <v>0</v>
      </c>
      <c r="R101" s="42"/>
      <c r="S101" s="113">
        <f t="shared" si="63"/>
        <v>0</v>
      </c>
      <c r="T101" s="42"/>
      <c r="U101" s="113">
        <f t="shared" si="64"/>
        <v>0</v>
      </c>
      <c r="V101" s="47"/>
      <c r="W101" s="74"/>
      <c r="X101" s="74"/>
      <c r="Y101" s="41">
        <f t="shared" si="65"/>
        <v>0</v>
      </c>
      <c r="Z101" s="42"/>
      <c r="AA101" s="114"/>
      <c r="AB101" s="17"/>
      <c r="AC101" s="41">
        <f>Table1[[#This Row],[Column30]]*Table1[[#This Row],[Column10]]</f>
        <v>0</v>
      </c>
      <c r="AD101" s="42"/>
      <c r="AE101" s="42"/>
      <c r="AF101" s="115">
        <f>Table1[[#This Row],[Column33]]*Table1[[#This Row],[Column10]]</f>
        <v>0</v>
      </c>
      <c r="AG101" s="42"/>
      <c r="AH101" s="73"/>
    </row>
    <row r="102" spans="1:34" s="5" customFormat="1" ht="36" customHeight="1">
      <c r="A102" s="71"/>
      <c r="B102" s="43"/>
      <c r="C102" s="43"/>
      <c r="D102" s="35" t="s">
        <v>163</v>
      </c>
      <c r="E102" s="35" t="s">
        <v>478</v>
      </c>
      <c r="F102" s="35" t="s">
        <v>476</v>
      </c>
      <c r="G102" s="35"/>
      <c r="H102" s="36">
        <v>160</v>
      </c>
      <c r="I102" s="36">
        <v>0.31900000000000001</v>
      </c>
      <c r="J102" s="112">
        <f t="shared" si="58"/>
        <v>51.04</v>
      </c>
      <c r="K102" s="113">
        <f t="shared" si="59"/>
        <v>51.04</v>
      </c>
      <c r="L102" s="42">
        <v>1</v>
      </c>
      <c r="M102" s="113">
        <f t="shared" si="60"/>
        <v>51.04</v>
      </c>
      <c r="N102" s="42">
        <v>1</v>
      </c>
      <c r="O102" s="113">
        <f t="shared" si="61"/>
        <v>0</v>
      </c>
      <c r="P102" s="42"/>
      <c r="Q102" s="113">
        <f t="shared" si="62"/>
        <v>0</v>
      </c>
      <c r="R102" s="42"/>
      <c r="S102" s="113">
        <f t="shared" si="63"/>
        <v>0</v>
      </c>
      <c r="T102" s="42"/>
      <c r="U102" s="113">
        <f t="shared" si="64"/>
        <v>0</v>
      </c>
      <c r="V102" s="47"/>
      <c r="W102" s="74"/>
      <c r="X102" s="74"/>
      <c r="Y102" s="41">
        <f t="shared" si="65"/>
        <v>0</v>
      </c>
      <c r="Z102" s="42"/>
      <c r="AA102" s="114"/>
      <c r="AB102" s="17"/>
      <c r="AC102" s="41">
        <f>Table1[[#This Row],[Column30]]*Table1[[#This Row],[Column10]]</f>
        <v>0</v>
      </c>
      <c r="AD102" s="42"/>
      <c r="AE102" s="42"/>
      <c r="AF102" s="115">
        <f>Table1[[#This Row],[Column33]]*Table1[[#This Row],[Column10]]</f>
        <v>0</v>
      </c>
      <c r="AG102" s="42"/>
      <c r="AH102" s="73"/>
    </row>
    <row r="103" spans="1:34" s="5" customFormat="1" ht="36" customHeight="1">
      <c r="A103" s="71"/>
      <c r="B103" s="43"/>
      <c r="C103" s="43"/>
      <c r="D103" s="35" t="s">
        <v>163</v>
      </c>
      <c r="E103" s="35" t="s">
        <v>479</v>
      </c>
      <c r="F103" s="35" t="s">
        <v>476</v>
      </c>
      <c r="G103" s="35"/>
      <c r="H103" s="36">
        <v>12</v>
      </c>
      <c r="I103" s="36">
        <v>0.34799999999999998</v>
      </c>
      <c r="J103" s="112">
        <f t="shared" si="58"/>
        <v>4.1760000000000002</v>
      </c>
      <c r="K103" s="113">
        <f t="shared" si="59"/>
        <v>4.1760000000000002</v>
      </c>
      <c r="L103" s="42">
        <v>1</v>
      </c>
      <c r="M103" s="113">
        <f t="shared" si="60"/>
        <v>4.1760000000000002</v>
      </c>
      <c r="N103" s="42">
        <v>1</v>
      </c>
      <c r="O103" s="113">
        <f t="shared" si="61"/>
        <v>0</v>
      </c>
      <c r="P103" s="42"/>
      <c r="Q103" s="113">
        <f t="shared" si="62"/>
        <v>0</v>
      </c>
      <c r="R103" s="42"/>
      <c r="S103" s="113">
        <f t="shared" si="63"/>
        <v>0</v>
      </c>
      <c r="T103" s="42"/>
      <c r="U103" s="113">
        <f t="shared" si="64"/>
        <v>0</v>
      </c>
      <c r="V103" s="47"/>
      <c r="W103" s="74"/>
      <c r="X103" s="74"/>
      <c r="Y103" s="41">
        <f t="shared" si="65"/>
        <v>0</v>
      </c>
      <c r="Z103" s="42"/>
      <c r="AA103" s="114"/>
      <c r="AB103" s="17"/>
      <c r="AC103" s="41">
        <f>Table1[[#This Row],[Column30]]*Table1[[#This Row],[Column10]]</f>
        <v>0</v>
      </c>
      <c r="AD103" s="42"/>
      <c r="AE103" s="42"/>
      <c r="AF103" s="115">
        <f>Table1[[#This Row],[Column33]]*Table1[[#This Row],[Column10]]</f>
        <v>0</v>
      </c>
      <c r="AG103" s="42"/>
      <c r="AH103" s="73"/>
    </row>
    <row r="104" spans="1:34" s="5" customFormat="1" ht="36" customHeight="1">
      <c r="A104" s="71"/>
      <c r="B104" s="43"/>
      <c r="C104" s="43"/>
      <c r="D104" s="35" t="s">
        <v>163</v>
      </c>
      <c r="E104" s="35" t="s">
        <v>480</v>
      </c>
      <c r="F104" s="35" t="s">
        <v>476</v>
      </c>
      <c r="G104" s="35"/>
      <c r="H104" s="36">
        <v>48</v>
      </c>
      <c r="I104" s="36">
        <v>0.378</v>
      </c>
      <c r="J104" s="112">
        <f t="shared" si="58"/>
        <v>18.143999999999998</v>
      </c>
      <c r="K104" s="113">
        <f t="shared" si="59"/>
        <v>18.143999999999998</v>
      </c>
      <c r="L104" s="42">
        <v>1</v>
      </c>
      <c r="M104" s="113">
        <f t="shared" si="60"/>
        <v>18.143999999999998</v>
      </c>
      <c r="N104" s="42">
        <v>1</v>
      </c>
      <c r="O104" s="113">
        <f t="shared" si="61"/>
        <v>0</v>
      </c>
      <c r="P104" s="42"/>
      <c r="Q104" s="113">
        <f t="shared" si="62"/>
        <v>0</v>
      </c>
      <c r="R104" s="42"/>
      <c r="S104" s="113">
        <f t="shared" si="63"/>
        <v>0</v>
      </c>
      <c r="T104" s="42"/>
      <c r="U104" s="113">
        <f t="shared" si="64"/>
        <v>0</v>
      </c>
      <c r="V104" s="47"/>
      <c r="W104" s="74"/>
      <c r="X104" s="74"/>
      <c r="Y104" s="41">
        <f t="shared" si="65"/>
        <v>0</v>
      </c>
      <c r="Z104" s="42"/>
      <c r="AA104" s="114"/>
      <c r="AB104" s="17"/>
      <c r="AC104" s="41">
        <f>Table1[[#This Row],[Column30]]*Table1[[#This Row],[Column10]]</f>
        <v>0</v>
      </c>
      <c r="AD104" s="42"/>
      <c r="AE104" s="42"/>
      <c r="AF104" s="115">
        <f>Table1[[#This Row],[Column33]]*Table1[[#This Row],[Column10]]</f>
        <v>0</v>
      </c>
      <c r="AG104" s="42"/>
      <c r="AH104" s="73"/>
    </row>
    <row r="105" spans="1:34" s="5" customFormat="1" ht="36" customHeight="1">
      <c r="A105" s="71"/>
      <c r="B105" s="43"/>
      <c r="C105" s="43"/>
      <c r="D105" s="35" t="s">
        <v>163</v>
      </c>
      <c r="E105" s="35" t="s">
        <v>481</v>
      </c>
      <c r="F105" s="35" t="s">
        <v>476</v>
      </c>
      <c r="G105" s="35"/>
      <c r="H105" s="36">
        <v>1320</v>
      </c>
      <c r="I105" s="36">
        <v>0.45400000000000001</v>
      </c>
      <c r="J105" s="112">
        <f t="shared" si="58"/>
        <v>599.28</v>
      </c>
      <c r="K105" s="113">
        <f t="shared" si="59"/>
        <v>599.28</v>
      </c>
      <c r="L105" s="42">
        <v>1</v>
      </c>
      <c r="M105" s="113">
        <f t="shared" si="60"/>
        <v>599.28</v>
      </c>
      <c r="N105" s="42">
        <v>1</v>
      </c>
      <c r="O105" s="113">
        <f t="shared" si="61"/>
        <v>0</v>
      </c>
      <c r="P105" s="42"/>
      <c r="Q105" s="113">
        <f t="shared" si="62"/>
        <v>0</v>
      </c>
      <c r="R105" s="42"/>
      <c r="S105" s="113">
        <f t="shared" si="63"/>
        <v>0</v>
      </c>
      <c r="T105" s="42"/>
      <c r="U105" s="113">
        <f t="shared" si="64"/>
        <v>0</v>
      </c>
      <c r="V105" s="47"/>
      <c r="W105" s="74"/>
      <c r="X105" s="74"/>
      <c r="Y105" s="41">
        <f t="shared" si="65"/>
        <v>0</v>
      </c>
      <c r="Z105" s="42"/>
      <c r="AA105" s="114"/>
      <c r="AB105" s="17"/>
      <c r="AC105" s="41">
        <f>Table1[[#This Row],[Column30]]*Table1[[#This Row],[Column10]]</f>
        <v>0</v>
      </c>
      <c r="AD105" s="42"/>
      <c r="AE105" s="42"/>
      <c r="AF105" s="115">
        <f>Table1[[#This Row],[Column33]]*Table1[[#This Row],[Column10]]</f>
        <v>0</v>
      </c>
      <c r="AG105" s="42"/>
      <c r="AH105" s="73"/>
    </row>
    <row r="106" spans="1:34" s="5" customFormat="1" ht="36" customHeight="1">
      <c r="A106" s="71"/>
      <c r="B106" s="43"/>
      <c r="C106" s="43"/>
      <c r="D106" s="35" t="s">
        <v>163</v>
      </c>
      <c r="E106" s="35" t="s">
        <v>482</v>
      </c>
      <c r="F106" s="35" t="s">
        <v>476</v>
      </c>
      <c r="G106" s="35"/>
      <c r="H106" s="36">
        <v>164</v>
      </c>
      <c r="I106" s="36">
        <v>0.55000000000000004</v>
      </c>
      <c r="J106" s="112">
        <f t="shared" si="58"/>
        <v>90.2</v>
      </c>
      <c r="K106" s="113">
        <f t="shared" si="59"/>
        <v>90.2</v>
      </c>
      <c r="L106" s="42">
        <v>1</v>
      </c>
      <c r="M106" s="113">
        <f t="shared" si="60"/>
        <v>90.2</v>
      </c>
      <c r="N106" s="42">
        <v>1</v>
      </c>
      <c r="O106" s="113">
        <f t="shared" si="61"/>
        <v>0</v>
      </c>
      <c r="P106" s="42"/>
      <c r="Q106" s="113">
        <f t="shared" si="62"/>
        <v>0</v>
      </c>
      <c r="R106" s="42"/>
      <c r="S106" s="113">
        <f t="shared" si="63"/>
        <v>0</v>
      </c>
      <c r="T106" s="42"/>
      <c r="U106" s="113">
        <f t="shared" si="64"/>
        <v>0</v>
      </c>
      <c r="V106" s="47"/>
      <c r="W106" s="74"/>
      <c r="X106" s="74"/>
      <c r="Y106" s="41">
        <f t="shared" si="65"/>
        <v>0</v>
      </c>
      <c r="Z106" s="42"/>
      <c r="AA106" s="114"/>
      <c r="AB106" s="17"/>
      <c r="AC106" s="41">
        <f>Table1[[#This Row],[Column30]]*Table1[[#This Row],[Column10]]</f>
        <v>0</v>
      </c>
      <c r="AD106" s="42"/>
      <c r="AE106" s="42"/>
      <c r="AF106" s="115">
        <f>Table1[[#This Row],[Column33]]*Table1[[#This Row],[Column10]]</f>
        <v>0</v>
      </c>
      <c r="AG106" s="42"/>
      <c r="AH106" s="73"/>
    </row>
    <row r="107" spans="1:34" s="5" customFormat="1" ht="36" customHeight="1">
      <c r="A107" s="71"/>
      <c r="B107" s="43"/>
      <c r="C107" s="43"/>
      <c r="D107" s="35" t="s">
        <v>163</v>
      </c>
      <c r="E107" s="35" t="s">
        <v>483</v>
      </c>
      <c r="F107" s="35" t="s">
        <v>476</v>
      </c>
      <c r="G107" s="35"/>
      <c r="H107" s="36">
        <v>56</v>
      </c>
      <c r="I107" s="36">
        <v>0.73199999999999998</v>
      </c>
      <c r="J107" s="112">
        <f t="shared" si="58"/>
        <v>40.991999999999997</v>
      </c>
      <c r="K107" s="113">
        <f t="shared" si="59"/>
        <v>40.991999999999997</v>
      </c>
      <c r="L107" s="42">
        <v>1</v>
      </c>
      <c r="M107" s="113">
        <f t="shared" si="60"/>
        <v>40.991999999999997</v>
      </c>
      <c r="N107" s="42">
        <v>1</v>
      </c>
      <c r="O107" s="113">
        <f t="shared" si="61"/>
        <v>0</v>
      </c>
      <c r="P107" s="42"/>
      <c r="Q107" s="113">
        <f t="shared" si="62"/>
        <v>0</v>
      </c>
      <c r="R107" s="42"/>
      <c r="S107" s="113">
        <f t="shared" si="63"/>
        <v>0</v>
      </c>
      <c r="T107" s="42"/>
      <c r="U107" s="113">
        <f t="shared" si="64"/>
        <v>0</v>
      </c>
      <c r="V107" s="47"/>
      <c r="W107" s="74"/>
      <c r="X107" s="74"/>
      <c r="Y107" s="41">
        <f t="shared" si="65"/>
        <v>0</v>
      </c>
      <c r="Z107" s="42"/>
      <c r="AA107" s="114"/>
      <c r="AB107" s="17"/>
      <c r="AC107" s="41">
        <f>Table1[[#This Row],[Column30]]*Table1[[#This Row],[Column10]]</f>
        <v>0</v>
      </c>
      <c r="AD107" s="42"/>
      <c r="AE107" s="42"/>
      <c r="AF107" s="115">
        <f>Table1[[#This Row],[Column33]]*Table1[[#This Row],[Column10]]</f>
        <v>0</v>
      </c>
      <c r="AG107" s="42"/>
      <c r="AH107" s="73"/>
    </row>
    <row r="108" spans="1:34" s="5" customFormat="1" ht="36" customHeight="1">
      <c r="A108" s="71"/>
      <c r="B108" s="43"/>
      <c r="C108" s="43"/>
      <c r="D108" s="35" t="s">
        <v>163</v>
      </c>
      <c r="E108" s="35" t="s">
        <v>484</v>
      </c>
      <c r="F108" s="35" t="s">
        <v>476</v>
      </c>
      <c r="G108" s="35"/>
      <c r="H108" s="36">
        <v>192</v>
      </c>
      <c r="I108" s="36">
        <v>0.80200000000000005</v>
      </c>
      <c r="J108" s="112">
        <f t="shared" si="58"/>
        <v>153.98400000000001</v>
      </c>
      <c r="K108" s="113">
        <f t="shared" si="59"/>
        <v>153.98400000000001</v>
      </c>
      <c r="L108" s="42">
        <v>1</v>
      </c>
      <c r="M108" s="113">
        <f t="shared" si="60"/>
        <v>153.98400000000001</v>
      </c>
      <c r="N108" s="42">
        <v>1</v>
      </c>
      <c r="O108" s="113">
        <f t="shared" si="61"/>
        <v>0</v>
      </c>
      <c r="P108" s="42"/>
      <c r="Q108" s="113">
        <f t="shared" si="62"/>
        <v>0</v>
      </c>
      <c r="R108" s="42"/>
      <c r="S108" s="113">
        <f t="shared" si="63"/>
        <v>0</v>
      </c>
      <c r="T108" s="42"/>
      <c r="U108" s="113">
        <f t="shared" si="64"/>
        <v>0</v>
      </c>
      <c r="V108" s="47"/>
      <c r="W108" s="74"/>
      <c r="X108" s="74"/>
      <c r="Y108" s="41">
        <f t="shared" si="65"/>
        <v>0</v>
      </c>
      <c r="Z108" s="42"/>
      <c r="AA108" s="114"/>
      <c r="AB108" s="17"/>
      <c r="AC108" s="41">
        <f>Table1[[#This Row],[Column30]]*Table1[[#This Row],[Column10]]</f>
        <v>0</v>
      </c>
      <c r="AD108" s="42"/>
      <c r="AE108" s="42"/>
      <c r="AF108" s="115">
        <f>Table1[[#This Row],[Column33]]*Table1[[#This Row],[Column10]]</f>
        <v>0</v>
      </c>
      <c r="AG108" s="42"/>
      <c r="AH108" s="73"/>
    </row>
    <row r="109" spans="1:34" s="5" customFormat="1" ht="36" customHeight="1">
      <c r="A109" s="71"/>
      <c r="B109" s="43"/>
      <c r="C109" s="43"/>
      <c r="D109" s="35" t="s">
        <v>163</v>
      </c>
      <c r="E109" s="35" t="s">
        <v>485</v>
      </c>
      <c r="F109" s="35" t="s">
        <v>476</v>
      </c>
      <c r="G109" s="35"/>
      <c r="H109" s="36">
        <v>560</v>
      </c>
      <c r="I109" s="36">
        <v>0.70799999999999996</v>
      </c>
      <c r="J109" s="112">
        <f t="shared" si="58"/>
        <v>396.47999999999996</v>
      </c>
      <c r="K109" s="113">
        <f t="shared" si="59"/>
        <v>396.47999999999996</v>
      </c>
      <c r="L109" s="42">
        <v>1</v>
      </c>
      <c r="M109" s="113">
        <f t="shared" si="60"/>
        <v>396.47999999999996</v>
      </c>
      <c r="N109" s="42">
        <v>1</v>
      </c>
      <c r="O109" s="113">
        <f t="shared" si="61"/>
        <v>0</v>
      </c>
      <c r="P109" s="42"/>
      <c r="Q109" s="113">
        <f t="shared" si="62"/>
        <v>0</v>
      </c>
      <c r="R109" s="42"/>
      <c r="S109" s="113">
        <f t="shared" si="63"/>
        <v>0</v>
      </c>
      <c r="T109" s="42"/>
      <c r="U109" s="113">
        <f t="shared" si="64"/>
        <v>0</v>
      </c>
      <c r="V109" s="47"/>
      <c r="W109" s="74"/>
      <c r="X109" s="74"/>
      <c r="Y109" s="41">
        <f t="shared" si="65"/>
        <v>0</v>
      </c>
      <c r="Z109" s="42"/>
      <c r="AA109" s="114"/>
      <c r="AB109" s="17"/>
      <c r="AC109" s="41">
        <f>Table1[[#This Row],[Column30]]*Table1[[#This Row],[Column10]]</f>
        <v>0</v>
      </c>
      <c r="AD109" s="42"/>
      <c r="AE109" s="42"/>
      <c r="AF109" s="115">
        <f>Table1[[#This Row],[Column33]]*Table1[[#This Row],[Column10]]</f>
        <v>0</v>
      </c>
      <c r="AG109" s="42"/>
      <c r="AH109" s="73"/>
    </row>
    <row r="110" spans="1:34" s="5" customFormat="1" ht="36" customHeight="1">
      <c r="A110" s="70"/>
      <c r="B110" s="49"/>
      <c r="C110" s="50"/>
      <c r="D110" s="51" t="s">
        <v>216</v>
      </c>
      <c r="E110" s="52"/>
      <c r="F110" s="52"/>
      <c r="G110" s="53"/>
      <c r="H110" s="54"/>
      <c r="I110" s="55"/>
      <c r="J110" s="146">
        <f>SUM(J111:J242)</f>
        <v>181686.81080000006</v>
      </c>
      <c r="K110" s="56">
        <f>SUM(K111:K242)</f>
        <v>181686.81080000006</v>
      </c>
      <c r="L110" s="154">
        <f>K110/J110</f>
        <v>1</v>
      </c>
      <c r="M110" s="56">
        <f>SUM(M111:M242)</f>
        <v>181686.81080000006</v>
      </c>
      <c r="N110" s="154">
        <f>M110/J110</f>
        <v>1</v>
      </c>
      <c r="O110" s="56">
        <f>SUM(O111:O242)</f>
        <v>177808.82000000007</v>
      </c>
      <c r="P110" s="154">
        <f>O110/J110</f>
        <v>0.97865562842495557</v>
      </c>
      <c r="Q110" s="56">
        <f>SUM(Q111:Q242)</f>
        <v>163825.70000000007</v>
      </c>
      <c r="R110" s="154">
        <f>Q110/J110</f>
        <v>0.90169285969986335</v>
      </c>
      <c r="S110" s="56">
        <f>SUM(S111:S242)</f>
        <v>119133.50000000004</v>
      </c>
      <c r="T110" s="154">
        <f>S110/J110</f>
        <v>0.65570802567029263</v>
      </c>
      <c r="U110" s="56">
        <f>SUM(U111:U242)</f>
        <v>107886.20000000003</v>
      </c>
      <c r="V110" s="154">
        <f>U110/J110</f>
        <v>0.59380314688202995</v>
      </c>
      <c r="W110" s="108"/>
      <c r="X110" s="108"/>
      <c r="Y110" s="107">
        <f>SUM(Y111:Y242)</f>
        <v>64163.999999999978</v>
      </c>
      <c r="Z110" s="66">
        <f>Y110/J110</f>
        <v>0.35315717039379041</v>
      </c>
      <c r="AA110" s="109"/>
      <c r="AB110" s="110"/>
      <c r="AC110" s="107">
        <f>SUM(AC111:AC242)</f>
        <v>47966.299999999996</v>
      </c>
      <c r="AD110" s="66">
        <f>AC110/J110</f>
        <v>0.26400540462345978</v>
      </c>
      <c r="AE110" s="111"/>
      <c r="AF110" s="107">
        <f>SUM(AF111:AF242)</f>
        <v>0</v>
      </c>
      <c r="AG110" s="111"/>
      <c r="AH110" s="72"/>
    </row>
    <row r="111" spans="1:34" s="5" customFormat="1" ht="37.5" customHeight="1">
      <c r="A111" s="71"/>
      <c r="B111" s="43"/>
      <c r="C111" s="43" t="s">
        <v>217</v>
      </c>
      <c r="D111" s="35" t="s">
        <v>216</v>
      </c>
      <c r="E111" s="35" t="s">
        <v>83</v>
      </c>
      <c r="F111" s="35" t="s">
        <v>93</v>
      </c>
      <c r="G111" s="35"/>
      <c r="H111" s="104">
        <v>1</v>
      </c>
      <c r="I111" s="104">
        <v>1513.5</v>
      </c>
      <c r="J111" s="35">
        <f t="shared" ref="J111:J142" si="66">I111*H111</f>
        <v>1513.5</v>
      </c>
      <c r="K111" s="41">
        <f t="shared" ref="K111:K142" si="67">L111*$J111</f>
        <v>1513.5</v>
      </c>
      <c r="L111" s="42">
        <v>1</v>
      </c>
      <c r="M111" s="41">
        <f t="shared" ref="M111:M142" si="68">N111*$J111</f>
        <v>1513.5</v>
      </c>
      <c r="N111" s="42">
        <v>1</v>
      </c>
      <c r="O111" s="41">
        <f t="shared" ref="O111:O142" si="69">P111*$J111</f>
        <v>1513.5</v>
      </c>
      <c r="P111" s="42">
        <v>1</v>
      </c>
      <c r="Q111" s="41">
        <f t="shared" ref="Q111:Q142" si="70">R111*$J111</f>
        <v>1513.5</v>
      </c>
      <c r="R111" s="42">
        <v>1</v>
      </c>
      <c r="S111" s="41">
        <f t="shared" ref="S111:S145" si="71">T111*$J111</f>
        <v>1513.5</v>
      </c>
      <c r="T111" s="42">
        <v>1</v>
      </c>
      <c r="U111" s="41">
        <f t="shared" ref="U111:U145" si="72">V111*$J111</f>
        <v>1513.5</v>
      </c>
      <c r="V111" s="42">
        <v>1</v>
      </c>
      <c r="W111" s="108"/>
      <c r="X111" s="74"/>
      <c r="Y111" s="41">
        <f t="shared" ref="Y111:Y132" si="73">Z111*$J111</f>
        <v>1513.5</v>
      </c>
      <c r="Z111" s="42">
        <v>1</v>
      </c>
      <c r="AA111" s="161"/>
      <c r="AB111" s="17"/>
      <c r="AC111" s="41">
        <f t="shared" ref="AC111:AC131" si="74">AD111*$J111</f>
        <v>1513.5</v>
      </c>
      <c r="AD111" s="42">
        <v>1</v>
      </c>
      <c r="AE111" s="42" t="s">
        <v>547</v>
      </c>
      <c r="AF111" s="75">
        <f>Table1[[#This Row],[Column33]]*Table1[[#This Row],[Column10]]</f>
        <v>0</v>
      </c>
      <c r="AG111" s="42"/>
      <c r="AH111" s="73"/>
    </row>
    <row r="112" spans="1:34" s="5" customFormat="1" ht="36" customHeight="1">
      <c r="A112" s="71"/>
      <c r="B112" s="43"/>
      <c r="C112" s="43" t="s">
        <v>217</v>
      </c>
      <c r="D112" s="35" t="s">
        <v>216</v>
      </c>
      <c r="E112" s="35" t="s">
        <v>85</v>
      </c>
      <c r="F112" s="35" t="s">
        <v>93</v>
      </c>
      <c r="G112" s="35"/>
      <c r="H112" s="104">
        <v>1</v>
      </c>
      <c r="I112" s="104">
        <v>1746</v>
      </c>
      <c r="J112" s="35">
        <f t="shared" si="66"/>
        <v>1746</v>
      </c>
      <c r="K112" s="41">
        <f t="shared" si="67"/>
        <v>1746</v>
      </c>
      <c r="L112" s="42">
        <v>1</v>
      </c>
      <c r="M112" s="41">
        <f t="shared" si="68"/>
        <v>1746</v>
      </c>
      <c r="N112" s="42">
        <v>1</v>
      </c>
      <c r="O112" s="41">
        <f t="shared" si="69"/>
        <v>1746</v>
      </c>
      <c r="P112" s="42">
        <v>1</v>
      </c>
      <c r="Q112" s="41">
        <f t="shared" si="70"/>
        <v>1746</v>
      </c>
      <c r="R112" s="42">
        <v>1</v>
      </c>
      <c r="S112" s="41">
        <f t="shared" si="71"/>
        <v>1746</v>
      </c>
      <c r="T112" s="42">
        <v>1</v>
      </c>
      <c r="U112" s="41">
        <f t="shared" si="72"/>
        <v>1746</v>
      </c>
      <c r="V112" s="42">
        <v>1</v>
      </c>
      <c r="W112" s="108"/>
      <c r="X112" s="74"/>
      <c r="Y112" s="41">
        <f t="shared" si="73"/>
        <v>0</v>
      </c>
      <c r="Z112" s="42"/>
      <c r="AA112" s="161"/>
      <c r="AB112" s="17"/>
      <c r="AC112" s="41">
        <f t="shared" si="74"/>
        <v>0</v>
      </c>
      <c r="AD112" s="42"/>
      <c r="AE112" s="42"/>
      <c r="AF112" s="75">
        <f>Table1[[#This Row],[Column33]]*Table1[[#This Row],[Column10]]</f>
        <v>0</v>
      </c>
      <c r="AG112" s="42"/>
      <c r="AH112" s="73"/>
    </row>
    <row r="113" spans="1:34" s="5" customFormat="1" ht="36" customHeight="1">
      <c r="A113" s="71"/>
      <c r="B113" s="43"/>
      <c r="C113" s="43" t="s">
        <v>217</v>
      </c>
      <c r="D113" s="35" t="s">
        <v>216</v>
      </c>
      <c r="E113" s="35" t="s">
        <v>86</v>
      </c>
      <c r="F113" s="35" t="s">
        <v>93</v>
      </c>
      <c r="G113" s="35"/>
      <c r="H113" s="104">
        <v>1</v>
      </c>
      <c r="I113" s="104">
        <v>1564.8</v>
      </c>
      <c r="J113" s="35">
        <f t="shared" si="66"/>
        <v>1564.8</v>
      </c>
      <c r="K113" s="41">
        <f t="shared" si="67"/>
        <v>1564.8</v>
      </c>
      <c r="L113" s="42">
        <v>1</v>
      </c>
      <c r="M113" s="41">
        <f t="shared" si="68"/>
        <v>1564.8</v>
      </c>
      <c r="N113" s="42">
        <v>1</v>
      </c>
      <c r="O113" s="41">
        <f t="shared" si="69"/>
        <v>1564.8</v>
      </c>
      <c r="P113" s="42">
        <v>1</v>
      </c>
      <c r="Q113" s="41">
        <f t="shared" si="70"/>
        <v>1564.8</v>
      </c>
      <c r="R113" s="42">
        <v>1</v>
      </c>
      <c r="S113" s="41">
        <f t="shared" si="71"/>
        <v>1564.8</v>
      </c>
      <c r="T113" s="42">
        <v>1</v>
      </c>
      <c r="U113" s="41">
        <f t="shared" si="72"/>
        <v>1564.8</v>
      </c>
      <c r="V113" s="42">
        <v>1</v>
      </c>
      <c r="W113" s="108"/>
      <c r="X113" s="74"/>
      <c r="Y113" s="41">
        <f t="shared" si="73"/>
        <v>1564.8</v>
      </c>
      <c r="Z113" s="42">
        <v>1</v>
      </c>
      <c r="AA113" s="161"/>
      <c r="AB113" s="17"/>
      <c r="AC113" s="41">
        <f t="shared" si="74"/>
        <v>1564.8</v>
      </c>
      <c r="AD113" s="42" t="s">
        <v>545</v>
      </c>
      <c r="AE113" s="42" t="s">
        <v>552</v>
      </c>
      <c r="AF113" s="75">
        <f>Table1[[#This Row],[Column33]]*Table1[[#This Row],[Column10]]</f>
        <v>0</v>
      </c>
      <c r="AG113" s="42"/>
      <c r="AH113" s="73"/>
    </row>
    <row r="114" spans="1:34" s="5" customFormat="1" ht="36" customHeight="1">
      <c r="A114" s="71"/>
      <c r="B114" s="43"/>
      <c r="C114" s="43" t="s">
        <v>217</v>
      </c>
      <c r="D114" s="35" t="s">
        <v>216</v>
      </c>
      <c r="E114" s="35" t="s">
        <v>96</v>
      </c>
      <c r="F114" s="35" t="s">
        <v>93</v>
      </c>
      <c r="G114" s="35"/>
      <c r="H114" s="104">
        <v>1</v>
      </c>
      <c r="I114" s="104">
        <v>1432.9</v>
      </c>
      <c r="J114" s="35">
        <f t="shared" si="66"/>
        <v>1432.9</v>
      </c>
      <c r="K114" s="41">
        <f t="shared" si="67"/>
        <v>1432.9</v>
      </c>
      <c r="L114" s="42">
        <v>1</v>
      </c>
      <c r="M114" s="41">
        <f t="shared" si="68"/>
        <v>1432.9</v>
      </c>
      <c r="N114" s="42">
        <v>1</v>
      </c>
      <c r="O114" s="41">
        <f t="shared" si="69"/>
        <v>1432.9</v>
      </c>
      <c r="P114" s="42">
        <v>1</v>
      </c>
      <c r="Q114" s="41">
        <f t="shared" si="70"/>
        <v>1432.9</v>
      </c>
      <c r="R114" s="42">
        <v>1</v>
      </c>
      <c r="S114" s="41">
        <f t="shared" si="71"/>
        <v>1432.9</v>
      </c>
      <c r="T114" s="42">
        <v>1</v>
      </c>
      <c r="U114" s="41">
        <f t="shared" si="72"/>
        <v>1432.9</v>
      </c>
      <c r="V114" s="42">
        <v>1</v>
      </c>
      <c r="W114" s="108"/>
      <c r="X114" s="74"/>
      <c r="Y114" s="41">
        <f t="shared" si="73"/>
        <v>1432.9</v>
      </c>
      <c r="Z114" s="42" t="s">
        <v>545</v>
      </c>
      <c r="AA114" s="161"/>
      <c r="AB114" s="17"/>
      <c r="AC114" s="41">
        <f t="shared" si="74"/>
        <v>1432.9</v>
      </c>
      <c r="AD114" s="42" t="s">
        <v>545</v>
      </c>
      <c r="AE114" s="42" t="s">
        <v>547</v>
      </c>
      <c r="AF114" s="75">
        <f>Table1[[#This Row],[Column33]]*Table1[[#This Row],[Column10]]</f>
        <v>0</v>
      </c>
      <c r="AG114" s="42"/>
      <c r="AH114" s="73"/>
    </row>
    <row r="115" spans="1:34" s="5" customFormat="1" ht="36" customHeight="1">
      <c r="A115" s="71"/>
      <c r="B115" s="43"/>
      <c r="C115" s="43" t="s">
        <v>218</v>
      </c>
      <c r="D115" s="35" t="s">
        <v>216</v>
      </c>
      <c r="E115" s="35" t="s">
        <v>99</v>
      </c>
      <c r="F115" s="35" t="s">
        <v>93</v>
      </c>
      <c r="G115" s="35"/>
      <c r="H115" s="104">
        <v>4</v>
      </c>
      <c r="I115" s="104">
        <v>607.70000000000005</v>
      </c>
      <c r="J115" s="35">
        <f t="shared" si="66"/>
        <v>2430.8000000000002</v>
      </c>
      <c r="K115" s="41">
        <f t="shared" si="67"/>
        <v>2430.8000000000002</v>
      </c>
      <c r="L115" s="42">
        <v>1</v>
      </c>
      <c r="M115" s="41">
        <f t="shared" si="68"/>
        <v>2430.8000000000002</v>
      </c>
      <c r="N115" s="42">
        <v>1</v>
      </c>
      <c r="O115" s="41">
        <f t="shared" si="69"/>
        <v>2430.8000000000002</v>
      </c>
      <c r="P115" s="42">
        <v>1</v>
      </c>
      <c r="Q115" s="41">
        <f t="shared" si="70"/>
        <v>2430.8000000000002</v>
      </c>
      <c r="R115" s="42">
        <v>1</v>
      </c>
      <c r="S115" s="41">
        <f t="shared" si="71"/>
        <v>2430.8000000000002</v>
      </c>
      <c r="T115" s="42">
        <v>1</v>
      </c>
      <c r="U115" s="41">
        <f t="shared" si="72"/>
        <v>2430.8000000000002</v>
      </c>
      <c r="V115" s="42">
        <v>1</v>
      </c>
      <c r="W115" s="108"/>
      <c r="X115" s="74"/>
      <c r="Y115" s="41">
        <f t="shared" si="73"/>
        <v>2430.8000000000002</v>
      </c>
      <c r="Z115" s="42" t="s">
        <v>545</v>
      </c>
      <c r="AA115" s="161"/>
      <c r="AB115" s="17"/>
      <c r="AC115" s="41">
        <f t="shared" si="74"/>
        <v>0</v>
      </c>
      <c r="AD115" s="42"/>
      <c r="AE115" s="42"/>
      <c r="AF115" s="75">
        <f>Table1[[#This Row],[Column33]]*Table1[[#This Row],[Column10]]</f>
        <v>0</v>
      </c>
      <c r="AG115" s="42"/>
      <c r="AH115" s="73"/>
    </row>
    <row r="116" spans="1:34" s="5" customFormat="1" ht="39" customHeight="1">
      <c r="A116" s="71"/>
      <c r="B116" s="43"/>
      <c r="C116" s="43" t="s">
        <v>219</v>
      </c>
      <c r="D116" s="35" t="s">
        <v>216</v>
      </c>
      <c r="E116" s="35" t="s">
        <v>100</v>
      </c>
      <c r="F116" s="35" t="s">
        <v>93</v>
      </c>
      <c r="G116" s="35"/>
      <c r="H116" s="104">
        <v>2</v>
      </c>
      <c r="I116" s="104">
        <v>553</v>
      </c>
      <c r="J116" s="35">
        <f t="shared" si="66"/>
        <v>1106</v>
      </c>
      <c r="K116" s="41">
        <f t="shared" si="67"/>
        <v>1106</v>
      </c>
      <c r="L116" s="42">
        <v>1</v>
      </c>
      <c r="M116" s="41">
        <f t="shared" si="68"/>
        <v>1106</v>
      </c>
      <c r="N116" s="42">
        <v>1</v>
      </c>
      <c r="O116" s="41">
        <f t="shared" si="69"/>
        <v>1106</v>
      </c>
      <c r="P116" s="42">
        <v>1</v>
      </c>
      <c r="Q116" s="41">
        <f t="shared" si="70"/>
        <v>1106</v>
      </c>
      <c r="R116" s="42">
        <v>1</v>
      </c>
      <c r="S116" s="41">
        <f t="shared" si="71"/>
        <v>1106</v>
      </c>
      <c r="T116" s="42">
        <v>1</v>
      </c>
      <c r="U116" s="41">
        <f t="shared" si="72"/>
        <v>1106</v>
      </c>
      <c r="V116" s="42">
        <v>1</v>
      </c>
      <c r="W116" s="108"/>
      <c r="X116" s="74"/>
      <c r="Y116" s="41">
        <f t="shared" si="73"/>
        <v>1106</v>
      </c>
      <c r="Z116" s="42" t="s">
        <v>545</v>
      </c>
      <c r="AA116" s="161"/>
      <c r="AB116" s="17"/>
      <c r="AC116" s="41">
        <f t="shared" si="74"/>
        <v>0</v>
      </c>
      <c r="AD116" s="42"/>
      <c r="AE116" s="42"/>
      <c r="AF116" s="75">
        <f>Table1[[#This Row],[Column33]]*Table1[[#This Row],[Column10]]</f>
        <v>0</v>
      </c>
      <c r="AG116" s="42"/>
      <c r="AH116" s="73"/>
    </row>
    <row r="117" spans="1:34" s="5" customFormat="1" ht="36" customHeight="1">
      <c r="A117" s="71"/>
      <c r="B117" s="43"/>
      <c r="C117" s="43" t="s">
        <v>220</v>
      </c>
      <c r="D117" s="35" t="s">
        <v>216</v>
      </c>
      <c r="E117" s="35" t="s">
        <v>101</v>
      </c>
      <c r="F117" s="35" t="s">
        <v>93</v>
      </c>
      <c r="G117" s="35"/>
      <c r="H117" s="104">
        <v>2</v>
      </c>
      <c r="I117" s="104">
        <v>438.5</v>
      </c>
      <c r="J117" s="35">
        <f t="shared" si="66"/>
        <v>877</v>
      </c>
      <c r="K117" s="41">
        <f t="shared" si="67"/>
        <v>877</v>
      </c>
      <c r="L117" s="42">
        <v>1</v>
      </c>
      <c r="M117" s="41">
        <f t="shared" si="68"/>
        <v>877</v>
      </c>
      <c r="N117" s="42">
        <v>1</v>
      </c>
      <c r="O117" s="41">
        <f t="shared" si="69"/>
        <v>877</v>
      </c>
      <c r="P117" s="42">
        <v>1</v>
      </c>
      <c r="Q117" s="41">
        <f t="shared" si="70"/>
        <v>877</v>
      </c>
      <c r="R117" s="42">
        <v>1</v>
      </c>
      <c r="S117" s="41">
        <f t="shared" si="71"/>
        <v>877</v>
      </c>
      <c r="T117" s="42">
        <v>1</v>
      </c>
      <c r="U117" s="41">
        <f t="shared" si="72"/>
        <v>877</v>
      </c>
      <c r="V117" s="42">
        <v>1</v>
      </c>
      <c r="W117" s="108"/>
      <c r="X117" s="74"/>
      <c r="Y117" s="41">
        <f t="shared" si="73"/>
        <v>877</v>
      </c>
      <c r="Z117" s="42" t="s">
        <v>545</v>
      </c>
      <c r="AA117" s="161"/>
      <c r="AB117" s="17"/>
      <c r="AC117" s="41">
        <f t="shared" si="74"/>
        <v>438.5</v>
      </c>
      <c r="AD117" s="42">
        <v>0.5</v>
      </c>
      <c r="AE117" s="42" t="s">
        <v>552</v>
      </c>
      <c r="AF117" s="75">
        <f>Table1[[#This Row],[Column33]]*Table1[[#This Row],[Column10]]</f>
        <v>0</v>
      </c>
      <c r="AG117" s="42"/>
      <c r="AH117" s="73"/>
    </row>
    <row r="118" spans="1:34" s="5" customFormat="1" ht="36" customHeight="1">
      <c r="A118" s="71"/>
      <c r="B118" s="43"/>
      <c r="C118" s="43" t="s">
        <v>221</v>
      </c>
      <c r="D118" s="35" t="s">
        <v>216</v>
      </c>
      <c r="E118" s="35" t="s">
        <v>102</v>
      </c>
      <c r="F118" s="35" t="s">
        <v>93</v>
      </c>
      <c r="G118" s="35"/>
      <c r="H118" s="104">
        <v>2</v>
      </c>
      <c r="I118" s="104">
        <v>122</v>
      </c>
      <c r="J118" s="35">
        <f t="shared" si="66"/>
        <v>244</v>
      </c>
      <c r="K118" s="41">
        <f t="shared" si="67"/>
        <v>244</v>
      </c>
      <c r="L118" s="42">
        <v>1</v>
      </c>
      <c r="M118" s="41">
        <f t="shared" si="68"/>
        <v>244</v>
      </c>
      <c r="N118" s="42">
        <v>1</v>
      </c>
      <c r="O118" s="41">
        <f t="shared" si="69"/>
        <v>244</v>
      </c>
      <c r="P118" s="42">
        <v>1</v>
      </c>
      <c r="Q118" s="41">
        <f t="shared" si="70"/>
        <v>244</v>
      </c>
      <c r="R118" s="42">
        <v>1</v>
      </c>
      <c r="S118" s="41">
        <f t="shared" si="71"/>
        <v>244</v>
      </c>
      <c r="T118" s="42">
        <v>1</v>
      </c>
      <c r="U118" s="41">
        <f t="shared" si="72"/>
        <v>244</v>
      </c>
      <c r="V118" s="42">
        <v>1</v>
      </c>
      <c r="W118" s="108"/>
      <c r="X118" s="74"/>
      <c r="Y118" s="41">
        <f t="shared" si="73"/>
        <v>0</v>
      </c>
      <c r="Z118" s="42"/>
      <c r="AA118" s="161"/>
      <c r="AB118" s="17"/>
      <c r="AC118" s="41">
        <f t="shared" si="74"/>
        <v>0</v>
      </c>
      <c r="AD118" s="42"/>
      <c r="AE118" s="42"/>
      <c r="AF118" s="75">
        <f>Table1[[#This Row],[Column33]]*Table1[[#This Row],[Column10]]</f>
        <v>0</v>
      </c>
      <c r="AG118" s="42"/>
      <c r="AH118" s="73"/>
    </row>
    <row r="119" spans="1:34" s="5" customFormat="1" ht="36" customHeight="1">
      <c r="A119" s="71"/>
      <c r="B119" s="43"/>
      <c r="C119" s="43" t="s">
        <v>221</v>
      </c>
      <c r="D119" s="35" t="s">
        <v>216</v>
      </c>
      <c r="E119" s="35" t="s">
        <v>164</v>
      </c>
      <c r="F119" s="35" t="s">
        <v>93</v>
      </c>
      <c r="G119" s="35"/>
      <c r="H119" s="104">
        <v>1</v>
      </c>
      <c r="I119" s="104">
        <v>176.8</v>
      </c>
      <c r="J119" s="35">
        <f t="shared" si="66"/>
        <v>176.8</v>
      </c>
      <c r="K119" s="41">
        <f t="shared" si="67"/>
        <v>176.8</v>
      </c>
      <c r="L119" s="42">
        <v>1</v>
      </c>
      <c r="M119" s="41">
        <f t="shared" si="68"/>
        <v>176.8</v>
      </c>
      <c r="N119" s="42">
        <v>1</v>
      </c>
      <c r="O119" s="41">
        <f t="shared" si="69"/>
        <v>176.8</v>
      </c>
      <c r="P119" s="42">
        <v>1</v>
      </c>
      <c r="Q119" s="41">
        <f t="shared" si="70"/>
        <v>176.8</v>
      </c>
      <c r="R119" s="42">
        <v>1</v>
      </c>
      <c r="S119" s="41">
        <f t="shared" si="71"/>
        <v>176.8</v>
      </c>
      <c r="T119" s="42">
        <v>1</v>
      </c>
      <c r="U119" s="41">
        <f t="shared" si="72"/>
        <v>176.8</v>
      </c>
      <c r="V119" s="42">
        <v>1</v>
      </c>
      <c r="W119" s="108"/>
      <c r="X119" s="74"/>
      <c r="Y119" s="41">
        <f t="shared" si="73"/>
        <v>0</v>
      </c>
      <c r="Z119" s="42"/>
      <c r="AA119" s="161"/>
      <c r="AB119" s="17"/>
      <c r="AC119" s="41">
        <f t="shared" si="74"/>
        <v>0</v>
      </c>
      <c r="AD119" s="42"/>
      <c r="AE119" s="42"/>
      <c r="AF119" s="75">
        <f>Table1[[#This Row],[Column33]]*Table1[[#This Row],[Column10]]</f>
        <v>0</v>
      </c>
      <c r="AG119" s="42"/>
      <c r="AH119" s="73"/>
    </row>
    <row r="120" spans="1:34" s="5" customFormat="1" ht="36" customHeight="1">
      <c r="A120" s="71"/>
      <c r="B120" s="43"/>
      <c r="C120" s="43" t="s">
        <v>221</v>
      </c>
      <c r="D120" s="35" t="s">
        <v>216</v>
      </c>
      <c r="E120" s="35" t="s">
        <v>166</v>
      </c>
      <c r="F120" s="35" t="s">
        <v>93</v>
      </c>
      <c r="G120" s="35"/>
      <c r="H120" s="104">
        <v>2</v>
      </c>
      <c r="I120" s="104">
        <v>179.5</v>
      </c>
      <c r="J120" s="35">
        <f t="shared" si="66"/>
        <v>359</v>
      </c>
      <c r="K120" s="41">
        <f t="shared" si="67"/>
        <v>359</v>
      </c>
      <c r="L120" s="42">
        <v>1</v>
      </c>
      <c r="M120" s="41">
        <f t="shared" si="68"/>
        <v>359</v>
      </c>
      <c r="N120" s="42">
        <v>1</v>
      </c>
      <c r="O120" s="41">
        <f t="shared" si="69"/>
        <v>359</v>
      </c>
      <c r="P120" s="42">
        <v>1</v>
      </c>
      <c r="Q120" s="41">
        <f>R120*$J120</f>
        <v>359</v>
      </c>
      <c r="R120" s="42">
        <v>1</v>
      </c>
      <c r="S120" s="41">
        <f t="shared" si="71"/>
        <v>359</v>
      </c>
      <c r="T120" s="42">
        <v>1</v>
      </c>
      <c r="U120" s="41">
        <f t="shared" si="72"/>
        <v>359</v>
      </c>
      <c r="V120" s="42">
        <v>1</v>
      </c>
      <c r="W120" s="108"/>
      <c r="X120" s="74"/>
      <c r="Y120" s="41">
        <f t="shared" si="73"/>
        <v>0</v>
      </c>
      <c r="Z120" s="42"/>
      <c r="AA120" s="161"/>
      <c r="AB120" s="17"/>
      <c r="AC120" s="41">
        <f t="shared" si="74"/>
        <v>0</v>
      </c>
      <c r="AD120" s="42"/>
      <c r="AE120" s="42"/>
      <c r="AF120" s="75">
        <f>Table1[[#This Row],[Column33]]*Table1[[#This Row],[Column10]]</f>
        <v>0</v>
      </c>
      <c r="AG120" s="42"/>
      <c r="AH120" s="73"/>
    </row>
    <row r="121" spans="1:34" s="5" customFormat="1" ht="36" customHeight="1">
      <c r="A121" s="71"/>
      <c r="B121" s="43"/>
      <c r="C121" s="43" t="s">
        <v>217</v>
      </c>
      <c r="D121" s="35" t="s">
        <v>216</v>
      </c>
      <c r="E121" s="35" t="s">
        <v>167</v>
      </c>
      <c r="F121" s="35" t="s">
        <v>93</v>
      </c>
      <c r="G121" s="35"/>
      <c r="H121" s="104">
        <v>1</v>
      </c>
      <c r="I121" s="104">
        <v>1935.2</v>
      </c>
      <c r="J121" s="35">
        <f t="shared" si="66"/>
        <v>1935.2</v>
      </c>
      <c r="K121" s="41">
        <f t="shared" si="67"/>
        <v>1935.2</v>
      </c>
      <c r="L121" s="42">
        <v>1</v>
      </c>
      <c r="M121" s="41">
        <f t="shared" si="68"/>
        <v>1935.2</v>
      </c>
      <c r="N121" s="42">
        <v>1</v>
      </c>
      <c r="O121" s="41">
        <f t="shared" si="69"/>
        <v>1935.2</v>
      </c>
      <c r="P121" s="42">
        <v>1</v>
      </c>
      <c r="Q121" s="41">
        <f t="shared" si="70"/>
        <v>1935.2</v>
      </c>
      <c r="R121" s="42">
        <v>1</v>
      </c>
      <c r="S121" s="41">
        <f t="shared" si="71"/>
        <v>1935.2</v>
      </c>
      <c r="T121" s="42">
        <v>1</v>
      </c>
      <c r="U121" s="41">
        <f t="shared" si="72"/>
        <v>1935.2</v>
      </c>
      <c r="V121" s="42">
        <v>1</v>
      </c>
      <c r="W121" s="108"/>
      <c r="X121" s="74"/>
      <c r="Y121" s="41">
        <f t="shared" si="73"/>
        <v>1935.2</v>
      </c>
      <c r="Z121" s="42">
        <v>1</v>
      </c>
      <c r="AA121" s="161"/>
      <c r="AB121" s="17"/>
      <c r="AC121" s="41">
        <f t="shared" si="74"/>
        <v>1935.2</v>
      </c>
      <c r="AD121" s="42">
        <v>1</v>
      </c>
      <c r="AE121" s="42" t="s">
        <v>548</v>
      </c>
      <c r="AF121" s="75">
        <f>Table1[[#This Row],[Column33]]*Table1[[#This Row],[Column10]]</f>
        <v>0</v>
      </c>
      <c r="AG121" s="42"/>
      <c r="AH121" s="73"/>
    </row>
    <row r="122" spans="1:34" s="5" customFormat="1" ht="36" customHeight="1">
      <c r="A122" s="71"/>
      <c r="B122" s="43"/>
      <c r="C122" s="43" t="s">
        <v>222</v>
      </c>
      <c r="D122" s="35" t="s">
        <v>216</v>
      </c>
      <c r="E122" s="35" t="s">
        <v>168</v>
      </c>
      <c r="F122" s="35" t="s">
        <v>93</v>
      </c>
      <c r="G122" s="35"/>
      <c r="H122" s="104">
        <v>1</v>
      </c>
      <c r="I122" s="104">
        <v>1054.8</v>
      </c>
      <c r="J122" s="35">
        <f t="shared" si="66"/>
        <v>1054.8</v>
      </c>
      <c r="K122" s="41">
        <f t="shared" si="67"/>
        <v>1054.8</v>
      </c>
      <c r="L122" s="42">
        <v>1</v>
      </c>
      <c r="M122" s="41">
        <f t="shared" si="68"/>
        <v>1054.8</v>
      </c>
      <c r="N122" s="42">
        <v>1</v>
      </c>
      <c r="O122" s="41">
        <f t="shared" si="69"/>
        <v>1054.8</v>
      </c>
      <c r="P122" s="42">
        <v>1</v>
      </c>
      <c r="Q122" s="41">
        <f t="shared" si="70"/>
        <v>1054.8</v>
      </c>
      <c r="R122" s="42">
        <v>1</v>
      </c>
      <c r="S122" s="41">
        <f t="shared" si="71"/>
        <v>1054.8</v>
      </c>
      <c r="T122" s="42">
        <v>1</v>
      </c>
      <c r="U122" s="41">
        <f t="shared" si="72"/>
        <v>1054.8</v>
      </c>
      <c r="V122" s="42">
        <v>1</v>
      </c>
      <c r="W122" s="108"/>
      <c r="X122" s="74"/>
      <c r="Y122" s="41">
        <f t="shared" si="73"/>
        <v>1054.8</v>
      </c>
      <c r="Z122" s="42">
        <v>1</v>
      </c>
      <c r="AA122" s="161"/>
      <c r="AB122" s="17"/>
      <c r="AC122" s="41">
        <f t="shared" si="74"/>
        <v>1054.8</v>
      </c>
      <c r="AD122" s="42">
        <v>1</v>
      </c>
      <c r="AE122" s="42" t="s">
        <v>547</v>
      </c>
      <c r="AF122" s="75">
        <f>Table1[[#This Row],[Column33]]*Table1[[#This Row],[Column10]]</f>
        <v>0</v>
      </c>
      <c r="AG122" s="42"/>
      <c r="AH122" s="73"/>
    </row>
    <row r="123" spans="1:34" s="5" customFormat="1" ht="36" customHeight="1">
      <c r="A123" s="71"/>
      <c r="B123" s="43"/>
      <c r="C123" s="43" t="s">
        <v>222</v>
      </c>
      <c r="D123" s="35" t="s">
        <v>216</v>
      </c>
      <c r="E123" s="35" t="s">
        <v>169</v>
      </c>
      <c r="F123" s="35" t="s">
        <v>93</v>
      </c>
      <c r="G123" s="35"/>
      <c r="H123" s="104">
        <v>1</v>
      </c>
      <c r="I123" s="104">
        <v>1056.7</v>
      </c>
      <c r="J123" s="35">
        <f t="shared" si="66"/>
        <v>1056.7</v>
      </c>
      <c r="K123" s="41">
        <f t="shared" si="67"/>
        <v>1056.7</v>
      </c>
      <c r="L123" s="42">
        <v>1</v>
      </c>
      <c r="M123" s="41">
        <f t="shared" si="68"/>
        <v>1056.7</v>
      </c>
      <c r="N123" s="42">
        <v>1</v>
      </c>
      <c r="O123" s="41">
        <f t="shared" si="69"/>
        <v>1056.7</v>
      </c>
      <c r="P123" s="42">
        <v>1</v>
      </c>
      <c r="Q123" s="41">
        <f t="shared" si="70"/>
        <v>1056.7</v>
      </c>
      <c r="R123" s="42">
        <v>1</v>
      </c>
      <c r="S123" s="41">
        <f t="shared" si="71"/>
        <v>1056.7</v>
      </c>
      <c r="T123" s="42">
        <v>1</v>
      </c>
      <c r="U123" s="41">
        <f t="shared" si="72"/>
        <v>1056.7</v>
      </c>
      <c r="V123" s="42">
        <v>1</v>
      </c>
      <c r="W123" s="108"/>
      <c r="X123" s="74"/>
      <c r="Y123" s="41">
        <f t="shared" si="73"/>
        <v>1056.7</v>
      </c>
      <c r="Z123" s="42">
        <v>1</v>
      </c>
      <c r="AA123" s="161"/>
      <c r="AB123" s="17"/>
      <c r="AC123" s="41">
        <f t="shared" si="74"/>
        <v>1056.7</v>
      </c>
      <c r="AD123" s="42">
        <v>1</v>
      </c>
      <c r="AE123" s="42" t="s">
        <v>547</v>
      </c>
      <c r="AF123" s="75">
        <f>Table1[[#This Row],[Column33]]*Table1[[#This Row],[Column10]]</f>
        <v>0</v>
      </c>
      <c r="AG123" s="42"/>
      <c r="AH123" s="73"/>
    </row>
    <row r="124" spans="1:34" s="5" customFormat="1" ht="36" customHeight="1">
      <c r="A124" s="71"/>
      <c r="B124" s="43"/>
      <c r="C124" s="43" t="s">
        <v>222</v>
      </c>
      <c r="D124" s="35" t="s">
        <v>216</v>
      </c>
      <c r="E124" s="35" t="s">
        <v>170</v>
      </c>
      <c r="F124" s="35" t="s">
        <v>93</v>
      </c>
      <c r="G124" s="35"/>
      <c r="H124" s="104">
        <v>1</v>
      </c>
      <c r="I124" s="104">
        <v>1056.7</v>
      </c>
      <c r="J124" s="35">
        <f t="shared" si="66"/>
        <v>1056.7</v>
      </c>
      <c r="K124" s="41">
        <f t="shared" si="67"/>
        <v>1056.7</v>
      </c>
      <c r="L124" s="42">
        <v>1</v>
      </c>
      <c r="M124" s="41">
        <f t="shared" si="68"/>
        <v>1056.7</v>
      </c>
      <c r="N124" s="42">
        <v>1</v>
      </c>
      <c r="O124" s="41">
        <f t="shared" si="69"/>
        <v>1056.7</v>
      </c>
      <c r="P124" s="42">
        <v>1</v>
      </c>
      <c r="Q124" s="41">
        <f t="shared" si="70"/>
        <v>1056.7</v>
      </c>
      <c r="R124" s="42">
        <v>1</v>
      </c>
      <c r="S124" s="41">
        <f t="shared" si="71"/>
        <v>1056.7</v>
      </c>
      <c r="T124" s="42">
        <v>1</v>
      </c>
      <c r="U124" s="41">
        <f t="shared" si="72"/>
        <v>1056.7</v>
      </c>
      <c r="V124" s="42">
        <v>1</v>
      </c>
      <c r="W124" s="108"/>
      <c r="X124" s="74"/>
      <c r="Y124" s="41">
        <f t="shared" si="73"/>
        <v>1056.7</v>
      </c>
      <c r="Z124" s="42">
        <v>1</v>
      </c>
      <c r="AA124" s="161"/>
      <c r="AB124" s="17"/>
      <c r="AC124" s="41">
        <f t="shared" si="74"/>
        <v>1056.7</v>
      </c>
      <c r="AD124" s="42">
        <v>1</v>
      </c>
      <c r="AE124" s="42" t="s">
        <v>547</v>
      </c>
      <c r="AF124" s="75">
        <f>Table1[[#This Row],[Column33]]*Table1[[#This Row],[Column10]]</f>
        <v>0</v>
      </c>
      <c r="AG124" s="42"/>
      <c r="AH124" s="73"/>
    </row>
    <row r="125" spans="1:34" s="5" customFormat="1" ht="36" customHeight="1">
      <c r="A125" s="71"/>
      <c r="B125" s="43"/>
      <c r="C125" s="43" t="s">
        <v>222</v>
      </c>
      <c r="D125" s="35" t="s">
        <v>216</v>
      </c>
      <c r="E125" s="35" t="s">
        <v>230</v>
      </c>
      <c r="F125" s="35" t="s">
        <v>93</v>
      </c>
      <c r="G125" s="35"/>
      <c r="H125" s="104">
        <v>1</v>
      </c>
      <c r="I125" s="104">
        <v>1080.5</v>
      </c>
      <c r="J125" s="35">
        <f t="shared" si="66"/>
        <v>1080.5</v>
      </c>
      <c r="K125" s="41">
        <f t="shared" si="67"/>
        <v>1080.5</v>
      </c>
      <c r="L125" s="42">
        <v>1</v>
      </c>
      <c r="M125" s="41">
        <f t="shared" si="68"/>
        <v>1080.5</v>
      </c>
      <c r="N125" s="42">
        <v>1</v>
      </c>
      <c r="O125" s="41">
        <f t="shared" si="69"/>
        <v>1080.5</v>
      </c>
      <c r="P125" s="42">
        <v>1</v>
      </c>
      <c r="Q125" s="41">
        <f t="shared" si="70"/>
        <v>1080.5</v>
      </c>
      <c r="R125" s="42">
        <v>1</v>
      </c>
      <c r="S125" s="41">
        <f t="shared" si="71"/>
        <v>1080.5</v>
      </c>
      <c r="T125" s="42">
        <v>1</v>
      </c>
      <c r="U125" s="41">
        <f t="shared" si="72"/>
        <v>1080.5</v>
      </c>
      <c r="V125" s="42">
        <v>1</v>
      </c>
      <c r="W125" s="108"/>
      <c r="X125" s="74"/>
      <c r="Y125" s="41">
        <f t="shared" si="73"/>
        <v>1080.5</v>
      </c>
      <c r="Z125" s="42">
        <v>1</v>
      </c>
      <c r="AA125" s="161"/>
      <c r="AB125" s="17"/>
      <c r="AC125" s="41">
        <f t="shared" si="74"/>
        <v>1080.5</v>
      </c>
      <c r="AD125" s="42">
        <v>1</v>
      </c>
      <c r="AE125" s="42" t="s">
        <v>547</v>
      </c>
      <c r="AF125" s="75">
        <f>Table1[[#This Row],[Column33]]*Table1[[#This Row],[Column10]]</f>
        <v>0</v>
      </c>
      <c r="AG125" s="42"/>
      <c r="AH125" s="73"/>
    </row>
    <row r="126" spans="1:34" s="5" customFormat="1" ht="36" customHeight="1">
      <c r="A126" s="71"/>
      <c r="B126" s="43"/>
      <c r="C126" s="43" t="s">
        <v>217</v>
      </c>
      <c r="D126" s="35" t="s">
        <v>216</v>
      </c>
      <c r="E126" s="35" t="s">
        <v>231</v>
      </c>
      <c r="F126" s="35" t="s">
        <v>93</v>
      </c>
      <c r="G126" s="35"/>
      <c r="H126" s="104">
        <v>1</v>
      </c>
      <c r="I126" s="104">
        <v>1915.1</v>
      </c>
      <c r="J126" s="35">
        <f t="shared" si="66"/>
        <v>1915.1</v>
      </c>
      <c r="K126" s="41">
        <f t="shared" si="67"/>
        <v>1915.1</v>
      </c>
      <c r="L126" s="42">
        <v>1</v>
      </c>
      <c r="M126" s="41">
        <f t="shared" si="68"/>
        <v>1915.1</v>
      </c>
      <c r="N126" s="42">
        <v>1</v>
      </c>
      <c r="O126" s="41">
        <f t="shared" si="69"/>
        <v>1915.1</v>
      </c>
      <c r="P126" s="42">
        <v>1</v>
      </c>
      <c r="Q126" s="41">
        <f t="shared" si="70"/>
        <v>1915.1</v>
      </c>
      <c r="R126" s="42">
        <v>1</v>
      </c>
      <c r="S126" s="41">
        <f t="shared" si="71"/>
        <v>1915.1</v>
      </c>
      <c r="T126" s="42">
        <v>1</v>
      </c>
      <c r="U126" s="41">
        <f t="shared" si="72"/>
        <v>1915.1</v>
      </c>
      <c r="V126" s="42">
        <v>1</v>
      </c>
      <c r="W126" s="108"/>
      <c r="X126" s="74"/>
      <c r="Y126" s="41">
        <f t="shared" si="73"/>
        <v>1915.1</v>
      </c>
      <c r="Z126" s="42">
        <v>1</v>
      </c>
      <c r="AA126" s="161"/>
      <c r="AB126" s="17"/>
      <c r="AC126" s="41">
        <f t="shared" si="74"/>
        <v>1915.1</v>
      </c>
      <c r="AD126" s="42">
        <v>1</v>
      </c>
      <c r="AE126" s="42" t="s">
        <v>547</v>
      </c>
      <c r="AF126" s="75">
        <f>Table1[[#This Row],[Column33]]*Table1[[#This Row],[Column10]]</f>
        <v>0</v>
      </c>
      <c r="AG126" s="42"/>
      <c r="AH126" s="73"/>
    </row>
    <row r="127" spans="1:34" s="5" customFormat="1" ht="36" customHeight="1">
      <c r="A127" s="71"/>
      <c r="B127" s="43"/>
      <c r="C127" s="43" t="s">
        <v>217</v>
      </c>
      <c r="D127" s="35" t="s">
        <v>216</v>
      </c>
      <c r="E127" s="35" t="s">
        <v>232</v>
      </c>
      <c r="F127" s="35" t="s">
        <v>93</v>
      </c>
      <c r="G127" s="35"/>
      <c r="H127" s="104">
        <v>1</v>
      </c>
      <c r="I127" s="104">
        <v>3269.2</v>
      </c>
      <c r="J127" s="35">
        <f t="shared" si="66"/>
        <v>3269.2</v>
      </c>
      <c r="K127" s="41">
        <f t="shared" si="67"/>
        <v>3269.2</v>
      </c>
      <c r="L127" s="42">
        <v>1</v>
      </c>
      <c r="M127" s="41">
        <f t="shared" si="68"/>
        <v>3269.2</v>
      </c>
      <c r="N127" s="42">
        <v>1</v>
      </c>
      <c r="O127" s="41">
        <f t="shared" si="69"/>
        <v>3269.2</v>
      </c>
      <c r="P127" s="42">
        <v>1</v>
      </c>
      <c r="Q127" s="41">
        <f t="shared" si="70"/>
        <v>3269.2</v>
      </c>
      <c r="R127" s="42">
        <v>1</v>
      </c>
      <c r="S127" s="41">
        <f t="shared" si="71"/>
        <v>0</v>
      </c>
      <c r="T127" s="42">
        <v>0</v>
      </c>
      <c r="U127" s="41">
        <f t="shared" si="72"/>
        <v>0</v>
      </c>
      <c r="V127" s="42"/>
      <c r="W127" s="108"/>
      <c r="X127" s="74"/>
      <c r="Y127" s="41">
        <f t="shared" si="73"/>
        <v>3269.2</v>
      </c>
      <c r="Z127" s="42" t="s">
        <v>545</v>
      </c>
      <c r="AA127" s="161"/>
      <c r="AB127" s="17"/>
      <c r="AC127" s="41">
        <f t="shared" si="74"/>
        <v>0</v>
      </c>
      <c r="AD127" s="42"/>
      <c r="AE127" s="42"/>
      <c r="AF127" s="75">
        <f>Table1[[#This Row],[Column33]]*Table1[[#This Row],[Column10]]</f>
        <v>0</v>
      </c>
      <c r="AG127" s="42"/>
      <c r="AH127" s="73"/>
    </row>
    <row r="128" spans="1:34" s="5" customFormat="1" ht="36" customHeight="1">
      <c r="A128" s="71"/>
      <c r="B128" s="43"/>
      <c r="C128" s="43" t="s">
        <v>217</v>
      </c>
      <c r="D128" s="35" t="s">
        <v>216</v>
      </c>
      <c r="E128" s="35" t="s">
        <v>233</v>
      </c>
      <c r="F128" s="35" t="s">
        <v>93</v>
      </c>
      <c r="G128" s="35"/>
      <c r="H128" s="104">
        <v>1</v>
      </c>
      <c r="I128" s="104">
        <v>1951.5</v>
      </c>
      <c r="J128" s="35">
        <f t="shared" si="66"/>
        <v>1951.5</v>
      </c>
      <c r="K128" s="41">
        <f t="shared" si="67"/>
        <v>1951.5</v>
      </c>
      <c r="L128" s="42">
        <v>1</v>
      </c>
      <c r="M128" s="41">
        <f t="shared" si="68"/>
        <v>1951.5</v>
      </c>
      <c r="N128" s="42">
        <v>1</v>
      </c>
      <c r="O128" s="41">
        <f t="shared" si="69"/>
        <v>1951.5</v>
      </c>
      <c r="P128" s="42">
        <v>1</v>
      </c>
      <c r="Q128" s="41">
        <f>R128*$J128</f>
        <v>1951.5</v>
      </c>
      <c r="R128" s="42">
        <v>1</v>
      </c>
      <c r="S128" s="41">
        <f t="shared" si="71"/>
        <v>1951.5</v>
      </c>
      <c r="T128" s="42">
        <v>1</v>
      </c>
      <c r="U128" s="41">
        <f t="shared" si="72"/>
        <v>1951.5</v>
      </c>
      <c r="V128" s="42">
        <v>1</v>
      </c>
      <c r="W128" s="108"/>
      <c r="X128" s="74"/>
      <c r="Y128" s="41">
        <f t="shared" si="73"/>
        <v>1951.5</v>
      </c>
      <c r="Z128" s="42">
        <v>1</v>
      </c>
      <c r="AA128" s="161"/>
      <c r="AB128" s="17"/>
      <c r="AC128" s="41">
        <f t="shared" si="74"/>
        <v>1951.5</v>
      </c>
      <c r="AD128" s="42">
        <v>1</v>
      </c>
      <c r="AE128" s="42" t="s">
        <v>547</v>
      </c>
      <c r="AF128" s="75">
        <f>Table1[[#This Row],[Column33]]*Table1[[#This Row],[Column10]]</f>
        <v>0</v>
      </c>
      <c r="AG128" s="42"/>
      <c r="AH128" s="73"/>
    </row>
    <row r="129" spans="1:34" s="5" customFormat="1" ht="36" customHeight="1">
      <c r="A129" s="71"/>
      <c r="B129" s="43"/>
      <c r="C129" s="43" t="s">
        <v>217</v>
      </c>
      <c r="D129" s="35" t="s">
        <v>216</v>
      </c>
      <c r="E129" s="35" t="s">
        <v>234</v>
      </c>
      <c r="F129" s="35" t="s">
        <v>93</v>
      </c>
      <c r="G129" s="35"/>
      <c r="H129" s="104">
        <v>1</v>
      </c>
      <c r="I129" s="104">
        <v>1968.8</v>
      </c>
      <c r="J129" s="35">
        <f t="shared" si="66"/>
        <v>1968.8</v>
      </c>
      <c r="K129" s="41">
        <f t="shared" si="67"/>
        <v>1968.8</v>
      </c>
      <c r="L129" s="42">
        <v>1</v>
      </c>
      <c r="M129" s="41">
        <f t="shared" si="68"/>
        <v>1968.8</v>
      </c>
      <c r="N129" s="42">
        <v>1</v>
      </c>
      <c r="O129" s="41">
        <f t="shared" si="69"/>
        <v>1968.8</v>
      </c>
      <c r="P129" s="42">
        <v>1</v>
      </c>
      <c r="Q129" s="41">
        <f t="shared" si="70"/>
        <v>1968.8</v>
      </c>
      <c r="R129" s="42">
        <v>1</v>
      </c>
      <c r="S129" s="41">
        <f t="shared" si="71"/>
        <v>1968.8</v>
      </c>
      <c r="T129" s="42">
        <v>1</v>
      </c>
      <c r="U129" s="41">
        <f t="shared" si="72"/>
        <v>1968.8</v>
      </c>
      <c r="V129" s="42">
        <v>1</v>
      </c>
      <c r="W129" s="108"/>
      <c r="X129" s="74"/>
      <c r="Y129" s="41">
        <f t="shared" si="73"/>
        <v>1968.8</v>
      </c>
      <c r="Z129" s="42">
        <v>1</v>
      </c>
      <c r="AA129" s="161"/>
      <c r="AB129" s="17"/>
      <c r="AC129" s="41">
        <f t="shared" si="74"/>
        <v>1968.8</v>
      </c>
      <c r="AD129" s="42">
        <v>1</v>
      </c>
      <c r="AE129" s="42" t="s">
        <v>548</v>
      </c>
      <c r="AF129" s="75">
        <f>Table1[[#This Row],[Column33]]*Table1[[#This Row],[Column10]]</f>
        <v>0</v>
      </c>
      <c r="AG129" s="42"/>
      <c r="AH129" s="73"/>
    </row>
    <row r="130" spans="1:34" s="5" customFormat="1" ht="36" customHeight="1">
      <c r="A130" s="71"/>
      <c r="B130" s="43"/>
      <c r="C130" s="43" t="s">
        <v>217</v>
      </c>
      <c r="D130" s="35" t="s">
        <v>216</v>
      </c>
      <c r="E130" s="35" t="s">
        <v>235</v>
      </c>
      <c r="F130" s="35" t="s">
        <v>93</v>
      </c>
      <c r="G130" s="35"/>
      <c r="H130" s="104">
        <v>1</v>
      </c>
      <c r="I130" s="104">
        <v>2501.8000000000002</v>
      </c>
      <c r="J130" s="35">
        <f t="shared" si="66"/>
        <v>2501.8000000000002</v>
      </c>
      <c r="K130" s="41">
        <f t="shared" si="67"/>
        <v>2501.8000000000002</v>
      </c>
      <c r="L130" s="42">
        <v>1</v>
      </c>
      <c r="M130" s="41">
        <f t="shared" si="68"/>
        <v>2501.8000000000002</v>
      </c>
      <c r="N130" s="42">
        <v>1</v>
      </c>
      <c r="O130" s="41">
        <f t="shared" si="69"/>
        <v>2501.8000000000002</v>
      </c>
      <c r="P130" s="42">
        <v>1</v>
      </c>
      <c r="Q130" s="41">
        <f t="shared" si="70"/>
        <v>2501.8000000000002</v>
      </c>
      <c r="R130" s="42">
        <v>1</v>
      </c>
      <c r="S130" s="41">
        <f t="shared" si="71"/>
        <v>2501.8000000000002</v>
      </c>
      <c r="T130" s="42">
        <v>1</v>
      </c>
      <c r="U130" s="41">
        <f t="shared" si="72"/>
        <v>2501.8000000000002</v>
      </c>
      <c r="V130" s="42">
        <v>1</v>
      </c>
      <c r="W130" s="108"/>
      <c r="X130" s="74"/>
      <c r="Y130" s="41">
        <f t="shared" si="73"/>
        <v>2501.8000000000002</v>
      </c>
      <c r="Z130" s="42">
        <v>1</v>
      </c>
      <c r="AA130" s="161"/>
      <c r="AB130" s="17"/>
      <c r="AC130" s="41">
        <f t="shared" si="74"/>
        <v>2501.8000000000002</v>
      </c>
      <c r="AD130" s="42">
        <v>1</v>
      </c>
      <c r="AE130" s="42" t="s">
        <v>549</v>
      </c>
      <c r="AF130" s="75">
        <f>Table1[[#This Row],[Column33]]*Table1[[#This Row],[Column10]]</f>
        <v>0</v>
      </c>
      <c r="AG130" s="42"/>
      <c r="AH130" s="73"/>
    </row>
    <row r="131" spans="1:34" s="5" customFormat="1" ht="36" customHeight="1">
      <c r="A131" s="71"/>
      <c r="B131" s="43"/>
      <c r="C131" s="43" t="s">
        <v>217</v>
      </c>
      <c r="D131" s="35" t="s">
        <v>216</v>
      </c>
      <c r="E131" s="35" t="s">
        <v>236</v>
      </c>
      <c r="F131" s="35" t="s">
        <v>93</v>
      </c>
      <c r="G131" s="35"/>
      <c r="H131" s="104">
        <v>1</v>
      </c>
      <c r="I131" s="104">
        <v>2501.8000000000002</v>
      </c>
      <c r="J131" s="35">
        <f t="shared" si="66"/>
        <v>2501.8000000000002</v>
      </c>
      <c r="K131" s="41">
        <f t="shared" si="67"/>
        <v>2501.8000000000002</v>
      </c>
      <c r="L131" s="42">
        <v>1</v>
      </c>
      <c r="M131" s="41">
        <f t="shared" si="68"/>
        <v>2501.8000000000002</v>
      </c>
      <c r="N131" s="42">
        <v>1</v>
      </c>
      <c r="O131" s="41">
        <f t="shared" si="69"/>
        <v>2501.8000000000002</v>
      </c>
      <c r="P131" s="42">
        <v>1</v>
      </c>
      <c r="Q131" s="41">
        <f t="shared" si="70"/>
        <v>2501.8000000000002</v>
      </c>
      <c r="R131" s="42">
        <v>1</v>
      </c>
      <c r="S131" s="41">
        <f t="shared" si="71"/>
        <v>2501.8000000000002</v>
      </c>
      <c r="T131" s="42">
        <v>1</v>
      </c>
      <c r="U131" s="41">
        <f t="shared" si="72"/>
        <v>2501.8000000000002</v>
      </c>
      <c r="V131" s="42">
        <v>1</v>
      </c>
      <c r="W131" s="108"/>
      <c r="X131" s="74"/>
      <c r="Y131" s="41">
        <f t="shared" si="73"/>
        <v>2501.8000000000002</v>
      </c>
      <c r="Z131" s="42">
        <v>1</v>
      </c>
      <c r="AA131" s="161"/>
      <c r="AB131" s="17"/>
      <c r="AC131" s="41">
        <f t="shared" si="74"/>
        <v>2501.8000000000002</v>
      </c>
      <c r="AD131" s="42">
        <v>1</v>
      </c>
      <c r="AE131" s="42" t="s">
        <v>548</v>
      </c>
      <c r="AF131" s="75">
        <f>Table1[[#This Row],[Column33]]*Table1[[#This Row],[Column10]]</f>
        <v>0</v>
      </c>
      <c r="AG131" s="42"/>
      <c r="AH131" s="73"/>
    </row>
    <row r="132" spans="1:34" s="5" customFormat="1" ht="36" customHeight="1">
      <c r="A132" s="71"/>
      <c r="B132" s="43"/>
      <c r="C132" s="43" t="s">
        <v>217</v>
      </c>
      <c r="D132" s="35" t="s">
        <v>216</v>
      </c>
      <c r="E132" s="35" t="s">
        <v>237</v>
      </c>
      <c r="F132" s="35" t="s">
        <v>93</v>
      </c>
      <c r="G132" s="35"/>
      <c r="H132" s="104">
        <v>1</v>
      </c>
      <c r="I132" s="104">
        <v>2305.1999999999998</v>
      </c>
      <c r="J132" s="35">
        <f t="shared" si="66"/>
        <v>2305.1999999999998</v>
      </c>
      <c r="K132" s="41">
        <f t="shared" si="67"/>
        <v>2305.1999999999998</v>
      </c>
      <c r="L132" s="42">
        <v>1</v>
      </c>
      <c r="M132" s="41">
        <f t="shared" si="68"/>
        <v>2305.1999999999998</v>
      </c>
      <c r="N132" s="42">
        <v>1</v>
      </c>
      <c r="O132" s="41">
        <f t="shared" si="69"/>
        <v>2305.1999999999998</v>
      </c>
      <c r="P132" s="42">
        <v>1</v>
      </c>
      <c r="Q132" s="41">
        <f t="shared" si="70"/>
        <v>2305.1999999999998</v>
      </c>
      <c r="R132" s="42">
        <v>1</v>
      </c>
      <c r="S132" s="41">
        <f t="shared" si="71"/>
        <v>2305.1999999999998</v>
      </c>
      <c r="T132" s="42">
        <v>1</v>
      </c>
      <c r="U132" s="41">
        <f t="shared" si="72"/>
        <v>2305.1999999999998</v>
      </c>
      <c r="V132" s="42">
        <v>1</v>
      </c>
      <c r="W132" s="108"/>
      <c r="X132" s="74"/>
      <c r="Y132" s="41">
        <f t="shared" si="73"/>
        <v>2305.1999999999998</v>
      </c>
      <c r="Z132" s="42">
        <v>1</v>
      </c>
      <c r="AA132" s="161"/>
      <c r="AB132" s="17"/>
      <c r="AC132" s="41">
        <f>Table1[[#This Row],[Column30]]*Table1[[#This Row],[Column10]]</f>
        <v>2305.1999999999998</v>
      </c>
      <c r="AD132" s="42">
        <v>1</v>
      </c>
      <c r="AE132" s="42" t="s">
        <v>549</v>
      </c>
      <c r="AF132" s="75">
        <f>Table1[[#This Row],[Column33]]*Table1[[#This Row],[Column10]]</f>
        <v>0</v>
      </c>
      <c r="AG132" s="42"/>
      <c r="AH132" s="73"/>
    </row>
    <row r="133" spans="1:34" s="5" customFormat="1" ht="36" customHeight="1">
      <c r="A133" s="71"/>
      <c r="B133" s="43"/>
      <c r="C133" s="43" t="s">
        <v>217</v>
      </c>
      <c r="D133" s="35" t="s">
        <v>216</v>
      </c>
      <c r="E133" s="35" t="s">
        <v>238</v>
      </c>
      <c r="F133" s="35" t="s">
        <v>93</v>
      </c>
      <c r="G133" s="35"/>
      <c r="H133" s="104">
        <v>1</v>
      </c>
      <c r="I133" s="104">
        <v>2305.1999999999998</v>
      </c>
      <c r="J133" s="35">
        <f t="shared" si="66"/>
        <v>2305.1999999999998</v>
      </c>
      <c r="K133" s="41">
        <f t="shared" si="67"/>
        <v>2305.1999999999998</v>
      </c>
      <c r="L133" s="42">
        <v>1</v>
      </c>
      <c r="M133" s="41">
        <f t="shared" si="68"/>
        <v>2305.1999999999998</v>
      </c>
      <c r="N133" s="42">
        <v>1</v>
      </c>
      <c r="O133" s="41">
        <f t="shared" si="69"/>
        <v>2305.1999999999998</v>
      </c>
      <c r="P133" s="42">
        <v>1</v>
      </c>
      <c r="Q133" s="41">
        <f t="shared" si="70"/>
        <v>2305.1999999999998</v>
      </c>
      <c r="R133" s="42">
        <v>1</v>
      </c>
      <c r="S133" s="41">
        <f t="shared" si="71"/>
        <v>2305.1999999999998</v>
      </c>
      <c r="T133" s="42">
        <v>1</v>
      </c>
      <c r="U133" s="41">
        <f t="shared" si="72"/>
        <v>2305.1999999999998</v>
      </c>
      <c r="V133" s="42">
        <v>1</v>
      </c>
      <c r="W133" s="108"/>
      <c r="X133" s="74"/>
      <c r="Y133" s="41">
        <f t="shared" ref="Y133:Y145" si="75">Z133*$J133</f>
        <v>2305.1999999999998</v>
      </c>
      <c r="Z133" s="42">
        <v>1</v>
      </c>
      <c r="AA133" s="161"/>
      <c r="AB133" s="17"/>
      <c r="AC133" s="41">
        <f t="shared" ref="AC133:AC141" si="76">AD133*$J133</f>
        <v>2305.1999999999998</v>
      </c>
      <c r="AD133" s="42">
        <v>1</v>
      </c>
      <c r="AE133" s="42" t="s">
        <v>549</v>
      </c>
      <c r="AF133" s="75">
        <f>Table1[[#This Row],[Column33]]*Table1[[#This Row],[Column10]]</f>
        <v>0</v>
      </c>
      <c r="AG133" s="42"/>
      <c r="AH133" s="73"/>
    </row>
    <row r="134" spans="1:34" s="5" customFormat="1" ht="36" customHeight="1">
      <c r="A134" s="71"/>
      <c r="B134" s="43"/>
      <c r="C134" s="43" t="s">
        <v>217</v>
      </c>
      <c r="D134" s="35" t="s">
        <v>216</v>
      </c>
      <c r="E134" s="35" t="s">
        <v>239</v>
      </c>
      <c r="F134" s="35" t="s">
        <v>93</v>
      </c>
      <c r="G134" s="35"/>
      <c r="H134" s="104">
        <v>1</v>
      </c>
      <c r="I134" s="104">
        <v>3315.2</v>
      </c>
      <c r="J134" s="35">
        <f t="shared" si="66"/>
        <v>3315.2</v>
      </c>
      <c r="K134" s="41">
        <f t="shared" si="67"/>
        <v>3315.2</v>
      </c>
      <c r="L134" s="42">
        <v>1</v>
      </c>
      <c r="M134" s="41">
        <f t="shared" si="68"/>
        <v>3315.2</v>
      </c>
      <c r="N134" s="42">
        <v>1</v>
      </c>
      <c r="O134" s="41">
        <f t="shared" si="69"/>
        <v>3315.2</v>
      </c>
      <c r="P134" s="42">
        <v>1</v>
      </c>
      <c r="Q134" s="41">
        <f t="shared" si="70"/>
        <v>3315.2</v>
      </c>
      <c r="R134" s="42">
        <v>1</v>
      </c>
      <c r="S134" s="41">
        <f t="shared" si="71"/>
        <v>3315.2</v>
      </c>
      <c r="T134" s="42">
        <v>1</v>
      </c>
      <c r="U134" s="41">
        <f t="shared" si="72"/>
        <v>3315.2</v>
      </c>
      <c r="V134" s="42">
        <v>1</v>
      </c>
      <c r="W134" s="108"/>
      <c r="X134" s="74"/>
      <c r="Y134" s="41">
        <f t="shared" si="75"/>
        <v>3315.2</v>
      </c>
      <c r="Z134" s="42" t="s">
        <v>545</v>
      </c>
      <c r="AA134" s="161"/>
      <c r="AB134" s="17"/>
      <c r="AC134" s="41">
        <f t="shared" si="76"/>
        <v>0</v>
      </c>
      <c r="AD134" s="42"/>
      <c r="AE134" s="42"/>
      <c r="AF134" s="75">
        <f>Table1[[#This Row],[Column33]]*Table1[[#This Row],[Column10]]</f>
        <v>0</v>
      </c>
      <c r="AG134" s="42"/>
      <c r="AH134" s="73"/>
    </row>
    <row r="135" spans="1:34" s="5" customFormat="1" ht="36" customHeight="1">
      <c r="A135" s="71"/>
      <c r="B135" s="43"/>
      <c r="C135" s="43" t="s">
        <v>217</v>
      </c>
      <c r="D135" s="35" t="s">
        <v>216</v>
      </c>
      <c r="E135" s="35" t="s">
        <v>240</v>
      </c>
      <c r="F135" s="35" t="s">
        <v>93</v>
      </c>
      <c r="G135" s="35"/>
      <c r="H135" s="104">
        <v>2</v>
      </c>
      <c r="I135" s="104">
        <v>2199.6999999999998</v>
      </c>
      <c r="J135" s="35">
        <f t="shared" si="66"/>
        <v>4399.3999999999996</v>
      </c>
      <c r="K135" s="41">
        <f t="shared" si="67"/>
        <v>4399.3999999999996</v>
      </c>
      <c r="L135" s="42">
        <v>1</v>
      </c>
      <c r="M135" s="41">
        <f t="shared" si="68"/>
        <v>4399.3999999999996</v>
      </c>
      <c r="N135" s="42">
        <v>1</v>
      </c>
      <c r="O135" s="41">
        <f t="shared" si="69"/>
        <v>4399.3999999999996</v>
      </c>
      <c r="P135" s="42">
        <v>1</v>
      </c>
      <c r="Q135" s="41">
        <f t="shared" si="70"/>
        <v>4399.3999999999996</v>
      </c>
      <c r="R135" s="42">
        <v>1</v>
      </c>
      <c r="S135" s="41">
        <f t="shared" si="71"/>
        <v>4399.3999999999996</v>
      </c>
      <c r="T135" s="42">
        <v>1</v>
      </c>
      <c r="U135" s="41">
        <f t="shared" si="72"/>
        <v>4399.3999999999996</v>
      </c>
      <c r="V135" s="42">
        <v>1</v>
      </c>
      <c r="W135" s="108"/>
      <c r="X135" s="74"/>
      <c r="Y135" s="41">
        <f t="shared" si="75"/>
        <v>2199.6999999999998</v>
      </c>
      <c r="Z135" s="42">
        <v>0.5</v>
      </c>
      <c r="AA135" s="161"/>
      <c r="AB135" s="17"/>
      <c r="AC135" s="41">
        <f t="shared" si="76"/>
        <v>2199.6999999999998</v>
      </c>
      <c r="AD135" s="42">
        <v>0.5</v>
      </c>
      <c r="AE135" s="42" t="s">
        <v>549</v>
      </c>
      <c r="AF135" s="75">
        <f>Table1[[#This Row],[Column33]]*Table1[[#This Row],[Column10]]</f>
        <v>0</v>
      </c>
      <c r="AG135" s="42"/>
      <c r="AH135" s="73"/>
    </row>
    <row r="136" spans="1:34" s="5" customFormat="1" ht="36" customHeight="1">
      <c r="A136" s="71"/>
      <c r="B136" s="43"/>
      <c r="C136" s="43" t="s">
        <v>221</v>
      </c>
      <c r="D136" s="35" t="s">
        <v>216</v>
      </c>
      <c r="E136" s="35" t="s">
        <v>241</v>
      </c>
      <c r="F136" s="35" t="s">
        <v>93</v>
      </c>
      <c r="G136" s="35"/>
      <c r="H136" s="104">
        <v>1</v>
      </c>
      <c r="I136" s="104">
        <v>180.6</v>
      </c>
      <c r="J136" s="35">
        <f t="shared" si="66"/>
        <v>180.6</v>
      </c>
      <c r="K136" s="41">
        <f t="shared" si="67"/>
        <v>180.6</v>
      </c>
      <c r="L136" s="42">
        <v>1</v>
      </c>
      <c r="M136" s="41">
        <f t="shared" si="68"/>
        <v>180.6</v>
      </c>
      <c r="N136" s="42">
        <v>1</v>
      </c>
      <c r="O136" s="41">
        <f t="shared" si="69"/>
        <v>180.6</v>
      </c>
      <c r="P136" s="42">
        <v>1</v>
      </c>
      <c r="Q136" s="41">
        <f t="shared" si="70"/>
        <v>180.6</v>
      </c>
      <c r="R136" s="42">
        <v>1</v>
      </c>
      <c r="S136" s="41">
        <f t="shared" si="71"/>
        <v>180.6</v>
      </c>
      <c r="T136" s="42">
        <v>1</v>
      </c>
      <c r="U136" s="41">
        <f t="shared" si="72"/>
        <v>180.6</v>
      </c>
      <c r="V136" s="42">
        <v>1</v>
      </c>
      <c r="W136" s="108"/>
      <c r="X136" s="74"/>
      <c r="Y136" s="41">
        <f t="shared" si="75"/>
        <v>0</v>
      </c>
      <c r="Z136" s="42"/>
      <c r="AA136" s="161"/>
      <c r="AB136" s="17"/>
      <c r="AC136" s="41">
        <f t="shared" si="76"/>
        <v>0</v>
      </c>
      <c r="AD136" s="42"/>
      <c r="AE136" s="42"/>
      <c r="AF136" s="75">
        <f>Table1[[#This Row],[Column33]]*Table1[[#This Row],[Column10]]</f>
        <v>0</v>
      </c>
      <c r="AG136" s="42"/>
      <c r="AH136" s="73"/>
    </row>
    <row r="137" spans="1:34" s="5" customFormat="1" ht="36" customHeight="1">
      <c r="A137" s="71"/>
      <c r="B137" s="43"/>
      <c r="C137" s="43" t="s">
        <v>221</v>
      </c>
      <c r="D137" s="35" t="s">
        <v>216</v>
      </c>
      <c r="E137" s="35" t="s">
        <v>242</v>
      </c>
      <c r="F137" s="35" t="s">
        <v>93</v>
      </c>
      <c r="G137" s="35"/>
      <c r="H137" s="104">
        <v>4</v>
      </c>
      <c r="I137" s="104">
        <v>371.7</v>
      </c>
      <c r="J137" s="35">
        <f t="shared" si="66"/>
        <v>1486.8</v>
      </c>
      <c r="K137" s="41">
        <f t="shared" si="67"/>
        <v>1486.8</v>
      </c>
      <c r="L137" s="42">
        <v>1</v>
      </c>
      <c r="M137" s="41">
        <f t="shared" si="68"/>
        <v>1486.8</v>
      </c>
      <c r="N137" s="42">
        <v>1</v>
      </c>
      <c r="O137" s="41">
        <f t="shared" si="69"/>
        <v>1486.8</v>
      </c>
      <c r="P137" s="42">
        <v>1</v>
      </c>
      <c r="Q137" s="41">
        <f t="shared" si="70"/>
        <v>1486.8</v>
      </c>
      <c r="R137" s="42">
        <v>1</v>
      </c>
      <c r="S137" s="41">
        <f t="shared" si="71"/>
        <v>1486.8</v>
      </c>
      <c r="T137" s="42">
        <v>1</v>
      </c>
      <c r="U137" s="41">
        <f t="shared" si="72"/>
        <v>1486.8</v>
      </c>
      <c r="V137" s="42">
        <v>1</v>
      </c>
      <c r="W137" s="108"/>
      <c r="X137" s="74"/>
      <c r="Y137" s="41">
        <f t="shared" si="75"/>
        <v>371.7</v>
      </c>
      <c r="Z137" s="42">
        <f>1/4</f>
        <v>0.25</v>
      </c>
      <c r="AA137" s="161"/>
      <c r="AB137" s="17"/>
      <c r="AC137" s="41">
        <f t="shared" si="76"/>
        <v>371.7</v>
      </c>
      <c r="AD137" s="42">
        <f>1/4</f>
        <v>0.25</v>
      </c>
      <c r="AE137" s="42" t="s">
        <v>547</v>
      </c>
      <c r="AF137" s="75">
        <f>Table1[[#This Row],[Column33]]*Table1[[#This Row],[Column10]]</f>
        <v>0</v>
      </c>
      <c r="AG137" s="42"/>
      <c r="AH137" s="73"/>
    </row>
    <row r="138" spans="1:34" s="5" customFormat="1" ht="36" customHeight="1">
      <c r="A138" s="71"/>
      <c r="B138" s="43"/>
      <c r="C138" s="43" t="s">
        <v>221</v>
      </c>
      <c r="D138" s="35" t="s">
        <v>216</v>
      </c>
      <c r="E138" s="35" t="s">
        <v>243</v>
      </c>
      <c r="F138" s="35" t="s">
        <v>93</v>
      </c>
      <c r="G138" s="35"/>
      <c r="H138" s="104">
        <v>4</v>
      </c>
      <c r="I138" s="104">
        <v>367.1</v>
      </c>
      <c r="J138" s="35">
        <f t="shared" si="66"/>
        <v>1468.4</v>
      </c>
      <c r="K138" s="41">
        <f t="shared" si="67"/>
        <v>1468.4</v>
      </c>
      <c r="L138" s="42">
        <v>1</v>
      </c>
      <c r="M138" s="41">
        <f t="shared" si="68"/>
        <v>1468.4</v>
      </c>
      <c r="N138" s="42">
        <v>1</v>
      </c>
      <c r="O138" s="41">
        <f t="shared" si="69"/>
        <v>1468.4</v>
      </c>
      <c r="P138" s="42">
        <v>1</v>
      </c>
      <c r="Q138" s="41">
        <f t="shared" si="70"/>
        <v>1468.4</v>
      </c>
      <c r="R138" s="42">
        <v>1</v>
      </c>
      <c r="S138" s="41">
        <f t="shared" si="71"/>
        <v>1468.4</v>
      </c>
      <c r="T138" s="42">
        <v>1</v>
      </c>
      <c r="U138" s="41">
        <f t="shared" si="72"/>
        <v>1468.4</v>
      </c>
      <c r="V138" s="42">
        <v>1</v>
      </c>
      <c r="W138" s="108"/>
      <c r="X138" s="74"/>
      <c r="Y138" s="41">
        <f t="shared" si="75"/>
        <v>734.2</v>
      </c>
      <c r="Z138" s="42">
        <f>2/4</f>
        <v>0.5</v>
      </c>
      <c r="AA138" s="161"/>
      <c r="AB138" s="17"/>
      <c r="AC138" s="41">
        <f t="shared" si="76"/>
        <v>734.2</v>
      </c>
      <c r="AD138" s="42">
        <f>2/4</f>
        <v>0.5</v>
      </c>
      <c r="AE138" s="42" t="s">
        <v>547</v>
      </c>
      <c r="AF138" s="75">
        <f>Table1[[#This Row],[Column33]]*Table1[[#This Row],[Column10]]</f>
        <v>0</v>
      </c>
      <c r="AG138" s="42"/>
      <c r="AH138" s="73"/>
    </row>
    <row r="139" spans="1:34" s="5" customFormat="1" ht="36" customHeight="1">
      <c r="A139" s="71"/>
      <c r="B139" s="43"/>
      <c r="C139" s="43" t="s">
        <v>219</v>
      </c>
      <c r="D139" s="35" t="s">
        <v>216</v>
      </c>
      <c r="E139" s="35" t="s">
        <v>244</v>
      </c>
      <c r="F139" s="35" t="s">
        <v>93</v>
      </c>
      <c r="G139" s="35"/>
      <c r="H139" s="104">
        <v>4</v>
      </c>
      <c r="I139" s="104">
        <v>483.8</v>
      </c>
      <c r="J139" s="35">
        <f t="shared" si="66"/>
        <v>1935.2</v>
      </c>
      <c r="K139" s="41">
        <f t="shared" si="67"/>
        <v>1935.2</v>
      </c>
      <c r="L139" s="42">
        <v>1</v>
      </c>
      <c r="M139" s="41">
        <f t="shared" si="68"/>
        <v>1935.2</v>
      </c>
      <c r="N139" s="42">
        <v>1</v>
      </c>
      <c r="O139" s="41">
        <f t="shared" si="69"/>
        <v>1935.2</v>
      </c>
      <c r="P139" s="42">
        <v>1</v>
      </c>
      <c r="Q139" s="41">
        <f t="shared" si="70"/>
        <v>1935.2</v>
      </c>
      <c r="R139" s="42">
        <v>1</v>
      </c>
      <c r="S139" s="41">
        <f t="shared" si="71"/>
        <v>1935.2</v>
      </c>
      <c r="T139" s="42">
        <v>1</v>
      </c>
      <c r="U139" s="41">
        <f t="shared" si="72"/>
        <v>1935.2</v>
      </c>
      <c r="V139" s="42">
        <v>1</v>
      </c>
      <c r="W139" s="108"/>
      <c r="X139" s="74"/>
      <c r="Y139" s="41">
        <f t="shared" si="75"/>
        <v>1451.4</v>
      </c>
      <c r="Z139" s="42">
        <v>0.75</v>
      </c>
      <c r="AA139" s="161"/>
      <c r="AB139" s="17"/>
      <c r="AC139" s="41">
        <f t="shared" si="76"/>
        <v>1451.4</v>
      </c>
      <c r="AD139" s="42">
        <v>0.75</v>
      </c>
      <c r="AE139" s="42" t="s">
        <v>553</v>
      </c>
      <c r="AF139" s="75">
        <f>Table1[[#This Row],[Column33]]*Table1[[#This Row],[Column10]]</f>
        <v>0</v>
      </c>
      <c r="AG139" s="42"/>
      <c r="AH139" s="73"/>
    </row>
    <row r="140" spans="1:34" s="5" customFormat="1" ht="36" customHeight="1">
      <c r="A140" s="71"/>
      <c r="B140" s="43"/>
      <c r="C140" s="43" t="s">
        <v>219</v>
      </c>
      <c r="D140" s="35" t="s">
        <v>216</v>
      </c>
      <c r="E140" s="35" t="s">
        <v>245</v>
      </c>
      <c r="F140" s="35" t="s">
        <v>93</v>
      </c>
      <c r="G140" s="35"/>
      <c r="H140" s="104">
        <v>4</v>
      </c>
      <c r="I140" s="104">
        <v>479.2</v>
      </c>
      <c r="J140" s="35">
        <f t="shared" si="66"/>
        <v>1916.8</v>
      </c>
      <c r="K140" s="41">
        <f t="shared" si="67"/>
        <v>1916.8</v>
      </c>
      <c r="L140" s="42">
        <v>1</v>
      </c>
      <c r="M140" s="41">
        <f t="shared" si="68"/>
        <v>1916.8</v>
      </c>
      <c r="N140" s="42">
        <v>1</v>
      </c>
      <c r="O140" s="41">
        <f t="shared" si="69"/>
        <v>1916.8</v>
      </c>
      <c r="P140" s="42">
        <v>1</v>
      </c>
      <c r="Q140" s="41">
        <f t="shared" si="70"/>
        <v>1916.8</v>
      </c>
      <c r="R140" s="42">
        <v>1</v>
      </c>
      <c r="S140" s="41">
        <f t="shared" si="71"/>
        <v>1916.8</v>
      </c>
      <c r="T140" s="42">
        <v>1</v>
      </c>
      <c r="U140" s="41">
        <f t="shared" si="72"/>
        <v>1916.8</v>
      </c>
      <c r="V140" s="42">
        <v>1</v>
      </c>
      <c r="W140" s="108"/>
      <c r="X140" s="74"/>
      <c r="Y140" s="41">
        <f t="shared" si="75"/>
        <v>958.4</v>
      </c>
      <c r="Z140" s="42">
        <f>2/4</f>
        <v>0.5</v>
      </c>
      <c r="AA140" s="161"/>
      <c r="AB140" s="17"/>
      <c r="AC140" s="41">
        <f t="shared" si="76"/>
        <v>958.4</v>
      </c>
      <c r="AD140" s="42">
        <f>2/4</f>
        <v>0.5</v>
      </c>
      <c r="AE140" s="42" t="s">
        <v>547</v>
      </c>
      <c r="AF140" s="75">
        <f>Table1[[#This Row],[Column33]]*Table1[[#This Row],[Column10]]</f>
        <v>0</v>
      </c>
      <c r="AG140" s="42"/>
      <c r="AH140" s="73"/>
    </row>
    <row r="141" spans="1:34" s="5" customFormat="1" ht="36" customHeight="1">
      <c r="A141" s="71"/>
      <c r="B141" s="43"/>
      <c r="C141" s="43" t="s">
        <v>221</v>
      </c>
      <c r="D141" s="35" t="s">
        <v>216</v>
      </c>
      <c r="E141" s="35" t="s">
        <v>246</v>
      </c>
      <c r="F141" s="35" t="s">
        <v>93</v>
      </c>
      <c r="G141" s="35"/>
      <c r="H141" s="104">
        <v>2</v>
      </c>
      <c r="I141" s="104">
        <v>160.69999999999999</v>
      </c>
      <c r="J141" s="35">
        <f t="shared" si="66"/>
        <v>321.39999999999998</v>
      </c>
      <c r="K141" s="41">
        <f t="shared" si="67"/>
        <v>321.39999999999998</v>
      </c>
      <c r="L141" s="42">
        <v>1</v>
      </c>
      <c r="M141" s="41">
        <f t="shared" si="68"/>
        <v>321.39999999999998</v>
      </c>
      <c r="N141" s="42">
        <v>1</v>
      </c>
      <c r="O141" s="41">
        <f t="shared" si="69"/>
        <v>321.39999999999998</v>
      </c>
      <c r="P141" s="42">
        <v>1</v>
      </c>
      <c r="Q141" s="41">
        <f t="shared" si="70"/>
        <v>321.39999999999998</v>
      </c>
      <c r="R141" s="42">
        <v>1</v>
      </c>
      <c r="S141" s="41">
        <f t="shared" si="71"/>
        <v>321.39999999999998</v>
      </c>
      <c r="T141" s="42">
        <v>1</v>
      </c>
      <c r="U141" s="41">
        <f t="shared" si="72"/>
        <v>321.39999999999998</v>
      </c>
      <c r="V141" s="42">
        <v>1</v>
      </c>
      <c r="W141" s="108"/>
      <c r="X141" s="74"/>
      <c r="Y141" s="41">
        <f t="shared" si="75"/>
        <v>0</v>
      </c>
      <c r="Z141" s="42"/>
      <c r="AA141" s="161"/>
      <c r="AB141" s="17"/>
      <c r="AC141" s="41">
        <f t="shared" si="76"/>
        <v>0</v>
      </c>
      <c r="AD141" s="42"/>
      <c r="AE141" s="42"/>
      <c r="AF141" s="75">
        <f>Table1[[#This Row],[Column33]]*Table1[[#This Row],[Column10]]</f>
        <v>0</v>
      </c>
      <c r="AG141" s="42"/>
      <c r="AH141" s="73"/>
    </row>
    <row r="142" spans="1:34" s="5" customFormat="1" ht="36" customHeight="1">
      <c r="A142" s="71"/>
      <c r="B142" s="43"/>
      <c r="C142" s="43" t="s">
        <v>223</v>
      </c>
      <c r="D142" s="35" t="s">
        <v>216</v>
      </c>
      <c r="E142" s="35" t="s">
        <v>89</v>
      </c>
      <c r="F142" s="35" t="s">
        <v>94</v>
      </c>
      <c r="G142" s="35"/>
      <c r="H142" s="104">
        <v>1</v>
      </c>
      <c r="I142" s="104">
        <v>1660.6</v>
      </c>
      <c r="J142" s="35">
        <f t="shared" si="66"/>
        <v>1660.6</v>
      </c>
      <c r="K142" s="41">
        <f t="shared" si="67"/>
        <v>1660.6</v>
      </c>
      <c r="L142" s="42">
        <v>1</v>
      </c>
      <c r="M142" s="41">
        <f t="shared" si="68"/>
        <v>1660.6</v>
      </c>
      <c r="N142" s="42">
        <v>1</v>
      </c>
      <c r="O142" s="41">
        <f t="shared" si="69"/>
        <v>1660.6</v>
      </c>
      <c r="P142" s="42">
        <v>1</v>
      </c>
      <c r="Q142" s="41">
        <f t="shared" si="70"/>
        <v>1660.6</v>
      </c>
      <c r="R142" s="42">
        <v>1</v>
      </c>
      <c r="S142" s="41">
        <f t="shared" si="71"/>
        <v>1660.6</v>
      </c>
      <c r="T142" s="42">
        <v>1</v>
      </c>
      <c r="U142" s="41">
        <f t="shared" si="72"/>
        <v>1660.6</v>
      </c>
      <c r="V142" s="42">
        <v>1</v>
      </c>
      <c r="W142" s="108"/>
      <c r="X142" s="74"/>
      <c r="Y142" s="41">
        <f t="shared" si="75"/>
        <v>1660.6</v>
      </c>
      <c r="Z142" s="42">
        <v>1</v>
      </c>
      <c r="AA142" s="161"/>
      <c r="AB142" s="17"/>
      <c r="AC142" s="68">
        <f>AD142*J142</f>
        <v>1660.6</v>
      </c>
      <c r="AD142" s="42">
        <v>1</v>
      </c>
      <c r="AE142" s="42" t="s">
        <v>548</v>
      </c>
      <c r="AF142" s="75">
        <f>Table1[[#This Row],[Column33]]*Table1[[#This Row],[Column10]]</f>
        <v>0</v>
      </c>
      <c r="AG142" s="42"/>
      <c r="AH142" s="73"/>
    </row>
    <row r="143" spans="1:34" s="5" customFormat="1" ht="36" customHeight="1">
      <c r="A143" s="71"/>
      <c r="B143" s="43"/>
      <c r="C143" s="43" t="s">
        <v>223</v>
      </c>
      <c r="D143" s="35" t="s">
        <v>216</v>
      </c>
      <c r="E143" s="35" t="s">
        <v>90</v>
      </c>
      <c r="F143" s="35" t="s">
        <v>94</v>
      </c>
      <c r="G143" s="35"/>
      <c r="H143" s="104">
        <v>1</v>
      </c>
      <c r="I143" s="104">
        <v>1660.6</v>
      </c>
      <c r="J143" s="35">
        <f t="shared" ref="J143:J174" si="77">I143*H143</f>
        <v>1660.6</v>
      </c>
      <c r="K143" s="41">
        <f t="shared" ref="K143:K174" si="78">L143*$J143</f>
        <v>1660.6</v>
      </c>
      <c r="L143" s="42">
        <v>1</v>
      </c>
      <c r="M143" s="41">
        <f t="shared" ref="M143:M174" si="79">N143*$J143</f>
        <v>1660.6</v>
      </c>
      <c r="N143" s="42">
        <v>1</v>
      </c>
      <c r="O143" s="41">
        <f t="shared" ref="O143:O174" si="80">P143*$J143</f>
        <v>1660.6</v>
      </c>
      <c r="P143" s="42">
        <v>1</v>
      </c>
      <c r="Q143" s="41">
        <f t="shared" ref="Q143:Q152" si="81">R143*$J143</f>
        <v>1660.6</v>
      </c>
      <c r="R143" s="42">
        <v>1</v>
      </c>
      <c r="S143" s="41">
        <f t="shared" si="71"/>
        <v>1660.6</v>
      </c>
      <c r="T143" s="42">
        <v>1</v>
      </c>
      <c r="U143" s="41">
        <f t="shared" si="72"/>
        <v>1660.6</v>
      </c>
      <c r="V143" s="42">
        <v>1</v>
      </c>
      <c r="W143" s="108"/>
      <c r="X143" s="74"/>
      <c r="Y143" s="41">
        <f t="shared" si="75"/>
        <v>1660.6</v>
      </c>
      <c r="Z143" s="42">
        <v>1</v>
      </c>
      <c r="AA143" s="161"/>
      <c r="AB143" s="17"/>
      <c r="AC143" s="41">
        <f>AD143*$J143</f>
        <v>1660.6</v>
      </c>
      <c r="AD143" s="42">
        <v>1</v>
      </c>
      <c r="AE143" s="42" t="s">
        <v>548</v>
      </c>
      <c r="AF143" s="75">
        <f>Table1[[#This Row],[Column33]]*Table1[[#This Row],[Column10]]</f>
        <v>0</v>
      </c>
      <c r="AG143" s="42"/>
      <c r="AH143" s="73"/>
    </row>
    <row r="144" spans="1:34" s="5" customFormat="1" ht="36" customHeight="1">
      <c r="A144" s="71"/>
      <c r="B144" s="43"/>
      <c r="C144" s="43" t="s">
        <v>223</v>
      </c>
      <c r="D144" s="35" t="s">
        <v>216</v>
      </c>
      <c r="E144" s="35" t="s">
        <v>181</v>
      </c>
      <c r="F144" s="35" t="s">
        <v>94</v>
      </c>
      <c r="G144" s="35"/>
      <c r="H144" s="104">
        <v>1</v>
      </c>
      <c r="I144" s="104">
        <v>1672.6</v>
      </c>
      <c r="J144" s="35">
        <f t="shared" si="77"/>
        <v>1672.6</v>
      </c>
      <c r="K144" s="41">
        <f t="shared" si="78"/>
        <v>1672.6</v>
      </c>
      <c r="L144" s="42">
        <v>1</v>
      </c>
      <c r="M144" s="41">
        <f t="shared" si="79"/>
        <v>1672.6</v>
      </c>
      <c r="N144" s="42">
        <v>1</v>
      </c>
      <c r="O144" s="41">
        <f t="shared" si="80"/>
        <v>1672.6</v>
      </c>
      <c r="P144" s="42">
        <v>1</v>
      </c>
      <c r="Q144" s="41">
        <f t="shared" si="81"/>
        <v>1672.6</v>
      </c>
      <c r="R144" s="42">
        <v>1</v>
      </c>
      <c r="S144" s="41">
        <f t="shared" si="71"/>
        <v>1672.6</v>
      </c>
      <c r="T144" s="42">
        <v>1</v>
      </c>
      <c r="U144" s="41">
        <f t="shared" si="72"/>
        <v>1672.6</v>
      </c>
      <c r="V144" s="42">
        <v>1</v>
      </c>
      <c r="W144" s="108"/>
      <c r="X144" s="74"/>
      <c r="Y144" s="41">
        <f t="shared" si="75"/>
        <v>1672.6</v>
      </c>
      <c r="Z144" s="42">
        <v>1</v>
      </c>
      <c r="AA144" s="161"/>
      <c r="AB144" s="17"/>
      <c r="AC144" s="41">
        <f t="shared" ref="AC144:AC145" si="82">AD144*$J144</f>
        <v>1672.6</v>
      </c>
      <c r="AD144" s="42">
        <v>1</v>
      </c>
      <c r="AE144" s="42" t="s">
        <v>548</v>
      </c>
      <c r="AF144" s="75">
        <f>Table1[[#This Row],[Column33]]*Table1[[#This Row],[Column10]]</f>
        <v>0</v>
      </c>
      <c r="AG144" s="42"/>
      <c r="AH144" s="73"/>
    </row>
    <row r="145" spans="1:34" s="5" customFormat="1" ht="36" customHeight="1">
      <c r="A145" s="71"/>
      <c r="B145" s="43"/>
      <c r="C145" s="43" t="s">
        <v>223</v>
      </c>
      <c r="D145" s="35" t="s">
        <v>216</v>
      </c>
      <c r="E145" s="35" t="s">
        <v>182</v>
      </c>
      <c r="F145" s="35" t="s">
        <v>94</v>
      </c>
      <c r="G145" s="35"/>
      <c r="H145" s="104">
        <v>1</v>
      </c>
      <c r="I145" s="104">
        <v>1672.6</v>
      </c>
      <c r="J145" s="35">
        <f t="shared" si="77"/>
        <v>1672.6</v>
      </c>
      <c r="K145" s="41">
        <f t="shared" si="78"/>
        <v>1672.6</v>
      </c>
      <c r="L145" s="42">
        <v>1</v>
      </c>
      <c r="M145" s="41">
        <f t="shared" si="79"/>
        <v>1672.6</v>
      </c>
      <c r="N145" s="42">
        <v>1</v>
      </c>
      <c r="O145" s="41">
        <f t="shared" si="80"/>
        <v>1672.6</v>
      </c>
      <c r="P145" s="42">
        <v>1</v>
      </c>
      <c r="Q145" s="41">
        <f t="shared" si="81"/>
        <v>1672.6</v>
      </c>
      <c r="R145" s="42">
        <v>1</v>
      </c>
      <c r="S145" s="41">
        <f t="shared" si="71"/>
        <v>1672.6</v>
      </c>
      <c r="T145" s="42">
        <v>1</v>
      </c>
      <c r="U145" s="41">
        <f t="shared" si="72"/>
        <v>1672.6</v>
      </c>
      <c r="V145" s="42">
        <v>1</v>
      </c>
      <c r="W145" s="108"/>
      <c r="X145" s="74"/>
      <c r="Y145" s="41">
        <f t="shared" si="75"/>
        <v>1672.6</v>
      </c>
      <c r="Z145" s="42">
        <v>1</v>
      </c>
      <c r="AA145" s="161"/>
      <c r="AB145" s="17"/>
      <c r="AC145" s="41">
        <f t="shared" si="82"/>
        <v>1672.6</v>
      </c>
      <c r="AD145" s="42">
        <v>1</v>
      </c>
      <c r="AE145" s="42" t="s">
        <v>548</v>
      </c>
      <c r="AF145" s="75">
        <f>Table1[[#This Row],[Column33]]*Table1[[#This Row],[Column10]]</f>
        <v>0</v>
      </c>
      <c r="AG145" s="42"/>
      <c r="AH145" s="73"/>
    </row>
    <row r="146" spans="1:34" s="5" customFormat="1" ht="36" customHeight="1">
      <c r="A146" s="71"/>
      <c r="B146" s="43"/>
      <c r="C146" s="43" t="s">
        <v>223</v>
      </c>
      <c r="D146" s="35" t="s">
        <v>216</v>
      </c>
      <c r="E146" s="35" t="s">
        <v>247</v>
      </c>
      <c r="F146" s="35" t="s">
        <v>94</v>
      </c>
      <c r="G146" s="35"/>
      <c r="H146" s="104">
        <v>1</v>
      </c>
      <c r="I146" s="104">
        <v>2822.5</v>
      </c>
      <c r="J146" s="35">
        <f t="shared" si="77"/>
        <v>2822.5</v>
      </c>
      <c r="K146" s="41">
        <f t="shared" si="78"/>
        <v>2822.5</v>
      </c>
      <c r="L146" s="42">
        <v>1</v>
      </c>
      <c r="M146" s="41">
        <f t="shared" si="79"/>
        <v>2822.5</v>
      </c>
      <c r="N146" s="42">
        <v>1</v>
      </c>
      <c r="O146" s="41">
        <f t="shared" si="80"/>
        <v>2822.5</v>
      </c>
      <c r="P146" s="42">
        <v>1</v>
      </c>
      <c r="Q146" s="41">
        <f t="shared" si="81"/>
        <v>2822.5</v>
      </c>
      <c r="R146" s="42">
        <v>1</v>
      </c>
      <c r="S146" s="41">
        <f t="shared" ref="S146:S152" si="83">T146*$J146</f>
        <v>2822.5</v>
      </c>
      <c r="T146" s="42">
        <v>1</v>
      </c>
      <c r="U146" s="41">
        <f t="shared" ref="U146:U152" si="84">V146*$J146</f>
        <v>2822.5</v>
      </c>
      <c r="V146" s="42">
        <v>1</v>
      </c>
      <c r="W146" s="108"/>
      <c r="X146" s="74"/>
      <c r="Y146" s="41">
        <f t="shared" ref="Y146:Y190" si="85">Z146*$J146</f>
        <v>2822.5</v>
      </c>
      <c r="Z146" s="42">
        <v>1</v>
      </c>
      <c r="AA146" s="161"/>
      <c r="AB146" s="17"/>
      <c r="AC146" s="41">
        <f>AD146*$J146</f>
        <v>2822.5</v>
      </c>
      <c r="AD146" s="42">
        <v>1</v>
      </c>
      <c r="AE146" s="42" t="s">
        <v>549</v>
      </c>
      <c r="AF146" s="75">
        <f>Table1[[#This Row],[Column33]]*Table1[[#This Row],[Column10]]</f>
        <v>0</v>
      </c>
      <c r="AG146" s="42"/>
      <c r="AH146" s="73"/>
    </row>
    <row r="147" spans="1:34" s="5" customFormat="1" ht="36" customHeight="1">
      <c r="A147" s="71"/>
      <c r="B147" s="43"/>
      <c r="C147" s="43" t="s">
        <v>223</v>
      </c>
      <c r="D147" s="35" t="s">
        <v>216</v>
      </c>
      <c r="E147" s="35" t="s">
        <v>248</v>
      </c>
      <c r="F147" s="35" t="s">
        <v>94</v>
      </c>
      <c r="G147" s="35"/>
      <c r="H147" s="104">
        <v>1</v>
      </c>
      <c r="I147" s="104">
        <v>2840.9</v>
      </c>
      <c r="J147" s="35">
        <f t="shared" si="77"/>
        <v>2840.9</v>
      </c>
      <c r="K147" s="41">
        <f t="shared" si="78"/>
        <v>2840.9</v>
      </c>
      <c r="L147" s="42">
        <v>1</v>
      </c>
      <c r="M147" s="41">
        <f t="shared" si="79"/>
        <v>2840.9</v>
      </c>
      <c r="N147" s="42">
        <v>1</v>
      </c>
      <c r="O147" s="41">
        <f t="shared" si="80"/>
        <v>2840.9</v>
      </c>
      <c r="P147" s="42">
        <v>1</v>
      </c>
      <c r="Q147" s="41">
        <f t="shared" si="81"/>
        <v>2840.9</v>
      </c>
      <c r="R147" s="42">
        <v>1</v>
      </c>
      <c r="S147" s="41">
        <f t="shared" si="83"/>
        <v>2840.9</v>
      </c>
      <c r="T147" s="42">
        <v>1</v>
      </c>
      <c r="U147" s="41">
        <f t="shared" si="84"/>
        <v>2840.9</v>
      </c>
      <c r="V147" s="42">
        <v>1</v>
      </c>
      <c r="W147" s="108"/>
      <c r="X147" s="74"/>
      <c r="Y147" s="41">
        <f t="shared" si="85"/>
        <v>2840.9</v>
      </c>
      <c r="Z147" s="42" t="s">
        <v>545</v>
      </c>
      <c r="AA147" s="161"/>
      <c r="AB147" s="17"/>
      <c r="AC147" s="41">
        <f>AD147*$J147</f>
        <v>0</v>
      </c>
      <c r="AD147" s="42"/>
      <c r="AE147" s="42"/>
      <c r="AF147" s="75">
        <f>Table1[[#This Row],[Column33]]*Table1[[#This Row],[Column10]]</f>
        <v>0</v>
      </c>
      <c r="AG147" s="42"/>
      <c r="AH147" s="73"/>
    </row>
    <row r="148" spans="1:34" s="5" customFormat="1" ht="36" customHeight="1">
      <c r="A148" s="71"/>
      <c r="B148" s="43"/>
      <c r="C148" s="43" t="s">
        <v>223</v>
      </c>
      <c r="D148" s="35" t="s">
        <v>216</v>
      </c>
      <c r="E148" s="35" t="s">
        <v>249</v>
      </c>
      <c r="F148" s="35" t="s">
        <v>94</v>
      </c>
      <c r="G148" s="35"/>
      <c r="H148" s="104">
        <v>1</v>
      </c>
      <c r="I148" s="104">
        <v>2797.1</v>
      </c>
      <c r="J148" s="35">
        <f t="shared" si="77"/>
        <v>2797.1</v>
      </c>
      <c r="K148" s="41">
        <f t="shared" si="78"/>
        <v>2797.1</v>
      </c>
      <c r="L148" s="42">
        <v>1</v>
      </c>
      <c r="M148" s="41">
        <f t="shared" si="79"/>
        <v>2797.1</v>
      </c>
      <c r="N148" s="42">
        <v>1</v>
      </c>
      <c r="O148" s="41">
        <f t="shared" si="80"/>
        <v>2797.1</v>
      </c>
      <c r="P148" s="42">
        <v>1</v>
      </c>
      <c r="Q148" s="41">
        <f t="shared" si="81"/>
        <v>2797.1</v>
      </c>
      <c r="R148" s="42">
        <v>1</v>
      </c>
      <c r="S148" s="41">
        <f t="shared" si="83"/>
        <v>2797.1</v>
      </c>
      <c r="T148" s="42">
        <v>1</v>
      </c>
      <c r="U148" s="41">
        <f t="shared" si="84"/>
        <v>2797.1</v>
      </c>
      <c r="V148" s="42">
        <v>1</v>
      </c>
      <c r="W148" s="108"/>
      <c r="X148" s="74"/>
      <c r="Y148" s="41">
        <f t="shared" si="85"/>
        <v>2797.1</v>
      </c>
      <c r="Z148" s="42">
        <v>1</v>
      </c>
      <c r="AA148" s="161"/>
      <c r="AB148" s="17"/>
      <c r="AC148" s="41">
        <f>Table1[[#This Row],[Column30]]*Table1[[#This Row],[Column10]]</f>
        <v>2797.1</v>
      </c>
      <c r="AD148" s="42">
        <v>1</v>
      </c>
      <c r="AE148" s="42" t="s">
        <v>549</v>
      </c>
      <c r="AF148" s="75">
        <f>Table1[[#This Row],[Column33]]*Table1[[#This Row],[Column10]]</f>
        <v>0</v>
      </c>
      <c r="AG148" s="42"/>
      <c r="AH148" s="73"/>
    </row>
    <row r="149" spans="1:34" s="5" customFormat="1" ht="36" customHeight="1">
      <c r="A149" s="71"/>
      <c r="B149" s="43"/>
      <c r="C149" s="43" t="s">
        <v>223</v>
      </c>
      <c r="D149" s="35" t="s">
        <v>216</v>
      </c>
      <c r="E149" s="35" t="s">
        <v>250</v>
      </c>
      <c r="F149" s="35" t="s">
        <v>94</v>
      </c>
      <c r="G149" s="35"/>
      <c r="H149" s="104">
        <v>1</v>
      </c>
      <c r="I149" s="104">
        <v>2797.1</v>
      </c>
      <c r="J149" s="35">
        <f t="shared" si="77"/>
        <v>2797.1</v>
      </c>
      <c r="K149" s="41">
        <f t="shared" si="78"/>
        <v>2797.1</v>
      </c>
      <c r="L149" s="42">
        <v>1</v>
      </c>
      <c r="M149" s="41">
        <f t="shared" si="79"/>
        <v>2797.1</v>
      </c>
      <c r="N149" s="42">
        <v>1</v>
      </c>
      <c r="O149" s="41">
        <f t="shared" si="80"/>
        <v>2797.1</v>
      </c>
      <c r="P149" s="42">
        <v>1</v>
      </c>
      <c r="Q149" s="41">
        <f t="shared" si="81"/>
        <v>2797.1</v>
      </c>
      <c r="R149" s="42">
        <v>1</v>
      </c>
      <c r="S149" s="41">
        <f t="shared" si="83"/>
        <v>2797.1</v>
      </c>
      <c r="T149" s="42">
        <v>1</v>
      </c>
      <c r="U149" s="41">
        <f t="shared" si="84"/>
        <v>2797.1</v>
      </c>
      <c r="V149" s="42">
        <v>1</v>
      </c>
      <c r="W149" s="108"/>
      <c r="X149" s="74"/>
      <c r="Y149" s="41">
        <f t="shared" si="85"/>
        <v>2797.1</v>
      </c>
      <c r="Z149" s="42" t="s">
        <v>545</v>
      </c>
      <c r="AA149" s="161"/>
      <c r="AB149" s="17"/>
      <c r="AC149" s="41">
        <f>Table1[[#This Row],[Column30]]*Table1[[#This Row],[Column10]]</f>
        <v>0</v>
      </c>
      <c r="AD149" s="42"/>
      <c r="AE149" s="42"/>
      <c r="AF149" s="75">
        <f>Table1[[#This Row],[Column33]]*Table1[[#This Row],[Column10]]</f>
        <v>0</v>
      </c>
      <c r="AG149" s="42"/>
      <c r="AH149" s="73"/>
    </row>
    <row r="150" spans="1:34" s="5" customFormat="1" ht="36" customHeight="1">
      <c r="A150" s="71"/>
      <c r="B150" s="43"/>
      <c r="C150" s="43" t="s">
        <v>212</v>
      </c>
      <c r="D150" s="35" t="s">
        <v>216</v>
      </c>
      <c r="E150" s="35" t="s">
        <v>91</v>
      </c>
      <c r="F150" s="35" t="s">
        <v>95</v>
      </c>
      <c r="G150" s="35"/>
      <c r="H150" s="104">
        <v>80</v>
      </c>
      <c r="I150" s="104">
        <v>78.099999999999994</v>
      </c>
      <c r="J150" s="35">
        <f t="shared" si="77"/>
        <v>6248</v>
      </c>
      <c r="K150" s="41">
        <f t="shared" si="78"/>
        <v>6248</v>
      </c>
      <c r="L150" s="42">
        <v>1</v>
      </c>
      <c r="M150" s="41">
        <f t="shared" si="79"/>
        <v>6248</v>
      </c>
      <c r="N150" s="42">
        <v>1</v>
      </c>
      <c r="O150" s="41">
        <f t="shared" si="80"/>
        <v>6248</v>
      </c>
      <c r="P150" s="42">
        <v>1</v>
      </c>
      <c r="Q150" s="41">
        <f t="shared" si="81"/>
        <v>6248</v>
      </c>
      <c r="R150" s="42">
        <v>1</v>
      </c>
      <c r="S150" s="41">
        <f t="shared" si="83"/>
        <v>6248</v>
      </c>
      <c r="T150" s="42">
        <v>1</v>
      </c>
      <c r="U150" s="41">
        <f t="shared" si="84"/>
        <v>6248</v>
      </c>
      <c r="V150" s="42">
        <v>1</v>
      </c>
      <c r="W150" s="108"/>
      <c r="X150" s="74"/>
      <c r="Y150" s="41">
        <f t="shared" si="85"/>
        <v>0</v>
      </c>
      <c r="Z150" s="42"/>
      <c r="AA150" s="161"/>
      <c r="AB150" s="17"/>
      <c r="AC150" s="68">
        <f>AD150*J150</f>
        <v>0</v>
      </c>
      <c r="AD150" s="42"/>
      <c r="AE150" s="42"/>
      <c r="AF150" s="75">
        <f>Table1[[#This Row],[Column33]]*Table1[[#This Row],[Column10]]</f>
        <v>0</v>
      </c>
      <c r="AG150" s="42"/>
      <c r="AH150" s="73"/>
    </row>
    <row r="151" spans="1:34" s="5" customFormat="1" ht="36" customHeight="1">
      <c r="A151" s="71"/>
      <c r="B151" s="43"/>
      <c r="C151" s="43" t="s">
        <v>212</v>
      </c>
      <c r="D151" s="35" t="s">
        <v>216</v>
      </c>
      <c r="E151" s="35" t="s">
        <v>186</v>
      </c>
      <c r="F151" s="35" t="s">
        <v>95</v>
      </c>
      <c r="G151" s="35"/>
      <c r="H151" s="104">
        <v>2</v>
      </c>
      <c r="I151" s="104">
        <v>98.9</v>
      </c>
      <c r="J151" s="35">
        <f t="shared" si="77"/>
        <v>197.8</v>
      </c>
      <c r="K151" s="41">
        <f t="shared" si="78"/>
        <v>197.8</v>
      </c>
      <c r="L151" s="42">
        <v>1</v>
      </c>
      <c r="M151" s="41">
        <f t="shared" si="79"/>
        <v>197.8</v>
      </c>
      <c r="N151" s="42">
        <v>1</v>
      </c>
      <c r="O151" s="41">
        <f t="shared" si="80"/>
        <v>197.8</v>
      </c>
      <c r="P151" s="42">
        <v>1</v>
      </c>
      <c r="Q151" s="41">
        <f t="shared" si="81"/>
        <v>0</v>
      </c>
      <c r="R151" s="42"/>
      <c r="S151" s="41">
        <f t="shared" si="83"/>
        <v>0</v>
      </c>
      <c r="T151" s="42"/>
      <c r="U151" s="41">
        <f t="shared" si="84"/>
        <v>0</v>
      </c>
      <c r="V151" s="42"/>
      <c r="W151" s="108"/>
      <c r="X151" s="74"/>
      <c r="Y151" s="41">
        <f t="shared" si="85"/>
        <v>0</v>
      </c>
      <c r="Z151" s="42"/>
      <c r="AA151" s="161"/>
      <c r="AB151" s="17"/>
      <c r="AC151" s="41">
        <f>Table1[[#This Row],[Column30]]*Table1[[#This Row],[Column10]]</f>
        <v>0</v>
      </c>
      <c r="AD151" s="42"/>
      <c r="AE151" s="42"/>
      <c r="AF151" s="75">
        <f>Table1[[#This Row],[Column33]]*Table1[[#This Row],[Column10]]</f>
        <v>0</v>
      </c>
      <c r="AG151" s="42"/>
      <c r="AH151" s="73"/>
    </row>
    <row r="152" spans="1:34" s="5" customFormat="1" ht="36" customHeight="1">
      <c r="A152" s="71"/>
      <c r="B152" s="43"/>
      <c r="C152" s="43" t="s">
        <v>212</v>
      </c>
      <c r="D152" s="35" t="s">
        <v>216</v>
      </c>
      <c r="E152" s="35" t="s">
        <v>188</v>
      </c>
      <c r="F152" s="35" t="s">
        <v>95</v>
      </c>
      <c r="G152" s="35"/>
      <c r="H152" s="104">
        <v>2</v>
      </c>
      <c r="I152" s="104">
        <v>94.8</v>
      </c>
      <c r="J152" s="35">
        <f t="shared" si="77"/>
        <v>189.6</v>
      </c>
      <c r="K152" s="41">
        <f t="shared" si="78"/>
        <v>189.6</v>
      </c>
      <c r="L152" s="42">
        <v>1</v>
      </c>
      <c r="M152" s="41">
        <f t="shared" si="79"/>
        <v>189.6</v>
      </c>
      <c r="N152" s="42">
        <v>1</v>
      </c>
      <c r="O152" s="41">
        <f t="shared" si="80"/>
        <v>189.6</v>
      </c>
      <c r="P152" s="42">
        <v>1</v>
      </c>
      <c r="Q152" s="41">
        <f t="shared" si="81"/>
        <v>0</v>
      </c>
      <c r="R152" s="42"/>
      <c r="S152" s="41">
        <f t="shared" si="83"/>
        <v>0</v>
      </c>
      <c r="T152" s="42"/>
      <c r="U152" s="41">
        <f t="shared" si="84"/>
        <v>0</v>
      </c>
      <c r="V152" s="42"/>
      <c r="W152" s="108"/>
      <c r="X152" s="74"/>
      <c r="Y152" s="41">
        <f t="shared" si="85"/>
        <v>0</v>
      </c>
      <c r="Z152" s="42"/>
      <c r="AA152" s="161"/>
      <c r="AB152" s="17"/>
      <c r="AC152" s="41">
        <f>Table1[[#This Row],[Column30]]*Table1[[#This Row],[Column10]]</f>
        <v>0</v>
      </c>
      <c r="AD152" s="42"/>
      <c r="AE152" s="42"/>
      <c r="AF152" s="75">
        <f>Table1[[#This Row],[Column33]]*Table1[[#This Row],[Column10]]</f>
        <v>0</v>
      </c>
      <c r="AG152" s="42"/>
      <c r="AH152" s="73"/>
    </row>
    <row r="153" spans="1:34" s="5" customFormat="1" ht="36" customHeight="1">
      <c r="A153" s="71"/>
      <c r="B153" s="43"/>
      <c r="C153" s="43" t="s">
        <v>212</v>
      </c>
      <c r="D153" s="35" t="s">
        <v>216</v>
      </c>
      <c r="E153" s="35" t="s">
        <v>189</v>
      </c>
      <c r="F153" s="35" t="s">
        <v>95</v>
      </c>
      <c r="G153" s="35"/>
      <c r="H153" s="104">
        <v>1</v>
      </c>
      <c r="I153" s="104">
        <v>96.3</v>
      </c>
      <c r="J153" s="35">
        <f t="shared" si="77"/>
        <v>96.3</v>
      </c>
      <c r="K153" s="41">
        <f t="shared" si="78"/>
        <v>96.3</v>
      </c>
      <c r="L153" s="42">
        <v>1</v>
      </c>
      <c r="M153" s="41">
        <f t="shared" si="79"/>
        <v>96.3</v>
      </c>
      <c r="N153" s="42">
        <v>1</v>
      </c>
      <c r="O153" s="41">
        <f t="shared" si="80"/>
        <v>96.3</v>
      </c>
      <c r="P153" s="42">
        <v>1</v>
      </c>
      <c r="Q153" s="41">
        <f t="shared" ref="Q153:Q176" si="86">R153*$J153</f>
        <v>0</v>
      </c>
      <c r="R153" s="42"/>
      <c r="S153" s="41">
        <f t="shared" ref="S153:S176" si="87">T153*$J153</f>
        <v>0</v>
      </c>
      <c r="T153" s="42"/>
      <c r="U153" s="41">
        <f t="shared" ref="U153:U176" si="88">V153*$J153</f>
        <v>0</v>
      </c>
      <c r="V153" s="42"/>
      <c r="W153" s="108"/>
      <c r="X153" s="74"/>
      <c r="Y153" s="41">
        <f t="shared" si="85"/>
        <v>0</v>
      </c>
      <c r="Z153" s="42"/>
      <c r="AA153" s="161"/>
      <c r="AB153" s="17"/>
      <c r="AC153" s="41">
        <f>Table1[[#This Row],[Column30]]*Table1[[#This Row],[Column10]]</f>
        <v>0</v>
      </c>
      <c r="AD153" s="42"/>
      <c r="AE153" s="42"/>
      <c r="AF153" s="75">
        <f>Table1[[#This Row],[Column33]]*Table1[[#This Row],[Column10]]</f>
        <v>0</v>
      </c>
      <c r="AG153" s="42"/>
      <c r="AH153" s="73"/>
    </row>
    <row r="154" spans="1:34" s="5" customFormat="1" ht="36" customHeight="1">
      <c r="A154" s="71"/>
      <c r="B154" s="43"/>
      <c r="C154" s="43" t="s">
        <v>212</v>
      </c>
      <c r="D154" s="35" t="s">
        <v>216</v>
      </c>
      <c r="E154" s="35" t="s">
        <v>190</v>
      </c>
      <c r="F154" s="35" t="s">
        <v>95</v>
      </c>
      <c r="G154" s="35"/>
      <c r="H154" s="104">
        <v>1</v>
      </c>
      <c r="I154" s="104">
        <v>96.3</v>
      </c>
      <c r="J154" s="35">
        <f t="shared" si="77"/>
        <v>96.3</v>
      </c>
      <c r="K154" s="41">
        <f t="shared" si="78"/>
        <v>96.3</v>
      </c>
      <c r="L154" s="42">
        <v>1</v>
      </c>
      <c r="M154" s="41">
        <f t="shared" si="79"/>
        <v>96.3</v>
      </c>
      <c r="N154" s="42">
        <v>1</v>
      </c>
      <c r="O154" s="41">
        <f t="shared" si="80"/>
        <v>96.3</v>
      </c>
      <c r="P154" s="42">
        <v>1</v>
      </c>
      <c r="Q154" s="41">
        <f t="shared" si="86"/>
        <v>96.3</v>
      </c>
      <c r="R154" s="42">
        <v>1</v>
      </c>
      <c r="S154" s="41">
        <f t="shared" si="87"/>
        <v>0</v>
      </c>
      <c r="T154" s="42"/>
      <c r="U154" s="41">
        <f t="shared" si="88"/>
        <v>0</v>
      </c>
      <c r="V154" s="42"/>
      <c r="W154" s="108"/>
      <c r="X154" s="74"/>
      <c r="Y154" s="41">
        <f t="shared" si="85"/>
        <v>0</v>
      </c>
      <c r="Z154" s="42"/>
      <c r="AA154" s="161"/>
      <c r="AB154" s="17"/>
      <c r="AC154" s="41">
        <f>Table1[[#This Row],[Column30]]*Table1[[#This Row],[Column10]]</f>
        <v>0</v>
      </c>
      <c r="AD154" s="42"/>
      <c r="AE154" s="42"/>
      <c r="AF154" s="75">
        <f>Table1[[#This Row],[Column33]]*Table1[[#This Row],[Column10]]</f>
        <v>0</v>
      </c>
      <c r="AG154" s="42"/>
      <c r="AH154" s="73"/>
    </row>
    <row r="155" spans="1:34" s="5" customFormat="1" ht="36" customHeight="1">
      <c r="A155" s="71"/>
      <c r="B155" s="43"/>
      <c r="C155" s="43" t="s">
        <v>224</v>
      </c>
      <c r="D155" s="35" t="s">
        <v>216</v>
      </c>
      <c r="E155" s="35" t="s">
        <v>251</v>
      </c>
      <c r="F155" s="35" t="s">
        <v>112</v>
      </c>
      <c r="G155" s="35"/>
      <c r="H155" s="104">
        <v>16</v>
      </c>
      <c r="I155" s="104">
        <v>63.6</v>
      </c>
      <c r="J155" s="35">
        <f t="shared" si="77"/>
        <v>1017.6</v>
      </c>
      <c r="K155" s="41">
        <f t="shared" si="78"/>
        <v>1017.6</v>
      </c>
      <c r="L155" s="42">
        <v>1</v>
      </c>
      <c r="M155" s="41">
        <f t="shared" si="79"/>
        <v>1017.6</v>
      </c>
      <c r="N155" s="42">
        <v>1</v>
      </c>
      <c r="O155" s="41">
        <f t="shared" si="80"/>
        <v>1017.6</v>
      </c>
      <c r="P155" s="42">
        <v>1</v>
      </c>
      <c r="Q155" s="41">
        <f t="shared" si="86"/>
        <v>1017.6</v>
      </c>
      <c r="R155" s="42">
        <v>1</v>
      </c>
      <c r="S155" s="41">
        <f t="shared" si="87"/>
        <v>1017.6</v>
      </c>
      <c r="T155" s="42">
        <v>1</v>
      </c>
      <c r="U155" s="41">
        <f t="shared" si="88"/>
        <v>1017.6</v>
      </c>
      <c r="V155" s="42">
        <v>1</v>
      </c>
      <c r="W155" s="108"/>
      <c r="X155" s="74"/>
      <c r="Y155" s="41">
        <f t="shared" si="85"/>
        <v>0</v>
      </c>
      <c r="Z155" s="42"/>
      <c r="AA155" s="161"/>
      <c r="AB155" s="17"/>
      <c r="AC155" s="68">
        <f>AD155*J155</f>
        <v>0</v>
      </c>
      <c r="AD155" s="42"/>
      <c r="AE155" s="42"/>
      <c r="AF155" s="75">
        <f>Table1[[#This Row],[Column33]]*Table1[[#This Row],[Column10]]</f>
        <v>0</v>
      </c>
      <c r="AG155" s="42"/>
      <c r="AH155" s="73"/>
    </row>
    <row r="156" spans="1:34" s="5" customFormat="1" ht="36" customHeight="1">
      <c r="A156" s="71"/>
      <c r="B156" s="43"/>
      <c r="C156" s="43" t="s">
        <v>225</v>
      </c>
      <c r="D156" s="35" t="s">
        <v>216</v>
      </c>
      <c r="E156" s="35" t="s">
        <v>252</v>
      </c>
      <c r="F156" s="35" t="s">
        <v>112</v>
      </c>
      <c r="G156" s="35"/>
      <c r="H156" s="104">
        <v>32</v>
      </c>
      <c r="I156" s="104">
        <v>25.4</v>
      </c>
      <c r="J156" s="35">
        <f t="shared" si="77"/>
        <v>812.8</v>
      </c>
      <c r="K156" s="41">
        <f t="shared" si="78"/>
        <v>812.8</v>
      </c>
      <c r="L156" s="42">
        <v>1</v>
      </c>
      <c r="M156" s="41">
        <f t="shared" si="79"/>
        <v>812.8</v>
      </c>
      <c r="N156" s="42">
        <v>1</v>
      </c>
      <c r="O156" s="41">
        <f t="shared" si="80"/>
        <v>812.8</v>
      </c>
      <c r="P156" s="42">
        <v>1</v>
      </c>
      <c r="Q156" s="41">
        <f t="shared" si="86"/>
        <v>812.8</v>
      </c>
      <c r="R156" s="42">
        <v>1</v>
      </c>
      <c r="S156" s="41">
        <f t="shared" si="87"/>
        <v>812.8</v>
      </c>
      <c r="T156" s="42">
        <v>1</v>
      </c>
      <c r="U156" s="41">
        <f t="shared" si="88"/>
        <v>812.8</v>
      </c>
      <c r="V156" s="42">
        <v>1</v>
      </c>
      <c r="W156" s="108"/>
      <c r="X156" s="74"/>
      <c r="Y156" s="41">
        <f t="shared" si="85"/>
        <v>0</v>
      </c>
      <c r="Z156" s="42"/>
      <c r="AA156" s="161"/>
      <c r="AB156" s="17"/>
      <c r="AC156" s="68">
        <f>AD156*J156</f>
        <v>0</v>
      </c>
      <c r="AD156" s="42"/>
      <c r="AE156" s="42"/>
      <c r="AF156" s="75">
        <f>Table1[[#This Row],[Column33]]*Table1[[#This Row],[Column10]]</f>
        <v>0</v>
      </c>
      <c r="AG156" s="42"/>
      <c r="AH156" s="73"/>
    </row>
    <row r="157" spans="1:34" s="5" customFormat="1" ht="36" customHeight="1">
      <c r="A157" s="71"/>
      <c r="B157" s="43"/>
      <c r="C157" s="43" t="s">
        <v>226</v>
      </c>
      <c r="D157" s="35" t="s">
        <v>216</v>
      </c>
      <c r="E157" s="35" t="s">
        <v>253</v>
      </c>
      <c r="F157" s="35" t="s">
        <v>112</v>
      </c>
      <c r="G157" s="35"/>
      <c r="H157" s="104">
        <v>16</v>
      </c>
      <c r="I157" s="104">
        <v>11</v>
      </c>
      <c r="J157" s="35">
        <f t="shared" si="77"/>
        <v>176</v>
      </c>
      <c r="K157" s="41">
        <f t="shared" si="78"/>
        <v>176</v>
      </c>
      <c r="L157" s="42">
        <v>1</v>
      </c>
      <c r="M157" s="41">
        <f t="shared" si="79"/>
        <v>176</v>
      </c>
      <c r="N157" s="42">
        <v>1</v>
      </c>
      <c r="O157" s="41">
        <f t="shared" si="80"/>
        <v>176</v>
      </c>
      <c r="P157" s="42">
        <v>1</v>
      </c>
      <c r="Q157" s="41">
        <f t="shared" si="86"/>
        <v>176</v>
      </c>
      <c r="R157" s="42">
        <v>1</v>
      </c>
      <c r="S157" s="41">
        <f t="shared" si="87"/>
        <v>0</v>
      </c>
      <c r="T157" s="42"/>
      <c r="U157" s="41">
        <f t="shared" si="88"/>
        <v>0</v>
      </c>
      <c r="V157" s="42"/>
      <c r="W157" s="108"/>
      <c r="X157" s="74"/>
      <c r="Y157" s="41">
        <f t="shared" si="85"/>
        <v>0</v>
      </c>
      <c r="Z157" s="42"/>
      <c r="AA157" s="161"/>
      <c r="AB157" s="17"/>
      <c r="AC157" s="68">
        <f>AD157*J157</f>
        <v>0</v>
      </c>
      <c r="AD157" s="42"/>
      <c r="AE157" s="42"/>
      <c r="AF157" s="75">
        <f>Table1[[#This Row],[Column33]]*Table1[[#This Row],[Column10]]</f>
        <v>0</v>
      </c>
      <c r="AG157" s="42"/>
      <c r="AH157" s="73"/>
    </row>
    <row r="158" spans="1:34" s="5" customFormat="1" ht="36" customHeight="1">
      <c r="A158" s="71"/>
      <c r="B158" s="43"/>
      <c r="C158" s="43" t="s">
        <v>213</v>
      </c>
      <c r="D158" s="35" t="s">
        <v>216</v>
      </c>
      <c r="E158" s="35" t="s">
        <v>106</v>
      </c>
      <c r="F158" s="35" t="s">
        <v>109</v>
      </c>
      <c r="G158" s="35"/>
      <c r="H158" s="104">
        <v>1</v>
      </c>
      <c r="I158" s="104">
        <v>38.799999999999997</v>
      </c>
      <c r="J158" s="35">
        <f t="shared" si="77"/>
        <v>38.799999999999997</v>
      </c>
      <c r="K158" s="41">
        <f t="shared" si="78"/>
        <v>38.799999999999997</v>
      </c>
      <c r="L158" s="42">
        <v>1</v>
      </c>
      <c r="M158" s="41">
        <f t="shared" si="79"/>
        <v>38.799999999999997</v>
      </c>
      <c r="N158" s="42">
        <v>1</v>
      </c>
      <c r="O158" s="41">
        <f t="shared" si="80"/>
        <v>38.799999999999997</v>
      </c>
      <c r="P158" s="42">
        <v>1</v>
      </c>
      <c r="Q158" s="41">
        <f t="shared" si="86"/>
        <v>38.799999999999997</v>
      </c>
      <c r="R158" s="42">
        <v>1</v>
      </c>
      <c r="S158" s="41">
        <f t="shared" si="87"/>
        <v>38.799999999999997</v>
      </c>
      <c r="T158" s="42">
        <v>1</v>
      </c>
      <c r="U158" s="41">
        <f t="shared" si="88"/>
        <v>38.799999999999997</v>
      </c>
      <c r="V158" s="42">
        <v>1</v>
      </c>
      <c r="W158" s="108"/>
      <c r="X158" s="74"/>
      <c r="Y158" s="41">
        <f t="shared" si="85"/>
        <v>0</v>
      </c>
      <c r="Z158" s="42"/>
      <c r="AA158" s="161"/>
      <c r="AB158" s="17"/>
      <c r="AC158" s="68">
        <f>AD158*J158</f>
        <v>0</v>
      </c>
      <c r="AD158" s="42"/>
      <c r="AE158" s="42"/>
      <c r="AF158" s="75">
        <f>Table1[[#This Row],[Column33]]*Table1[[#This Row],[Column10]]</f>
        <v>0</v>
      </c>
      <c r="AG158" s="42"/>
      <c r="AH158" s="73"/>
    </row>
    <row r="159" spans="1:34" s="5" customFormat="1" ht="36" customHeight="1">
      <c r="A159" s="71"/>
      <c r="B159" s="43"/>
      <c r="C159" s="43" t="s">
        <v>213</v>
      </c>
      <c r="D159" s="35" t="s">
        <v>216</v>
      </c>
      <c r="E159" s="35" t="s">
        <v>192</v>
      </c>
      <c r="F159" s="35" t="s">
        <v>109</v>
      </c>
      <c r="G159" s="35"/>
      <c r="H159" s="104">
        <v>17</v>
      </c>
      <c r="I159" s="104">
        <v>36.799999999999997</v>
      </c>
      <c r="J159" s="35">
        <f t="shared" si="77"/>
        <v>625.59999999999991</v>
      </c>
      <c r="K159" s="41">
        <f t="shared" si="78"/>
        <v>625.59999999999991</v>
      </c>
      <c r="L159" s="42">
        <v>1</v>
      </c>
      <c r="M159" s="41">
        <f t="shared" si="79"/>
        <v>625.59999999999991</v>
      </c>
      <c r="N159" s="42">
        <v>1</v>
      </c>
      <c r="O159" s="41">
        <f t="shared" si="80"/>
        <v>625.59999999999991</v>
      </c>
      <c r="P159" s="42">
        <v>1</v>
      </c>
      <c r="Q159" s="41">
        <f t="shared" si="86"/>
        <v>625.59999999999991</v>
      </c>
      <c r="R159" s="42">
        <v>1</v>
      </c>
      <c r="S159" s="41">
        <f t="shared" si="87"/>
        <v>625.59999999999991</v>
      </c>
      <c r="T159" s="42">
        <v>1</v>
      </c>
      <c r="U159" s="41">
        <f t="shared" si="88"/>
        <v>625.59999999999991</v>
      </c>
      <c r="V159" s="42">
        <v>1</v>
      </c>
      <c r="W159" s="108"/>
      <c r="X159" s="74"/>
      <c r="Y159" s="41">
        <f t="shared" si="85"/>
        <v>0</v>
      </c>
      <c r="Z159" s="42"/>
      <c r="AA159" s="161"/>
      <c r="AB159" s="17"/>
      <c r="AC159" s="41">
        <f>Table1[[#This Row],[Column30]]*Table1[[#This Row],[Column10]]</f>
        <v>0</v>
      </c>
      <c r="AD159" s="42"/>
      <c r="AE159" s="42"/>
      <c r="AF159" s="75">
        <f>Table1[[#This Row],[Column33]]*Table1[[#This Row],[Column10]]</f>
        <v>0</v>
      </c>
      <c r="AG159" s="42"/>
      <c r="AH159" s="73"/>
    </row>
    <row r="160" spans="1:34" s="5" customFormat="1" ht="36" customHeight="1">
      <c r="A160" s="71"/>
      <c r="B160" s="43"/>
      <c r="C160" s="43" t="s">
        <v>213</v>
      </c>
      <c r="D160" s="35" t="s">
        <v>216</v>
      </c>
      <c r="E160" s="35" t="s">
        <v>254</v>
      </c>
      <c r="F160" s="35" t="s">
        <v>109</v>
      </c>
      <c r="G160" s="35"/>
      <c r="H160" s="104">
        <v>4</v>
      </c>
      <c r="I160" s="104">
        <v>38.6</v>
      </c>
      <c r="J160" s="35">
        <f t="shared" si="77"/>
        <v>154.4</v>
      </c>
      <c r="K160" s="41">
        <f t="shared" si="78"/>
        <v>154.4</v>
      </c>
      <c r="L160" s="42">
        <v>1</v>
      </c>
      <c r="M160" s="41">
        <f t="shared" si="79"/>
        <v>154.4</v>
      </c>
      <c r="N160" s="42">
        <v>1</v>
      </c>
      <c r="O160" s="41">
        <f t="shared" si="80"/>
        <v>154.4</v>
      </c>
      <c r="P160" s="42">
        <v>1</v>
      </c>
      <c r="Q160" s="41">
        <f t="shared" si="86"/>
        <v>154.4</v>
      </c>
      <c r="R160" s="42">
        <v>1</v>
      </c>
      <c r="S160" s="41">
        <f t="shared" si="87"/>
        <v>154.4</v>
      </c>
      <c r="T160" s="42">
        <v>1</v>
      </c>
      <c r="U160" s="41">
        <f t="shared" si="88"/>
        <v>154.4</v>
      </c>
      <c r="V160" s="42">
        <v>1</v>
      </c>
      <c r="W160" s="108"/>
      <c r="X160" s="74"/>
      <c r="Y160" s="41">
        <f t="shared" si="85"/>
        <v>0</v>
      </c>
      <c r="Z160" s="42"/>
      <c r="AA160" s="161"/>
      <c r="AB160" s="17"/>
      <c r="AC160" s="41">
        <f>Table1[[#This Row],[Column30]]*Table1[[#This Row],[Column10]]</f>
        <v>0</v>
      </c>
      <c r="AD160" s="42"/>
      <c r="AE160" s="42"/>
      <c r="AF160" s="75">
        <f>Table1[[#This Row],[Column33]]*Table1[[#This Row],[Column10]]</f>
        <v>0</v>
      </c>
      <c r="AG160" s="42"/>
      <c r="AH160" s="73"/>
    </row>
    <row r="161" spans="1:34" s="5" customFormat="1" ht="36" customHeight="1">
      <c r="A161" s="71"/>
      <c r="B161" s="43"/>
      <c r="C161" s="43" t="s">
        <v>214</v>
      </c>
      <c r="D161" s="35" t="s">
        <v>216</v>
      </c>
      <c r="E161" s="35" t="s">
        <v>107</v>
      </c>
      <c r="F161" s="35" t="s">
        <v>115</v>
      </c>
      <c r="G161" s="35"/>
      <c r="H161" s="104">
        <v>4</v>
      </c>
      <c r="I161" s="104">
        <v>248.3</v>
      </c>
      <c r="J161" s="35">
        <f t="shared" si="77"/>
        <v>993.2</v>
      </c>
      <c r="K161" s="41">
        <f t="shared" si="78"/>
        <v>993.2</v>
      </c>
      <c r="L161" s="42">
        <v>1</v>
      </c>
      <c r="M161" s="41">
        <f t="shared" si="79"/>
        <v>993.2</v>
      </c>
      <c r="N161" s="42">
        <v>1</v>
      </c>
      <c r="O161" s="41">
        <f t="shared" si="80"/>
        <v>993.2</v>
      </c>
      <c r="P161" s="42">
        <v>1</v>
      </c>
      <c r="Q161" s="41">
        <f t="shared" si="86"/>
        <v>993.2</v>
      </c>
      <c r="R161" s="42">
        <v>1</v>
      </c>
      <c r="S161" s="41">
        <f t="shared" si="87"/>
        <v>993.2</v>
      </c>
      <c r="T161" s="42">
        <v>1</v>
      </c>
      <c r="U161" s="41">
        <f t="shared" si="88"/>
        <v>993.2</v>
      </c>
      <c r="V161" s="42">
        <v>1</v>
      </c>
      <c r="W161" s="108"/>
      <c r="X161" s="74"/>
      <c r="Y161" s="41">
        <f t="shared" si="85"/>
        <v>0</v>
      </c>
      <c r="Z161" s="42"/>
      <c r="AA161" s="161"/>
      <c r="AB161" s="17"/>
      <c r="AC161" s="41">
        <f>Table1[[#This Row],[Column30]]*Table1[[#This Row],[Column10]]</f>
        <v>0</v>
      </c>
      <c r="AD161" s="42"/>
      <c r="AE161" s="42"/>
      <c r="AF161" s="75">
        <f>Table1[[#This Row],[Column33]]*Table1[[#This Row],[Column10]]</f>
        <v>0</v>
      </c>
      <c r="AG161" s="42"/>
      <c r="AH161" s="73"/>
    </row>
    <row r="162" spans="1:34" s="5" customFormat="1" ht="36" customHeight="1">
      <c r="A162" s="71"/>
      <c r="B162" s="43"/>
      <c r="C162" s="43" t="s">
        <v>214</v>
      </c>
      <c r="D162" s="35" t="s">
        <v>216</v>
      </c>
      <c r="E162" s="35" t="s">
        <v>196</v>
      </c>
      <c r="F162" s="35" t="s">
        <v>115</v>
      </c>
      <c r="G162" s="35"/>
      <c r="H162" s="104">
        <v>2</v>
      </c>
      <c r="I162" s="104">
        <v>302.8</v>
      </c>
      <c r="J162" s="35">
        <f t="shared" si="77"/>
        <v>605.6</v>
      </c>
      <c r="K162" s="41">
        <f t="shared" si="78"/>
        <v>605.6</v>
      </c>
      <c r="L162" s="42">
        <v>1</v>
      </c>
      <c r="M162" s="41">
        <f t="shared" si="79"/>
        <v>605.6</v>
      </c>
      <c r="N162" s="42">
        <v>1</v>
      </c>
      <c r="O162" s="41">
        <f t="shared" si="80"/>
        <v>605.6</v>
      </c>
      <c r="P162" s="42">
        <v>1</v>
      </c>
      <c r="Q162" s="41">
        <f t="shared" si="86"/>
        <v>605.6</v>
      </c>
      <c r="R162" s="42">
        <v>1</v>
      </c>
      <c r="S162" s="41">
        <f t="shared" si="87"/>
        <v>605.6</v>
      </c>
      <c r="T162" s="42">
        <v>1</v>
      </c>
      <c r="U162" s="41">
        <f t="shared" si="88"/>
        <v>605.6</v>
      </c>
      <c r="V162" s="42">
        <v>1</v>
      </c>
      <c r="W162" s="108"/>
      <c r="X162" s="74"/>
      <c r="Y162" s="41">
        <f t="shared" si="85"/>
        <v>0</v>
      </c>
      <c r="Z162" s="42"/>
      <c r="AA162" s="161"/>
      <c r="AB162" s="17"/>
      <c r="AC162" s="41">
        <f>Table1[[#This Row],[Column30]]*Table1[[#This Row],[Column10]]</f>
        <v>0</v>
      </c>
      <c r="AD162" s="42"/>
      <c r="AE162" s="42"/>
      <c r="AF162" s="75">
        <f>Table1[[#This Row],[Column33]]*Table1[[#This Row],[Column10]]</f>
        <v>0</v>
      </c>
      <c r="AG162" s="42"/>
      <c r="AH162" s="73"/>
    </row>
    <row r="163" spans="1:34" s="5" customFormat="1" ht="36" customHeight="1">
      <c r="A163" s="71"/>
      <c r="B163" s="43"/>
      <c r="C163" s="43" t="s">
        <v>214</v>
      </c>
      <c r="D163" s="35" t="s">
        <v>216</v>
      </c>
      <c r="E163" s="35" t="s">
        <v>197</v>
      </c>
      <c r="F163" s="35" t="s">
        <v>115</v>
      </c>
      <c r="G163" s="35"/>
      <c r="H163" s="104">
        <v>2</v>
      </c>
      <c r="I163" s="104">
        <v>308.5</v>
      </c>
      <c r="J163" s="35">
        <f t="shared" si="77"/>
        <v>617</v>
      </c>
      <c r="K163" s="41">
        <f t="shared" si="78"/>
        <v>617</v>
      </c>
      <c r="L163" s="42">
        <v>1</v>
      </c>
      <c r="M163" s="41">
        <f t="shared" si="79"/>
        <v>617</v>
      </c>
      <c r="N163" s="42">
        <v>1</v>
      </c>
      <c r="O163" s="41">
        <f t="shared" si="80"/>
        <v>617</v>
      </c>
      <c r="P163" s="42">
        <v>1</v>
      </c>
      <c r="Q163" s="41">
        <f t="shared" si="86"/>
        <v>617</v>
      </c>
      <c r="R163" s="42">
        <v>1</v>
      </c>
      <c r="S163" s="41">
        <f t="shared" si="87"/>
        <v>617</v>
      </c>
      <c r="T163" s="42">
        <v>1</v>
      </c>
      <c r="U163" s="41">
        <f t="shared" si="88"/>
        <v>617</v>
      </c>
      <c r="V163" s="42">
        <v>1</v>
      </c>
      <c r="W163" s="108"/>
      <c r="X163" s="74"/>
      <c r="Y163" s="41">
        <f t="shared" si="85"/>
        <v>0</v>
      </c>
      <c r="Z163" s="42"/>
      <c r="AA163" s="161"/>
      <c r="AB163" s="17"/>
      <c r="AC163" s="41">
        <f>Table1[[#This Row],[Column30]]*Table1[[#This Row],[Column10]]</f>
        <v>0</v>
      </c>
      <c r="AD163" s="42"/>
      <c r="AE163" s="42"/>
      <c r="AF163" s="75">
        <f>Table1[[#This Row],[Column33]]*Table1[[#This Row],[Column10]]</f>
        <v>0</v>
      </c>
      <c r="AG163" s="42"/>
      <c r="AH163" s="73"/>
    </row>
    <row r="164" spans="1:34" s="5" customFormat="1" ht="36" customHeight="1">
      <c r="A164" s="71"/>
      <c r="B164" s="43"/>
      <c r="C164" s="43" t="s">
        <v>214</v>
      </c>
      <c r="D164" s="35" t="s">
        <v>216</v>
      </c>
      <c r="E164" s="35" t="s">
        <v>198</v>
      </c>
      <c r="F164" s="35" t="s">
        <v>115</v>
      </c>
      <c r="G164" s="35"/>
      <c r="H164" s="104">
        <v>2</v>
      </c>
      <c r="I164" s="104">
        <v>302.10000000000002</v>
      </c>
      <c r="J164" s="35">
        <f t="shared" si="77"/>
        <v>604.20000000000005</v>
      </c>
      <c r="K164" s="41">
        <f t="shared" si="78"/>
        <v>604.20000000000005</v>
      </c>
      <c r="L164" s="42">
        <v>1</v>
      </c>
      <c r="M164" s="41">
        <f t="shared" si="79"/>
        <v>604.20000000000005</v>
      </c>
      <c r="N164" s="42">
        <v>1</v>
      </c>
      <c r="O164" s="41">
        <f t="shared" si="80"/>
        <v>604.20000000000005</v>
      </c>
      <c r="P164" s="42">
        <v>1</v>
      </c>
      <c r="Q164" s="41">
        <f t="shared" si="86"/>
        <v>604.20000000000005</v>
      </c>
      <c r="R164" s="42">
        <v>1</v>
      </c>
      <c r="S164" s="41">
        <f t="shared" si="87"/>
        <v>604.20000000000005</v>
      </c>
      <c r="T164" s="42">
        <v>1</v>
      </c>
      <c r="U164" s="41">
        <f t="shared" si="88"/>
        <v>604.20000000000005</v>
      </c>
      <c r="V164" s="42">
        <v>1</v>
      </c>
      <c r="W164" s="108"/>
      <c r="X164" s="74"/>
      <c r="Y164" s="41">
        <f t="shared" si="85"/>
        <v>0</v>
      </c>
      <c r="Z164" s="42"/>
      <c r="AA164" s="161"/>
      <c r="AB164" s="17"/>
      <c r="AC164" s="41">
        <f>Table1[[#This Row],[Column30]]*Table1[[#This Row],[Column10]]</f>
        <v>0</v>
      </c>
      <c r="AD164" s="42"/>
      <c r="AE164" s="42"/>
      <c r="AF164" s="75">
        <f>Table1[[#This Row],[Column33]]*Table1[[#This Row],[Column10]]</f>
        <v>0</v>
      </c>
      <c r="AG164" s="42"/>
      <c r="AH164" s="73"/>
    </row>
    <row r="165" spans="1:34" s="5" customFormat="1" ht="36" customHeight="1">
      <c r="A165" s="71"/>
      <c r="B165" s="43"/>
      <c r="C165" s="43" t="s">
        <v>214</v>
      </c>
      <c r="D165" s="35" t="s">
        <v>216</v>
      </c>
      <c r="E165" s="35" t="s">
        <v>199</v>
      </c>
      <c r="F165" s="35" t="s">
        <v>115</v>
      </c>
      <c r="G165" s="35"/>
      <c r="H165" s="104">
        <v>8</v>
      </c>
      <c r="I165" s="104">
        <v>302.89999999999998</v>
      </c>
      <c r="J165" s="35">
        <f t="shared" si="77"/>
        <v>2423.1999999999998</v>
      </c>
      <c r="K165" s="41">
        <f t="shared" si="78"/>
        <v>2423.1999999999998</v>
      </c>
      <c r="L165" s="42">
        <v>1</v>
      </c>
      <c r="M165" s="41">
        <f t="shared" si="79"/>
        <v>2423.1999999999998</v>
      </c>
      <c r="N165" s="42">
        <v>1</v>
      </c>
      <c r="O165" s="41">
        <f t="shared" si="80"/>
        <v>2423.1999999999998</v>
      </c>
      <c r="P165" s="42">
        <v>1</v>
      </c>
      <c r="Q165" s="41">
        <f t="shared" si="86"/>
        <v>2423.1999999999998</v>
      </c>
      <c r="R165" s="42">
        <v>1</v>
      </c>
      <c r="S165" s="41">
        <f t="shared" si="87"/>
        <v>2423.1999999999998</v>
      </c>
      <c r="T165" s="42">
        <v>1</v>
      </c>
      <c r="U165" s="41">
        <f t="shared" si="88"/>
        <v>2423.1999999999998</v>
      </c>
      <c r="V165" s="42">
        <v>1</v>
      </c>
      <c r="W165" s="108"/>
      <c r="X165" s="74"/>
      <c r="Y165" s="41">
        <f t="shared" si="85"/>
        <v>0</v>
      </c>
      <c r="Z165" s="42"/>
      <c r="AA165" s="161"/>
      <c r="AB165" s="17"/>
      <c r="AC165" s="41">
        <f>Table1[[#This Row],[Column30]]*Table1[[#This Row],[Column10]]</f>
        <v>0</v>
      </c>
      <c r="AD165" s="42"/>
      <c r="AE165" s="42"/>
      <c r="AF165" s="75">
        <f>Table1[[#This Row],[Column33]]*Table1[[#This Row],[Column10]]</f>
        <v>0</v>
      </c>
      <c r="AG165" s="42"/>
      <c r="AH165" s="73"/>
    </row>
    <row r="166" spans="1:34" s="5" customFormat="1" ht="36" customHeight="1">
      <c r="A166" s="71"/>
      <c r="B166" s="43"/>
      <c r="C166" s="43" t="s">
        <v>214</v>
      </c>
      <c r="D166" s="35" t="s">
        <v>216</v>
      </c>
      <c r="E166" s="35" t="s">
        <v>200</v>
      </c>
      <c r="F166" s="35" t="s">
        <v>115</v>
      </c>
      <c r="G166" s="35"/>
      <c r="H166" s="104">
        <v>4</v>
      </c>
      <c r="I166" s="104">
        <v>302.5</v>
      </c>
      <c r="J166" s="35">
        <f t="shared" si="77"/>
        <v>1210</v>
      </c>
      <c r="K166" s="41">
        <f t="shared" si="78"/>
        <v>1210</v>
      </c>
      <c r="L166" s="42">
        <v>1</v>
      </c>
      <c r="M166" s="41">
        <f t="shared" si="79"/>
        <v>1210</v>
      </c>
      <c r="N166" s="42">
        <v>1</v>
      </c>
      <c r="O166" s="41">
        <f t="shared" si="80"/>
        <v>1210</v>
      </c>
      <c r="P166" s="42">
        <v>1</v>
      </c>
      <c r="Q166" s="41">
        <f t="shared" si="86"/>
        <v>1210</v>
      </c>
      <c r="R166" s="42">
        <v>1</v>
      </c>
      <c r="S166" s="41">
        <f t="shared" si="87"/>
        <v>1210</v>
      </c>
      <c r="T166" s="42">
        <v>1</v>
      </c>
      <c r="U166" s="41">
        <f t="shared" si="88"/>
        <v>1210</v>
      </c>
      <c r="V166" s="42">
        <v>1</v>
      </c>
      <c r="W166" s="108"/>
      <c r="X166" s="74"/>
      <c r="Y166" s="41">
        <f t="shared" si="85"/>
        <v>0</v>
      </c>
      <c r="Z166" s="42"/>
      <c r="AA166" s="161"/>
      <c r="AB166" s="17"/>
      <c r="AC166" s="41">
        <f>Table1[[#This Row],[Column30]]*Table1[[#This Row],[Column10]]</f>
        <v>0</v>
      </c>
      <c r="AD166" s="42"/>
      <c r="AE166" s="42"/>
      <c r="AF166" s="75">
        <f>Table1[[#This Row],[Column33]]*Table1[[#This Row],[Column10]]</f>
        <v>0</v>
      </c>
      <c r="AG166" s="42"/>
      <c r="AH166" s="73"/>
    </row>
    <row r="167" spans="1:34" s="5" customFormat="1" ht="36" customHeight="1">
      <c r="A167" s="71"/>
      <c r="B167" s="43"/>
      <c r="C167" s="43" t="s">
        <v>214</v>
      </c>
      <c r="D167" s="35" t="s">
        <v>216</v>
      </c>
      <c r="E167" s="35" t="s">
        <v>201</v>
      </c>
      <c r="F167" s="35" t="s">
        <v>115</v>
      </c>
      <c r="G167" s="35"/>
      <c r="H167" s="104">
        <v>2</v>
      </c>
      <c r="I167" s="104">
        <v>295.8</v>
      </c>
      <c r="J167" s="35">
        <f t="shared" si="77"/>
        <v>591.6</v>
      </c>
      <c r="K167" s="41">
        <f t="shared" si="78"/>
        <v>591.6</v>
      </c>
      <c r="L167" s="42">
        <v>1</v>
      </c>
      <c r="M167" s="41">
        <f t="shared" si="79"/>
        <v>591.6</v>
      </c>
      <c r="N167" s="42">
        <v>1</v>
      </c>
      <c r="O167" s="41">
        <f t="shared" si="80"/>
        <v>591.6</v>
      </c>
      <c r="P167" s="42">
        <v>1</v>
      </c>
      <c r="Q167" s="41">
        <f t="shared" si="86"/>
        <v>591.6</v>
      </c>
      <c r="R167" s="42">
        <v>1</v>
      </c>
      <c r="S167" s="41">
        <f t="shared" si="87"/>
        <v>591.6</v>
      </c>
      <c r="T167" s="42">
        <v>1</v>
      </c>
      <c r="U167" s="41">
        <f t="shared" si="88"/>
        <v>591.6</v>
      </c>
      <c r="V167" s="42">
        <v>1</v>
      </c>
      <c r="W167" s="108"/>
      <c r="X167" s="74"/>
      <c r="Y167" s="41">
        <f t="shared" si="85"/>
        <v>0</v>
      </c>
      <c r="Z167" s="42"/>
      <c r="AA167" s="161"/>
      <c r="AB167" s="17"/>
      <c r="AC167" s="41">
        <f>Table1[[#This Row],[Column30]]*Table1[[#This Row],[Column10]]</f>
        <v>0</v>
      </c>
      <c r="AD167" s="42"/>
      <c r="AE167" s="42"/>
      <c r="AF167" s="75">
        <f>Table1[[#This Row],[Column33]]*Table1[[#This Row],[Column10]]</f>
        <v>0</v>
      </c>
      <c r="AG167" s="42"/>
      <c r="AH167" s="73"/>
    </row>
    <row r="168" spans="1:34" s="5" customFormat="1" ht="36" customHeight="1">
      <c r="A168" s="71"/>
      <c r="B168" s="43"/>
      <c r="C168" s="43" t="s">
        <v>212</v>
      </c>
      <c r="D168" s="35" t="s">
        <v>216</v>
      </c>
      <c r="E168" s="35" t="s">
        <v>202</v>
      </c>
      <c r="F168" s="35" t="s">
        <v>115</v>
      </c>
      <c r="G168" s="35"/>
      <c r="H168" s="104">
        <v>2</v>
      </c>
      <c r="I168" s="104">
        <v>77.400000000000006</v>
      </c>
      <c r="J168" s="35">
        <f t="shared" si="77"/>
        <v>154.80000000000001</v>
      </c>
      <c r="K168" s="41">
        <f t="shared" si="78"/>
        <v>154.80000000000001</v>
      </c>
      <c r="L168" s="42">
        <v>1</v>
      </c>
      <c r="M168" s="41">
        <f t="shared" si="79"/>
        <v>154.80000000000001</v>
      </c>
      <c r="N168" s="42">
        <v>1</v>
      </c>
      <c r="O168" s="41">
        <f t="shared" si="80"/>
        <v>154.80000000000001</v>
      </c>
      <c r="P168" s="42">
        <v>1</v>
      </c>
      <c r="Q168" s="41">
        <f t="shared" si="86"/>
        <v>154.80000000000001</v>
      </c>
      <c r="R168" s="42">
        <v>1</v>
      </c>
      <c r="S168" s="41">
        <f t="shared" si="87"/>
        <v>0</v>
      </c>
      <c r="T168" s="42"/>
      <c r="U168" s="41">
        <f t="shared" si="88"/>
        <v>0</v>
      </c>
      <c r="V168" s="42"/>
      <c r="W168" s="108"/>
      <c r="X168" s="74"/>
      <c r="Y168" s="41">
        <f t="shared" si="85"/>
        <v>0</v>
      </c>
      <c r="Z168" s="42"/>
      <c r="AA168" s="161"/>
      <c r="AB168" s="17"/>
      <c r="AC168" s="41">
        <f>Table1[[#This Row],[Column30]]*Table1[[#This Row],[Column10]]</f>
        <v>0</v>
      </c>
      <c r="AD168" s="42"/>
      <c r="AE168" s="42"/>
      <c r="AF168" s="75">
        <f>Table1[[#This Row],[Column33]]*Table1[[#This Row],[Column10]]</f>
        <v>0</v>
      </c>
      <c r="AG168" s="42"/>
      <c r="AH168" s="73"/>
    </row>
    <row r="169" spans="1:34" s="5" customFormat="1" ht="36" customHeight="1">
      <c r="A169" s="71"/>
      <c r="B169" s="43"/>
      <c r="C169" s="43" t="s">
        <v>212</v>
      </c>
      <c r="D169" s="35" t="s">
        <v>216</v>
      </c>
      <c r="E169" s="35" t="s">
        <v>255</v>
      </c>
      <c r="F169" s="35" t="s">
        <v>115</v>
      </c>
      <c r="G169" s="35"/>
      <c r="H169" s="104">
        <v>10</v>
      </c>
      <c r="I169" s="104">
        <v>74.3</v>
      </c>
      <c r="J169" s="35">
        <f t="shared" si="77"/>
        <v>743</v>
      </c>
      <c r="K169" s="41">
        <f t="shared" si="78"/>
        <v>743</v>
      </c>
      <c r="L169" s="42">
        <v>1</v>
      </c>
      <c r="M169" s="41">
        <f t="shared" si="79"/>
        <v>743</v>
      </c>
      <c r="N169" s="42">
        <v>1</v>
      </c>
      <c r="O169" s="41">
        <f t="shared" si="80"/>
        <v>743</v>
      </c>
      <c r="P169" s="42">
        <v>1</v>
      </c>
      <c r="Q169" s="41">
        <f t="shared" si="86"/>
        <v>743</v>
      </c>
      <c r="R169" s="42">
        <v>1</v>
      </c>
      <c r="S169" s="41">
        <f t="shared" si="87"/>
        <v>743</v>
      </c>
      <c r="T169" s="42">
        <v>1</v>
      </c>
      <c r="U169" s="41">
        <f t="shared" si="88"/>
        <v>743</v>
      </c>
      <c r="V169" s="42">
        <v>1</v>
      </c>
      <c r="W169" s="108"/>
      <c r="X169" s="74"/>
      <c r="Y169" s="41">
        <f t="shared" si="85"/>
        <v>0</v>
      </c>
      <c r="Z169" s="42"/>
      <c r="AA169" s="161"/>
      <c r="AB169" s="17"/>
      <c r="AC169" s="68">
        <f t="shared" ref="AC169:AC176" si="89">AD169*J169</f>
        <v>0</v>
      </c>
      <c r="AD169" s="42"/>
      <c r="AE169" s="42"/>
      <c r="AF169" s="75">
        <f>Table1[[#This Row],[Column33]]*Table1[[#This Row],[Column10]]</f>
        <v>0</v>
      </c>
      <c r="AG169" s="42"/>
      <c r="AH169" s="73"/>
    </row>
    <row r="170" spans="1:34" s="5" customFormat="1" ht="36" customHeight="1">
      <c r="A170" s="71"/>
      <c r="B170" s="43"/>
      <c r="C170" s="43" t="s">
        <v>212</v>
      </c>
      <c r="D170" s="35" t="s">
        <v>216</v>
      </c>
      <c r="E170" s="35" t="s">
        <v>256</v>
      </c>
      <c r="F170" s="35" t="s">
        <v>115</v>
      </c>
      <c r="G170" s="35"/>
      <c r="H170" s="104">
        <v>2</v>
      </c>
      <c r="I170" s="104">
        <v>78.900000000000006</v>
      </c>
      <c r="J170" s="35">
        <f t="shared" si="77"/>
        <v>157.80000000000001</v>
      </c>
      <c r="K170" s="41">
        <f t="shared" si="78"/>
        <v>157.80000000000001</v>
      </c>
      <c r="L170" s="42">
        <v>1</v>
      </c>
      <c r="M170" s="41">
        <f t="shared" si="79"/>
        <v>157.80000000000001</v>
      </c>
      <c r="N170" s="42">
        <v>1</v>
      </c>
      <c r="O170" s="41">
        <f t="shared" si="80"/>
        <v>157.80000000000001</v>
      </c>
      <c r="P170" s="42">
        <v>1</v>
      </c>
      <c r="Q170" s="41">
        <f t="shared" si="86"/>
        <v>157.80000000000001</v>
      </c>
      <c r="R170" s="42">
        <v>1</v>
      </c>
      <c r="S170" s="41">
        <f t="shared" si="87"/>
        <v>0</v>
      </c>
      <c r="T170" s="42"/>
      <c r="U170" s="41">
        <f t="shared" si="88"/>
        <v>0</v>
      </c>
      <c r="V170" s="42"/>
      <c r="W170" s="108"/>
      <c r="X170" s="74"/>
      <c r="Y170" s="41">
        <f t="shared" si="85"/>
        <v>0</v>
      </c>
      <c r="Z170" s="42"/>
      <c r="AA170" s="161"/>
      <c r="AB170" s="17"/>
      <c r="AC170" s="68">
        <f t="shared" si="89"/>
        <v>0</v>
      </c>
      <c r="AD170" s="42"/>
      <c r="AE170" s="42"/>
      <c r="AF170" s="75">
        <f>Table1[[#This Row],[Column33]]*Table1[[#This Row],[Column10]]</f>
        <v>0</v>
      </c>
      <c r="AG170" s="42"/>
      <c r="AH170" s="73"/>
    </row>
    <row r="171" spans="1:34" s="5" customFormat="1" ht="36" customHeight="1">
      <c r="A171" s="71"/>
      <c r="B171" s="43"/>
      <c r="C171" s="43" t="s">
        <v>212</v>
      </c>
      <c r="D171" s="35" t="s">
        <v>216</v>
      </c>
      <c r="E171" s="35" t="s">
        <v>257</v>
      </c>
      <c r="F171" s="35" t="s">
        <v>115</v>
      </c>
      <c r="G171" s="35"/>
      <c r="H171" s="104">
        <v>2</v>
      </c>
      <c r="I171" s="104">
        <v>74.099999999999994</v>
      </c>
      <c r="J171" s="35">
        <f t="shared" si="77"/>
        <v>148.19999999999999</v>
      </c>
      <c r="K171" s="41">
        <f t="shared" si="78"/>
        <v>148.19999999999999</v>
      </c>
      <c r="L171" s="42">
        <v>1</v>
      </c>
      <c r="M171" s="41">
        <f t="shared" si="79"/>
        <v>148.19999999999999</v>
      </c>
      <c r="N171" s="42">
        <v>1</v>
      </c>
      <c r="O171" s="41">
        <f t="shared" si="80"/>
        <v>148.19999999999999</v>
      </c>
      <c r="P171" s="42">
        <v>1</v>
      </c>
      <c r="Q171" s="41">
        <f t="shared" si="86"/>
        <v>148.19999999999999</v>
      </c>
      <c r="R171" s="42">
        <v>1</v>
      </c>
      <c r="S171" s="41">
        <f t="shared" si="87"/>
        <v>148.19999999999999</v>
      </c>
      <c r="T171" s="42">
        <v>1</v>
      </c>
      <c r="U171" s="41">
        <f t="shared" si="88"/>
        <v>148.19999999999999</v>
      </c>
      <c r="V171" s="42">
        <v>1</v>
      </c>
      <c r="W171" s="108"/>
      <c r="X171" s="74"/>
      <c r="Y171" s="41">
        <f t="shared" si="85"/>
        <v>0</v>
      </c>
      <c r="Z171" s="42"/>
      <c r="AA171" s="161"/>
      <c r="AB171" s="17"/>
      <c r="AC171" s="68">
        <f t="shared" si="89"/>
        <v>0</v>
      </c>
      <c r="AD171" s="42"/>
      <c r="AE171" s="42"/>
      <c r="AF171" s="75">
        <f>Table1[[#This Row],[Column33]]*Table1[[#This Row],[Column10]]</f>
        <v>0</v>
      </c>
      <c r="AG171" s="42"/>
      <c r="AH171" s="73"/>
    </row>
    <row r="172" spans="1:34" s="5" customFormat="1" ht="36" customHeight="1">
      <c r="A172" s="71"/>
      <c r="B172" s="43"/>
      <c r="C172" s="43" t="s">
        <v>217</v>
      </c>
      <c r="D172" s="35" t="s">
        <v>216</v>
      </c>
      <c r="E172" s="35" t="s">
        <v>84</v>
      </c>
      <c r="F172" s="35" t="s">
        <v>93</v>
      </c>
      <c r="G172" s="35"/>
      <c r="H172" s="104">
        <v>2</v>
      </c>
      <c r="I172" s="104">
        <v>1390.5</v>
      </c>
      <c r="J172" s="35">
        <f t="shared" si="77"/>
        <v>2781</v>
      </c>
      <c r="K172" s="41">
        <f t="shared" si="78"/>
        <v>2781</v>
      </c>
      <c r="L172" s="42">
        <v>1</v>
      </c>
      <c r="M172" s="41">
        <f t="shared" si="79"/>
        <v>2781</v>
      </c>
      <c r="N172" s="42">
        <v>1</v>
      </c>
      <c r="O172" s="41">
        <f t="shared" si="80"/>
        <v>2781</v>
      </c>
      <c r="P172" s="42">
        <v>1</v>
      </c>
      <c r="Q172" s="41">
        <f t="shared" si="86"/>
        <v>2781</v>
      </c>
      <c r="R172" s="42">
        <v>1</v>
      </c>
      <c r="S172" s="41">
        <f t="shared" si="87"/>
        <v>2781</v>
      </c>
      <c r="T172" s="42">
        <v>1</v>
      </c>
      <c r="U172" s="41">
        <f t="shared" si="88"/>
        <v>2781</v>
      </c>
      <c r="V172" s="42">
        <v>1</v>
      </c>
      <c r="W172" s="108"/>
      <c r="X172" s="74"/>
      <c r="Y172" s="41">
        <f t="shared" si="85"/>
        <v>0</v>
      </c>
      <c r="Z172" s="42"/>
      <c r="AA172" s="161"/>
      <c r="AB172" s="17"/>
      <c r="AC172" s="68">
        <f t="shared" si="89"/>
        <v>0</v>
      </c>
      <c r="AD172" s="42"/>
      <c r="AE172" s="42"/>
      <c r="AF172" s="75">
        <f>Table1[[#This Row],[Column33]]*Table1[[#This Row],[Column10]]</f>
        <v>0</v>
      </c>
      <c r="AG172" s="42"/>
      <c r="AH172" s="73"/>
    </row>
    <row r="173" spans="1:34" s="5" customFormat="1" ht="36" customHeight="1">
      <c r="A173" s="71"/>
      <c r="B173" s="43"/>
      <c r="C173" s="43" t="s">
        <v>217</v>
      </c>
      <c r="D173" s="35" t="s">
        <v>216</v>
      </c>
      <c r="E173" s="35" t="s">
        <v>97</v>
      </c>
      <c r="F173" s="35" t="s">
        <v>93</v>
      </c>
      <c r="G173" s="35"/>
      <c r="H173" s="104">
        <v>1</v>
      </c>
      <c r="I173" s="104">
        <v>1420.5</v>
      </c>
      <c r="J173" s="35">
        <f t="shared" si="77"/>
        <v>1420.5</v>
      </c>
      <c r="K173" s="41">
        <f t="shared" si="78"/>
        <v>1420.5</v>
      </c>
      <c r="L173" s="42">
        <v>1</v>
      </c>
      <c r="M173" s="41">
        <f t="shared" si="79"/>
        <v>1420.5</v>
      </c>
      <c r="N173" s="42">
        <v>1</v>
      </c>
      <c r="O173" s="41">
        <f t="shared" si="80"/>
        <v>1420.5</v>
      </c>
      <c r="P173" s="42">
        <v>1</v>
      </c>
      <c r="Q173" s="41">
        <f t="shared" si="86"/>
        <v>1420.5</v>
      </c>
      <c r="R173" s="42">
        <v>1</v>
      </c>
      <c r="S173" s="41">
        <f t="shared" si="87"/>
        <v>1420.5</v>
      </c>
      <c r="T173" s="42">
        <v>1</v>
      </c>
      <c r="U173" s="41">
        <f t="shared" si="88"/>
        <v>1420.5</v>
      </c>
      <c r="V173" s="42">
        <v>1</v>
      </c>
      <c r="W173" s="108"/>
      <c r="X173" s="74"/>
      <c r="Y173" s="41">
        <f t="shared" si="85"/>
        <v>1420.5</v>
      </c>
      <c r="Z173" s="42">
        <v>1</v>
      </c>
      <c r="AA173" s="161"/>
      <c r="AB173" s="17"/>
      <c r="AC173" s="68">
        <f t="shared" si="89"/>
        <v>1420.5</v>
      </c>
      <c r="AD173" s="42">
        <v>1</v>
      </c>
      <c r="AE173" s="42" t="s">
        <v>554</v>
      </c>
      <c r="AF173" s="75">
        <f>Table1[[#This Row],[Column33]]*Table1[[#This Row],[Column10]]</f>
        <v>0</v>
      </c>
      <c r="AG173" s="42"/>
      <c r="AH173" s="73"/>
    </row>
    <row r="174" spans="1:34" s="5" customFormat="1" ht="36" customHeight="1">
      <c r="A174" s="71"/>
      <c r="B174" s="43"/>
      <c r="C174" s="43" t="s">
        <v>217</v>
      </c>
      <c r="D174" s="35" t="s">
        <v>216</v>
      </c>
      <c r="E174" s="35" t="s">
        <v>98</v>
      </c>
      <c r="F174" s="35" t="s">
        <v>93</v>
      </c>
      <c r="G174" s="35"/>
      <c r="H174" s="104">
        <v>1</v>
      </c>
      <c r="I174" s="104">
        <v>1452.2</v>
      </c>
      <c r="J174" s="35">
        <f t="shared" si="77"/>
        <v>1452.2</v>
      </c>
      <c r="K174" s="41">
        <f t="shared" si="78"/>
        <v>1452.2</v>
      </c>
      <c r="L174" s="42">
        <v>1</v>
      </c>
      <c r="M174" s="41">
        <f t="shared" si="79"/>
        <v>1452.2</v>
      </c>
      <c r="N174" s="42">
        <v>1</v>
      </c>
      <c r="O174" s="41">
        <f t="shared" si="80"/>
        <v>1452.2</v>
      </c>
      <c r="P174" s="42">
        <v>1</v>
      </c>
      <c r="Q174" s="41">
        <f t="shared" si="86"/>
        <v>1452.2</v>
      </c>
      <c r="R174" s="42">
        <v>1</v>
      </c>
      <c r="S174" s="41">
        <f t="shared" si="87"/>
        <v>1452.2</v>
      </c>
      <c r="T174" s="42">
        <v>1</v>
      </c>
      <c r="U174" s="41">
        <f t="shared" si="88"/>
        <v>1452.2</v>
      </c>
      <c r="V174" s="42">
        <v>1</v>
      </c>
      <c r="W174" s="108"/>
      <c r="X174" s="74"/>
      <c r="Y174" s="41">
        <f t="shared" si="85"/>
        <v>0</v>
      </c>
      <c r="Z174" s="42"/>
      <c r="AA174" s="161"/>
      <c r="AB174" s="17"/>
      <c r="AC174" s="68">
        <f t="shared" si="89"/>
        <v>0</v>
      </c>
      <c r="AD174" s="42"/>
      <c r="AE174" s="42"/>
      <c r="AF174" s="75">
        <f>Table1[[#This Row],[Column33]]*Table1[[#This Row],[Column10]]</f>
        <v>0</v>
      </c>
      <c r="AG174" s="42"/>
      <c r="AH174" s="73"/>
    </row>
    <row r="175" spans="1:34" s="5" customFormat="1" ht="36" customHeight="1">
      <c r="A175" s="71"/>
      <c r="B175" s="43"/>
      <c r="C175" s="43" t="s">
        <v>221</v>
      </c>
      <c r="D175" s="35" t="s">
        <v>216</v>
      </c>
      <c r="E175" s="35" t="s">
        <v>103</v>
      </c>
      <c r="F175" s="35" t="s">
        <v>93</v>
      </c>
      <c r="G175" s="35"/>
      <c r="H175" s="104">
        <v>3</v>
      </c>
      <c r="I175" s="104">
        <v>128.6</v>
      </c>
      <c r="J175" s="35">
        <f t="shared" ref="J175:J197" si="90">I175*H175</f>
        <v>385.79999999999995</v>
      </c>
      <c r="K175" s="41">
        <f t="shared" ref="K175:K228" si="91">L175*$J175</f>
        <v>385.79999999999995</v>
      </c>
      <c r="L175" s="42">
        <v>1</v>
      </c>
      <c r="M175" s="41">
        <f t="shared" ref="M175:M228" si="92">N175*$J175</f>
        <v>385.79999999999995</v>
      </c>
      <c r="N175" s="42">
        <v>1</v>
      </c>
      <c r="O175" s="41">
        <f t="shared" ref="O175:O198" si="93">P175*$J175</f>
        <v>385.79999999999995</v>
      </c>
      <c r="P175" s="42">
        <v>1</v>
      </c>
      <c r="Q175" s="41">
        <f t="shared" si="86"/>
        <v>385.79999999999995</v>
      </c>
      <c r="R175" s="42">
        <v>1</v>
      </c>
      <c r="S175" s="41">
        <f t="shared" si="87"/>
        <v>385.79999999999995</v>
      </c>
      <c r="T175" s="42">
        <v>1</v>
      </c>
      <c r="U175" s="41">
        <f t="shared" si="88"/>
        <v>385.79999999999995</v>
      </c>
      <c r="V175" s="42">
        <v>1</v>
      </c>
      <c r="W175" s="108"/>
      <c r="X175" s="74"/>
      <c r="Y175" s="41">
        <f t="shared" si="85"/>
        <v>0</v>
      </c>
      <c r="Z175" s="42"/>
      <c r="AA175" s="161"/>
      <c r="AB175" s="17"/>
      <c r="AC175" s="68">
        <f t="shared" si="89"/>
        <v>0</v>
      </c>
      <c r="AD175" s="42"/>
      <c r="AE175" s="42"/>
      <c r="AF175" s="75">
        <f>Table1[[#This Row],[Column33]]*Table1[[#This Row],[Column10]]</f>
        <v>0</v>
      </c>
      <c r="AG175" s="42"/>
      <c r="AH175" s="73"/>
    </row>
    <row r="176" spans="1:34" s="5" customFormat="1" ht="36" customHeight="1">
      <c r="A176" s="71"/>
      <c r="B176" s="43"/>
      <c r="C176" s="43" t="s">
        <v>221</v>
      </c>
      <c r="D176" s="35" t="s">
        <v>216</v>
      </c>
      <c r="E176" s="35" t="s">
        <v>104</v>
      </c>
      <c r="F176" s="35" t="s">
        <v>93</v>
      </c>
      <c r="G176" s="35"/>
      <c r="H176" s="104">
        <v>1</v>
      </c>
      <c r="I176" s="104">
        <v>143.5</v>
      </c>
      <c r="J176" s="35">
        <f t="shared" si="90"/>
        <v>143.5</v>
      </c>
      <c r="K176" s="41">
        <f t="shared" si="91"/>
        <v>143.5</v>
      </c>
      <c r="L176" s="42">
        <v>1</v>
      </c>
      <c r="M176" s="41">
        <f t="shared" si="92"/>
        <v>143.5</v>
      </c>
      <c r="N176" s="42">
        <v>1</v>
      </c>
      <c r="O176" s="41">
        <f t="shared" si="93"/>
        <v>143.5</v>
      </c>
      <c r="P176" s="42">
        <v>1</v>
      </c>
      <c r="Q176" s="41">
        <f t="shared" si="86"/>
        <v>143.5</v>
      </c>
      <c r="R176" s="42">
        <v>1</v>
      </c>
      <c r="S176" s="41">
        <f t="shared" si="87"/>
        <v>143.5</v>
      </c>
      <c r="T176" s="42">
        <v>1</v>
      </c>
      <c r="U176" s="41">
        <f t="shared" si="88"/>
        <v>143.5</v>
      </c>
      <c r="V176" s="42">
        <v>1</v>
      </c>
      <c r="W176" s="108"/>
      <c r="X176" s="74"/>
      <c r="Y176" s="41">
        <f t="shared" si="85"/>
        <v>0</v>
      </c>
      <c r="Z176" s="42"/>
      <c r="AA176" s="161"/>
      <c r="AB176" s="17"/>
      <c r="AC176" s="68">
        <f t="shared" si="89"/>
        <v>0</v>
      </c>
      <c r="AD176" s="42"/>
      <c r="AE176" s="42"/>
      <c r="AF176" s="75">
        <f>Table1[[#This Row],[Column33]]*Table1[[#This Row],[Column10]]</f>
        <v>0</v>
      </c>
      <c r="AG176" s="42"/>
      <c r="AH176" s="73"/>
    </row>
    <row r="177" spans="1:34" s="5" customFormat="1" ht="36" customHeight="1">
      <c r="A177" s="71"/>
      <c r="B177" s="43"/>
      <c r="C177" s="43" t="s">
        <v>221</v>
      </c>
      <c r="D177" s="35" t="s">
        <v>216</v>
      </c>
      <c r="E177" s="35" t="s">
        <v>105</v>
      </c>
      <c r="F177" s="35" t="s">
        <v>93</v>
      </c>
      <c r="G177" s="35"/>
      <c r="H177" s="104">
        <v>1</v>
      </c>
      <c r="I177" s="104">
        <v>215.6</v>
      </c>
      <c r="J177" s="35">
        <f t="shared" si="90"/>
        <v>215.6</v>
      </c>
      <c r="K177" s="41">
        <f t="shared" si="91"/>
        <v>215.6</v>
      </c>
      <c r="L177" s="42">
        <v>1</v>
      </c>
      <c r="M177" s="41">
        <f t="shared" si="92"/>
        <v>215.6</v>
      </c>
      <c r="N177" s="42">
        <v>1</v>
      </c>
      <c r="O177" s="41">
        <f t="shared" si="93"/>
        <v>215.6</v>
      </c>
      <c r="P177" s="42">
        <v>1</v>
      </c>
      <c r="Q177" s="41">
        <f t="shared" ref="Q177:Q197" si="94">R177*$J177</f>
        <v>215.6</v>
      </c>
      <c r="R177" s="42">
        <v>1</v>
      </c>
      <c r="S177" s="41">
        <f t="shared" ref="S177:S198" si="95">T177*$J177</f>
        <v>215.6</v>
      </c>
      <c r="T177" s="42">
        <v>1</v>
      </c>
      <c r="U177" s="41">
        <f t="shared" ref="U177:U197" si="96">V177*$J177</f>
        <v>215.6</v>
      </c>
      <c r="V177" s="42">
        <v>1</v>
      </c>
      <c r="W177" s="108"/>
      <c r="X177" s="74"/>
      <c r="Y177" s="41">
        <f t="shared" si="85"/>
        <v>0</v>
      </c>
      <c r="Z177" s="42"/>
      <c r="AA177" s="161"/>
      <c r="AB177" s="17"/>
      <c r="AC177" s="41">
        <f t="shared" ref="AC177:AC190" si="97">AD177*$J177</f>
        <v>0</v>
      </c>
      <c r="AD177" s="42"/>
      <c r="AE177" s="42"/>
      <c r="AF177" s="75">
        <f>Table1[[#This Row],[Column33]]*Table1[[#This Row],[Column10]]</f>
        <v>0</v>
      </c>
      <c r="AG177" s="42"/>
      <c r="AH177" s="73"/>
    </row>
    <row r="178" spans="1:34" s="5" customFormat="1" ht="36" customHeight="1">
      <c r="A178" s="71"/>
      <c r="B178" s="43"/>
      <c r="C178" s="43" t="s">
        <v>221</v>
      </c>
      <c r="D178" s="35" t="s">
        <v>216</v>
      </c>
      <c r="E178" s="35" t="s">
        <v>165</v>
      </c>
      <c r="F178" s="35" t="s">
        <v>93</v>
      </c>
      <c r="G178" s="35"/>
      <c r="H178" s="104">
        <v>1</v>
      </c>
      <c r="I178" s="104">
        <v>181.3</v>
      </c>
      <c r="J178" s="35">
        <f t="shared" si="90"/>
        <v>181.3</v>
      </c>
      <c r="K178" s="41">
        <f t="shared" si="91"/>
        <v>181.3</v>
      </c>
      <c r="L178" s="42">
        <v>1</v>
      </c>
      <c r="M178" s="41">
        <f t="shared" si="92"/>
        <v>181.3</v>
      </c>
      <c r="N178" s="42">
        <v>1</v>
      </c>
      <c r="O178" s="41">
        <f t="shared" si="93"/>
        <v>181.3</v>
      </c>
      <c r="P178" s="42">
        <v>1</v>
      </c>
      <c r="Q178" s="41">
        <f t="shared" si="94"/>
        <v>181.3</v>
      </c>
      <c r="R178" s="42">
        <v>1</v>
      </c>
      <c r="S178" s="41">
        <f t="shared" si="95"/>
        <v>181.3</v>
      </c>
      <c r="T178" s="42">
        <v>1</v>
      </c>
      <c r="U178" s="41">
        <f t="shared" si="96"/>
        <v>181.3</v>
      </c>
      <c r="V178" s="42">
        <v>1</v>
      </c>
      <c r="W178" s="108"/>
      <c r="X178" s="74"/>
      <c r="Y178" s="41">
        <f t="shared" si="85"/>
        <v>0</v>
      </c>
      <c r="Z178" s="42"/>
      <c r="AA178" s="161"/>
      <c r="AB178" s="17"/>
      <c r="AC178" s="41">
        <f t="shared" si="97"/>
        <v>0</v>
      </c>
      <c r="AD178" s="42"/>
      <c r="AE178" s="42"/>
      <c r="AF178" s="75">
        <f>Table1[[#This Row],[Column33]]*Table1[[#This Row],[Column10]]</f>
        <v>0</v>
      </c>
      <c r="AG178" s="42"/>
      <c r="AH178" s="73"/>
    </row>
    <row r="179" spans="1:34" s="5" customFormat="1" ht="36" customHeight="1">
      <c r="A179" s="71"/>
      <c r="B179" s="43"/>
      <c r="C179" s="43" t="s">
        <v>227</v>
      </c>
      <c r="D179" s="35" t="s">
        <v>216</v>
      </c>
      <c r="E179" s="35" t="s">
        <v>171</v>
      </c>
      <c r="F179" s="35" t="s">
        <v>93</v>
      </c>
      <c r="G179" s="35"/>
      <c r="H179" s="104">
        <v>1</v>
      </c>
      <c r="I179" s="104">
        <v>2951.3</v>
      </c>
      <c r="J179" s="35">
        <f t="shared" si="90"/>
        <v>2951.3</v>
      </c>
      <c r="K179" s="41">
        <f t="shared" si="91"/>
        <v>2951.3</v>
      </c>
      <c r="L179" s="42">
        <v>1</v>
      </c>
      <c r="M179" s="41">
        <f t="shared" si="92"/>
        <v>2951.3</v>
      </c>
      <c r="N179" s="42">
        <v>1</v>
      </c>
      <c r="O179" s="41">
        <f t="shared" si="93"/>
        <v>2951.3</v>
      </c>
      <c r="P179" s="42">
        <v>1</v>
      </c>
      <c r="Q179" s="41">
        <f t="shared" si="94"/>
        <v>2951.3</v>
      </c>
      <c r="R179" s="42">
        <v>1</v>
      </c>
      <c r="S179" s="41">
        <f t="shared" si="95"/>
        <v>0</v>
      </c>
      <c r="T179" s="42"/>
      <c r="U179" s="41">
        <f t="shared" si="96"/>
        <v>0</v>
      </c>
      <c r="V179" s="42"/>
      <c r="W179" s="108"/>
      <c r="X179" s="74"/>
      <c r="Y179" s="41">
        <f t="shared" si="85"/>
        <v>0</v>
      </c>
      <c r="Z179" s="42"/>
      <c r="AA179" s="161"/>
      <c r="AB179" s="17"/>
      <c r="AC179" s="41">
        <f t="shared" si="97"/>
        <v>0</v>
      </c>
      <c r="AD179" s="42"/>
      <c r="AE179" s="42"/>
      <c r="AF179" s="75">
        <f>Table1[[#This Row],[Column33]]*Table1[[#This Row],[Column10]]</f>
        <v>0</v>
      </c>
      <c r="AG179" s="42"/>
      <c r="AH179" s="73"/>
    </row>
    <row r="180" spans="1:34" s="5" customFormat="1" ht="36" customHeight="1">
      <c r="A180" s="71"/>
      <c r="B180" s="43"/>
      <c r="C180" s="43" t="s">
        <v>227</v>
      </c>
      <c r="D180" s="35" t="s">
        <v>216</v>
      </c>
      <c r="E180" s="35" t="s">
        <v>172</v>
      </c>
      <c r="F180" s="35" t="s">
        <v>93</v>
      </c>
      <c r="G180" s="35"/>
      <c r="H180" s="104">
        <v>1</v>
      </c>
      <c r="I180" s="104">
        <v>2491.1</v>
      </c>
      <c r="J180" s="35">
        <f t="shared" si="90"/>
        <v>2491.1</v>
      </c>
      <c r="K180" s="41">
        <f t="shared" si="91"/>
        <v>2491.1</v>
      </c>
      <c r="L180" s="42">
        <v>1</v>
      </c>
      <c r="M180" s="41">
        <f t="shared" si="92"/>
        <v>2491.1</v>
      </c>
      <c r="N180" s="42">
        <v>1</v>
      </c>
      <c r="O180" s="41">
        <f t="shared" si="93"/>
        <v>2491.1</v>
      </c>
      <c r="P180" s="42">
        <v>1</v>
      </c>
      <c r="Q180" s="41">
        <f t="shared" si="94"/>
        <v>0</v>
      </c>
      <c r="R180" s="42"/>
      <c r="S180" s="41">
        <f t="shared" si="95"/>
        <v>0</v>
      </c>
      <c r="T180" s="42"/>
      <c r="U180" s="41">
        <f t="shared" si="96"/>
        <v>0</v>
      </c>
      <c r="V180" s="42"/>
      <c r="W180" s="108"/>
      <c r="X180" s="74"/>
      <c r="Y180" s="41">
        <f t="shared" si="85"/>
        <v>0</v>
      </c>
      <c r="Z180" s="42"/>
      <c r="AA180" s="161"/>
      <c r="AB180" s="17"/>
      <c r="AC180" s="41">
        <f t="shared" si="97"/>
        <v>0</v>
      </c>
      <c r="AD180" s="42"/>
      <c r="AE180" s="42"/>
      <c r="AF180" s="75">
        <f>Table1[[#This Row],[Column33]]*Table1[[#This Row],[Column10]]</f>
        <v>0</v>
      </c>
      <c r="AG180" s="42"/>
      <c r="AH180" s="73"/>
    </row>
    <row r="181" spans="1:34" s="5" customFormat="1" ht="36" customHeight="1">
      <c r="A181" s="71"/>
      <c r="B181" s="43"/>
      <c r="C181" s="43" t="s">
        <v>227</v>
      </c>
      <c r="D181" s="35" t="s">
        <v>216</v>
      </c>
      <c r="E181" s="35" t="s">
        <v>173</v>
      </c>
      <c r="F181" s="35" t="s">
        <v>93</v>
      </c>
      <c r="G181" s="35"/>
      <c r="H181" s="104">
        <v>1</v>
      </c>
      <c r="I181" s="104">
        <v>1708.1</v>
      </c>
      <c r="J181" s="35">
        <f t="shared" si="90"/>
        <v>1708.1</v>
      </c>
      <c r="K181" s="41">
        <f t="shared" si="91"/>
        <v>1708.1</v>
      </c>
      <c r="L181" s="42">
        <v>1</v>
      </c>
      <c r="M181" s="41">
        <f t="shared" si="92"/>
        <v>1708.1</v>
      </c>
      <c r="N181" s="42">
        <v>1</v>
      </c>
      <c r="O181" s="41">
        <f t="shared" si="93"/>
        <v>1708.1</v>
      </c>
      <c r="P181" s="42">
        <v>1</v>
      </c>
      <c r="Q181" s="41">
        <f t="shared" si="94"/>
        <v>1708.1</v>
      </c>
      <c r="R181" s="42">
        <v>1</v>
      </c>
      <c r="S181" s="41">
        <f t="shared" si="95"/>
        <v>1708.1</v>
      </c>
      <c r="T181" s="42">
        <v>1</v>
      </c>
      <c r="U181" s="41">
        <f t="shared" si="96"/>
        <v>1708.1</v>
      </c>
      <c r="V181" s="42">
        <v>1</v>
      </c>
      <c r="W181" s="108"/>
      <c r="X181" s="74"/>
      <c r="Y181" s="41">
        <f t="shared" si="85"/>
        <v>0</v>
      </c>
      <c r="Z181" s="42"/>
      <c r="AA181" s="161"/>
      <c r="AB181" s="17"/>
      <c r="AC181" s="41">
        <f t="shared" si="97"/>
        <v>0</v>
      </c>
      <c r="AD181" s="42"/>
      <c r="AE181" s="42"/>
      <c r="AF181" s="75">
        <f>Table1[[#This Row],[Column33]]*Table1[[#This Row],[Column10]]</f>
        <v>0</v>
      </c>
      <c r="AG181" s="42"/>
      <c r="AH181" s="73"/>
    </row>
    <row r="182" spans="1:34" s="5" customFormat="1" ht="36" customHeight="1">
      <c r="A182" s="71"/>
      <c r="B182" s="43"/>
      <c r="C182" s="43" t="s">
        <v>227</v>
      </c>
      <c r="D182" s="35" t="s">
        <v>216</v>
      </c>
      <c r="E182" s="35" t="s">
        <v>174</v>
      </c>
      <c r="F182" s="35" t="s">
        <v>93</v>
      </c>
      <c r="G182" s="35"/>
      <c r="H182" s="104">
        <v>1</v>
      </c>
      <c r="I182" s="104">
        <v>1619.1</v>
      </c>
      <c r="J182" s="35">
        <f t="shared" si="90"/>
        <v>1619.1</v>
      </c>
      <c r="K182" s="41">
        <f t="shared" si="91"/>
        <v>1619.1</v>
      </c>
      <c r="L182" s="42">
        <v>1</v>
      </c>
      <c r="M182" s="41">
        <f t="shared" si="92"/>
        <v>1619.1</v>
      </c>
      <c r="N182" s="42">
        <v>1</v>
      </c>
      <c r="O182" s="41">
        <f t="shared" si="93"/>
        <v>1619.1</v>
      </c>
      <c r="P182" s="42">
        <v>1</v>
      </c>
      <c r="Q182" s="41">
        <f t="shared" si="94"/>
        <v>1619.1</v>
      </c>
      <c r="R182" s="42">
        <v>1</v>
      </c>
      <c r="S182" s="41">
        <f t="shared" si="95"/>
        <v>1619.1</v>
      </c>
      <c r="T182" s="42">
        <v>1</v>
      </c>
      <c r="U182" s="41">
        <f t="shared" si="96"/>
        <v>1619.1</v>
      </c>
      <c r="V182" s="42">
        <v>1</v>
      </c>
      <c r="W182" s="108"/>
      <c r="X182" s="74"/>
      <c r="Y182" s="41">
        <f t="shared" si="85"/>
        <v>0</v>
      </c>
      <c r="Z182" s="42"/>
      <c r="AA182" s="161"/>
      <c r="AB182" s="17"/>
      <c r="AC182" s="41">
        <f t="shared" si="97"/>
        <v>0</v>
      </c>
      <c r="AD182" s="42"/>
      <c r="AE182" s="42"/>
      <c r="AF182" s="75">
        <f>Table1[[#This Row],[Column33]]*Table1[[#This Row],[Column10]]</f>
        <v>0</v>
      </c>
      <c r="AG182" s="42"/>
      <c r="AH182" s="73"/>
    </row>
    <row r="183" spans="1:34" s="5" customFormat="1" ht="36" customHeight="1">
      <c r="A183" s="71"/>
      <c r="B183" s="43"/>
      <c r="C183" s="43" t="s">
        <v>227</v>
      </c>
      <c r="D183" s="35" t="s">
        <v>216</v>
      </c>
      <c r="E183" s="35" t="s">
        <v>175</v>
      </c>
      <c r="F183" s="35" t="s">
        <v>93</v>
      </c>
      <c r="G183" s="35"/>
      <c r="H183" s="104">
        <v>1</v>
      </c>
      <c r="I183" s="104">
        <v>3363.8</v>
      </c>
      <c r="J183" s="35">
        <f t="shared" si="90"/>
        <v>3363.8</v>
      </c>
      <c r="K183" s="41">
        <f t="shared" si="91"/>
        <v>3363.8</v>
      </c>
      <c r="L183" s="42">
        <v>1</v>
      </c>
      <c r="M183" s="41">
        <f t="shared" si="92"/>
        <v>3363.8</v>
      </c>
      <c r="N183" s="42">
        <v>1</v>
      </c>
      <c r="O183" s="41">
        <f t="shared" si="93"/>
        <v>3363.8</v>
      </c>
      <c r="P183" s="42">
        <v>1</v>
      </c>
      <c r="Q183" s="41">
        <f t="shared" si="94"/>
        <v>3363.8</v>
      </c>
      <c r="R183" s="42">
        <v>1</v>
      </c>
      <c r="S183" s="41">
        <f t="shared" si="95"/>
        <v>0</v>
      </c>
      <c r="T183" s="42"/>
      <c r="U183" s="41">
        <f t="shared" si="96"/>
        <v>0</v>
      </c>
      <c r="V183" s="42"/>
      <c r="W183" s="108"/>
      <c r="X183" s="74"/>
      <c r="Y183" s="41">
        <f t="shared" si="85"/>
        <v>0</v>
      </c>
      <c r="Z183" s="42"/>
      <c r="AA183" s="161"/>
      <c r="AB183" s="17"/>
      <c r="AC183" s="41">
        <f t="shared" si="97"/>
        <v>0</v>
      </c>
      <c r="AD183" s="42"/>
      <c r="AE183" s="42"/>
      <c r="AF183" s="75">
        <f>Table1[[#This Row],[Column33]]*Table1[[#This Row],[Column10]]</f>
        <v>0</v>
      </c>
      <c r="AG183" s="42"/>
      <c r="AH183" s="73"/>
    </row>
    <row r="184" spans="1:34" s="5" customFormat="1" ht="36" customHeight="1">
      <c r="A184" s="71"/>
      <c r="B184" s="43"/>
      <c r="C184" s="43" t="s">
        <v>227</v>
      </c>
      <c r="D184" s="35" t="s">
        <v>216</v>
      </c>
      <c r="E184" s="35" t="s">
        <v>176</v>
      </c>
      <c r="F184" s="35" t="s">
        <v>93</v>
      </c>
      <c r="G184" s="35"/>
      <c r="H184" s="104">
        <v>1</v>
      </c>
      <c r="I184" s="104">
        <v>3363.8</v>
      </c>
      <c r="J184" s="35">
        <f t="shared" si="90"/>
        <v>3363.8</v>
      </c>
      <c r="K184" s="41">
        <f t="shared" si="91"/>
        <v>3363.8</v>
      </c>
      <c r="L184" s="42">
        <v>1</v>
      </c>
      <c r="M184" s="41">
        <f t="shared" si="92"/>
        <v>3363.8</v>
      </c>
      <c r="N184" s="42">
        <v>1</v>
      </c>
      <c r="O184" s="41">
        <f t="shared" si="93"/>
        <v>3363.8</v>
      </c>
      <c r="P184" s="42">
        <v>1</v>
      </c>
      <c r="Q184" s="41">
        <f t="shared" si="94"/>
        <v>3363.8</v>
      </c>
      <c r="R184" s="42">
        <v>1</v>
      </c>
      <c r="S184" s="41">
        <f t="shared" si="95"/>
        <v>0</v>
      </c>
      <c r="T184" s="42"/>
      <c r="U184" s="41">
        <f t="shared" si="96"/>
        <v>0</v>
      </c>
      <c r="V184" s="42"/>
      <c r="W184" s="108"/>
      <c r="X184" s="74"/>
      <c r="Y184" s="41">
        <f t="shared" si="85"/>
        <v>0</v>
      </c>
      <c r="Z184" s="42"/>
      <c r="AA184" s="161"/>
      <c r="AB184" s="17"/>
      <c r="AC184" s="41">
        <f t="shared" si="97"/>
        <v>0</v>
      </c>
      <c r="AD184" s="42"/>
      <c r="AE184" s="42"/>
      <c r="AF184" s="75">
        <f>Table1[[#This Row],[Column33]]*Table1[[#This Row],[Column10]]</f>
        <v>0</v>
      </c>
      <c r="AG184" s="42"/>
      <c r="AH184" s="73"/>
    </row>
    <row r="185" spans="1:34" s="5" customFormat="1" ht="36" customHeight="1">
      <c r="A185" s="71"/>
      <c r="B185" s="43"/>
      <c r="C185" s="43" t="s">
        <v>227</v>
      </c>
      <c r="D185" s="35" t="s">
        <v>216</v>
      </c>
      <c r="E185" s="35" t="s">
        <v>177</v>
      </c>
      <c r="F185" s="35" t="s">
        <v>93</v>
      </c>
      <c r="G185" s="35"/>
      <c r="H185" s="104">
        <v>1</v>
      </c>
      <c r="I185" s="104">
        <v>3058.9</v>
      </c>
      <c r="J185" s="35">
        <f t="shared" si="90"/>
        <v>3058.9</v>
      </c>
      <c r="K185" s="41">
        <f t="shared" si="91"/>
        <v>3058.9</v>
      </c>
      <c r="L185" s="42">
        <v>1</v>
      </c>
      <c r="M185" s="41">
        <f t="shared" si="92"/>
        <v>3058.9</v>
      </c>
      <c r="N185" s="42">
        <v>1</v>
      </c>
      <c r="O185" s="41">
        <f t="shared" si="93"/>
        <v>3058.9</v>
      </c>
      <c r="P185" s="42">
        <v>1</v>
      </c>
      <c r="Q185" s="41">
        <f t="shared" si="94"/>
        <v>3058.9</v>
      </c>
      <c r="R185" s="42">
        <v>1</v>
      </c>
      <c r="S185" s="41">
        <f t="shared" si="95"/>
        <v>0</v>
      </c>
      <c r="T185" s="42"/>
      <c r="U185" s="41">
        <f t="shared" si="96"/>
        <v>0</v>
      </c>
      <c r="V185" s="42"/>
      <c r="W185" s="108"/>
      <c r="X185" s="74"/>
      <c r="Y185" s="41">
        <f t="shared" si="85"/>
        <v>0</v>
      </c>
      <c r="Z185" s="42"/>
      <c r="AA185" s="161"/>
      <c r="AB185" s="17"/>
      <c r="AC185" s="41">
        <f t="shared" si="97"/>
        <v>0</v>
      </c>
      <c r="AD185" s="42"/>
      <c r="AE185" s="42"/>
      <c r="AF185" s="75">
        <f>Table1[[#This Row],[Column33]]*Table1[[#This Row],[Column10]]</f>
        <v>0</v>
      </c>
      <c r="AG185" s="42"/>
      <c r="AH185" s="73"/>
    </row>
    <row r="186" spans="1:34" s="5" customFormat="1" ht="36" customHeight="1">
      <c r="A186" s="71"/>
      <c r="B186" s="43"/>
      <c r="C186" s="43" t="s">
        <v>227</v>
      </c>
      <c r="D186" s="35" t="s">
        <v>216</v>
      </c>
      <c r="E186" s="35" t="s">
        <v>178</v>
      </c>
      <c r="F186" s="35" t="s">
        <v>93</v>
      </c>
      <c r="G186" s="35"/>
      <c r="H186" s="104">
        <v>1</v>
      </c>
      <c r="I186" s="104">
        <v>3058.9</v>
      </c>
      <c r="J186" s="35">
        <f t="shared" si="90"/>
        <v>3058.9</v>
      </c>
      <c r="K186" s="41">
        <f t="shared" si="91"/>
        <v>3058.9</v>
      </c>
      <c r="L186" s="42">
        <v>1</v>
      </c>
      <c r="M186" s="41">
        <f t="shared" si="92"/>
        <v>3058.9</v>
      </c>
      <c r="N186" s="42">
        <v>1</v>
      </c>
      <c r="O186" s="41">
        <f t="shared" si="93"/>
        <v>3058.9</v>
      </c>
      <c r="P186" s="42">
        <v>1</v>
      </c>
      <c r="Q186" s="41">
        <f t="shared" si="94"/>
        <v>3058.9</v>
      </c>
      <c r="R186" s="42">
        <v>1</v>
      </c>
      <c r="S186" s="41">
        <f t="shared" si="95"/>
        <v>0</v>
      </c>
      <c r="T186" s="42"/>
      <c r="U186" s="41">
        <f t="shared" si="96"/>
        <v>0</v>
      </c>
      <c r="V186" s="42"/>
      <c r="W186" s="108"/>
      <c r="X186" s="74"/>
      <c r="Y186" s="41">
        <f t="shared" si="85"/>
        <v>0</v>
      </c>
      <c r="Z186" s="42"/>
      <c r="AA186" s="161"/>
      <c r="AB186" s="17"/>
      <c r="AC186" s="41">
        <f t="shared" si="97"/>
        <v>0</v>
      </c>
      <c r="AD186" s="42"/>
      <c r="AE186" s="42"/>
      <c r="AF186" s="75">
        <f>Table1[[#This Row],[Column33]]*Table1[[#This Row],[Column10]]</f>
        <v>0</v>
      </c>
      <c r="AG186" s="42"/>
      <c r="AH186" s="73"/>
    </row>
    <row r="187" spans="1:34" s="5" customFormat="1" ht="37.5" customHeight="1">
      <c r="A187" s="71"/>
      <c r="B187" s="43"/>
      <c r="C187" s="43" t="s">
        <v>227</v>
      </c>
      <c r="D187" s="35" t="s">
        <v>216</v>
      </c>
      <c r="E187" s="35" t="s">
        <v>179</v>
      </c>
      <c r="F187" s="35" t="s">
        <v>93</v>
      </c>
      <c r="G187" s="35"/>
      <c r="H187" s="104">
        <v>1</v>
      </c>
      <c r="I187" s="104">
        <v>2538.6999999999998</v>
      </c>
      <c r="J187" s="35">
        <f t="shared" si="90"/>
        <v>2538.6999999999998</v>
      </c>
      <c r="K187" s="41">
        <f t="shared" si="91"/>
        <v>2538.6999999999998</v>
      </c>
      <c r="L187" s="42">
        <v>1</v>
      </c>
      <c r="M187" s="41">
        <f t="shared" si="92"/>
        <v>2538.6999999999998</v>
      </c>
      <c r="N187" s="42">
        <v>1</v>
      </c>
      <c r="O187" s="41">
        <f t="shared" si="93"/>
        <v>2538.6999999999998</v>
      </c>
      <c r="P187" s="42">
        <v>1</v>
      </c>
      <c r="Q187" s="41">
        <f t="shared" si="94"/>
        <v>2538.6999999999998</v>
      </c>
      <c r="R187" s="42">
        <v>1</v>
      </c>
      <c r="S187" s="41">
        <f t="shared" si="95"/>
        <v>0</v>
      </c>
      <c r="T187" s="42"/>
      <c r="U187" s="41">
        <f t="shared" si="96"/>
        <v>0</v>
      </c>
      <c r="V187" s="42"/>
      <c r="W187" s="108"/>
      <c r="X187" s="74"/>
      <c r="Y187" s="41">
        <f t="shared" si="85"/>
        <v>0</v>
      </c>
      <c r="Z187" s="42"/>
      <c r="AA187" s="161"/>
      <c r="AB187" s="17"/>
      <c r="AC187" s="41">
        <f t="shared" si="97"/>
        <v>0</v>
      </c>
      <c r="AD187" s="42"/>
      <c r="AE187" s="42"/>
      <c r="AF187" s="75">
        <f>Table1[[#This Row],[Column33]]*Table1[[#This Row],[Column10]]</f>
        <v>0</v>
      </c>
      <c r="AG187" s="42"/>
      <c r="AH187" s="73"/>
    </row>
    <row r="188" spans="1:34" s="5" customFormat="1" ht="37.5" customHeight="1">
      <c r="A188" s="71"/>
      <c r="B188" s="43"/>
      <c r="C188" s="43" t="s">
        <v>227</v>
      </c>
      <c r="D188" s="35" t="s">
        <v>216</v>
      </c>
      <c r="E188" s="35" t="s">
        <v>180</v>
      </c>
      <c r="F188" s="35" t="s">
        <v>93</v>
      </c>
      <c r="G188" s="35"/>
      <c r="H188" s="104">
        <v>1</v>
      </c>
      <c r="I188" s="104">
        <v>3011.5</v>
      </c>
      <c r="J188" s="35">
        <f t="shared" si="90"/>
        <v>3011.5</v>
      </c>
      <c r="K188" s="41">
        <f t="shared" si="91"/>
        <v>3011.5</v>
      </c>
      <c r="L188" s="42">
        <v>1</v>
      </c>
      <c r="M188" s="41">
        <f t="shared" si="92"/>
        <v>3011.5</v>
      </c>
      <c r="N188" s="42">
        <v>1</v>
      </c>
      <c r="O188" s="41">
        <f t="shared" si="93"/>
        <v>3011.5</v>
      </c>
      <c r="P188" s="42">
        <v>1</v>
      </c>
      <c r="Q188" s="41">
        <f t="shared" si="94"/>
        <v>3011.5</v>
      </c>
      <c r="R188" s="42">
        <v>1</v>
      </c>
      <c r="S188" s="41">
        <f t="shared" si="95"/>
        <v>0</v>
      </c>
      <c r="T188" s="42"/>
      <c r="U188" s="41">
        <f t="shared" si="96"/>
        <v>0</v>
      </c>
      <c r="V188" s="42"/>
      <c r="W188" s="108"/>
      <c r="X188" s="74"/>
      <c r="Y188" s="41">
        <f t="shared" si="85"/>
        <v>0</v>
      </c>
      <c r="Z188" s="42"/>
      <c r="AA188" s="161"/>
      <c r="AB188" s="17"/>
      <c r="AC188" s="41">
        <f t="shared" si="97"/>
        <v>0</v>
      </c>
      <c r="AD188" s="42"/>
      <c r="AE188" s="42"/>
      <c r="AF188" s="75">
        <f>Table1[[#This Row],[Column33]]*Table1[[#This Row],[Column10]]</f>
        <v>0</v>
      </c>
      <c r="AG188" s="42"/>
      <c r="AH188" s="73"/>
    </row>
    <row r="189" spans="1:34" s="5" customFormat="1" ht="37.5" customHeight="1">
      <c r="A189" s="71"/>
      <c r="B189" s="43"/>
      <c r="C189" s="43" t="s">
        <v>227</v>
      </c>
      <c r="D189" s="35" t="s">
        <v>216</v>
      </c>
      <c r="E189" s="35" t="s">
        <v>258</v>
      </c>
      <c r="F189" s="35" t="s">
        <v>93</v>
      </c>
      <c r="G189" s="35"/>
      <c r="H189" s="104">
        <v>1</v>
      </c>
      <c r="I189" s="104">
        <v>3411.9</v>
      </c>
      <c r="J189" s="35">
        <f t="shared" si="90"/>
        <v>3411.9</v>
      </c>
      <c r="K189" s="41">
        <f t="shared" si="91"/>
        <v>3411.9</v>
      </c>
      <c r="L189" s="42">
        <v>1</v>
      </c>
      <c r="M189" s="41">
        <f t="shared" si="92"/>
        <v>3411.9</v>
      </c>
      <c r="N189" s="42">
        <v>1</v>
      </c>
      <c r="O189" s="41">
        <f t="shared" si="93"/>
        <v>3411.9</v>
      </c>
      <c r="P189" s="42">
        <v>1</v>
      </c>
      <c r="Q189" s="41">
        <f t="shared" si="94"/>
        <v>3411.9</v>
      </c>
      <c r="R189" s="42">
        <v>1</v>
      </c>
      <c r="S189" s="41">
        <f t="shared" si="95"/>
        <v>0</v>
      </c>
      <c r="T189" s="42"/>
      <c r="U189" s="41">
        <f t="shared" si="96"/>
        <v>0</v>
      </c>
      <c r="V189" s="42"/>
      <c r="W189" s="108"/>
      <c r="X189" s="74"/>
      <c r="Y189" s="41">
        <f t="shared" si="85"/>
        <v>0</v>
      </c>
      <c r="Z189" s="42"/>
      <c r="AA189" s="161"/>
      <c r="AB189" s="17"/>
      <c r="AC189" s="41">
        <f t="shared" si="97"/>
        <v>0</v>
      </c>
      <c r="AD189" s="42"/>
      <c r="AE189" s="42"/>
      <c r="AF189" s="75">
        <f>Table1[[#This Row],[Column33]]*Table1[[#This Row],[Column10]]</f>
        <v>0</v>
      </c>
      <c r="AG189" s="42"/>
      <c r="AH189" s="73"/>
    </row>
    <row r="190" spans="1:34" s="5" customFormat="1" ht="37.5" customHeight="1">
      <c r="A190" s="71"/>
      <c r="B190" s="43"/>
      <c r="C190" s="43" t="s">
        <v>227</v>
      </c>
      <c r="D190" s="35" t="s">
        <v>216</v>
      </c>
      <c r="E190" s="35" t="s">
        <v>259</v>
      </c>
      <c r="F190" s="35" t="s">
        <v>93</v>
      </c>
      <c r="G190" s="35"/>
      <c r="H190" s="104">
        <v>1</v>
      </c>
      <c r="I190" s="104">
        <v>2300.5</v>
      </c>
      <c r="J190" s="35">
        <f t="shared" si="90"/>
        <v>2300.5</v>
      </c>
      <c r="K190" s="41">
        <f t="shared" si="91"/>
        <v>2300.5</v>
      </c>
      <c r="L190" s="42">
        <v>1</v>
      </c>
      <c r="M190" s="41">
        <f t="shared" si="92"/>
        <v>2300.5</v>
      </c>
      <c r="N190" s="42">
        <v>1</v>
      </c>
      <c r="O190" s="41">
        <f t="shared" si="93"/>
        <v>2300.5</v>
      </c>
      <c r="P190" s="42">
        <v>1</v>
      </c>
      <c r="Q190" s="41">
        <f t="shared" si="94"/>
        <v>2300.5</v>
      </c>
      <c r="R190" s="42">
        <v>1</v>
      </c>
      <c r="S190" s="41">
        <f t="shared" si="95"/>
        <v>0</v>
      </c>
      <c r="T190" s="42"/>
      <c r="U190" s="41">
        <f t="shared" si="96"/>
        <v>0</v>
      </c>
      <c r="V190" s="42"/>
      <c r="W190" s="108"/>
      <c r="X190" s="74"/>
      <c r="Y190" s="41">
        <f t="shared" si="85"/>
        <v>0</v>
      </c>
      <c r="Z190" s="42"/>
      <c r="AA190" s="161"/>
      <c r="AB190" s="17"/>
      <c r="AC190" s="41">
        <f t="shared" si="97"/>
        <v>0</v>
      </c>
      <c r="AD190" s="42"/>
      <c r="AE190" s="42"/>
      <c r="AF190" s="75">
        <f>Table1[[#This Row],[Column33]]*Table1[[#This Row],[Column10]]</f>
        <v>0</v>
      </c>
      <c r="AG190" s="42"/>
      <c r="AH190" s="73"/>
    </row>
    <row r="191" spans="1:34" s="5" customFormat="1" ht="37.5" customHeight="1">
      <c r="A191" s="71"/>
      <c r="B191" s="43"/>
      <c r="C191" s="43" t="s">
        <v>227</v>
      </c>
      <c r="D191" s="35" t="s">
        <v>216</v>
      </c>
      <c r="E191" s="35" t="s">
        <v>260</v>
      </c>
      <c r="F191" s="35" t="s">
        <v>93</v>
      </c>
      <c r="G191" s="35"/>
      <c r="H191" s="104">
        <v>1</v>
      </c>
      <c r="I191" s="104">
        <v>2300.5</v>
      </c>
      <c r="J191" s="35">
        <f t="shared" si="90"/>
        <v>2300.5</v>
      </c>
      <c r="K191" s="41">
        <f t="shared" si="91"/>
        <v>2300.5</v>
      </c>
      <c r="L191" s="42">
        <v>1</v>
      </c>
      <c r="M191" s="41">
        <f t="shared" si="92"/>
        <v>2300.5</v>
      </c>
      <c r="N191" s="42">
        <v>1</v>
      </c>
      <c r="O191" s="41">
        <f t="shared" si="93"/>
        <v>2300.5</v>
      </c>
      <c r="P191" s="42">
        <v>1</v>
      </c>
      <c r="Q191" s="41">
        <f t="shared" si="94"/>
        <v>2300.5</v>
      </c>
      <c r="R191" s="42">
        <v>1</v>
      </c>
      <c r="S191" s="41">
        <f t="shared" si="95"/>
        <v>0</v>
      </c>
      <c r="T191" s="42"/>
      <c r="U191" s="41">
        <f t="shared" si="96"/>
        <v>0</v>
      </c>
      <c r="V191" s="42"/>
      <c r="W191" s="108"/>
      <c r="X191" s="74"/>
      <c r="Y191" s="41">
        <f t="shared" ref="Y191:Y268" si="98">Z191*$J191</f>
        <v>0</v>
      </c>
      <c r="Z191" s="42"/>
      <c r="AA191" s="161"/>
      <c r="AB191" s="17"/>
      <c r="AC191" s="41">
        <f>AD191*J191</f>
        <v>0</v>
      </c>
      <c r="AD191" s="42"/>
      <c r="AE191" s="42"/>
      <c r="AF191" s="75">
        <f>Table1[[#This Row],[Column33]]*Table1[[#This Row],[Column10]]</f>
        <v>0</v>
      </c>
      <c r="AG191" s="42"/>
      <c r="AH191" s="73"/>
    </row>
    <row r="192" spans="1:34" s="5" customFormat="1" ht="37.5" customHeight="1">
      <c r="A192" s="71"/>
      <c r="B192" s="43"/>
      <c r="C192" s="43" t="s">
        <v>227</v>
      </c>
      <c r="D192" s="35" t="s">
        <v>216</v>
      </c>
      <c r="E192" s="35" t="s">
        <v>261</v>
      </c>
      <c r="F192" s="35" t="s">
        <v>93</v>
      </c>
      <c r="G192" s="35"/>
      <c r="H192" s="104">
        <v>1</v>
      </c>
      <c r="I192" s="104">
        <v>3439.1</v>
      </c>
      <c r="J192" s="35">
        <f t="shared" si="90"/>
        <v>3439.1</v>
      </c>
      <c r="K192" s="41">
        <f t="shared" si="91"/>
        <v>3439.1</v>
      </c>
      <c r="L192" s="42">
        <v>1</v>
      </c>
      <c r="M192" s="41">
        <f t="shared" si="92"/>
        <v>3439.1</v>
      </c>
      <c r="N192" s="42">
        <v>1</v>
      </c>
      <c r="O192" s="41">
        <f t="shared" si="93"/>
        <v>3439.1</v>
      </c>
      <c r="P192" s="42">
        <v>1</v>
      </c>
      <c r="Q192" s="41">
        <f t="shared" si="94"/>
        <v>3439.1</v>
      </c>
      <c r="R192" s="42">
        <v>1</v>
      </c>
      <c r="S192" s="41">
        <f t="shared" si="95"/>
        <v>3439.1</v>
      </c>
      <c r="T192" s="42">
        <v>1</v>
      </c>
      <c r="U192" s="41">
        <f t="shared" si="96"/>
        <v>3439.1</v>
      </c>
      <c r="V192" s="42">
        <v>1</v>
      </c>
      <c r="W192" s="108"/>
      <c r="X192" s="74"/>
      <c r="Y192" s="41">
        <f t="shared" si="98"/>
        <v>0</v>
      </c>
      <c r="Z192" s="42"/>
      <c r="AA192" s="161"/>
      <c r="AB192" s="17"/>
      <c r="AC192" s="41">
        <f t="shared" ref="AC192:AC242" si="99">AD192*$J192</f>
        <v>0</v>
      </c>
      <c r="AD192" s="42"/>
      <c r="AE192" s="42"/>
      <c r="AF192" s="75">
        <f>Table1[[#This Row],[Column33]]*Table1[[#This Row],[Column10]]</f>
        <v>0</v>
      </c>
      <c r="AG192" s="42"/>
      <c r="AH192" s="73"/>
    </row>
    <row r="193" spans="1:34" s="5" customFormat="1" ht="37.5" customHeight="1">
      <c r="A193" s="71"/>
      <c r="B193" s="43"/>
      <c r="C193" s="43" t="s">
        <v>221</v>
      </c>
      <c r="D193" s="35" t="s">
        <v>216</v>
      </c>
      <c r="E193" s="35" t="s">
        <v>262</v>
      </c>
      <c r="F193" s="35" t="s">
        <v>93</v>
      </c>
      <c r="G193" s="35"/>
      <c r="H193" s="104">
        <v>1</v>
      </c>
      <c r="I193" s="104">
        <v>180.6</v>
      </c>
      <c r="J193" s="35">
        <f t="shared" si="90"/>
        <v>180.6</v>
      </c>
      <c r="K193" s="41">
        <f t="shared" si="91"/>
        <v>180.6</v>
      </c>
      <c r="L193" s="42">
        <v>1</v>
      </c>
      <c r="M193" s="41">
        <f t="shared" si="92"/>
        <v>180.6</v>
      </c>
      <c r="N193" s="42">
        <v>1</v>
      </c>
      <c r="O193" s="41">
        <f t="shared" si="93"/>
        <v>180.6</v>
      </c>
      <c r="P193" s="42">
        <v>1</v>
      </c>
      <c r="Q193" s="41">
        <f t="shared" si="94"/>
        <v>180.6</v>
      </c>
      <c r="R193" s="42">
        <v>1</v>
      </c>
      <c r="S193" s="41">
        <f t="shared" si="95"/>
        <v>0</v>
      </c>
      <c r="T193" s="42"/>
      <c r="U193" s="41">
        <f t="shared" si="96"/>
        <v>0</v>
      </c>
      <c r="V193" s="42"/>
      <c r="W193" s="108"/>
      <c r="X193" s="74"/>
      <c r="Y193" s="41">
        <f t="shared" si="98"/>
        <v>0</v>
      </c>
      <c r="Z193" s="42"/>
      <c r="AA193" s="161"/>
      <c r="AB193" s="17"/>
      <c r="AC193" s="41">
        <f t="shared" si="99"/>
        <v>0</v>
      </c>
      <c r="AD193" s="42"/>
      <c r="AE193" s="42"/>
      <c r="AF193" s="75">
        <f>Table1[[#This Row],[Column33]]*Table1[[#This Row],[Column10]]</f>
        <v>0</v>
      </c>
      <c r="AG193" s="42"/>
      <c r="AH193" s="73"/>
    </row>
    <row r="194" spans="1:34" s="5" customFormat="1" ht="37.5" customHeight="1">
      <c r="A194" s="71"/>
      <c r="B194" s="43"/>
      <c r="C194" s="43" t="s">
        <v>221</v>
      </c>
      <c r="D194" s="35" t="s">
        <v>216</v>
      </c>
      <c r="E194" s="35" t="s">
        <v>242</v>
      </c>
      <c r="F194" s="35" t="s">
        <v>93</v>
      </c>
      <c r="G194" s="35"/>
      <c r="H194" s="104">
        <v>4</v>
      </c>
      <c r="I194" s="104">
        <v>371.7</v>
      </c>
      <c r="J194" s="35">
        <f t="shared" si="90"/>
        <v>1486.8</v>
      </c>
      <c r="K194" s="41">
        <f t="shared" si="91"/>
        <v>1486.8</v>
      </c>
      <c r="L194" s="42">
        <v>1</v>
      </c>
      <c r="M194" s="41">
        <f t="shared" si="92"/>
        <v>1486.8</v>
      </c>
      <c r="N194" s="42">
        <v>1</v>
      </c>
      <c r="O194" s="41">
        <f t="shared" si="93"/>
        <v>1486.8</v>
      </c>
      <c r="P194" s="42">
        <v>1</v>
      </c>
      <c r="Q194" s="41">
        <f t="shared" si="94"/>
        <v>1486.8</v>
      </c>
      <c r="R194" s="42">
        <v>1</v>
      </c>
      <c r="S194" s="41">
        <f t="shared" si="95"/>
        <v>1486.8</v>
      </c>
      <c r="T194" s="42">
        <v>1</v>
      </c>
      <c r="U194" s="41">
        <f t="shared" si="96"/>
        <v>1486.8</v>
      </c>
      <c r="V194" s="42">
        <v>1</v>
      </c>
      <c r="W194" s="108"/>
      <c r="X194" s="74"/>
      <c r="Y194" s="41">
        <f t="shared" si="98"/>
        <v>1115.0999999999999</v>
      </c>
      <c r="Z194" s="42">
        <v>0.75</v>
      </c>
      <c r="AA194" s="161"/>
      <c r="AB194" s="17"/>
      <c r="AC194" s="41">
        <f t="shared" si="99"/>
        <v>1115.0999999999999</v>
      </c>
      <c r="AD194" s="42">
        <v>0.75</v>
      </c>
      <c r="AE194" s="42" t="s">
        <v>553</v>
      </c>
      <c r="AF194" s="75">
        <f>Table1[[#This Row],[Column33]]*Table1[[#This Row],[Column10]]</f>
        <v>0</v>
      </c>
      <c r="AG194" s="42"/>
      <c r="AH194" s="73"/>
    </row>
    <row r="195" spans="1:34" s="5" customFormat="1" ht="37.5" customHeight="1">
      <c r="A195" s="71"/>
      <c r="B195" s="43"/>
      <c r="C195" s="43" t="s">
        <v>221</v>
      </c>
      <c r="D195" s="35" t="s">
        <v>216</v>
      </c>
      <c r="E195" s="35" t="s">
        <v>243</v>
      </c>
      <c r="F195" s="35" t="s">
        <v>93</v>
      </c>
      <c r="G195" s="35"/>
      <c r="H195" s="104">
        <v>4</v>
      </c>
      <c r="I195" s="104">
        <v>367.1</v>
      </c>
      <c r="J195" s="35">
        <f t="shared" si="90"/>
        <v>1468.4</v>
      </c>
      <c r="K195" s="41">
        <f t="shared" si="91"/>
        <v>1468.4</v>
      </c>
      <c r="L195" s="42">
        <v>1</v>
      </c>
      <c r="M195" s="41">
        <f t="shared" si="92"/>
        <v>1468.4</v>
      </c>
      <c r="N195" s="42">
        <v>1</v>
      </c>
      <c r="O195" s="41">
        <f t="shared" si="93"/>
        <v>1468.4</v>
      </c>
      <c r="P195" s="42">
        <v>1</v>
      </c>
      <c r="Q195" s="41">
        <f t="shared" si="94"/>
        <v>1468.4</v>
      </c>
      <c r="R195" s="42">
        <v>1</v>
      </c>
      <c r="S195" s="41">
        <f t="shared" si="95"/>
        <v>1468.4</v>
      </c>
      <c r="T195" s="42">
        <v>1</v>
      </c>
      <c r="U195" s="41">
        <f t="shared" si="96"/>
        <v>1468.4</v>
      </c>
      <c r="V195" s="42">
        <v>1</v>
      </c>
      <c r="W195" s="108"/>
      <c r="X195" s="74"/>
      <c r="Y195" s="41">
        <f t="shared" si="98"/>
        <v>367.1</v>
      </c>
      <c r="Z195" s="42">
        <v>0.25</v>
      </c>
      <c r="AA195" s="161"/>
      <c r="AB195" s="17"/>
      <c r="AC195" s="41">
        <f t="shared" si="99"/>
        <v>367.1</v>
      </c>
      <c r="AD195" s="42">
        <v>0.25</v>
      </c>
      <c r="AE195" s="42" t="s">
        <v>548</v>
      </c>
      <c r="AF195" s="75">
        <f>Table1[[#This Row],[Column33]]*Table1[[#This Row],[Column10]]</f>
        <v>0</v>
      </c>
      <c r="AG195" s="42"/>
      <c r="AH195" s="73"/>
    </row>
    <row r="196" spans="1:34" s="5" customFormat="1" ht="37.5" customHeight="1">
      <c r="A196" s="71"/>
      <c r="B196" s="43"/>
      <c r="C196" s="43" t="s">
        <v>221</v>
      </c>
      <c r="D196" s="35" t="s">
        <v>216</v>
      </c>
      <c r="E196" s="35" t="s">
        <v>150</v>
      </c>
      <c r="F196" s="35" t="s">
        <v>93</v>
      </c>
      <c r="G196" s="35"/>
      <c r="H196" s="104">
        <v>1</v>
      </c>
      <c r="I196" s="104">
        <v>372</v>
      </c>
      <c r="J196" s="35">
        <f t="shared" si="90"/>
        <v>372</v>
      </c>
      <c r="K196" s="41">
        <f t="shared" si="91"/>
        <v>372</v>
      </c>
      <c r="L196" s="42">
        <v>1</v>
      </c>
      <c r="M196" s="41">
        <f t="shared" si="92"/>
        <v>372</v>
      </c>
      <c r="N196" s="42">
        <v>1</v>
      </c>
      <c r="O196" s="41">
        <f t="shared" si="93"/>
        <v>372</v>
      </c>
      <c r="P196" s="42">
        <v>1</v>
      </c>
      <c r="Q196" s="41">
        <f t="shared" si="94"/>
        <v>372</v>
      </c>
      <c r="R196" s="42">
        <v>1</v>
      </c>
      <c r="S196" s="41">
        <f t="shared" si="95"/>
        <v>372</v>
      </c>
      <c r="T196" s="42">
        <v>1</v>
      </c>
      <c r="U196" s="41">
        <f t="shared" si="96"/>
        <v>372</v>
      </c>
      <c r="V196" s="42">
        <v>1</v>
      </c>
      <c r="W196" s="108"/>
      <c r="X196" s="74"/>
      <c r="Y196" s="41">
        <f t="shared" si="98"/>
        <v>0</v>
      </c>
      <c r="Z196" s="42"/>
      <c r="AA196" s="161"/>
      <c r="AB196" s="17"/>
      <c r="AC196" s="41">
        <f t="shared" si="99"/>
        <v>0</v>
      </c>
      <c r="AD196" s="42"/>
      <c r="AE196" s="42"/>
      <c r="AF196" s="75">
        <f>Table1[[#This Row],[Column33]]*Table1[[#This Row],[Column10]]</f>
        <v>0</v>
      </c>
      <c r="AG196" s="42"/>
      <c r="AH196" s="73"/>
    </row>
    <row r="197" spans="1:34" s="5" customFormat="1" ht="37.5" customHeight="1">
      <c r="A197" s="71"/>
      <c r="B197" s="43"/>
      <c r="C197" s="43" t="s">
        <v>219</v>
      </c>
      <c r="D197" s="35" t="s">
        <v>216</v>
      </c>
      <c r="E197" s="35" t="s">
        <v>244</v>
      </c>
      <c r="F197" s="35" t="s">
        <v>93</v>
      </c>
      <c r="G197" s="35"/>
      <c r="H197" s="104">
        <v>4</v>
      </c>
      <c r="I197" s="104">
        <v>483.8</v>
      </c>
      <c r="J197" s="35">
        <f t="shared" si="90"/>
        <v>1935.2</v>
      </c>
      <c r="K197" s="41">
        <f t="shared" si="91"/>
        <v>1935.2</v>
      </c>
      <c r="L197" s="42">
        <v>1</v>
      </c>
      <c r="M197" s="41">
        <f t="shared" si="92"/>
        <v>1935.2</v>
      </c>
      <c r="N197" s="42">
        <v>1</v>
      </c>
      <c r="O197" s="41">
        <f t="shared" si="93"/>
        <v>1935.2</v>
      </c>
      <c r="P197" s="42">
        <v>1</v>
      </c>
      <c r="Q197" s="41">
        <f t="shared" si="94"/>
        <v>1935.2</v>
      </c>
      <c r="R197" s="42">
        <v>1</v>
      </c>
      <c r="S197" s="41">
        <f t="shared" si="95"/>
        <v>1935.2</v>
      </c>
      <c r="T197" s="42">
        <v>1</v>
      </c>
      <c r="U197" s="41">
        <f t="shared" si="96"/>
        <v>1935.2</v>
      </c>
      <c r="V197" s="42">
        <v>1</v>
      </c>
      <c r="W197" s="108"/>
      <c r="X197" s="74"/>
      <c r="Y197" s="41">
        <f t="shared" si="98"/>
        <v>0</v>
      </c>
      <c r="Z197" s="42"/>
      <c r="AA197" s="161"/>
      <c r="AB197" s="17"/>
      <c r="AC197" s="41">
        <f t="shared" si="99"/>
        <v>0</v>
      </c>
      <c r="AD197" s="42"/>
      <c r="AE197" s="42"/>
      <c r="AF197" s="75">
        <f>Table1[[#This Row],[Column33]]*Table1[[#This Row],[Column10]]</f>
        <v>0</v>
      </c>
      <c r="AG197" s="42"/>
      <c r="AH197" s="73"/>
    </row>
    <row r="198" spans="1:34" s="5" customFormat="1" ht="37.5" customHeight="1">
      <c r="A198" s="71"/>
      <c r="B198" s="43"/>
      <c r="C198" s="43" t="s">
        <v>219</v>
      </c>
      <c r="D198" s="35" t="s">
        <v>216</v>
      </c>
      <c r="E198" s="35" t="s">
        <v>245</v>
      </c>
      <c r="F198" s="35" t="s">
        <v>93</v>
      </c>
      <c r="G198" s="35"/>
      <c r="H198" s="104">
        <v>4</v>
      </c>
      <c r="I198" s="104">
        <v>479.2</v>
      </c>
      <c r="J198" s="35">
        <f t="shared" ref="J198:J228" si="100">I198*H198</f>
        <v>1916.8</v>
      </c>
      <c r="K198" s="41">
        <f t="shared" si="91"/>
        <v>1916.8</v>
      </c>
      <c r="L198" s="42">
        <v>1</v>
      </c>
      <c r="M198" s="41">
        <f t="shared" si="92"/>
        <v>1916.8</v>
      </c>
      <c r="N198" s="42">
        <v>1</v>
      </c>
      <c r="O198" s="41">
        <f t="shared" si="93"/>
        <v>1916.8</v>
      </c>
      <c r="P198" s="42">
        <v>1</v>
      </c>
      <c r="Q198" s="41">
        <f>R198*$J198</f>
        <v>1916.8</v>
      </c>
      <c r="R198" s="42">
        <v>1</v>
      </c>
      <c r="S198" s="41">
        <f t="shared" si="95"/>
        <v>1916.8</v>
      </c>
      <c r="T198" s="42">
        <v>1</v>
      </c>
      <c r="U198" s="41">
        <f t="shared" ref="U198:U228" si="101">V198*$J198</f>
        <v>1916.8</v>
      </c>
      <c r="V198" s="42">
        <v>1</v>
      </c>
      <c r="W198" s="108"/>
      <c r="X198" s="74"/>
      <c r="Y198" s="41">
        <f t="shared" si="98"/>
        <v>479.2</v>
      </c>
      <c r="Z198" s="42">
        <v>0.25</v>
      </c>
      <c r="AA198" s="161"/>
      <c r="AB198" s="17"/>
      <c r="AC198" s="41">
        <f t="shared" si="99"/>
        <v>479.2</v>
      </c>
      <c r="AD198" s="42">
        <v>0.25</v>
      </c>
      <c r="AE198" s="42" t="s">
        <v>555</v>
      </c>
      <c r="AF198" s="75">
        <f>Table1[[#This Row],[Column33]]*Table1[[#This Row],[Column10]]</f>
        <v>0</v>
      </c>
      <c r="AG198" s="42"/>
      <c r="AH198" s="73"/>
    </row>
    <row r="199" spans="1:34" s="5" customFormat="1" ht="37.5" customHeight="1">
      <c r="A199" s="71"/>
      <c r="B199" s="43"/>
      <c r="C199" s="43" t="s">
        <v>219</v>
      </c>
      <c r="D199" s="35" t="s">
        <v>216</v>
      </c>
      <c r="E199" s="35" t="s">
        <v>263</v>
      </c>
      <c r="F199" s="35" t="s">
        <v>93</v>
      </c>
      <c r="G199" s="35"/>
      <c r="H199" s="104">
        <v>1</v>
      </c>
      <c r="I199" s="104">
        <v>484.1</v>
      </c>
      <c r="J199" s="35">
        <f t="shared" si="100"/>
        <v>484.1</v>
      </c>
      <c r="K199" s="41">
        <f t="shared" si="91"/>
        <v>484.1</v>
      </c>
      <c r="L199" s="42">
        <v>1</v>
      </c>
      <c r="M199" s="41">
        <f t="shared" si="92"/>
        <v>484.1</v>
      </c>
      <c r="N199" s="42">
        <v>1</v>
      </c>
      <c r="O199" s="41">
        <f t="shared" ref="O199:O228" si="102">P199*$J199</f>
        <v>484.1</v>
      </c>
      <c r="P199" s="42">
        <v>1</v>
      </c>
      <c r="Q199" s="41">
        <f t="shared" ref="Q199:Q228" si="103">R199*$J199</f>
        <v>484.1</v>
      </c>
      <c r="R199" s="42">
        <v>1</v>
      </c>
      <c r="S199" s="41">
        <f t="shared" ref="S199:S228" si="104">T199*$J199</f>
        <v>484.1</v>
      </c>
      <c r="T199" s="42">
        <v>1</v>
      </c>
      <c r="U199" s="41">
        <f t="shared" si="101"/>
        <v>484.1</v>
      </c>
      <c r="V199" s="42">
        <v>1</v>
      </c>
      <c r="W199" s="108"/>
      <c r="X199" s="74"/>
      <c r="Y199" s="41">
        <f t="shared" si="98"/>
        <v>0</v>
      </c>
      <c r="Z199" s="42"/>
      <c r="AA199" s="161"/>
      <c r="AB199" s="17"/>
      <c r="AC199" s="41">
        <f t="shared" si="99"/>
        <v>0</v>
      </c>
      <c r="AD199" s="42"/>
      <c r="AE199" s="42"/>
      <c r="AF199" s="75">
        <f>Table1[[#This Row],[Column33]]*Table1[[#This Row],[Column10]]</f>
        <v>0</v>
      </c>
      <c r="AG199" s="42"/>
      <c r="AH199" s="73"/>
    </row>
    <row r="200" spans="1:34" s="5" customFormat="1" ht="37.5" customHeight="1">
      <c r="A200" s="71"/>
      <c r="B200" s="43"/>
      <c r="C200" s="43" t="s">
        <v>221</v>
      </c>
      <c r="D200" s="35" t="s">
        <v>216</v>
      </c>
      <c r="E200" s="35" t="s">
        <v>264</v>
      </c>
      <c r="F200" s="35" t="s">
        <v>93</v>
      </c>
      <c r="G200" s="35"/>
      <c r="H200" s="104">
        <v>1</v>
      </c>
      <c r="I200" s="104">
        <v>170</v>
      </c>
      <c r="J200" s="35">
        <f t="shared" si="100"/>
        <v>170</v>
      </c>
      <c r="K200" s="41">
        <f t="shared" si="91"/>
        <v>170</v>
      </c>
      <c r="L200" s="42">
        <v>1</v>
      </c>
      <c r="M200" s="41">
        <f t="shared" si="92"/>
        <v>170</v>
      </c>
      <c r="N200" s="42">
        <v>1</v>
      </c>
      <c r="O200" s="41">
        <f t="shared" si="102"/>
        <v>170</v>
      </c>
      <c r="P200" s="42">
        <v>1</v>
      </c>
      <c r="Q200" s="41">
        <f t="shared" si="103"/>
        <v>170</v>
      </c>
      <c r="R200" s="42">
        <v>1</v>
      </c>
      <c r="S200" s="41">
        <f t="shared" si="104"/>
        <v>170</v>
      </c>
      <c r="T200" s="42">
        <v>1</v>
      </c>
      <c r="U200" s="41">
        <f t="shared" si="101"/>
        <v>170</v>
      </c>
      <c r="V200" s="42">
        <v>1</v>
      </c>
      <c r="W200" s="108"/>
      <c r="X200" s="74"/>
      <c r="Y200" s="41">
        <f t="shared" si="98"/>
        <v>0</v>
      </c>
      <c r="Z200" s="42"/>
      <c r="AA200" s="161"/>
      <c r="AB200" s="17"/>
      <c r="AC200" s="41">
        <f t="shared" si="99"/>
        <v>0</v>
      </c>
      <c r="AD200" s="42"/>
      <c r="AE200" s="42"/>
      <c r="AF200" s="75">
        <f>Table1[[#This Row],[Column33]]*Table1[[#This Row],[Column10]]</f>
        <v>0</v>
      </c>
      <c r="AG200" s="42"/>
      <c r="AH200" s="73"/>
    </row>
    <row r="201" spans="1:34" s="5" customFormat="1" ht="37.5" customHeight="1">
      <c r="A201" s="71"/>
      <c r="B201" s="43"/>
      <c r="C201" s="43" t="s">
        <v>221</v>
      </c>
      <c r="D201" s="35" t="s">
        <v>216</v>
      </c>
      <c r="E201" s="35" t="s">
        <v>265</v>
      </c>
      <c r="F201" s="35" t="s">
        <v>93</v>
      </c>
      <c r="G201" s="35"/>
      <c r="H201" s="104">
        <v>1</v>
      </c>
      <c r="I201" s="104">
        <v>164.2</v>
      </c>
      <c r="J201" s="35">
        <f t="shared" si="100"/>
        <v>164.2</v>
      </c>
      <c r="K201" s="41">
        <f t="shared" si="91"/>
        <v>164.2</v>
      </c>
      <c r="L201" s="42">
        <v>1</v>
      </c>
      <c r="M201" s="41">
        <f t="shared" si="92"/>
        <v>164.2</v>
      </c>
      <c r="N201" s="42">
        <v>1</v>
      </c>
      <c r="O201" s="41">
        <f t="shared" si="102"/>
        <v>164.2</v>
      </c>
      <c r="P201" s="42">
        <v>1</v>
      </c>
      <c r="Q201" s="41">
        <f t="shared" si="103"/>
        <v>164.2</v>
      </c>
      <c r="R201" s="42">
        <v>1</v>
      </c>
      <c r="S201" s="41">
        <f t="shared" si="104"/>
        <v>164.2</v>
      </c>
      <c r="T201" s="42">
        <v>1</v>
      </c>
      <c r="U201" s="41">
        <f t="shared" si="101"/>
        <v>164.2</v>
      </c>
      <c r="V201" s="42">
        <v>1</v>
      </c>
      <c r="W201" s="108"/>
      <c r="X201" s="74"/>
      <c r="Y201" s="41">
        <f t="shared" si="98"/>
        <v>0</v>
      </c>
      <c r="Z201" s="42"/>
      <c r="AA201" s="161"/>
      <c r="AB201" s="17"/>
      <c r="AC201" s="41">
        <f t="shared" si="99"/>
        <v>0</v>
      </c>
      <c r="AD201" s="42"/>
      <c r="AE201" s="42"/>
      <c r="AF201" s="75">
        <f>Table1[[#This Row],[Column33]]*Table1[[#This Row],[Column10]]</f>
        <v>0</v>
      </c>
      <c r="AG201" s="42"/>
      <c r="AH201" s="73"/>
    </row>
    <row r="202" spans="1:34" s="5" customFormat="1" ht="37.5" customHeight="1">
      <c r="A202" s="71"/>
      <c r="B202" s="43"/>
      <c r="C202" s="43" t="s">
        <v>221</v>
      </c>
      <c r="D202" s="35" t="s">
        <v>216</v>
      </c>
      <c r="E202" s="35" t="s">
        <v>266</v>
      </c>
      <c r="F202" s="35" t="s">
        <v>93</v>
      </c>
      <c r="G202" s="35"/>
      <c r="H202" s="104">
        <v>1</v>
      </c>
      <c r="I202" s="104">
        <v>165.4</v>
      </c>
      <c r="J202" s="35">
        <f t="shared" si="100"/>
        <v>165.4</v>
      </c>
      <c r="K202" s="41">
        <f t="shared" si="91"/>
        <v>165.4</v>
      </c>
      <c r="L202" s="42">
        <v>1</v>
      </c>
      <c r="M202" s="41">
        <f t="shared" si="92"/>
        <v>165.4</v>
      </c>
      <c r="N202" s="42">
        <v>1</v>
      </c>
      <c r="O202" s="41">
        <f t="shared" si="102"/>
        <v>132.32000000000002</v>
      </c>
      <c r="P202" s="42">
        <v>0.8</v>
      </c>
      <c r="Q202" s="41">
        <f t="shared" si="103"/>
        <v>165.4</v>
      </c>
      <c r="R202" s="42">
        <v>1</v>
      </c>
      <c r="S202" s="41">
        <f t="shared" si="104"/>
        <v>0</v>
      </c>
      <c r="T202" s="42"/>
      <c r="U202" s="41">
        <f t="shared" si="101"/>
        <v>0</v>
      </c>
      <c r="V202" s="42"/>
      <c r="W202" s="108"/>
      <c r="X202" s="74"/>
      <c r="Y202" s="41">
        <f t="shared" si="98"/>
        <v>0</v>
      </c>
      <c r="Z202" s="42"/>
      <c r="AA202" s="161"/>
      <c r="AB202" s="17"/>
      <c r="AC202" s="41">
        <f t="shared" si="99"/>
        <v>0</v>
      </c>
      <c r="AD202" s="42"/>
      <c r="AE202" s="42"/>
      <c r="AF202" s="75">
        <f>Table1[[#This Row],[Column33]]*Table1[[#This Row],[Column10]]</f>
        <v>0</v>
      </c>
      <c r="AG202" s="42"/>
      <c r="AH202" s="73"/>
    </row>
    <row r="203" spans="1:34" s="5" customFormat="1" ht="37.5" customHeight="1">
      <c r="A203" s="71"/>
      <c r="B203" s="43"/>
      <c r="C203" s="43" t="s">
        <v>227</v>
      </c>
      <c r="D203" s="35" t="s">
        <v>216</v>
      </c>
      <c r="E203" s="35" t="s">
        <v>267</v>
      </c>
      <c r="F203" s="35" t="s">
        <v>93</v>
      </c>
      <c r="G203" s="35"/>
      <c r="H203" s="104">
        <v>2</v>
      </c>
      <c r="I203" s="104">
        <v>1571</v>
      </c>
      <c r="J203" s="35">
        <f t="shared" si="100"/>
        <v>3142</v>
      </c>
      <c r="K203" s="41">
        <f t="shared" si="91"/>
        <v>3142</v>
      </c>
      <c r="L203" s="42">
        <v>1</v>
      </c>
      <c r="M203" s="41">
        <f t="shared" si="92"/>
        <v>3142</v>
      </c>
      <c r="N203" s="42">
        <v>1</v>
      </c>
      <c r="O203" s="41">
        <f t="shared" si="102"/>
        <v>3142</v>
      </c>
      <c r="P203" s="42">
        <v>1</v>
      </c>
      <c r="Q203" s="41">
        <f t="shared" si="103"/>
        <v>3142</v>
      </c>
      <c r="R203" s="42">
        <v>1</v>
      </c>
      <c r="S203" s="41">
        <f t="shared" si="104"/>
        <v>3142</v>
      </c>
      <c r="T203" s="42">
        <v>1</v>
      </c>
      <c r="U203" s="41">
        <f t="shared" si="101"/>
        <v>3142</v>
      </c>
      <c r="V203" s="42">
        <v>1</v>
      </c>
      <c r="W203" s="108"/>
      <c r="X203" s="74"/>
      <c r="Y203" s="41">
        <f t="shared" si="98"/>
        <v>0</v>
      </c>
      <c r="Z203" s="42"/>
      <c r="AA203" s="161"/>
      <c r="AB203" s="17"/>
      <c r="AC203" s="41">
        <f t="shared" si="99"/>
        <v>0</v>
      </c>
      <c r="AD203" s="42"/>
      <c r="AE203" s="42"/>
      <c r="AF203" s="75">
        <f>Table1[[#This Row],[Column33]]*Table1[[#This Row],[Column10]]</f>
        <v>0</v>
      </c>
      <c r="AG203" s="42"/>
      <c r="AH203" s="73"/>
    </row>
    <row r="204" spans="1:34" s="5" customFormat="1" ht="37.5" customHeight="1">
      <c r="A204" s="71"/>
      <c r="B204" s="43"/>
      <c r="C204" s="43" t="s">
        <v>219</v>
      </c>
      <c r="D204" s="35" t="s">
        <v>216</v>
      </c>
      <c r="E204" s="35" t="s">
        <v>268</v>
      </c>
      <c r="F204" s="35" t="s">
        <v>93</v>
      </c>
      <c r="G204" s="35"/>
      <c r="H204" s="104">
        <v>2</v>
      </c>
      <c r="I204" s="104">
        <v>267.7</v>
      </c>
      <c r="J204" s="35">
        <f t="shared" si="100"/>
        <v>535.4</v>
      </c>
      <c r="K204" s="41">
        <f t="shared" si="91"/>
        <v>535.4</v>
      </c>
      <c r="L204" s="42">
        <v>1</v>
      </c>
      <c r="M204" s="41">
        <f t="shared" si="92"/>
        <v>535.4</v>
      </c>
      <c r="N204" s="42">
        <v>1</v>
      </c>
      <c r="O204" s="41">
        <f t="shared" si="102"/>
        <v>535.4</v>
      </c>
      <c r="P204" s="42">
        <v>1</v>
      </c>
      <c r="Q204" s="41">
        <f t="shared" si="103"/>
        <v>535.4</v>
      </c>
      <c r="R204" s="42">
        <v>1</v>
      </c>
      <c r="S204" s="41">
        <f t="shared" si="104"/>
        <v>535.4</v>
      </c>
      <c r="T204" s="42">
        <v>1</v>
      </c>
      <c r="U204" s="41">
        <f t="shared" si="101"/>
        <v>535.4</v>
      </c>
      <c r="V204" s="42">
        <v>1</v>
      </c>
      <c r="W204" s="108"/>
      <c r="X204" s="74"/>
      <c r="Y204" s="41">
        <f t="shared" si="98"/>
        <v>0</v>
      </c>
      <c r="Z204" s="42"/>
      <c r="AA204" s="161"/>
      <c r="AB204" s="17"/>
      <c r="AC204" s="41">
        <f t="shared" si="99"/>
        <v>0</v>
      </c>
      <c r="AD204" s="42"/>
      <c r="AE204" s="42"/>
      <c r="AF204" s="75">
        <f>Table1[[#This Row],[Column33]]*Table1[[#This Row],[Column10]]</f>
        <v>0</v>
      </c>
      <c r="AG204" s="42"/>
      <c r="AH204" s="73"/>
    </row>
    <row r="205" spans="1:34" s="5" customFormat="1" ht="37.5" customHeight="1">
      <c r="A205" s="71"/>
      <c r="B205" s="43"/>
      <c r="C205" s="43" t="s">
        <v>228</v>
      </c>
      <c r="D205" s="35" t="s">
        <v>216</v>
      </c>
      <c r="E205" s="35" t="s">
        <v>87</v>
      </c>
      <c r="F205" s="35" t="s">
        <v>94</v>
      </c>
      <c r="G205" s="35"/>
      <c r="H205" s="104">
        <v>1</v>
      </c>
      <c r="I205" s="104">
        <v>3745.1</v>
      </c>
      <c r="J205" s="35">
        <f t="shared" si="100"/>
        <v>3745.1</v>
      </c>
      <c r="K205" s="41">
        <f t="shared" si="91"/>
        <v>3745.1</v>
      </c>
      <c r="L205" s="42">
        <v>1</v>
      </c>
      <c r="M205" s="41">
        <f t="shared" si="92"/>
        <v>3745.1</v>
      </c>
      <c r="N205" s="42">
        <v>1</v>
      </c>
      <c r="O205" s="41">
        <f t="shared" si="102"/>
        <v>3745.1</v>
      </c>
      <c r="P205" s="42">
        <v>1</v>
      </c>
      <c r="Q205" s="41">
        <f t="shared" si="103"/>
        <v>3745.1</v>
      </c>
      <c r="R205" s="42">
        <v>1</v>
      </c>
      <c r="S205" s="41">
        <f t="shared" si="104"/>
        <v>0</v>
      </c>
      <c r="T205" s="42"/>
      <c r="U205" s="41">
        <f t="shared" si="101"/>
        <v>0</v>
      </c>
      <c r="V205" s="42"/>
      <c r="W205" s="108"/>
      <c r="X205" s="74"/>
      <c r="Y205" s="41">
        <f t="shared" si="98"/>
        <v>0</v>
      </c>
      <c r="Z205" s="42"/>
      <c r="AA205" s="161"/>
      <c r="AB205" s="17"/>
      <c r="AC205" s="41">
        <f t="shared" si="99"/>
        <v>0</v>
      </c>
      <c r="AD205" s="42"/>
      <c r="AE205" s="42"/>
      <c r="AF205" s="75">
        <f>Table1[[#This Row],[Column33]]*Table1[[#This Row],[Column10]]</f>
        <v>0</v>
      </c>
      <c r="AG205" s="42"/>
      <c r="AH205" s="73"/>
    </row>
    <row r="206" spans="1:34" s="5" customFormat="1" ht="37.5" customHeight="1">
      <c r="A206" s="71"/>
      <c r="B206" s="43"/>
      <c r="C206" s="43" t="s">
        <v>228</v>
      </c>
      <c r="D206" s="35" t="s">
        <v>216</v>
      </c>
      <c r="E206" s="35" t="s">
        <v>88</v>
      </c>
      <c r="F206" s="35" t="s">
        <v>94</v>
      </c>
      <c r="G206" s="35"/>
      <c r="H206" s="104">
        <v>1</v>
      </c>
      <c r="I206" s="104">
        <v>3745.1</v>
      </c>
      <c r="J206" s="35">
        <f t="shared" si="100"/>
        <v>3745.1</v>
      </c>
      <c r="K206" s="41">
        <f t="shared" si="91"/>
        <v>3745.1</v>
      </c>
      <c r="L206" s="42">
        <v>1</v>
      </c>
      <c r="M206" s="41">
        <f t="shared" si="92"/>
        <v>3745.1</v>
      </c>
      <c r="N206" s="42">
        <v>1</v>
      </c>
      <c r="O206" s="41">
        <f t="shared" si="102"/>
        <v>3745.1</v>
      </c>
      <c r="P206" s="42">
        <v>1</v>
      </c>
      <c r="Q206" s="41">
        <f t="shared" si="103"/>
        <v>3745.1</v>
      </c>
      <c r="R206" s="42">
        <v>1</v>
      </c>
      <c r="S206" s="41">
        <f t="shared" si="104"/>
        <v>3745.1</v>
      </c>
      <c r="T206" s="42">
        <v>1</v>
      </c>
      <c r="U206" s="41">
        <f t="shared" si="101"/>
        <v>0</v>
      </c>
      <c r="V206" s="42"/>
      <c r="W206" s="108"/>
      <c r="X206" s="74"/>
      <c r="Y206" s="41">
        <f t="shared" si="98"/>
        <v>0</v>
      </c>
      <c r="Z206" s="42"/>
      <c r="AA206" s="161"/>
      <c r="AB206" s="17"/>
      <c r="AC206" s="41">
        <f t="shared" si="99"/>
        <v>0</v>
      </c>
      <c r="AD206" s="42"/>
      <c r="AE206" s="42"/>
      <c r="AF206" s="75">
        <f>Table1[[#This Row],[Column33]]*Table1[[#This Row],[Column10]]</f>
        <v>0</v>
      </c>
      <c r="AG206" s="42"/>
      <c r="AH206" s="73"/>
    </row>
    <row r="207" spans="1:34" s="5" customFormat="1" ht="37.5" customHeight="1">
      <c r="A207" s="71"/>
      <c r="B207" s="43"/>
      <c r="C207" s="43" t="s">
        <v>228</v>
      </c>
      <c r="D207" s="35" t="s">
        <v>216</v>
      </c>
      <c r="E207" s="35" t="s">
        <v>183</v>
      </c>
      <c r="F207" s="35" t="s">
        <v>94</v>
      </c>
      <c r="G207" s="35"/>
      <c r="H207" s="104">
        <v>1</v>
      </c>
      <c r="I207" s="104">
        <v>3751.1</v>
      </c>
      <c r="J207" s="35">
        <f t="shared" si="100"/>
        <v>3751.1</v>
      </c>
      <c r="K207" s="41">
        <f t="shared" si="91"/>
        <v>3751.1</v>
      </c>
      <c r="L207" s="42">
        <v>1</v>
      </c>
      <c r="M207" s="41">
        <f t="shared" si="92"/>
        <v>3751.1</v>
      </c>
      <c r="N207" s="42">
        <v>1</v>
      </c>
      <c r="O207" s="41">
        <f t="shared" si="102"/>
        <v>3751.1</v>
      </c>
      <c r="P207" s="42">
        <v>1</v>
      </c>
      <c r="Q207" s="41">
        <f t="shared" si="103"/>
        <v>3751.1</v>
      </c>
      <c r="R207" s="42">
        <v>1</v>
      </c>
      <c r="S207" s="41">
        <f t="shared" si="104"/>
        <v>3751.1</v>
      </c>
      <c r="T207" s="42">
        <v>1</v>
      </c>
      <c r="U207" s="41">
        <f t="shared" si="101"/>
        <v>0</v>
      </c>
      <c r="V207" s="42"/>
      <c r="W207" s="108"/>
      <c r="X207" s="74"/>
      <c r="Y207" s="41">
        <f t="shared" si="98"/>
        <v>0</v>
      </c>
      <c r="Z207" s="42"/>
      <c r="AA207" s="161"/>
      <c r="AB207" s="17"/>
      <c r="AC207" s="41">
        <f t="shared" si="99"/>
        <v>0</v>
      </c>
      <c r="AD207" s="42"/>
      <c r="AE207" s="42"/>
      <c r="AF207" s="75">
        <f>Table1[[#This Row],[Column33]]*Table1[[#This Row],[Column10]]</f>
        <v>0</v>
      </c>
      <c r="AG207" s="42"/>
      <c r="AH207" s="73"/>
    </row>
    <row r="208" spans="1:34" s="5" customFormat="1" ht="37.5" customHeight="1">
      <c r="A208" s="71"/>
      <c r="B208" s="43"/>
      <c r="C208" s="43" t="s">
        <v>228</v>
      </c>
      <c r="D208" s="35" t="s">
        <v>216</v>
      </c>
      <c r="E208" s="35" t="s">
        <v>184</v>
      </c>
      <c r="F208" s="35" t="s">
        <v>94</v>
      </c>
      <c r="G208" s="35"/>
      <c r="H208" s="104">
        <v>1</v>
      </c>
      <c r="I208" s="104">
        <v>3751.1</v>
      </c>
      <c r="J208" s="35">
        <f t="shared" si="100"/>
        <v>3751.1</v>
      </c>
      <c r="K208" s="41">
        <f t="shared" si="91"/>
        <v>3751.1</v>
      </c>
      <c r="L208" s="42">
        <v>1</v>
      </c>
      <c r="M208" s="41">
        <f t="shared" si="92"/>
        <v>3751.1</v>
      </c>
      <c r="N208" s="42">
        <v>1</v>
      </c>
      <c r="O208" s="41">
        <f t="shared" si="102"/>
        <v>3751.1</v>
      </c>
      <c r="P208" s="42">
        <v>1</v>
      </c>
      <c r="Q208" s="41">
        <f t="shared" si="103"/>
        <v>3751.1</v>
      </c>
      <c r="R208" s="42">
        <v>1</v>
      </c>
      <c r="S208" s="41">
        <f t="shared" si="104"/>
        <v>3751.1</v>
      </c>
      <c r="T208" s="42">
        <v>1</v>
      </c>
      <c r="U208" s="41">
        <f t="shared" si="101"/>
        <v>0</v>
      </c>
      <c r="V208" s="42"/>
      <c r="W208" s="108"/>
      <c r="X208" s="74"/>
      <c r="Y208" s="41">
        <f t="shared" si="98"/>
        <v>0</v>
      </c>
      <c r="Z208" s="42"/>
      <c r="AA208" s="161"/>
      <c r="AB208" s="17"/>
      <c r="AC208" s="41">
        <f t="shared" si="99"/>
        <v>0</v>
      </c>
      <c r="AD208" s="42"/>
      <c r="AE208" s="42"/>
      <c r="AF208" s="75">
        <f>Table1[[#This Row],[Column33]]*Table1[[#This Row],[Column10]]</f>
        <v>0</v>
      </c>
      <c r="AG208" s="42"/>
      <c r="AH208" s="73"/>
    </row>
    <row r="209" spans="1:34" s="5" customFormat="1" ht="37.5" customHeight="1">
      <c r="A209" s="71"/>
      <c r="B209" s="43"/>
      <c r="C209" s="43" t="s">
        <v>212</v>
      </c>
      <c r="D209" s="35" t="s">
        <v>216</v>
      </c>
      <c r="E209" s="35" t="s">
        <v>91</v>
      </c>
      <c r="F209" s="35" t="s">
        <v>95</v>
      </c>
      <c r="G209" s="35"/>
      <c r="H209" s="104">
        <v>72</v>
      </c>
      <c r="I209" s="104">
        <v>78.099999999999994</v>
      </c>
      <c r="J209" s="35">
        <f t="shared" si="100"/>
        <v>5623.2</v>
      </c>
      <c r="K209" s="41">
        <f t="shared" si="91"/>
        <v>5623.2</v>
      </c>
      <c r="L209" s="42">
        <v>1</v>
      </c>
      <c r="M209" s="41">
        <f t="shared" si="92"/>
        <v>5623.2</v>
      </c>
      <c r="N209" s="42">
        <v>1</v>
      </c>
      <c r="O209" s="41">
        <f t="shared" si="102"/>
        <v>5623.2</v>
      </c>
      <c r="P209" s="42">
        <v>1</v>
      </c>
      <c r="Q209" s="41">
        <f t="shared" si="103"/>
        <v>0</v>
      </c>
      <c r="R209" s="42"/>
      <c r="S209" s="41">
        <f t="shared" si="104"/>
        <v>0</v>
      </c>
      <c r="T209" s="42"/>
      <c r="U209" s="41">
        <f t="shared" si="101"/>
        <v>0</v>
      </c>
      <c r="V209" s="42"/>
      <c r="W209" s="108"/>
      <c r="X209" s="74"/>
      <c r="Y209" s="41">
        <f t="shared" si="98"/>
        <v>0</v>
      </c>
      <c r="Z209" s="42"/>
      <c r="AA209" s="161"/>
      <c r="AB209" s="17"/>
      <c r="AC209" s="41">
        <f t="shared" si="99"/>
        <v>0</v>
      </c>
      <c r="AD209" s="42"/>
      <c r="AE209" s="42"/>
      <c r="AF209" s="75">
        <f>Table1[[#This Row],[Column33]]*Table1[[#This Row],[Column10]]</f>
        <v>0</v>
      </c>
      <c r="AG209" s="42"/>
      <c r="AH209" s="73"/>
    </row>
    <row r="210" spans="1:34" s="5" customFormat="1" ht="37.5" customHeight="1">
      <c r="A210" s="71"/>
      <c r="B210" s="43"/>
      <c r="C210" s="43" t="s">
        <v>212</v>
      </c>
      <c r="D210" s="35" t="s">
        <v>216</v>
      </c>
      <c r="E210" s="35" t="s">
        <v>92</v>
      </c>
      <c r="F210" s="35" t="s">
        <v>95</v>
      </c>
      <c r="G210" s="35"/>
      <c r="H210" s="104">
        <v>4</v>
      </c>
      <c r="I210" s="104">
        <v>122.4</v>
      </c>
      <c r="J210" s="35">
        <f t="shared" si="100"/>
        <v>489.6</v>
      </c>
      <c r="K210" s="41">
        <f t="shared" si="91"/>
        <v>489.6</v>
      </c>
      <c r="L210" s="42">
        <v>1</v>
      </c>
      <c r="M210" s="41">
        <f t="shared" si="92"/>
        <v>489.6</v>
      </c>
      <c r="N210" s="42">
        <v>1</v>
      </c>
      <c r="O210" s="41">
        <f t="shared" si="102"/>
        <v>489.6</v>
      </c>
      <c r="P210" s="42">
        <v>1</v>
      </c>
      <c r="Q210" s="41">
        <f t="shared" si="103"/>
        <v>0</v>
      </c>
      <c r="R210" s="42"/>
      <c r="S210" s="41">
        <f t="shared" si="104"/>
        <v>0</v>
      </c>
      <c r="T210" s="42"/>
      <c r="U210" s="41">
        <f t="shared" si="101"/>
        <v>0</v>
      </c>
      <c r="V210" s="42"/>
      <c r="W210" s="108"/>
      <c r="X210" s="74"/>
      <c r="Y210" s="41">
        <f t="shared" si="98"/>
        <v>0</v>
      </c>
      <c r="Z210" s="42"/>
      <c r="AA210" s="161"/>
      <c r="AB210" s="17"/>
      <c r="AC210" s="41">
        <f t="shared" si="99"/>
        <v>0</v>
      </c>
      <c r="AD210" s="42"/>
      <c r="AE210" s="42"/>
      <c r="AF210" s="75">
        <f>Table1[[#This Row],[Column33]]*Table1[[#This Row],[Column10]]</f>
        <v>0</v>
      </c>
      <c r="AG210" s="42"/>
      <c r="AH210" s="73"/>
    </row>
    <row r="211" spans="1:34" s="5" customFormat="1" ht="37.5" customHeight="1">
      <c r="A211" s="71"/>
      <c r="B211" s="43"/>
      <c r="C211" s="43" t="s">
        <v>212</v>
      </c>
      <c r="D211" s="35" t="s">
        <v>216</v>
      </c>
      <c r="E211" s="35" t="s">
        <v>185</v>
      </c>
      <c r="F211" s="35" t="s">
        <v>95</v>
      </c>
      <c r="G211" s="35"/>
      <c r="H211" s="104">
        <v>1</v>
      </c>
      <c r="I211" s="104">
        <v>106.5</v>
      </c>
      <c r="J211" s="35">
        <f t="shared" ref="J211:J219" si="105">I211*H211</f>
        <v>106.5</v>
      </c>
      <c r="K211" s="41">
        <f t="shared" ref="K211:K219" si="106">L211*$J211</f>
        <v>106.5</v>
      </c>
      <c r="L211" s="42">
        <v>1</v>
      </c>
      <c r="M211" s="41">
        <f t="shared" ref="M211:M219" si="107">N211*$J211</f>
        <v>106.5</v>
      </c>
      <c r="N211" s="42">
        <v>1</v>
      </c>
      <c r="O211" s="41">
        <f t="shared" ref="O211:O219" si="108">P211*$J211</f>
        <v>106.5</v>
      </c>
      <c r="P211" s="42">
        <v>1</v>
      </c>
      <c r="Q211" s="41">
        <f t="shared" ref="Q211:Q219" si="109">R211*$J211</f>
        <v>0</v>
      </c>
      <c r="R211" s="42"/>
      <c r="S211" s="41">
        <f t="shared" ref="S211:S219" si="110">T211*$J211</f>
        <v>0</v>
      </c>
      <c r="T211" s="42"/>
      <c r="U211" s="41">
        <f t="shared" ref="U211:U219" si="111">V211*$J211</f>
        <v>0</v>
      </c>
      <c r="V211" s="42"/>
      <c r="W211" s="108"/>
      <c r="X211" s="74"/>
      <c r="Y211" s="41">
        <f t="shared" si="98"/>
        <v>0</v>
      </c>
      <c r="Z211" s="42"/>
      <c r="AA211" s="161"/>
      <c r="AB211" s="17"/>
      <c r="AC211" s="41">
        <f t="shared" si="99"/>
        <v>0</v>
      </c>
      <c r="AD211" s="42"/>
      <c r="AE211" s="42"/>
      <c r="AF211" s="75">
        <f>Table1[[#This Row],[Column33]]*Table1[[#This Row],[Column10]]</f>
        <v>0</v>
      </c>
      <c r="AG211" s="42"/>
      <c r="AH211" s="73"/>
    </row>
    <row r="212" spans="1:34" s="5" customFormat="1" ht="37.5" customHeight="1">
      <c r="A212" s="71"/>
      <c r="B212" s="43"/>
      <c r="C212" s="43" t="s">
        <v>212</v>
      </c>
      <c r="D212" s="35" t="s">
        <v>216</v>
      </c>
      <c r="E212" s="35" t="s">
        <v>186</v>
      </c>
      <c r="F212" s="35" t="s">
        <v>95</v>
      </c>
      <c r="G212" s="35"/>
      <c r="H212" s="104">
        <v>2</v>
      </c>
      <c r="I212" s="104">
        <v>98.9</v>
      </c>
      <c r="J212" s="35">
        <f t="shared" si="105"/>
        <v>197.8</v>
      </c>
      <c r="K212" s="41">
        <f t="shared" si="106"/>
        <v>197.8</v>
      </c>
      <c r="L212" s="42">
        <v>1</v>
      </c>
      <c r="M212" s="41">
        <f t="shared" si="107"/>
        <v>197.8</v>
      </c>
      <c r="N212" s="42">
        <v>1</v>
      </c>
      <c r="O212" s="41">
        <f t="shared" si="108"/>
        <v>197.8</v>
      </c>
      <c r="P212" s="42">
        <v>1</v>
      </c>
      <c r="Q212" s="41">
        <f t="shared" si="109"/>
        <v>0</v>
      </c>
      <c r="R212" s="42"/>
      <c r="S212" s="41">
        <f t="shared" si="110"/>
        <v>0</v>
      </c>
      <c r="T212" s="42"/>
      <c r="U212" s="41">
        <f t="shared" si="111"/>
        <v>0</v>
      </c>
      <c r="V212" s="42"/>
      <c r="W212" s="108"/>
      <c r="X212" s="74"/>
      <c r="Y212" s="41">
        <f t="shared" si="98"/>
        <v>0</v>
      </c>
      <c r="Z212" s="42"/>
      <c r="AA212" s="161"/>
      <c r="AB212" s="17"/>
      <c r="AC212" s="41">
        <f t="shared" si="99"/>
        <v>0</v>
      </c>
      <c r="AD212" s="42"/>
      <c r="AE212" s="42"/>
      <c r="AF212" s="75">
        <f>Table1[[#This Row],[Column33]]*Table1[[#This Row],[Column10]]</f>
        <v>0</v>
      </c>
      <c r="AG212" s="42"/>
      <c r="AH212" s="73"/>
    </row>
    <row r="213" spans="1:34" s="5" customFormat="1" ht="37.5" customHeight="1">
      <c r="A213" s="71"/>
      <c r="B213" s="43"/>
      <c r="C213" s="43" t="s">
        <v>212</v>
      </c>
      <c r="D213" s="35" t="s">
        <v>216</v>
      </c>
      <c r="E213" s="35" t="s">
        <v>187</v>
      </c>
      <c r="F213" s="35" t="s">
        <v>95</v>
      </c>
      <c r="G213" s="35"/>
      <c r="H213" s="104">
        <v>1</v>
      </c>
      <c r="I213" s="104">
        <v>102.9</v>
      </c>
      <c r="J213" s="35">
        <f t="shared" si="105"/>
        <v>102.9</v>
      </c>
      <c r="K213" s="41">
        <f t="shared" si="106"/>
        <v>102.9</v>
      </c>
      <c r="L213" s="42">
        <v>1</v>
      </c>
      <c r="M213" s="41">
        <f t="shared" si="107"/>
        <v>102.9</v>
      </c>
      <c r="N213" s="42">
        <v>1</v>
      </c>
      <c r="O213" s="41">
        <f t="shared" si="108"/>
        <v>102.9</v>
      </c>
      <c r="P213" s="42">
        <v>1</v>
      </c>
      <c r="Q213" s="41">
        <f t="shared" si="109"/>
        <v>0</v>
      </c>
      <c r="R213" s="42"/>
      <c r="S213" s="41">
        <f t="shared" si="110"/>
        <v>0</v>
      </c>
      <c r="T213" s="42"/>
      <c r="U213" s="41">
        <f t="shared" si="111"/>
        <v>0</v>
      </c>
      <c r="V213" s="42"/>
      <c r="W213" s="108"/>
      <c r="X213" s="74"/>
      <c r="Y213" s="41">
        <f t="shared" si="98"/>
        <v>0</v>
      </c>
      <c r="Z213" s="42"/>
      <c r="AA213" s="161"/>
      <c r="AB213" s="17"/>
      <c r="AC213" s="41">
        <f t="shared" si="99"/>
        <v>0</v>
      </c>
      <c r="AD213" s="42"/>
      <c r="AE213" s="42"/>
      <c r="AF213" s="75">
        <f>Table1[[#This Row],[Column33]]*Table1[[#This Row],[Column10]]</f>
        <v>0</v>
      </c>
      <c r="AG213" s="42"/>
      <c r="AH213" s="73"/>
    </row>
    <row r="214" spans="1:34" s="5" customFormat="1" ht="37.5" customHeight="1">
      <c r="A214" s="71"/>
      <c r="B214" s="43"/>
      <c r="C214" s="43" t="s">
        <v>212</v>
      </c>
      <c r="D214" s="35" t="s">
        <v>216</v>
      </c>
      <c r="E214" s="35" t="s">
        <v>191</v>
      </c>
      <c r="F214" s="35" t="s">
        <v>95</v>
      </c>
      <c r="G214" s="35"/>
      <c r="H214" s="104">
        <v>1</v>
      </c>
      <c r="I214" s="104">
        <v>87.4</v>
      </c>
      <c r="J214" s="35">
        <f t="shared" si="105"/>
        <v>87.4</v>
      </c>
      <c r="K214" s="41">
        <f t="shared" si="106"/>
        <v>87.4</v>
      </c>
      <c r="L214" s="42">
        <v>1</v>
      </c>
      <c r="M214" s="41">
        <f t="shared" si="107"/>
        <v>87.4</v>
      </c>
      <c r="N214" s="42">
        <v>1</v>
      </c>
      <c r="O214" s="41">
        <f t="shared" si="108"/>
        <v>87.4</v>
      </c>
      <c r="P214" s="42">
        <v>1</v>
      </c>
      <c r="Q214" s="41">
        <f t="shared" si="109"/>
        <v>0</v>
      </c>
      <c r="R214" s="42"/>
      <c r="S214" s="41">
        <f t="shared" si="110"/>
        <v>0</v>
      </c>
      <c r="T214" s="42"/>
      <c r="U214" s="41">
        <f t="shared" si="111"/>
        <v>0</v>
      </c>
      <c r="V214" s="42"/>
      <c r="W214" s="108"/>
      <c r="X214" s="74"/>
      <c r="Y214" s="41">
        <f t="shared" si="98"/>
        <v>0</v>
      </c>
      <c r="Z214" s="42"/>
      <c r="AA214" s="161"/>
      <c r="AB214" s="17"/>
      <c r="AC214" s="41">
        <f t="shared" si="99"/>
        <v>0</v>
      </c>
      <c r="AD214" s="42"/>
      <c r="AE214" s="42"/>
      <c r="AF214" s="75">
        <f>Table1[[#This Row],[Column33]]*Table1[[#This Row],[Column10]]</f>
        <v>0</v>
      </c>
      <c r="AG214" s="42"/>
      <c r="AH214" s="73"/>
    </row>
    <row r="215" spans="1:34" s="5" customFormat="1" ht="37.5" customHeight="1">
      <c r="A215" s="71"/>
      <c r="B215" s="43"/>
      <c r="C215" s="43" t="s">
        <v>212</v>
      </c>
      <c r="D215" s="35" t="s">
        <v>216</v>
      </c>
      <c r="E215" s="35" t="s">
        <v>269</v>
      </c>
      <c r="F215" s="35" t="s">
        <v>95</v>
      </c>
      <c r="G215" s="35"/>
      <c r="H215" s="104">
        <v>4</v>
      </c>
      <c r="I215" s="104">
        <v>70.8</v>
      </c>
      <c r="J215" s="35">
        <f t="shared" si="105"/>
        <v>283.2</v>
      </c>
      <c r="K215" s="41">
        <f t="shared" si="106"/>
        <v>283.2</v>
      </c>
      <c r="L215" s="42">
        <v>1</v>
      </c>
      <c r="M215" s="41">
        <f t="shared" si="107"/>
        <v>283.2</v>
      </c>
      <c r="N215" s="42">
        <v>1</v>
      </c>
      <c r="O215" s="41">
        <f t="shared" si="108"/>
        <v>283.2</v>
      </c>
      <c r="P215" s="42">
        <v>1</v>
      </c>
      <c r="Q215" s="41">
        <f t="shared" si="109"/>
        <v>0</v>
      </c>
      <c r="R215" s="42"/>
      <c r="S215" s="41">
        <f t="shared" si="110"/>
        <v>0</v>
      </c>
      <c r="T215" s="42"/>
      <c r="U215" s="41">
        <f t="shared" si="111"/>
        <v>0</v>
      </c>
      <c r="V215" s="42"/>
      <c r="W215" s="108"/>
      <c r="X215" s="74"/>
      <c r="Y215" s="41">
        <f t="shared" si="98"/>
        <v>0</v>
      </c>
      <c r="Z215" s="42"/>
      <c r="AA215" s="161"/>
      <c r="AB215" s="17"/>
      <c r="AC215" s="41">
        <f t="shared" si="99"/>
        <v>0</v>
      </c>
      <c r="AD215" s="42"/>
      <c r="AE215" s="42"/>
      <c r="AF215" s="75">
        <f>Table1[[#This Row],[Column33]]*Table1[[#This Row],[Column10]]</f>
        <v>0</v>
      </c>
      <c r="AG215" s="42"/>
      <c r="AH215" s="73"/>
    </row>
    <row r="216" spans="1:34" s="5" customFormat="1" ht="37.5" customHeight="1">
      <c r="A216" s="71"/>
      <c r="B216" s="43"/>
      <c r="C216" s="43" t="s">
        <v>212</v>
      </c>
      <c r="D216" s="35" t="s">
        <v>216</v>
      </c>
      <c r="E216" s="35" t="s">
        <v>270</v>
      </c>
      <c r="F216" s="35" t="s">
        <v>95</v>
      </c>
      <c r="G216" s="35"/>
      <c r="H216" s="104">
        <v>1</v>
      </c>
      <c r="I216" s="104">
        <v>78.599999999999994</v>
      </c>
      <c r="J216" s="35">
        <f t="shared" si="105"/>
        <v>78.599999999999994</v>
      </c>
      <c r="K216" s="41">
        <f t="shared" si="106"/>
        <v>78.599999999999994</v>
      </c>
      <c r="L216" s="42">
        <v>1</v>
      </c>
      <c r="M216" s="41">
        <f t="shared" si="107"/>
        <v>78.599999999999994</v>
      </c>
      <c r="N216" s="42">
        <v>1</v>
      </c>
      <c r="O216" s="41">
        <f t="shared" si="108"/>
        <v>78.599999999999994</v>
      </c>
      <c r="P216" s="42">
        <v>1</v>
      </c>
      <c r="Q216" s="41">
        <f t="shared" si="109"/>
        <v>0</v>
      </c>
      <c r="R216" s="42"/>
      <c r="S216" s="41">
        <f t="shared" si="110"/>
        <v>0</v>
      </c>
      <c r="T216" s="42"/>
      <c r="U216" s="41">
        <f t="shared" si="111"/>
        <v>0</v>
      </c>
      <c r="V216" s="42"/>
      <c r="W216" s="108"/>
      <c r="X216" s="74"/>
      <c r="Y216" s="41">
        <f t="shared" si="98"/>
        <v>0</v>
      </c>
      <c r="Z216" s="42"/>
      <c r="AA216" s="161"/>
      <c r="AB216" s="17"/>
      <c r="AC216" s="41">
        <f t="shared" si="99"/>
        <v>0</v>
      </c>
      <c r="AD216" s="42"/>
      <c r="AE216" s="42"/>
      <c r="AF216" s="75">
        <f>Table1[[#This Row],[Column33]]*Table1[[#This Row],[Column10]]</f>
        <v>0</v>
      </c>
      <c r="AG216" s="42"/>
      <c r="AH216" s="73"/>
    </row>
    <row r="217" spans="1:34" s="5" customFormat="1" ht="37.5" customHeight="1">
      <c r="A217" s="71"/>
      <c r="B217" s="43"/>
      <c r="C217" s="43" t="s">
        <v>224</v>
      </c>
      <c r="D217" s="35" t="s">
        <v>216</v>
      </c>
      <c r="E217" s="35" t="s">
        <v>251</v>
      </c>
      <c r="F217" s="35" t="s">
        <v>112</v>
      </c>
      <c r="G217" s="35"/>
      <c r="H217" s="104">
        <v>16</v>
      </c>
      <c r="I217" s="104">
        <v>63.6</v>
      </c>
      <c r="J217" s="35">
        <f t="shared" si="105"/>
        <v>1017.6</v>
      </c>
      <c r="K217" s="41">
        <f t="shared" si="106"/>
        <v>1017.6</v>
      </c>
      <c r="L217" s="42">
        <v>1</v>
      </c>
      <c r="M217" s="41">
        <f t="shared" si="107"/>
        <v>1017.6</v>
      </c>
      <c r="N217" s="42">
        <v>1</v>
      </c>
      <c r="O217" s="41">
        <f t="shared" si="108"/>
        <v>1017.6</v>
      </c>
      <c r="P217" s="42">
        <v>1</v>
      </c>
      <c r="Q217" s="41">
        <f t="shared" si="109"/>
        <v>0</v>
      </c>
      <c r="R217" s="42"/>
      <c r="S217" s="41">
        <f t="shared" si="110"/>
        <v>0</v>
      </c>
      <c r="T217" s="42"/>
      <c r="U217" s="41">
        <f t="shared" si="111"/>
        <v>0</v>
      </c>
      <c r="V217" s="42"/>
      <c r="W217" s="108"/>
      <c r="X217" s="74"/>
      <c r="Y217" s="41">
        <f t="shared" si="98"/>
        <v>0</v>
      </c>
      <c r="Z217" s="42"/>
      <c r="AA217" s="161"/>
      <c r="AB217" s="17"/>
      <c r="AC217" s="41">
        <f t="shared" si="99"/>
        <v>0</v>
      </c>
      <c r="AD217" s="42"/>
      <c r="AE217" s="42"/>
      <c r="AF217" s="75">
        <f>Table1[[#This Row],[Column33]]*Table1[[#This Row],[Column10]]</f>
        <v>0</v>
      </c>
      <c r="AG217" s="42"/>
      <c r="AH217" s="73"/>
    </row>
    <row r="218" spans="1:34" s="5" customFormat="1" ht="37.5" customHeight="1">
      <c r="A218" s="71"/>
      <c r="B218" s="43"/>
      <c r="C218" s="43" t="s">
        <v>225</v>
      </c>
      <c r="D218" s="35" t="s">
        <v>216</v>
      </c>
      <c r="E218" s="35" t="s">
        <v>252</v>
      </c>
      <c r="F218" s="35" t="s">
        <v>112</v>
      </c>
      <c r="G218" s="35"/>
      <c r="H218" s="104">
        <v>32</v>
      </c>
      <c r="I218" s="104">
        <v>25.4</v>
      </c>
      <c r="J218" s="35">
        <f t="shared" si="105"/>
        <v>812.8</v>
      </c>
      <c r="K218" s="41">
        <f t="shared" si="106"/>
        <v>812.8</v>
      </c>
      <c r="L218" s="42">
        <v>1</v>
      </c>
      <c r="M218" s="41">
        <f t="shared" si="107"/>
        <v>812.8</v>
      </c>
      <c r="N218" s="42">
        <v>1</v>
      </c>
      <c r="O218" s="41">
        <f t="shared" si="108"/>
        <v>812.8</v>
      </c>
      <c r="P218" s="42">
        <v>1</v>
      </c>
      <c r="Q218" s="41">
        <f t="shared" si="109"/>
        <v>0</v>
      </c>
      <c r="R218" s="42"/>
      <c r="S218" s="41">
        <f t="shared" si="110"/>
        <v>0</v>
      </c>
      <c r="T218" s="42"/>
      <c r="U218" s="41">
        <f t="shared" si="111"/>
        <v>0</v>
      </c>
      <c r="V218" s="42"/>
      <c r="W218" s="108"/>
      <c r="X218" s="74"/>
      <c r="Y218" s="41">
        <f t="shared" si="98"/>
        <v>0</v>
      </c>
      <c r="Z218" s="42"/>
      <c r="AA218" s="161"/>
      <c r="AB218" s="17"/>
      <c r="AC218" s="41">
        <f t="shared" si="99"/>
        <v>0</v>
      </c>
      <c r="AD218" s="42"/>
      <c r="AE218" s="42"/>
      <c r="AF218" s="75">
        <f>Table1[[#This Row],[Column33]]*Table1[[#This Row],[Column10]]</f>
        <v>0</v>
      </c>
      <c r="AG218" s="42"/>
      <c r="AH218" s="73"/>
    </row>
    <row r="219" spans="1:34" s="5" customFormat="1" ht="37.5" customHeight="1">
      <c r="A219" s="71"/>
      <c r="B219" s="43"/>
      <c r="C219" s="43" t="s">
        <v>229</v>
      </c>
      <c r="D219" s="35" t="s">
        <v>216</v>
      </c>
      <c r="E219" s="35" t="s">
        <v>271</v>
      </c>
      <c r="F219" s="35" t="s">
        <v>112</v>
      </c>
      <c r="G219" s="35"/>
      <c r="H219" s="104">
        <v>16</v>
      </c>
      <c r="I219" s="104">
        <v>12</v>
      </c>
      <c r="J219" s="35">
        <f t="shared" si="105"/>
        <v>192</v>
      </c>
      <c r="K219" s="41">
        <f t="shared" si="106"/>
        <v>192</v>
      </c>
      <c r="L219" s="42">
        <v>1</v>
      </c>
      <c r="M219" s="41">
        <f t="shared" si="107"/>
        <v>192</v>
      </c>
      <c r="N219" s="42">
        <v>1</v>
      </c>
      <c r="O219" s="41">
        <f t="shared" si="108"/>
        <v>192</v>
      </c>
      <c r="P219" s="42">
        <v>1</v>
      </c>
      <c r="Q219" s="41">
        <f t="shared" si="109"/>
        <v>0</v>
      </c>
      <c r="R219" s="42"/>
      <c r="S219" s="41">
        <f t="shared" si="110"/>
        <v>0</v>
      </c>
      <c r="T219" s="42"/>
      <c r="U219" s="41">
        <f t="shared" si="111"/>
        <v>0</v>
      </c>
      <c r="V219" s="42"/>
      <c r="W219" s="108"/>
      <c r="X219" s="74"/>
      <c r="Y219" s="41">
        <f t="shared" si="98"/>
        <v>0</v>
      </c>
      <c r="Z219" s="42"/>
      <c r="AA219" s="161"/>
      <c r="AB219" s="17"/>
      <c r="AC219" s="41">
        <f t="shared" si="99"/>
        <v>0</v>
      </c>
      <c r="AD219" s="42"/>
      <c r="AE219" s="42"/>
      <c r="AF219" s="75">
        <f>Table1[[#This Row],[Column33]]*Table1[[#This Row],[Column10]]</f>
        <v>0</v>
      </c>
      <c r="AG219" s="42"/>
      <c r="AH219" s="73"/>
    </row>
    <row r="220" spans="1:34" s="5" customFormat="1" ht="37.5" customHeight="1">
      <c r="A220" s="71"/>
      <c r="B220" s="43"/>
      <c r="C220" s="43" t="s">
        <v>213</v>
      </c>
      <c r="D220" s="35" t="s">
        <v>216</v>
      </c>
      <c r="E220" s="35" t="s">
        <v>106</v>
      </c>
      <c r="F220" s="35" t="s">
        <v>109</v>
      </c>
      <c r="G220" s="35"/>
      <c r="H220" s="104">
        <v>1</v>
      </c>
      <c r="I220" s="104">
        <v>38.799999999999997</v>
      </c>
      <c r="J220" s="35">
        <f t="shared" si="100"/>
        <v>38.799999999999997</v>
      </c>
      <c r="K220" s="41">
        <f t="shared" si="91"/>
        <v>38.799999999999997</v>
      </c>
      <c r="L220" s="42">
        <v>1</v>
      </c>
      <c r="M220" s="41">
        <f t="shared" si="92"/>
        <v>38.799999999999997</v>
      </c>
      <c r="N220" s="42">
        <v>1</v>
      </c>
      <c r="O220" s="41">
        <f t="shared" si="102"/>
        <v>38.799999999999997</v>
      </c>
      <c r="P220" s="42">
        <v>1</v>
      </c>
      <c r="Q220" s="41">
        <f t="shared" si="103"/>
        <v>0</v>
      </c>
      <c r="R220" s="42"/>
      <c r="S220" s="41">
        <f t="shared" si="104"/>
        <v>0</v>
      </c>
      <c r="T220" s="42"/>
      <c r="U220" s="41">
        <f t="shared" si="101"/>
        <v>0</v>
      </c>
      <c r="V220" s="42"/>
      <c r="W220" s="108"/>
      <c r="X220" s="74"/>
      <c r="Y220" s="41">
        <f t="shared" si="98"/>
        <v>0</v>
      </c>
      <c r="Z220" s="42"/>
      <c r="AA220" s="161"/>
      <c r="AB220" s="17"/>
      <c r="AC220" s="41">
        <f t="shared" si="99"/>
        <v>0</v>
      </c>
      <c r="AD220" s="42"/>
      <c r="AE220" s="42"/>
      <c r="AF220" s="75">
        <f>Table1[[#This Row],[Column33]]*Table1[[#This Row],[Column10]]</f>
        <v>0</v>
      </c>
      <c r="AG220" s="42"/>
      <c r="AH220" s="73"/>
    </row>
    <row r="221" spans="1:34" s="5" customFormat="1" ht="37.5" customHeight="1">
      <c r="A221" s="71"/>
      <c r="B221" s="43"/>
      <c r="C221" s="43" t="s">
        <v>213</v>
      </c>
      <c r="D221" s="35" t="s">
        <v>216</v>
      </c>
      <c r="E221" s="35" t="s">
        <v>192</v>
      </c>
      <c r="F221" s="35" t="s">
        <v>109</v>
      </c>
      <c r="G221" s="35"/>
      <c r="H221" s="104">
        <v>1</v>
      </c>
      <c r="I221" s="104">
        <v>36.799999999999997</v>
      </c>
      <c r="J221" s="35">
        <f t="shared" si="100"/>
        <v>36.799999999999997</v>
      </c>
      <c r="K221" s="41">
        <f t="shared" si="91"/>
        <v>36.799999999999997</v>
      </c>
      <c r="L221" s="42">
        <v>1</v>
      </c>
      <c r="M221" s="41">
        <f t="shared" si="92"/>
        <v>36.799999999999997</v>
      </c>
      <c r="N221" s="42">
        <v>1</v>
      </c>
      <c r="O221" s="41">
        <f t="shared" si="102"/>
        <v>36.799999999999997</v>
      </c>
      <c r="P221" s="42">
        <v>1</v>
      </c>
      <c r="Q221" s="41">
        <f t="shared" si="103"/>
        <v>0</v>
      </c>
      <c r="R221" s="42"/>
      <c r="S221" s="41">
        <f t="shared" si="104"/>
        <v>0</v>
      </c>
      <c r="T221" s="42"/>
      <c r="U221" s="41">
        <f t="shared" si="101"/>
        <v>0</v>
      </c>
      <c r="V221" s="42"/>
      <c r="W221" s="108"/>
      <c r="X221" s="74"/>
      <c r="Y221" s="41">
        <f t="shared" si="98"/>
        <v>0</v>
      </c>
      <c r="Z221" s="42"/>
      <c r="AA221" s="161"/>
      <c r="AB221" s="17"/>
      <c r="AC221" s="41">
        <f t="shared" si="99"/>
        <v>0</v>
      </c>
      <c r="AD221" s="42"/>
      <c r="AE221" s="42"/>
      <c r="AF221" s="75">
        <f>Table1[[#This Row],[Column33]]*Table1[[#This Row],[Column10]]</f>
        <v>0</v>
      </c>
      <c r="AG221" s="42"/>
      <c r="AH221" s="73"/>
    </row>
    <row r="222" spans="1:34" s="5" customFormat="1" ht="37.5" customHeight="1">
      <c r="A222" s="71"/>
      <c r="B222" s="43"/>
      <c r="C222" s="43" t="s">
        <v>213</v>
      </c>
      <c r="D222" s="35" t="s">
        <v>216</v>
      </c>
      <c r="E222" s="35" t="s">
        <v>272</v>
      </c>
      <c r="F222" s="35" t="s">
        <v>109</v>
      </c>
      <c r="G222" s="35"/>
      <c r="H222" s="104">
        <v>19</v>
      </c>
      <c r="I222" s="104">
        <v>35.200000000000003</v>
      </c>
      <c r="J222" s="35">
        <f t="shared" si="100"/>
        <v>668.80000000000007</v>
      </c>
      <c r="K222" s="41">
        <f t="shared" si="91"/>
        <v>668.80000000000007</v>
      </c>
      <c r="L222" s="42">
        <v>1</v>
      </c>
      <c r="M222" s="41">
        <f t="shared" si="92"/>
        <v>668.80000000000007</v>
      </c>
      <c r="N222" s="42">
        <v>1</v>
      </c>
      <c r="O222" s="41">
        <f t="shared" si="102"/>
        <v>668.80000000000007</v>
      </c>
      <c r="P222" s="42">
        <v>1</v>
      </c>
      <c r="Q222" s="41">
        <f t="shared" si="103"/>
        <v>0</v>
      </c>
      <c r="R222" s="42"/>
      <c r="S222" s="41">
        <f t="shared" si="104"/>
        <v>0</v>
      </c>
      <c r="T222" s="42"/>
      <c r="U222" s="41">
        <f t="shared" si="101"/>
        <v>0</v>
      </c>
      <c r="V222" s="42"/>
      <c r="W222" s="108"/>
      <c r="X222" s="74"/>
      <c r="Y222" s="41">
        <f t="shared" si="98"/>
        <v>0</v>
      </c>
      <c r="Z222" s="42"/>
      <c r="AA222" s="161"/>
      <c r="AB222" s="17"/>
      <c r="AC222" s="41">
        <f t="shared" si="99"/>
        <v>0</v>
      </c>
      <c r="AD222" s="42"/>
      <c r="AE222" s="42"/>
      <c r="AF222" s="75">
        <f>Table1[[#This Row],[Column33]]*Table1[[#This Row],[Column10]]</f>
        <v>0</v>
      </c>
      <c r="AG222" s="42"/>
      <c r="AH222" s="73"/>
    </row>
    <row r="223" spans="1:34" s="5" customFormat="1" ht="37.5" customHeight="1">
      <c r="A223" s="71"/>
      <c r="B223" s="43"/>
      <c r="C223" s="43" t="s">
        <v>214</v>
      </c>
      <c r="D223" s="35" t="s">
        <v>216</v>
      </c>
      <c r="E223" s="35" t="s">
        <v>107</v>
      </c>
      <c r="F223" s="35" t="s">
        <v>115</v>
      </c>
      <c r="G223" s="35"/>
      <c r="H223" s="104">
        <v>4</v>
      </c>
      <c r="I223" s="104">
        <v>248.3</v>
      </c>
      <c r="J223" s="35">
        <f t="shared" si="100"/>
        <v>993.2</v>
      </c>
      <c r="K223" s="41">
        <f t="shared" si="91"/>
        <v>993.2</v>
      </c>
      <c r="L223" s="42">
        <v>1</v>
      </c>
      <c r="M223" s="41">
        <f t="shared" si="92"/>
        <v>993.2</v>
      </c>
      <c r="N223" s="42">
        <v>1</v>
      </c>
      <c r="O223" s="41">
        <f t="shared" si="102"/>
        <v>993.2</v>
      </c>
      <c r="P223" s="42">
        <v>1</v>
      </c>
      <c r="Q223" s="41">
        <f t="shared" si="103"/>
        <v>993.2</v>
      </c>
      <c r="R223" s="42">
        <v>1</v>
      </c>
      <c r="S223" s="41">
        <f t="shared" si="104"/>
        <v>0</v>
      </c>
      <c r="T223" s="42"/>
      <c r="U223" s="41">
        <f t="shared" si="101"/>
        <v>0</v>
      </c>
      <c r="V223" s="42"/>
      <c r="W223" s="108"/>
      <c r="X223" s="74"/>
      <c r="Y223" s="41">
        <f t="shared" si="98"/>
        <v>0</v>
      </c>
      <c r="Z223" s="42"/>
      <c r="AA223" s="161"/>
      <c r="AB223" s="17"/>
      <c r="AC223" s="41">
        <f t="shared" si="99"/>
        <v>0</v>
      </c>
      <c r="AD223" s="42"/>
      <c r="AE223" s="42"/>
      <c r="AF223" s="75">
        <f>Table1[[#This Row],[Column33]]*Table1[[#This Row],[Column10]]</f>
        <v>0</v>
      </c>
      <c r="AG223" s="42"/>
      <c r="AH223" s="73"/>
    </row>
    <row r="224" spans="1:34" s="5" customFormat="1" ht="37.5" customHeight="1">
      <c r="A224" s="71"/>
      <c r="B224" s="43"/>
      <c r="C224" s="43" t="s">
        <v>214</v>
      </c>
      <c r="D224" s="35" t="s">
        <v>216</v>
      </c>
      <c r="E224" s="35" t="s">
        <v>108</v>
      </c>
      <c r="F224" s="35" t="s">
        <v>115</v>
      </c>
      <c r="G224" s="35"/>
      <c r="H224" s="104">
        <v>2</v>
      </c>
      <c r="I224" s="104">
        <v>277</v>
      </c>
      <c r="J224" s="35">
        <f t="shared" si="100"/>
        <v>554</v>
      </c>
      <c r="K224" s="41">
        <f t="shared" si="91"/>
        <v>554</v>
      </c>
      <c r="L224" s="42">
        <v>1</v>
      </c>
      <c r="M224" s="41">
        <f t="shared" si="92"/>
        <v>554</v>
      </c>
      <c r="N224" s="42">
        <v>1</v>
      </c>
      <c r="O224" s="41">
        <f t="shared" si="102"/>
        <v>554</v>
      </c>
      <c r="P224" s="42">
        <v>1</v>
      </c>
      <c r="Q224" s="41">
        <f t="shared" si="103"/>
        <v>554</v>
      </c>
      <c r="R224" s="42">
        <v>1</v>
      </c>
      <c r="S224" s="41">
        <f t="shared" si="104"/>
        <v>0</v>
      </c>
      <c r="T224" s="42"/>
      <c r="U224" s="41">
        <f t="shared" si="101"/>
        <v>0</v>
      </c>
      <c r="V224" s="42"/>
      <c r="W224" s="108"/>
      <c r="X224" s="74"/>
      <c r="Y224" s="41">
        <f t="shared" si="98"/>
        <v>0</v>
      </c>
      <c r="Z224" s="42"/>
      <c r="AA224" s="161"/>
      <c r="AB224" s="17"/>
      <c r="AC224" s="41">
        <f t="shared" si="99"/>
        <v>0</v>
      </c>
      <c r="AD224" s="42"/>
      <c r="AE224" s="42"/>
      <c r="AF224" s="75">
        <f>Table1[[#This Row],[Column33]]*Table1[[#This Row],[Column10]]</f>
        <v>0</v>
      </c>
      <c r="AG224" s="42"/>
      <c r="AH224" s="73"/>
    </row>
    <row r="225" spans="1:34" s="5" customFormat="1" ht="37.5" customHeight="1">
      <c r="A225" s="71"/>
      <c r="B225" s="43"/>
      <c r="C225" s="43" t="s">
        <v>214</v>
      </c>
      <c r="D225" s="35" t="s">
        <v>216</v>
      </c>
      <c r="E225" s="35" t="s">
        <v>193</v>
      </c>
      <c r="F225" s="35" t="s">
        <v>115</v>
      </c>
      <c r="G225" s="35"/>
      <c r="H225" s="104">
        <v>2</v>
      </c>
      <c r="I225" s="104">
        <v>247</v>
      </c>
      <c r="J225" s="35">
        <f t="shared" si="100"/>
        <v>494</v>
      </c>
      <c r="K225" s="41">
        <f t="shared" si="91"/>
        <v>494</v>
      </c>
      <c r="L225" s="42">
        <v>1</v>
      </c>
      <c r="M225" s="41">
        <f t="shared" si="92"/>
        <v>494</v>
      </c>
      <c r="N225" s="42">
        <v>1</v>
      </c>
      <c r="O225" s="41">
        <f t="shared" si="102"/>
        <v>494</v>
      </c>
      <c r="P225" s="42">
        <v>1</v>
      </c>
      <c r="Q225" s="41">
        <f t="shared" si="103"/>
        <v>494</v>
      </c>
      <c r="R225" s="42">
        <v>1</v>
      </c>
      <c r="S225" s="41">
        <f t="shared" si="104"/>
        <v>0</v>
      </c>
      <c r="T225" s="42"/>
      <c r="U225" s="41">
        <f t="shared" si="101"/>
        <v>0</v>
      </c>
      <c r="V225" s="42"/>
      <c r="W225" s="108"/>
      <c r="X225" s="74"/>
      <c r="Y225" s="41">
        <f t="shared" si="98"/>
        <v>0</v>
      </c>
      <c r="Z225" s="42"/>
      <c r="AA225" s="161"/>
      <c r="AB225" s="17"/>
      <c r="AC225" s="41">
        <f t="shared" si="99"/>
        <v>0</v>
      </c>
      <c r="AD225" s="42"/>
      <c r="AE225" s="42"/>
      <c r="AF225" s="75">
        <f>Table1[[#This Row],[Column33]]*Table1[[#This Row],[Column10]]</f>
        <v>0</v>
      </c>
      <c r="AG225" s="42"/>
      <c r="AH225" s="73"/>
    </row>
    <row r="226" spans="1:34" s="5" customFormat="1" ht="37.5" customHeight="1">
      <c r="A226" s="71"/>
      <c r="B226" s="43"/>
      <c r="C226" s="43" t="s">
        <v>212</v>
      </c>
      <c r="D226" s="35" t="s">
        <v>216</v>
      </c>
      <c r="E226" s="35" t="s">
        <v>194</v>
      </c>
      <c r="F226" s="35" t="s">
        <v>115</v>
      </c>
      <c r="G226" s="35"/>
      <c r="H226" s="104">
        <v>4</v>
      </c>
      <c r="I226" s="104">
        <v>76.099999999999994</v>
      </c>
      <c r="J226" s="35">
        <f t="shared" si="100"/>
        <v>304.39999999999998</v>
      </c>
      <c r="K226" s="41">
        <f t="shared" si="91"/>
        <v>304.39999999999998</v>
      </c>
      <c r="L226" s="42">
        <v>1</v>
      </c>
      <c r="M226" s="41">
        <f t="shared" si="92"/>
        <v>304.39999999999998</v>
      </c>
      <c r="N226" s="42">
        <v>1</v>
      </c>
      <c r="O226" s="41">
        <f t="shared" si="102"/>
        <v>304.39999999999998</v>
      </c>
      <c r="P226" s="42">
        <v>1</v>
      </c>
      <c r="Q226" s="41">
        <f t="shared" si="103"/>
        <v>0</v>
      </c>
      <c r="R226" s="42"/>
      <c r="S226" s="41">
        <f t="shared" si="104"/>
        <v>0</v>
      </c>
      <c r="T226" s="42"/>
      <c r="U226" s="41">
        <f t="shared" si="101"/>
        <v>0</v>
      </c>
      <c r="V226" s="42"/>
      <c r="W226" s="108"/>
      <c r="X226" s="74"/>
      <c r="Y226" s="41">
        <f t="shared" si="98"/>
        <v>0</v>
      </c>
      <c r="Z226" s="42"/>
      <c r="AA226" s="161"/>
      <c r="AB226" s="17"/>
      <c r="AC226" s="41">
        <f t="shared" si="99"/>
        <v>0</v>
      </c>
      <c r="AD226" s="42"/>
      <c r="AE226" s="42"/>
      <c r="AF226" s="75">
        <f>Table1[[#This Row],[Column33]]*Table1[[#This Row],[Column10]]</f>
        <v>0</v>
      </c>
      <c r="AG226" s="42"/>
      <c r="AH226" s="73"/>
    </row>
    <row r="227" spans="1:34" s="5" customFormat="1" ht="37.5" customHeight="1">
      <c r="A227" s="71"/>
      <c r="B227" s="43"/>
      <c r="C227" s="43" t="s">
        <v>214</v>
      </c>
      <c r="D227" s="35" t="s">
        <v>216</v>
      </c>
      <c r="E227" s="35" t="s">
        <v>195</v>
      </c>
      <c r="F227" s="35" t="s">
        <v>115</v>
      </c>
      <c r="G227" s="35"/>
      <c r="H227" s="104">
        <v>18</v>
      </c>
      <c r="I227" s="104">
        <v>297</v>
      </c>
      <c r="J227" s="35">
        <f t="shared" si="100"/>
        <v>5346</v>
      </c>
      <c r="K227" s="41">
        <f t="shared" si="91"/>
        <v>5346</v>
      </c>
      <c r="L227" s="42">
        <v>1</v>
      </c>
      <c r="M227" s="41">
        <f t="shared" si="92"/>
        <v>5346</v>
      </c>
      <c r="N227" s="42">
        <v>1</v>
      </c>
      <c r="O227" s="41">
        <f t="shared" si="102"/>
        <v>5346</v>
      </c>
      <c r="P227" s="42">
        <v>1</v>
      </c>
      <c r="Q227" s="41">
        <f t="shared" si="103"/>
        <v>5346</v>
      </c>
      <c r="R227" s="42">
        <v>1</v>
      </c>
      <c r="S227" s="41">
        <f t="shared" si="104"/>
        <v>0</v>
      </c>
      <c r="T227" s="42"/>
      <c r="U227" s="41">
        <f t="shared" si="101"/>
        <v>0</v>
      </c>
      <c r="V227" s="42"/>
      <c r="W227" s="108"/>
      <c r="X227" s="74"/>
      <c r="Y227" s="41">
        <f t="shared" si="98"/>
        <v>0</v>
      </c>
      <c r="Z227" s="42"/>
      <c r="AA227" s="161"/>
      <c r="AB227" s="17"/>
      <c r="AC227" s="41">
        <f t="shared" si="99"/>
        <v>0</v>
      </c>
      <c r="AD227" s="42"/>
      <c r="AE227" s="42"/>
      <c r="AF227" s="75">
        <f>Table1[[#This Row],[Column33]]*Table1[[#This Row],[Column10]]</f>
        <v>0</v>
      </c>
      <c r="AG227" s="42"/>
      <c r="AH227" s="73"/>
    </row>
    <row r="228" spans="1:34" s="5" customFormat="1" ht="44.25" customHeight="1">
      <c r="A228" s="71"/>
      <c r="B228" s="43"/>
      <c r="C228" s="43" t="s">
        <v>212</v>
      </c>
      <c r="D228" s="35" t="s">
        <v>216</v>
      </c>
      <c r="E228" s="35" t="s">
        <v>114</v>
      </c>
      <c r="F228" s="35" t="s">
        <v>115</v>
      </c>
      <c r="G228" s="35"/>
      <c r="H228" s="104">
        <v>14</v>
      </c>
      <c r="I228" s="104">
        <v>71.5</v>
      </c>
      <c r="J228" s="35">
        <f t="shared" si="100"/>
        <v>1001</v>
      </c>
      <c r="K228" s="41">
        <f t="shared" si="91"/>
        <v>1001</v>
      </c>
      <c r="L228" s="42">
        <v>1</v>
      </c>
      <c r="M228" s="41">
        <f t="shared" si="92"/>
        <v>1001</v>
      </c>
      <c r="N228" s="42">
        <v>1</v>
      </c>
      <c r="O228" s="41">
        <f t="shared" si="102"/>
        <v>1001</v>
      </c>
      <c r="P228" s="42">
        <v>1</v>
      </c>
      <c r="Q228" s="41">
        <f t="shared" si="103"/>
        <v>0</v>
      </c>
      <c r="R228" s="42"/>
      <c r="S228" s="41">
        <f t="shared" si="104"/>
        <v>0</v>
      </c>
      <c r="T228" s="42"/>
      <c r="U228" s="41">
        <f t="shared" si="101"/>
        <v>0</v>
      </c>
      <c r="V228" s="42"/>
      <c r="W228" s="108"/>
      <c r="X228" s="74"/>
      <c r="Y228" s="41">
        <f t="shared" si="98"/>
        <v>0</v>
      </c>
      <c r="Z228" s="42"/>
      <c r="AA228" s="161"/>
      <c r="AB228" s="17"/>
      <c r="AC228" s="41">
        <f t="shared" si="99"/>
        <v>0</v>
      </c>
      <c r="AD228" s="42"/>
      <c r="AE228" s="42"/>
      <c r="AF228" s="75">
        <f>Table1[[#This Row],[Column33]]*Table1[[#This Row],[Column10]]</f>
        <v>0</v>
      </c>
      <c r="AG228" s="42"/>
      <c r="AH228" s="73"/>
    </row>
    <row r="229" spans="1:34" s="5" customFormat="1" ht="44.25" customHeight="1">
      <c r="A229" s="71"/>
      <c r="B229" s="43"/>
      <c r="C229" s="43"/>
      <c r="D229" s="35" t="s">
        <v>216</v>
      </c>
      <c r="E229" s="35" t="s">
        <v>486</v>
      </c>
      <c r="F229" s="35" t="s">
        <v>476</v>
      </c>
      <c r="G229" s="35"/>
      <c r="H229" s="35">
        <v>8</v>
      </c>
      <c r="I229" s="118">
        <v>9.7099999999999992E-2</v>
      </c>
      <c r="J229" s="112">
        <f t="shared" ref="J229:J242" si="112">I229*H229</f>
        <v>0.77679999999999993</v>
      </c>
      <c r="K229" s="113">
        <f t="shared" ref="K229:K242" si="113">L229*$J229</f>
        <v>0.77679999999999993</v>
      </c>
      <c r="L229" s="42">
        <v>1</v>
      </c>
      <c r="M229" s="113">
        <f t="shared" ref="M229:M242" si="114">N229*$J229</f>
        <v>0.77679999999999993</v>
      </c>
      <c r="N229" s="42">
        <v>1</v>
      </c>
      <c r="O229" s="113">
        <f t="shared" ref="O229:O242" si="115">P229*$J229</f>
        <v>0</v>
      </c>
      <c r="P229" s="42"/>
      <c r="Q229" s="113">
        <f t="shared" ref="Q229:Q242" si="116">R229*$J229</f>
        <v>0</v>
      </c>
      <c r="R229" s="42"/>
      <c r="S229" s="113">
        <f t="shared" ref="S229:S242" si="117">T229*$J229</f>
        <v>0</v>
      </c>
      <c r="T229" s="42"/>
      <c r="U229" s="113">
        <f t="shared" ref="U229:U242" si="118">V229*$J229</f>
        <v>0</v>
      </c>
      <c r="V229" s="42"/>
      <c r="W229" s="108"/>
      <c r="X229" s="74"/>
      <c r="Y229" s="41">
        <f t="shared" si="98"/>
        <v>0</v>
      </c>
      <c r="Z229" s="42"/>
      <c r="AA229" s="162"/>
      <c r="AB229" s="17"/>
      <c r="AC229" s="41">
        <f t="shared" si="99"/>
        <v>0</v>
      </c>
      <c r="AD229" s="42"/>
      <c r="AE229" s="42"/>
      <c r="AF229" s="115">
        <f>Table1[[#This Row],[Column33]]*Table1[[#This Row],[Column10]]</f>
        <v>0</v>
      </c>
      <c r="AG229" s="42"/>
      <c r="AH229" s="73"/>
    </row>
    <row r="230" spans="1:34" s="5" customFormat="1" ht="44.25" customHeight="1">
      <c r="A230" s="71"/>
      <c r="B230" s="43"/>
      <c r="C230" s="43"/>
      <c r="D230" s="35" t="s">
        <v>216</v>
      </c>
      <c r="E230" s="35" t="s">
        <v>477</v>
      </c>
      <c r="F230" s="35" t="s">
        <v>476</v>
      </c>
      <c r="G230" s="35"/>
      <c r="H230" s="35">
        <v>16</v>
      </c>
      <c r="I230" s="118">
        <v>0.10299999999999999</v>
      </c>
      <c r="J230" s="112">
        <f t="shared" si="112"/>
        <v>1.6479999999999999</v>
      </c>
      <c r="K230" s="113">
        <f t="shared" si="113"/>
        <v>1.6479999999999999</v>
      </c>
      <c r="L230" s="42">
        <v>1</v>
      </c>
      <c r="M230" s="113">
        <f t="shared" si="114"/>
        <v>1.6479999999999999</v>
      </c>
      <c r="N230" s="42">
        <v>1</v>
      </c>
      <c r="O230" s="113">
        <f t="shared" si="115"/>
        <v>0</v>
      </c>
      <c r="P230" s="42"/>
      <c r="Q230" s="113">
        <f t="shared" si="116"/>
        <v>0</v>
      </c>
      <c r="R230" s="42"/>
      <c r="S230" s="113">
        <f t="shared" si="117"/>
        <v>0</v>
      </c>
      <c r="T230" s="42"/>
      <c r="U230" s="113">
        <f t="shared" si="118"/>
        <v>0</v>
      </c>
      <c r="V230" s="42"/>
      <c r="W230" s="108"/>
      <c r="X230" s="74"/>
      <c r="Y230" s="41">
        <f t="shared" si="98"/>
        <v>0</v>
      </c>
      <c r="Z230" s="42"/>
      <c r="AA230" s="162"/>
      <c r="AB230" s="17"/>
      <c r="AC230" s="41">
        <f t="shared" si="99"/>
        <v>0</v>
      </c>
      <c r="AD230" s="42"/>
      <c r="AE230" s="42"/>
      <c r="AF230" s="115">
        <f>Table1[[#This Row],[Column33]]*Table1[[#This Row],[Column10]]</f>
        <v>0</v>
      </c>
      <c r="AG230" s="42"/>
      <c r="AH230" s="73"/>
    </row>
    <row r="231" spans="1:34" s="5" customFormat="1" ht="44.25" customHeight="1">
      <c r="A231" s="71"/>
      <c r="B231" s="43"/>
      <c r="C231" s="43"/>
      <c r="D231" s="35" t="s">
        <v>216</v>
      </c>
      <c r="E231" s="35" t="s">
        <v>474</v>
      </c>
      <c r="F231" s="35" t="s">
        <v>476</v>
      </c>
      <c r="G231" s="35"/>
      <c r="H231" s="35">
        <v>148</v>
      </c>
      <c r="I231" s="118">
        <v>0.11700000000000001</v>
      </c>
      <c r="J231" s="112">
        <f t="shared" si="112"/>
        <v>17.316000000000003</v>
      </c>
      <c r="K231" s="113">
        <f t="shared" si="113"/>
        <v>17.316000000000003</v>
      </c>
      <c r="L231" s="42">
        <v>1</v>
      </c>
      <c r="M231" s="113">
        <f t="shared" si="114"/>
        <v>17.316000000000003</v>
      </c>
      <c r="N231" s="42">
        <v>1</v>
      </c>
      <c r="O231" s="113">
        <f t="shared" si="115"/>
        <v>0</v>
      </c>
      <c r="P231" s="42"/>
      <c r="Q231" s="113">
        <f t="shared" si="116"/>
        <v>0</v>
      </c>
      <c r="R231" s="42"/>
      <c r="S231" s="113">
        <f t="shared" si="117"/>
        <v>0</v>
      </c>
      <c r="T231" s="42"/>
      <c r="U231" s="113">
        <f t="shared" si="118"/>
        <v>0</v>
      </c>
      <c r="V231" s="42"/>
      <c r="W231" s="108"/>
      <c r="X231" s="74"/>
      <c r="Y231" s="41">
        <f t="shared" si="98"/>
        <v>0</v>
      </c>
      <c r="Z231" s="42"/>
      <c r="AA231" s="162"/>
      <c r="AB231" s="17"/>
      <c r="AC231" s="41">
        <f t="shared" si="99"/>
        <v>0</v>
      </c>
      <c r="AD231" s="42"/>
      <c r="AE231" s="42"/>
      <c r="AF231" s="115">
        <f>Table1[[#This Row],[Column33]]*Table1[[#This Row],[Column10]]</f>
        <v>0</v>
      </c>
      <c r="AG231" s="42"/>
      <c r="AH231" s="73"/>
    </row>
    <row r="232" spans="1:34" s="5" customFormat="1" ht="44.25" customHeight="1">
      <c r="A232" s="71"/>
      <c r="B232" s="43"/>
      <c r="C232" s="43"/>
      <c r="D232" s="35" t="s">
        <v>216</v>
      </c>
      <c r="E232" s="35" t="s">
        <v>475</v>
      </c>
      <c r="F232" s="35" t="s">
        <v>476</v>
      </c>
      <c r="G232" s="35"/>
      <c r="H232" s="35">
        <v>528</v>
      </c>
      <c r="I232" s="118">
        <v>0.19600000000000001</v>
      </c>
      <c r="J232" s="112">
        <f t="shared" si="112"/>
        <v>103.488</v>
      </c>
      <c r="K232" s="113">
        <f t="shared" si="113"/>
        <v>103.488</v>
      </c>
      <c r="L232" s="42">
        <v>1</v>
      </c>
      <c r="M232" s="113">
        <f t="shared" si="114"/>
        <v>103.488</v>
      </c>
      <c r="N232" s="42">
        <v>1</v>
      </c>
      <c r="O232" s="113">
        <f t="shared" si="115"/>
        <v>0</v>
      </c>
      <c r="P232" s="42"/>
      <c r="Q232" s="113">
        <f t="shared" si="116"/>
        <v>0</v>
      </c>
      <c r="R232" s="42"/>
      <c r="S232" s="113">
        <f t="shared" si="117"/>
        <v>0</v>
      </c>
      <c r="T232" s="42"/>
      <c r="U232" s="113">
        <f t="shared" si="118"/>
        <v>0</v>
      </c>
      <c r="V232" s="42"/>
      <c r="W232" s="108"/>
      <c r="X232" s="74"/>
      <c r="Y232" s="41">
        <f t="shared" si="98"/>
        <v>0</v>
      </c>
      <c r="Z232" s="42"/>
      <c r="AA232" s="162"/>
      <c r="AB232" s="17"/>
      <c r="AC232" s="41">
        <f t="shared" si="99"/>
        <v>0</v>
      </c>
      <c r="AD232" s="42"/>
      <c r="AE232" s="42"/>
      <c r="AF232" s="115">
        <f>Table1[[#This Row],[Column33]]*Table1[[#This Row],[Column10]]</f>
        <v>0</v>
      </c>
      <c r="AG232" s="42"/>
      <c r="AH232" s="73"/>
    </row>
    <row r="233" spans="1:34" s="5" customFormat="1" ht="44.25" customHeight="1">
      <c r="A233" s="71"/>
      <c r="B233" s="43"/>
      <c r="C233" s="43"/>
      <c r="D233" s="35" t="s">
        <v>216</v>
      </c>
      <c r="E233" s="35" t="s">
        <v>487</v>
      </c>
      <c r="F233" s="35" t="s">
        <v>476</v>
      </c>
      <c r="G233" s="35"/>
      <c r="H233" s="35">
        <v>224</v>
      </c>
      <c r="I233" s="118">
        <v>0.20699999999999999</v>
      </c>
      <c r="J233" s="112">
        <f t="shared" si="112"/>
        <v>46.367999999999995</v>
      </c>
      <c r="K233" s="113">
        <f t="shared" si="113"/>
        <v>46.367999999999995</v>
      </c>
      <c r="L233" s="42">
        <v>1</v>
      </c>
      <c r="M233" s="113">
        <f t="shared" si="114"/>
        <v>46.367999999999995</v>
      </c>
      <c r="N233" s="42">
        <v>1</v>
      </c>
      <c r="O233" s="113">
        <f t="shared" si="115"/>
        <v>0</v>
      </c>
      <c r="P233" s="42"/>
      <c r="Q233" s="113">
        <f t="shared" si="116"/>
        <v>0</v>
      </c>
      <c r="R233" s="42"/>
      <c r="S233" s="113">
        <f t="shared" si="117"/>
        <v>0</v>
      </c>
      <c r="T233" s="42"/>
      <c r="U233" s="113">
        <f t="shared" si="118"/>
        <v>0</v>
      </c>
      <c r="V233" s="42"/>
      <c r="W233" s="108"/>
      <c r="X233" s="74"/>
      <c r="Y233" s="41">
        <f t="shared" si="98"/>
        <v>0</v>
      </c>
      <c r="Z233" s="42"/>
      <c r="AA233" s="162"/>
      <c r="AB233" s="17"/>
      <c r="AC233" s="41">
        <f t="shared" si="99"/>
        <v>0</v>
      </c>
      <c r="AD233" s="42"/>
      <c r="AE233" s="42"/>
      <c r="AF233" s="115">
        <f>Table1[[#This Row],[Column33]]*Table1[[#This Row],[Column10]]</f>
        <v>0</v>
      </c>
      <c r="AG233" s="42"/>
      <c r="AH233" s="73"/>
    </row>
    <row r="234" spans="1:34" s="5" customFormat="1" ht="44.25" customHeight="1">
      <c r="A234" s="71"/>
      <c r="B234" s="43"/>
      <c r="C234" s="43"/>
      <c r="D234" s="35" t="s">
        <v>216</v>
      </c>
      <c r="E234" s="35" t="s">
        <v>478</v>
      </c>
      <c r="F234" s="35" t="s">
        <v>476</v>
      </c>
      <c r="G234" s="35"/>
      <c r="H234" s="35">
        <v>280</v>
      </c>
      <c r="I234" s="118">
        <v>0.31900000000000001</v>
      </c>
      <c r="J234" s="112">
        <f t="shared" si="112"/>
        <v>89.320000000000007</v>
      </c>
      <c r="K234" s="113">
        <f t="shared" si="113"/>
        <v>89.320000000000007</v>
      </c>
      <c r="L234" s="42">
        <v>1</v>
      </c>
      <c r="M234" s="113">
        <f t="shared" si="114"/>
        <v>89.320000000000007</v>
      </c>
      <c r="N234" s="42">
        <v>1</v>
      </c>
      <c r="O234" s="113">
        <f t="shared" si="115"/>
        <v>0</v>
      </c>
      <c r="P234" s="42"/>
      <c r="Q234" s="113">
        <f t="shared" si="116"/>
        <v>0</v>
      </c>
      <c r="R234" s="42"/>
      <c r="S234" s="113">
        <f t="shared" si="117"/>
        <v>0</v>
      </c>
      <c r="T234" s="42"/>
      <c r="U234" s="113">
        <f t="shared" si="118"/>
        <v>0</v>
      </c>
      <c r="V234" s="42"/>
      <c r="W234" s="108"/>
      <c r="X234" s="74"/>
      <c r="Y234" s="41">
        <f t="shared" si="98"/>
        <v>0</v>
      </c>
      <c r="Z234" s="42"/>
      <c r="AA234" s="162"/>
      <c r="AB234" s="17"/>
      <c r="AC234" s="41">
        <f t="shared" si="99"/>
        <v>0</v>
      </c>
      <c r="AD234" s="42"/>
      <c r="AE234" s="42"/>
      <c r="AF234" s="115">
        <f>Table1[[#This Row],[Column33]]*Table1[[#This Row],[Column10]]</f>
        <v>0</v>
      </c>
      <c r="AG234" s="42"/>
      <c r="AH234" s="73"/>
    </row>
    <row r="235" spans="1:34" s="5" customFormat="1" ht="44.25" customHeight="1">
      <c r="A235" s="71"/>
      <c r="B235" s="43"/>
      <c r="C235" s="43"/>
      <c r="D235" s="35" t="s">
        <v>216</v>
      </c>
      <c r="E235" s="35" t="s">
        <v>488</v>
      </c>
      <c r="F235" s="35" t="s">
        <v>476</v>
      </c>
      <c r="G235" s="35"/>
      <c r="H235" s="35">
        <v>128</v>
      </c>
      <c r="I235" s="118">
        <v>0.33400000000000002</v>
      </c>
      <c r="J235" s="112">
        <f t="shared" si="112"/>
        <v>42.752000000000002</v>
      </c>
      <c r="K235" s="113">
        <f t="shared" si="113"/>
        <v>42.752000000000002</v>
      </c>
      <c r="L235" s="42">
        <v>1</v>
      </c>
      <c r="M235" s="113">
        <f t="shared" si="114"/>
        <v>42.752000000000002</v>
      </c>
      <c r="N235" s="42">
        <v>1</v>
      </c>
      <c r="O235" s="113">
        <f t="shared" si="115"/>
        <v>0</v>
      </c>
      <c r="P235" s="42"/>
      <c r="Q235" s="113">
        <f t="shared" si="116"/>
        <v>0</v>
      </c>
      <c r="R235" s="42"/>
      <c r="S235" s="113">
        <f t="shared" si="117"/>
        <v>0</v>
      </c>
      <c r="T235" s="42"/>
      <c r="U235" s="113">
        <f t="shared" si="118"/>
        <v>0</v>
      </c>
      <c r="V235" s="42"/>
      <c r="W235" s="108"/>
      <c r="X235" s="74"/>
      <c r="Y235" s="41">
        <f t="shared" si="98"/>
        <v>0</v>
      </c>
      <c r="Z235" s="42"/>
      <c r="AA235" s="162"/>
      <c r="AB235" s="17"/>
      <c r="AC235" s="41">
        <f t="shared" si="99"/>
        <v>0</v>
      </c>
      <c r="AD235" s="42"/>
      <c r="AE235" s="42"/>
      <c r="AF235" s="115">
        <f>Table1[[#This Row],[Column33]]*Table1[[#This Row],[Column10]]</f>
        <v>0</v>
      </c>
      <c r="AG235" s="42"/>
      <c r="AH235" s="73"/>
    </row>
    <row r="236" spans="1:34" s="5" customFormat="1" ht="44.25" customHeight="1">
      <c r="A236" s="71"/>
      <c r="B236" s="43"/>
      <c r="C236" s="43"/>
      <c r="D236" s="35" t="s">
        <v>216</v>
      </c>
      <c r="E236" s="35" t="s">
        <v>480</v>
      </c>
      <c r="F236" s="35" t="s">
        <v>476</v>
      </c>
      <c r="G236" s="35"/>
      <c r="H236" s="35">
        <v>48</v>
      </c>
      <c r="I236" s="118">
        <v>0.378</v>
      </c>
      <c r="J236" s="112">
        <f t="shared" si="112"/>
        <v>18.143999999999998</v>
      </c>
      <c r="K236" s="113">
        <f t="shared" si="113"/>
        <v>18.143999999999998</v>
      </c>
      <c r="L236" s="42">
        <v>1</v>
      </c>
      <c r="M236" s="113">
        <f t="shared" si="114"/>
        <v>18.143999999999998</v>
      </c>
      <c r="N236" s="42">
        <v>1</v>
      </c>
      <c r="O236" s="113">
        <f t="shared" si="115"/>
        <v>0</v>
      </c>
      <c r="P236" s="42"/>
      <c r="Q236" s="113">
        <f t="shared" si="116"/>
        <v>0</v>
      </c>
      <c r="R236" s="42"/>
      <c r="S236" s="113">
        <f t="shared" si="117"/>
        <v>0</v>
      </c>
      <c r="T236" s="42"/>
      <c r="U236" s="113">
        <f t="shared" si="118"/>
        <v>0</v>
      </c>
      <c r="V236" s="42"/>
      <c r="W236" s="108"/>
      <c r="X236" s="74"/>
      <c r="Y236" s="41">
        <f t="shared" si="98"/>
        <v>0</v>
      </c>
      <c r="Z236" s="42"/>
      <c r="AA236" s="162"/>
      <c r="AB236" s="17"/>
      <c r="AC236" s="41">
        <f t="shared" si="99"/>
        <v>0</v>
      </c>
      <c r="AD236" s="42"/>
      <c r="AE236" s="42"/>
      <c r="AF236" s="115">
        <f>Table1[[#This Row],[Column33]]*Table1[[#This Row],[Column10]]</f>
        <v>0</v>
      </c>
      <c r="AG236" s="42"/>
      <c r="AH236" s="73"/>
    </row>
    <row r="237" spans="1:34" s="5" customFormat="1" ht="44.25" customHeight="1">
      <c r="A237" s="71"/>
      <c r="B237" s="43"/>
      <c r="C237" s="43"/>
      <c r="D237" s="35" t="s">
        <v>216</v>
      </c>
      <c r="E237" s="35" t="s">
        <v>481</v>
      </c>
      <c r="F237" s="35" t="s">
        <v>476</v>
      </c>
      <c r="G237" s="35"/>
      <c r="H237" s="35">
        <v>3440</v>
      </c>
      <c r="I237" s="118">
        <v>0.45400000000000001</v>
      </c>
      <c r="J237" s="112">
        <f t="shared" si="112"/>
        <v>1561.76</v>
      </c>
      <c r="K237" s="113">
        <f t="shared" si="113"/>
        <v>1561.76</v>
      </c>
      <c r="L237" s="42">
        <v>1</v>
      </c>
      <c r="M237" s="113">
        <f t="shared" si="114"/>
        <v>1561.76</v>
      </c>
      <c r="N237" s="42">
        <v>1</v>
      </c>
      <c r="O237" s="113">
        <f t="shared" si="115"/>
        <v>0</v>
      </c>
      <c r="P237" s="42"/>
      <c r="Q237" s="113">
        <f t="shared" si="116"/>
        <v>0</v>
      </c>
      <c r="R237" s="42"/>
      <c r="S237" s="113">
        <f t="shared" si="117"/>
        <v>0</v>
      </c>
      <c r="T237" s="42"/>
      <c r="U237" s="113">
        <f t="shared" si="118"/>
        <v>0</v>
      </c>
      <c r="V237" s="42"/>
      <c r="W237" s="108"/>
      <c r="X237" s="74"/>
      <c r="Y237" s="41">
        <f t="shared" si="98"/>
        <v>0</v>
      </c>
      <c r="Z237" s="42"/>
      <c r="AA237" s="162"/>
      <c r="AB237" s="17"/>
      <c r="AC237" s="41">
        <f t="shared" si="99"/>
        <v>0</v>
      </c>
      <c r="AD237" s="42"/>
      <c r="AE237" s="42"/>
      <c r="AF237" s="115">
        <f>Table1[[#This Row],[Column33]]*Table1[[#This Row],[Column10]]</f>
        <v>0</v>
      </c>
      <c r="AG237" s="42"/>
      <c r="AH237" s="73"/>
    </row>
    <row r="238" spans="1:34" s="5" customFormat="1" ht="44.25" customHeight="1">
      <c r="A238" s="71"/>
      <c r="B238" s="43"/>
      <c r="C238" s="43"/>
      <c r="D238" s="35" t="s">
        <v>216</v>
      </c>
      <c r="E238" s="35" t="s">
        <v>482</v>
      </c>
      <c r="F238" s="35" t="s">
        <v>476</v>
      </c>
      <c r="G238" s="35"/>
      <c r="H238" s="35">
        <v>438</v>
      </c>
      <c r="I238" s="118">
        <v>0.55000000000000004</v>
      </c>
      <c r="J238" s="112">
        <f t="shared" si="112"/>
        <v>240.9</v>
      </c>
      <c r="K238" s="113">
        <f t="shared" si="113"/>
        <v>240.9</v>
      </c>
      <c r="L238" s="42">
        <v>1</v>
      </c>
      <c r="M238" s="113">
        <f t="shared" si="114"/>
        <v>240.9</v>
      </c>
      <c r="N238" s="42">
        <v>1</v>
      </c>
      <c r="O238" s="113">
        <f t="shared" si="115"/>
        <v>0</v>
      </c>
      <c r="P238" s="42"/>
      <c r="Q238" s="113">
        <f t="shared" si="116"/>
        <v>0</v>
      </c>
      <c r="R238" s="42"/>
      <c r="S238" s="113">
        <f t="shared" si="117"/>
        <v>0</v>
      </c>
      <c r="T238" s="42"/>
      <c r="U238" s="113">
        <f t="shared" si="118"/>
        <v>0</v>
      </c>
      <c r="V238" s="42"/>
      <c r="W238" s="108"/>
      <c r="X238" s="74"/>
      <c r="Y238" s="41">
        <f t="shared" si="98"/>
        <v>0</v>
      </c>
      <c r="Z238" s="42"/>
      <c r="AA238" s="162"/>
      <c r="AB238" s="17"/>
      <c r="AC238" s="41">
        <f t="shared" si="99"/>
        <v>0</v>
      </c>
      <c r="AD238" s="42"/>
      <c r="AE238" s="42"/>
      <c r="AF238" s="115">
        <f>Table1[[#This Row],[Column33]]*Table1[[#This Row],[Column10]]</f>
        <v>0</v>
      </c>
      <c r="AG238" s="42"/>
      <c r="AH238" s="73"/>
    </row>
    <row r="239" spans="1:34" s="5" customFormat="1" ht="44.25" customHeight="1">
      <c r="A239" s="71"/>
      <c r="B239" s="43"/>
      <c r="C239" s="43"/>
      <c r="D239" s="35" t="s">
        <v>216</v>
      </c>
      <c r="E239" s="35" t="s">
        <v>489</v>
      </c>
      <c r="F239" s="35" t="s">
        <v>476</v>
      </c>
      <c r="G239" s="35"/>
      <c r="H239" s="35">
        <v>30</v>
      </c>
      <c r="I239" s="118">
        <v>0.58899999999999997</v>
      </c>
      <c r="J239" s="112">
        <f t="shared" si="112"/>
        <v>17.669999999999998</v>
      </c>
      <c r="K239" s="113">
        <f t="shared" si="113"/>
        <v>17.669999999999998</v>
      </c>
      <c r="L239" s="42">
        <v>1</v>
      </c>
      <c r="M239" s="113">
        <f t="shared" si="114"/>
        <v>17.669999999999998</v>
      </c>
      <c r="N239" s="42">
        <v>1</v>
      </c>
      <c r="O239" s="113">
        <f t="shared" si="115"/>
        <v>0</v>
      </c>
      <c r="P239" s="42"/>
      <c r="Q239" s="113">
        <f t="shared" si="116"/>
        <v>0</v>
      </c>
      <c r="R239" s="42"/>
      <c r="S239" s="113">
        <f t="shared" si="117"/>
        <v>0</v>
      </c>
      <c r="T239" s="42"/>
      <c r="U239" s="113">
        <f t="shared" si="118"/>
        <v>0</v>
      </c>
      <c r="V239" s="42"/>
      <c r="W239" s="74"/>
      <c r="X239" s="74"/>
      <c r="Y239" s="41">
        <f t="shared" si="98"/>
        <v>0</v>
      </c>
      <c r="Z239" s="42"/>
      <c r="AA239" s="162"/>
      <c r="AB239" s="17"/>
      <c r="AC239" s="41">
        <f t="shared" si="99"/>
        <v>0</v>
      </c>
      <c r="AD239" s="42"/>
      <c r="AE239" s="42"/>
      <c r="AF239" s="115">
        <f>Table1[[#This Row],[Column33]]*Table1[[#This Row],[Column10]]</f>
        <v>0</v>
      </c>
      <c r="AG239" s="42"/>
      <c r="AH239" s="73"/>
    </row>
    <row r="240" spans="1:34" s="5" customFormat="1" ht="44.25" customHeight="1">
      <c r="A240" s="71"/>
      <c r="B240" s="43"/>
      <c r="C240" s="43"/>
      <c r="D240" s="35" t="s">
        <v>216</v>
      </c>
      <c r="E240" s="35" t="s">
        <v>490</v>
      </c>
      <c r="F240" s="35" t="s">
        <v>476</v>
      </c>
      <c r="G240" s="35"/>
      <c r="H240" s="35">
        <v>768</v>
      </c>
      <c r="I240" s="118">
        <v>0.628</v>
      </c>
      <c r="J240" s="112">
        <f t="shared" si="112"/>
        <v>482.30399999999997</v>
      </c>
      <c r="K240" s="113">
        <f t="shared" si="113"/>
        <v>482.30399999999997</v>
      </c>
      <c r="L240" s="42">
        <v>1</v>
      </c>
      <c r="M240" s="113">
        <f t="shared" si="114"/>
        <v>482.30399999999997</v>
      </c>
      <c r="N240" s="42">
        <v>1</v>
      </c>
      <c r="O240" s="113">
        <f t="shared" si="115"/>
        <v>0</v>
      </c>
      <c r="P240" s="42"/>
      <c r="Q240" s="113">
        <f t="shared" si="116"/>
        <v>0</v>
      </c>
      <c r="R240" s="42"/>
      <c r="S240" s="113">
        <f t="shared" si="117"/>
        <v>0</v>
      </c>
      <c r="T240" s="42"/>
      <c r="U240" s="113">
        <f t="shared" si="118"/>
        <v>0</v>
      </c>
      <c r="V240" s="42"/>
      <c r="W240" s="74"/>
      <c r="X240" s="74"/>
      <c r="Y240" s="41">
        <f t="shared" si="98"/>
        <v>0</v>
      </c>
      <c r="Z240" s="42"/>
      <c r="AA240" s="162"/>
      <c r="AB240" s="17"/>
      <c r="AC240" s="41">
        <f t="shared" si="99"/>
        <v>0</v>
      </c>
      <c r="AD240" s="42"/>
      <c r="AE240" s="42"/>
      <c r="AF240" s="115">
        <f>Table1[[#This Row],[Column33]]*Table1[[#This Row],[Column10]]</f>
        <v>0</v>
      </c>
      <c r="AG240" s="42"/>
      <c r="AH240" s="73"/>
    </row>
    <row r="241" spans="1:34" s="5" customFormat="1" ht="44.25" customHeight="1">
      <c r="A241" s="71"/>
      <c r="B241" s="43"/>
      <c r="C241" s="43"/>
      <c r="D241" s="35" t="s">
        <v>216</v>
      </c>
      <c r="E241" s="35" t="s">
        <v>485</v>
      </c>
      <c r="F241" s="35" t="s">
        <v>476</v>
      </c>
      <c r="G241" s="35"/>
      <c r="H241" s="35">
        <v>1400</v>
      </c>
      <c r="I241" s="118">
        <v>0.70799999999999996</v>
      </c>
      <c r="J241" s="112">
        <f t="shared" si="112"/>
        <v>991.19999999999993</v>
      </c>
      <c r="K241" s="113">
        <f t="shared" si="113"/>
        <v>991.19999999999993</v>
      </c>
      <c r="L241" s="42">
        <v>1</v>
      </c>
      <c r="M241" s="113">
        <f t="shared" si="114"/>
        <v>991.19999999999993</v>
      </c>
      <c r="N241" s="42">
        <v>1</v>
      </c>
      <c r="O241" s="113">
        <f t="shared" si="115"/>
        <v>0</v>
      </c>
      <c r="P241" s="42"/>
      <c r="Q241" s="113">
        <f t="shared" si="116"/>
        <v>0</v>
      </c>
      <c r="R241" s="42"/>
      <c r="S241" s="113">
        <f t="shared" si="117"/>
        <v>0</v>
      </c>
      <c r="T241" s="42"/>
      <c r="U241" s="113">
        <f t="shared" si="118"/>
        <v>0</v>
      </c>
      <c r="V241" s="42"/>
      <c r="W241" s="74"/>
      <c r="X241" s="74"/>
      <c r="Y241" s="41">
        <f t="shared" si="98"/>
        <v>0</v>
      </c>
      <c r="Z241" s="42"/>
      <c r="AA241" s="162"/>
      <c r="AB241" s="17"/>
      <c r="AC241" s="41">
        <f t="shared" si="99"/>
        <v>0</v>
      </c>
      <c r="AD241" s="42"/>
      <c r="AE241" s="42"/>
      <c r="AF241" s="115">
        <f>Table1[[#This Row],[Column33]]*Table1[[#This Row],[Column10]]</f>
        <v>0</v>
      </c>
      <c r="AG241" s="42"/>
      <c r="AH241" s="73"/>
    </row>
    <row r="242" spans="1:34" s="5" customFormat="1" ht="44.25" customHeight="1">
      <c r="A242" s="71"/>
      <c r="B242" s="43"/>
      <c r="C242" s="43"/>
      <c r="D242" s="35" t="s">
        <v>216</v>
      </c>
      <c r="E242" s="35" t="s">
        <v>484</v>
      </c>
      <c r="F242" s="35" t="s">
        <v>476</v>
      </c>
      <c r="G242" s="35"/>
      <c r="H242" s="35">
        <v>288</v>
      </c>
      <c r="I242" s="118">
        <v>0.80300000000000005</v>
      </c>
      <c r="J242" s="112">
        <f t="shared" si="112"/>
        <v>231.26400000000001</v>
      </c>
      <c r="K242" s="113">
        <f t="shared" si="113"/>
        <v>231.26400000000001</v>
      </c>
      <c r="L242" s="42">
        <v>1</v>
      </c>
      <c r="M242" s="113">
        <f t="shared" si="114"/>
        <v>231.26400000000001</v>
      </c>
      <c r="N242" s="42">
        <v>1</v>
      </c>
      <c r="O242" s="113">
        <f t="shared" si="115"/>
        <v>0</v>
      </c>
      <c r="P242" s="42"/>
      <c r="Q242" s="113">
        <f t="shared" si="116"/>
        <v>0</v>
      </c>
      <c r="R242" s="42"/>
      <c r="S242" s="113">
        <f t="shared" si="117"/>
        <v>0</v>
      </c>
      <c r="T242" s="42"/>
      <c r="U242" s="113">
        <f t="shared" si="118"/>
        <v>0</v>
      </c>
      <c r="V242" s="42"/>
      <c r="W242" s="74"/>
      <c r="X242" s="74"/>
      <c r="Y242" s="41">
        <f t="shared" si="98"/>
        <v>0</v>
      </c>
      <c r="Z242" s="42"/>
      <c r="AA242" s="162"/>
      <c r="AB242" s="17"/>
      <c r="AC242" s="41">
        <f t="shared" si="99"/>
        <v>0</v>
      </c>
      <c r="AD242" s="42"/>
      <c r="AE242" s="42"/>
      <c r="AF242" s="115">
        <f>Table1[[#This Row],[Column33]]*Table1[[#This Row],[Column10]]</f>
        <v>0</v>
      </c>
      <c r="AG242" s="42"/>
      <c r="AH242" s="73"/>
    </row>
    <row r="243" spans="1:34" s="158" customFormat="1" ht="36" customHeight="1">
      <c r="A243" s="147"/>
      <c r="B243" s="148"/>
      <c r="C243" s="149"/>
      <c r="D243" s="150" t="s">
        <v>334</v>
      </c>
      <c r="E243" s="151"/>
      <c r="F243" s="151"/>
      <c r="G243" s="150"/>
      <c r="H243" s="152"/>
      <c r="I243" s="153"/>
      <c r="J243" s="146">
        <f>SUM(J244:J401)</f>
        <v>70335.479799999972</v>
      </c>
      <c r="K243" s="56">
        <f>SUM(K244:K401)</f>
        <v>70335.479799999972</v>
      </c>
      <c r="L243" s="154">
        <f>K243/J243</f>
        <v>1</v>
      </c>
      <c r="M243" s="56">
        <f>SUM(M244:M401)</f>
        <v>70335.479799999972</v>
      </c>
      <c r="N243" s="154">
        <f>M243/J243</f>
        <v>1</v>
      </c>
      <c r="O243" s="56">
        <f>SUM(O244:O401)</f>
        <v>70335.479799999972</v>
      </c>
      <c r="P243" s="154">
        <f>O243/J243</f>
        <v>1</v>
      </c>
      <c r="Q243" s="56">
        <f>SUM(Q244:Q401)</f>
        <v>60841.638800000037</v>
      </c>
      <c r="R243" s="154">
        <f>Q243/J243</f>
        <v>0.86502059803962639</v>
      </c>
      <c r="S243" s="56">
        <f>SUM(S244:S401)</f>
        <v>32473.618999999999</v>
      </c>
      <c r="T243" s="154">
        <f>S243/J243</f>
        <v>0.46169613248305463</v>
      </c>
      <c r="U243" s="56">
        <f>SUM(U244:U401)</f>
        <v>20592</v>
      </c>
      <c r="V243" s="154">
        <f>U243/J243</f>
        <v>0.29276831633982836</v>
      </c>
      <c r="W243" s="151"/>
      <c r="X243" s="151"/>
      <c r="Y243" s="56">
        <f>SUM(Y244:Y401)</f>
        <v>0</v>
      </c>
      <c r="Z243" s="155">
        <f>Y243/J243</f>
        <v>0</v>
      </c>
      <c r="AA243" s="59"/>
      <c r="AB243" s="60"/>
      <c r="AC243" s="56">
        <f>SUM(AC244:AC401)</f>
        <v>0</v>
      </c>
      <c r="AD243" s="155">
        <f>AC243/J243</f>
        <v>0</v>
      </c>
      <c r="AE243" s="156"/>
      <c r="AF243" s="56">
        <f>SUM(AF244:AF401)</f>
        <v>0</v>
      </c>
      <c r="AG243" s="156"/>
      <c r="AH243" s="157"/>
    </row>
    <row r="244" spans="1:34" s="5" customFormat="1" ht="44.25" customHeight="1">
      <c r="A244" s="71"/>
      <c r="B244" s="43"/>
      <c r="C244" s="43" t="s">
        <v>342</v>
      </c>
      <c r="D244" s="35" t="s">
        <v>334</v>
      </c>
      <c r="E244" s="35" t="s">
        <v>83</v>
      </c>
      <c r="F244" s="35" t="s">
        <v>93</v>
      </c>
      <c r="G244" s="35"/>
      <c r="H244" s="104">
        <v>1</v>
      </c>
      <c r="I244" s="104">
        <v>390.6</v>
      </c>
      <c r="J244" s="35">
        <f t="shared" ref="J244:J283" si="119">I244*H244</f>
        <v>390.6</v>
      </c>
      <c r="K244" s="41">
        <f t="shared" ref="K244:K283" si="120">L244*$J244</f>
        <v>390.6</v>
      </c>
      <c r="L244" s="42">
        <v>1</v>
      </c>
      <c r="M244" s="41">
        <f t="shared" ref="M244:M283" si="121">N244*$J244</f>
        <v>390.6</v>
      </c>
      <c r="N244" s="42">
        <v>1</v>
      </c>
      <c r="O244" s="41">
        <f t="shared" ref="O244:O283" si="122">P244*$J244</f>
        <v>390.6</v>
      </c>
      <c r="P244" s="42">
        <v>1</v>
      </c>
      <c r="Q244" s="41">
        <f t="shared" ref="Q244:Q283" si="123">R244*$J244</f>
        <v>234.36</v>
      </c>
      <c r="R244" s="42">
        <v>0.6</v>
      </c>
      <c r="S244" s="41">
        <f t="shared" ref="S244:S283" si="124">T244*$J244</f>
        <v>167.958</v>
      </c>
      <c r="T244" s="42">
        <v>0.43</v>
      </c>
      <c r="U244" s="41">
        <f t="shared" ref="U244:U283" si="125">V244*$J244</f>
        <v>0</v>
      </c>
      <c r="V244" s="47"/>
      <c r="W244" s="74"/>
      <c r="X244" s="74"/>
      <c r="Y244" s="41">
        <f t="shared" si="98"/>
        <v>0</v>
      </c>
      <c r="Z244" s="42"/>
      <c r="AA244" s="16"/>
      <c r="AB244" s="17"/>
      <c r="AC244" s="41">
        <f>AD244*$J244</f>
        <v>0</v>
      </c>
      <c r="AD244" s="42"/>
      <c r="AE244" s="42"/>
      <c r="AF244" s="75">
        <f>Table1[[#This Row],[Column33]]*Table1[[#This Row],[Column10]]</f>
        <v>0</v>
      </c>
      <c r="AG244" s="42"/>
      <c r="AH244" s="73"/>
    </row>
    <row r="245" spans="1:34" s="5" customFormat="1" ht="44.25" customHeight="1">
      <c r="A245" s="71"/>
      <c r="B245" s="43"/>
      <c r="C245" s="43" t="s">
        <v>342</v>
      </c>
      <c r="D245" s="35" t="s">
        <v>334</v>
      </c>
      <c r="E245" s="35" t="s">
        <v>84</v>
      </c>
      <c r="F245" s="35" t="s">
        <v>93</v>
      </c>
      <c r="G245" s="35"/>
      <c r="H245" s="104">
        <v>1</v>
      </c>
      <c r="I245" s="104">
        <v>394.5</v>
      </c>
      <c r="J245" s="35">
        <f t="shared" si="119"/>
        <v>394.5</v>
      </c>
      <c r="K245" s="41">
        <f t="shared" si="120"/>
        <v>394.5</v>
      </c>
      <c r="L245" s="42">
        <v>1</v>
      </c>
      <c r="M245" s="41">
        <f t="shared" si="121"/>
        <v>394.5</v>
      </c>
      <c r="N245" s="42">
        <v>1</v>
      </c>
      <c r="O245" s="41">
        <f t="shared" si="122"/>
        <v>394.5</v>
      </c>
      <c r="P245" s="42">
        <v>1</v>
      </c>
      <c r="Q245" s="41">
        <f t="shared" si="123"/>
        <v>394.5</v>
      </c>
      <c r="R245" s="42">
        <v>1</v>
      </c>
      <c r="S245" s="41">
        <f t="shared" si="124"/>
        <v>394.5</v>
      </c>
      <c r="T245" s="42">
        <v>1</v>
      </c>
      <c r="U245" s="41">
        <f t="shared" si="125"/>
        <v>394.5</v>
      </c>
      <c r="V245" s="42">
        <v>1</v>
      </c>
      <c r="W245" s="74"/>
      <c r="X245" s="74"/>
      <c r="Y245" s="41">
        <f t="shared" si="98"/>
        <v>0</v>
      </c>
      <c r="Z245" s="42"/>
      <c r="AA245" s="16"/>
      <c r="AB245" s="17"/>
      <c r="AC245" s="41">
        <f t="shared" ref="AC245:AC308" si="126">AD245*$J245</f>
        <v>0</v>
      </c>
      <c r="AD245" s="42"/>
      <c r="AE245" s="42"/>
      <c r="AF245" s="75">
        <f>Table1[[#This Row],[Column33]]*Table1[[#This Row],[Column10]]</f>
        <v>0</v>
      </c>
      <c r="AG245" s="42"/>
      <c r="AH245" s="73"/>
    </row>
    <row r="246" spans="1:34" s="5" customFormat="1" ht="44.25" customHeight="1">
      <c r="A246" s="71"/>
      <c r="B246" s="43"/>
      <c r="C246" s="43" t="s">
        <v>342</v>
      </c>
      <c r="D246" s="35" t="s">
        <v>334</v>
      </c>
      <c r="E246" s="35" t="s">
        <v>85</v>
      </c>
      <c r="F246" s="35" t="s">
        <v>93</v>
      </c>
      <c r="G246" s="35"/>
      <c r="H246" s="104">
        <v>1</v>
      </c>
      <c r="I246" s="104">
        <v>367.8</v>
      </c>
      <c r="J246" s="35">
        <f t="shared" si="119"/>
        <v>367.8</v>
      </c>
      <c r="K246" s="41">
        <f t="shared" si="120"/>
        <v>367.8</v>
      </c>
      <c r="L246" s="42">
        <v>1</v>
      </c>
      <c r="M246" s="41">
        <f t="shared" si="121"/>
        <v>367.8</v>
      </c>
      <c r="N246" s="42">
        <v>1</v>
      </c>
      <c r="O246" s="41">
        <f t="shared" si="122"/>
        <v>367.8</v>
      </c>
      <c r="P246" s="42">
        <v>1</v>
      </c>
      <c r="Q246" s="41">
        <f t="shared" si="123"/>
        <v>367.8</v>
      </c>
      <c r="R246" s="42">
        <v>1</v>
      </c>
      <c r="S246" s="41">
        <f t="shared" si="124"/>
        <v>367.8</v>
      </c>
      <c r="T246" s="42">
        <v>1</v>
      </c>
      <c r="U246" s="41">
        <f t="shared" si="125"/>
        <v>367.8</v>
      </c>
      <c r="V246" s="42">
        <v>1</v>
      </c>
      <c r="W246" s="74"/>
      <c r="X246" s="74"/>
      <c r="Y246" s="41">
        <f t="shared" si="98"/>
        <v>0</v>
      </c>
      <c r="Z246" s="42"/>
      <c r="AA246" s="16"/>
      <c r="AB246" s="17"/>
      <c r="AC246" s="41">
        <f t="shared" si="126"/>
        <v>0</v>
      </c>
      <c r="AD246" s="42"/>
      <c r="AE246" s="42"/>
      <c r="AF246" s="75">
        <f>Table1[[#This Row],[Column33]]*Table1[[#This Row],[Column10]]</f>
        <v>0</v>
      </c>
      <c r="AG246" s="42"/>
      <c r="AH246" s="73"/>
    </row>
    <row r="247" spans="1:34" s="5" customFormat="1" ht="44.25" customHeight="1">
      <c r="A247" s="71"/>
      <c r="B247" s="43"/>
      <c r="C247" s="43" t="s">
        <v>342</v>
      </c>
      <c r="D247" s="35" t="s">
        <v>334</v>
      </c>
      <c r="E247" s="35" t="s">
        <v>86</v>
      </c>
      <c r="F247" s="35" t="s">
        <v>93</v>
      </c>
      <c r="G247" s="35"/>
      <c r="H247" s="104">
        <v>1</v>
      </c>
      <c r="I247" s="104">
        <v>457</v>
      </c>
      <c r="J247" s="35">
        <f t="shared" si="119"/>
        <v>457</v>
      </c>
      <c r="K247" s="41">
        <f t="shared" si="120"/>
        <v>457</v>
      </c>
      <c r="L247" s="42">
        <v>1</v>
      </c>
      <c r="M247" s="41">
        <f t="shared" si="121"/>
        <v>457</v>
      </c>
      <c r="N247" s="42">
        <v>1</v>
      </c>
      <c r="O247" s="41">
        <f t="shared" si="122"/>
        <v>457</v>
      </c>
      <c r="P247" s="42">
        <v>1</v>
      </c>
      <c r="Q247" s="41">
        <f t="shared" si="123"/>
        <v>457</v>
      </c>
      <c r="R247" s="42">
        <v>1</v>
      </c>
      <c r="S247" s="41">
        <f t="shared" si="124"/>
        <v>457</v>
      </c>
      <c r="T247" s="42">
        <v>1</v>
      </c>
      <c r="U247" s="41">
        <f t="shared" si="125"/>
        <v>457</v>
      </c>
      <c r="V247" s="42">
        <v>1</v>
      </c>
      <c r="W247" s="74"/>
      <c r="X247" s="74"/>
      <c r="Y247" s="41">
        <f t="shared" si="98"/>
        <v>0</v>
      </c>
      <c r="Z247" s="42"/>
      <c r="AA247" s="16"/>
      <c r="AB247" s="17"/>
      <c r="AC247" s="41">
        <f t="shared" si="126"/>
        <v>0</v>
      </c>
      <c r="AD247" s="42"/>
      <c r="AE247" s="42"/>
      <c r="AF247" s="75">
        <f>Table1[[#This Row],[Column33]]*Table1[[#This Row],[Column10]]</f>
        <v>0</v>
      </c>
      <c r="AG247" s="42"/>
      <c r="AH247" s="73"/>
    </row>
    <row r="248" spans="1:34" s="5" customFormat="1" ht="44.25" customHeight="1">
      <c r="A248" s="71"/>
      <c r="B248" s="43"/>
      <c r="C248" s="43" t="s">
        <v>342</v>
      </c>
      <c r="D248" s="35" t="s">
        <v>334</v>
      </c>
      <c r="E248" s="35" t="s">
        <v>96</v>
      </c>
      <c r="F248" s="35" t="s">
        <v>93</v>
      </c>
      <c r="G248" s="35"/>
      <c r="H248" s="104">
        <v>1</v>
      </c>
      <c r="I248" s="104">
        <v>385.4</v>
      </c>
      <c r="J248" s="35">
        <f t="shared" si="119"/>
        <v>385.4</v>
      </c>
      <c r="K248" s="41">
        <f t="shared" si="120"/>
        <v>385.4</v>
      </c>
      <c r="L248" s="42">
        <v>1</v>
      </c>
      <c r="M248" s="41">
        <f t="shared" si="121"/>
        <v>385.4</v>
      </c>
      <c r="N248" s="42">
        <v>1</v>
      </c>
      <c r="O248" s="41">
        <f t="shared" si="122"/>
        <v>385.4</v>
      </c>
      <c r="P248" s="42">
        <v>1</v>
      </c>
      <c r="Q248" s="41">
        <f t="shared" si="123"/>
        <v>385.4</v>
      </c>
      <c r="R248" s="42">
        <v>1</v>
      </c>
      <c r="S248" s="41">
        <f t="shared" si="124"/>
        <v>385.4</v>
      </c>
      <c r="T248" s="42">
        <v>1</v>
      </c>
      <c r="U248" s="41">
        <f t="shared" si="125"/>
        <v>385.4</v>
      </c>
      <c r="V248" s="42">
        <v>1</v>
      </c>
      <c r="W248" s="74"/>
      <c r="X248" s="74"/>
      <c r="Y248" s="41">
        <f t="shared" si="98"/>
        <v>0</v>
      </c>
      <c r="Z248" s="42"/>
      <c r="AA248" s="16"/>
      <c r="AB248" s="17"/>
      <c r="AC248" s="41">
        <f t="shared" si="126"/>
        <v>0</v>
      </c>
      <c r="AD248" s="42"/>
      <c r="AE248" s="42"/>
      <c r="AF248" s="75">
        <f>Table1[[#This Row],[Column33]]*Table1[[#This Row],[Column10]]</f>
        <v>0</v>
      </c>
      <c r="AG248" s="42"/>
      <c r="AH248" s="73"/>
    </row>
    <row r="249" spans="1:34" s="5" customFormat="1" ht="44.25" customHeight="1">
      <c r="A249" s="71"/>
      <c r="B249" s="43"/>
      <c r="C249" s="43" t="s">
        <v>342</v>
      </c>
      <c r="D249" s="35" t="s">
        <v>334</v>
      </c>
      <c r="E249" s="35" t="s">
        <v>97</v>
      </c>
      <c r="F249" s="35" t="s">
        <v>93</v>
      </c>
      <c r="G249" s="35"/>
      <c r="H249" s="104">
        <v>1</v>
      </c>
      <c r="I249" s="104">
        <v>428.8</v>
      </c>
      <c r="J249" s="35">
        <f t="shared" si="119"/>
        <v>428.8</v>
      </c>
      <c r="K249" s="41">
        <f t="shared" si="120"/>
        <v>428.8</v>
      </c>
      <c r="L249" s="42">
        <v>1</v>
      </c>
      <c r="M249" s="41">
        <f t="shared" si="121"/>
        <v>428.8</v>
      </c>
      <c r="N249" s="42">
        <v>1</v>
      </c>
      <c r="O249" s="41">
        <f t="shared" si="122"/>
        <v>428.8</v>
      </c>
      <c r="P249" s="42">
        <v>1</v>
      </c>
      <c r="Q249" s="41">
        <f t="shared" si="123"/>
        <v>257.27999999999997</v>
      </c>
      <c r="R249" s="42">
        <v>0.6</v>
      </c>
      <c r="S249" s="41">
        <f t="shared" si="124"/>
        <v>184.38400000000001</v>
      </c>
      <c r="T249" s="42">
        <v>0.43</v>
      </c>
      <c r="U249" s="41">
        <f t="shared" si="125"/>
        <v>0</v>
      </c>
      <c r="V249" s="47"/>
      <c r="W249" s="74"/>
      <c r="X249" s="74"/>
      <c r="Y249" s="41">
        <f t="shared" si="98"/>
        <v>0</v>
      </c>
      <c r="Z249" s="42"/>
      <c r="AA249" s="16"/>
      <c r="AB249" s="17"/>
      <c r="AC249" s="41">
        <f t="shared" si="126"/>
        <v>0</v>
      </c>
      <c r="AD249" s="42"/>
      <c r="AE249" s="42"/>
      <c r="AF249" s="75">
        <f>Table1[[#This Row],[Column33]]*Table1[[#This Row],[Column10]]</f>
        <v>0</v>
      </c>
      <c r="AG249" s="42"/>
      <c r="AH249" s="73"/>
    </row>
    <row r="250" spans="1:34" s="5" customFormat="1" ht="44.25" customHeight="1">
      <c r="A250" s="71"/>
      <c r="B250" s="43"/>
      <c r="C250" s="43" t="s">
        <v>342</v>
      </c>
      <c r="D250" s="35" t="s">
        <v>334</v>
      </c>
      <c r="E250" s="35" t="s">
        <v>98</v>
      </c>
      <c r="F250" s="35" t="s">
        <v>93</v>
      </c>
      <c r="G250" s="35"/>
      <c r="H250" s="104">
        <v>2</v>
      </c>
      <c r="I250" s="104">
        <v>300.10000000000002</v>
      </c>
      <c r="J250" s="35">
        <f t="shared" si="119"/>
        <v>600.20000000000005</v>
      </c>
      <c r="K250" s="41">
        <f t="shared" si="120"/>
        <v>600.20000000000005</v>
      </c>
      <c r="L250" s="42">
        <v>1</v>
      </c>
      <c r="M250" s="41">
        <f t="shared" si="121"/>
        <v>600.20000000000005</v>
      </c>
      <c r="N250" s="42">
        <v>1</v>
      </c>
      <c r="O250" s="41">
        <f t="shared" si="122"/>
        <v>600.20000000000005</v>
      </c>
      <c r="P250" s="42">
        <v>1</v>
      </c>
      <c r="Q250" s="41">
        <f t="shared" si="123"/>
        <v>600.20000000000005</v>
      </c>
      <c r="R250" s="42">
        <v>1</v>
      </c>
      <c r="S250" s="41">
        <f t="shared" si="124"/>
        <v>600.20000000000005</v>
      </c>
      <c r="T250" s="42">
        <v>1</v>
      </c>
      <c r="U250" s="41">
        <f t="shared" si="125"/>
        <v>600.20000000000005</v>
      </c>
      <c r="V250" s="42">
        <v>1</v>
      </c>
      <c r="W250" s="74"/>
      <c r="X250" s="74"/>
      <c r="Y250" s="41">
        <f t="shared" si="98"/>
        <v>0</v>
      </c>
      <c r="Z250" s="42"/>
      <c r="AA250" s="16"/>
      <c r="AB250" s="17"/>
      <c r="AC250" s="41">
        <f t="shared" si="126"/>
        <v>0</v>
      </c>
      <c r="AD250" s="42"/>
      <c r="AE250" s="42"/>
      <c r="AF250" s="75">
        <f>Table1[[#This Row],[Column33]]*Table1[[#This Row],[Column10]]</f>
        <v>0</v>
      </c>
      <c r="AG250" s="42"/>
      <c r="AH250" s="73"/>
    </row>
    <row r="251" spans="1:34" s="5" customFormat="1" ht="44.25" customHeight="1">
      <c r="A251" s="71"/>
      <c r="B251" s="43"/>
      <c r="C251" s="43" t="s">
        <v>220</v>
      </c>
      <c r="D251" s="35" t="s">
        <v>334</v>
      </c>
      <c r="E251" s="35" t="s">
        <v>99</v>
      </c>
      <c r="F251" s="35" t="s">
        <v>93</v>
      </c>
      <c r="G251" s="35"/>
      <c r="H251" s="104">
        <v>1</v>
      </c>
      <c r="I251" s="104">
        <v>240.6</v>
      </c>
      <c r="J251" s="35">
        <f t="shared" si="119"/>
        <v>240.6</v>
      </c>
      <c r="K251" s="41">
        <f t="shared" si="120"/>
        <v>240.6</v>
      </c>
      <c r="L251" s="42">
        <v>1</v>
      </c>
      <c r="M251" s="41">
        <f t="shared" si="121"/>
        <v>240.6</v>
      </c>
      <c r="N251" s="42">
        <v>1</v>
      </c>
      <c r="O251" s="41">
        <f t="shared" si="122"/>
        <v>240.6</v>
      </c>
      <c r="P251" s="42">
        <v>1</v>
      </c>
      <c r="Q251" s="41">
        <f t="shared" si="123"/>
        <v>240.6</v>
      </c>
      <c r="R251" s="42">
        <v>1</v>
      </c>
      <c r="S251" s="41">
        <f t="shared" si="124"/>
        <v>240.6</v>
      </c>
      <c r="T251" s="42">
        <v>1</v>
      </c>
      <c r="U251" s="41">
        <f t="shared" si="125"/>
        <v>240.6</v>
      </c>
      <c r="V251" s="42">
        <v>1</v>
      </c>
      <c r="W251" s="74"/>
      <c r="X251" s="74"/>
      <c r="Y251" s="41">
        <f t="shared" si="98"/>
        <v>0</v>
      </c>
      <c r="Z251" s="42"/>
      <c r="AA251" s="16"/>
      <c r="AB251" s="17"/>
      <c r="AC251" s="41">
        <f t="shared" si="126"/>
        <v>0</v>
      </c>
      <c r="AD251" s="42"/>
      <c r="AE251" s="42"/>
      <c r="AF251" s="75">
        <f>Table1[[#This Row],[Column33]]*Table1[[#This Row],[Column10]]</f>
        <v>0</v>
      </c>
      <c r="AG251" s="42"/>
      <c r="AH251" s="73"/>
    </row>
    <row r="252" spans="1:34" s="5" customFormat="1" ht="44.25" customHeight="1">
      <c r="A252" s="71"/>
      <c r="B252" s="43"/>
      <c r="C252" s="43" t="s">
        <v>343</v>
      </c>
      <c r="D252" s="35" t="s">
        <v>334</v>
      </c>
      <c r="E252" s="35" t="s">
        <v>100</v>
      </c>
      <c r="F252" s="35" t="s">
        <v>93</v>
      </c>
      <c r="G252" s="35"/>
      <c r="H252" s="104">
        <v>1</v>
      </c>
      <c r="I252" s="104">
        <v>348</v>
      </c>
      <c r="J252" s="35">
        <f t="shared" si="119"/>
        <v>348</v>
      </c>
      <c r="K252" s="41">
        <f t="shared" si="120"/>
        <v>348</v>
      </c>
      <c r="L252" s="42">
        <v>1</v>
      </c>
      <c r="M252" s="41">
        <f t="shared" si="121"/>
        <v>348</v>
      </c>
      <c r="N252" s="42">
        <v>1</v>
      </c>
      <c r="O252" s="41">
        <f t="shared" si="122"/>
        <v>348</v>
      </c>
      <c r="P252" s="42">
        <v>1</v>
      </c>
      <c r="Q252" s="41">
        <f t="shared" si="123"/>
        <v>348</v>
      </c>
      <c r="R252" s="42">
        <v>1</v>
      </c>
      <c r="S252" s="41">
        <f t="shared" si="124"/>
        <v>348</v>
      </c>
      <c r="T252" s="42">
        <v>1</v>
      </c>
      <c r="U252" s="41">
        <f t="shared" si="125"/>
        <v>348</v>
      </c>
      <c r="V252" s="42">
        <v>1</v>
      </c>
      <c r="W252" s="74"/>
      <c r="X252" s="74"/>
      <c r="Y252" s="41">
        <f t="shared" si="98"/>
        <v>0</v>
      </c>
      <c r="Z252" s="42"/>
      <c r="AA252" s="16"/>
      <c r="AB252" s="17"/>
      <c r="AC252" s="41">
        <f t="shared" si="126"/>
        <v>0</v>
      </c>
      <c r="AD252" s="42"/>
      <c r="AE252" s="42"/>
      <c r="AF252" s="75">
        <f>Table1[[#This Row],[Column33]]*Table1[[#This Row],[Column10]]</f>
        <v>0</v>
      </c>
      <c r="AG252" s="42"/>
      <c r="AH252" s="73"/>
    </row>
    <row r="253" spans="1:34" s="5" customFormat="1" ht="44.25" customHeight="1">
      <c r="A253" s="71"/>
      <c r="B253" s="43"/>
      <c r="C253" s="43" t="s">
        <v>343</v>
      </c>
      <c r="D253" s="35" t="s">
        <v>334</v>
      </c>
      <c r="E253" s="35" t="s">
        <v>101</v>
      </c>
      <c r="F253" s="35" t="s">
        <v>93</v>
      </c>
      <c r="G253" s="35"/>
      <c r="H253" s="104">
        <v>1</v>
      </c>
      <c r="I253" s="104">
        <v>348</v>
      </c>
      <c r="J253" s="35">
        <f t="shared" si="119"/>
        <v>348</v>
      </c>
      <c r="K253" s="41">
        <f t="shared" si="120"/>
        <v>348</v>
      </c>
      <c r="L253" s="42">
        <v>1</v>
      </c>
      <c r="M253" s="41">
        <f t="shared" si="121"/>
        <v>348</v>
      </c>
      <c r="N253" s="42">
        <v>1</v>
      </c>
      <c r="O253" s="41">
        <f t="shared" si="122"/>
        <v>348</v>
      </c>
      <c r="P253" s="42">
        <v>1</v>
      </c>
      <c r="Q253" s="41">
        <f t="shared" si="123"/>
        <v>348</v>
      </c>
      <c r="R253" s="42">
        <v>1</v>
      </c>
      <c r="S253" s="41">
        <f t="shared" si="124"/>
        <v>348</v>
      </c>
      <c r="T253" s="42">
        <v>1</v>
      </c>
      <c r="U253" s="41">
        <f t="shared" si="125"/>
        <v>348</v>
      </c>
      <c r="V253" s="42">
        <v>1</v>
      </c>
      <c r="W253" s="74"/>
      <c r="X253" s="74"/>
      <c r="Y253" s="41">
        <f t="shared" si="98"/>
        <v>0</v>
      </c>
      <c r="Z253" s="42"/>
      <c r="AA253" s="16"/>
      <c r="AB253" s="17"/>
      <c r="AC253" s="41">
        <f t="shared" si="126"/>
        <v>0</v>
      </c>
      <c r="AD253" s="42"/>
      <c r="AE253" s="42"/>
      <c r="AF253" s="75">
        <f>Table1[[#This Row],[Column33]]*Table1[[#This Row],[Column10]]</f>
        <v>0</v>
      </c>
      <c r="AG253" s="42"/>
      <c r="AH253" s="73"/>
    </row>
    <row r="254" spans="1:34" s="5" customFormat="1" ht="44.25" customHeight="1">
      <c r="A254" s="71"/>
      <c r="B254" s="43"/>
      <c r="C254" s="43" t="s">
        <v>343</v>
      </c>
      <c r="D254" s="35" t="s">
        <v>334</v>
      </c>
      <c r="E254" s="35" t="s">
        <v>102</v>
      </c>
      <c r="F254" s="35" t="s">
        <v>93</v>
      </c>
      <c r="G254" s="35"/>
      <c r="H254" s="104">
        <v>1</v>
      </c>
      <c r="I254" s="104">
        <v>368.3</v>
      </c>
      <c r="J254" s="35">
        <f t="shared" si="119"/>
        <v>368.3</v>
      </c>
      <c r="K254" s="41">
        <f t="shared" si="120"/>
        <v>368.3</v>
      </c>
      <c r="L254" s="42">
        <v>1</v>
      </c>
      <c r="M254" s="41">
        <f t="shared" si="121"/>
        <v>368.3</v>
      </c>
      <c r="N254" s="42">
        <v>1</v>
      </c>
      <c r="O254" s="41">
        <f t="shared" si="122"/>
        <v>368.3</v>
      </c>
      <c r="P254" s="42">
        <v>1</v>
      </c>
      <c r="Q254" s="41">
        <f t="shared" si="123"/>
        <v>368.3</v>
      </c>
      <c r="R254" s="42">
        <v>1</v>
      </c>
      <c r="S254" s="41">
        <f t="shared" si="124"/>
        <v>368.3</v>
      </c>
      <c r="T254" s="42">
        <v>1</v>
      </c>
      <c r="U254" s="41">
        <f t="shared" si="125"/>
        <v>368.3</v>
      </c>
      <c r="V254" s="42">
        <v>1</v>
      </c>
      <c r="W254" s="74"/>
      <c r="X254" s="74"/>
      <c r="Y254" s="41">
        <f t="shared" si="98"/>
        <v>0</v>
      </c>
      <c r="Z254" s="42"/>
      <c r="AA254" s="16"/>
      <c r="AB254" s="17"/>
      <c r="AC254" s="41">
        <f t="shared" si="126"/>
        <v>0</v>
      </c>
      <c r="AD254" s="42"/>
      <c r="AE254" s="42"/>
      <c r="AF254" s="75">
        <f>Table1[[#This Row],[Column33]]*Table1[[#This Row],[Column10]]</f>
        <v>0</v>
      </c>
      <c r="AG254" s="42"/>
      <c r="AH254" s="73"/>
    </row>
    <row r="255" spans="1:34" s="5" customFormat="1" ht="44.25" customHeight="1">
      <c r="A255" s="71"/>
      <c r="B255" s="43"/>
      <c r="C255" s="43" t="s">
        <v>343</v>
      </c>
      <c r="D255" s="35" t="s">
        <v>334</v>
      </c>
      <c r="E255" s="35" t="s">
        <v>103</v>
      </c>
      <c r="F255" s="35" t="s">
        <v>93</v>
      </c>
      <c r="G255" s="35"/>
      <c r="H255" s="104">
        <v>1</v>
      </c>
      <c r="I255" s="104">
        <v>403.6</v>
      </c>
      <c r="J255" s="35">
        <f t="shared" si="119"/>
        <v>403.6</v>
      </c>
      <c r="K255" s="41">
        <f t="shared" si="120"/>
        <v>403.6</v>
      </c>
      <c r="L255" s="42">
        <v>1</v>
      </c>
      <c r="M255" s="41">
        <f t="shared" si="121"/>
        <v>403.6</v>
      </c>
      <c r="N255" s="42">
        <v>1</v>
      </c>
      <c r="O255" s="41">
        <f t="shared" si="122"/>
        <v>403.6</v>
      </c>
      <c r="P255" s="42">
        <v>1</v>
      </c>
      <c r="Q255" s="41">
        <f t="shared" si="123"/>
        <v>403.6</v>
      </c>
      <c r="R255" s="42">
        <v>1</v>
      </c>
      <c r="S255" s="41">
        <f t="shared" si="124"/>
        <v>403.6</v>
      </c>
      <c r="T255" s="42">
        <v>1</v>
      </c>
      <c r="U255" s="41">
        <f t="shared" si="125"/>
        <v>403.6</v>
      </c>
      <c r="V255" s="42">
        <v>1</v>
      </c>
      <c r="W255" s="74"/>
      <c r="X255" s="74"/>
      <c r="Y255" s="41">
        <f t="shared" si="98"/>
        <v>0</v>
      </c>
      <c r="Z255" s="42"/>
      <c r="AA255" s="16"/>
      <c r="AB255" s="17"/>
      <c r="AC255" s="41">
        <f t="shared" si="126"/>
        <v>0</v>
      </c>
      <c r="AD255" s="42"/>
      <c r="AE255" s="42"/>
      <c r="AF255" s="75">
        <f>Table1[[#This Row],[Column33]]*Table1[[#This Row],[Column10]]</f>
        <v>0</v>
      </c>
      <c r="AG255" s="42"/>
      <c r="AH255" s="73"/>
    </row>
    <row r="256" spans="1:34" s="5" customFormat="1" ht="44.25" customHeight="1">
      <c r="A256" s="71"/>
      <c r="B256" s="43"/>
      <c r="C256" s="43" t="s">
        <v>343</v>
      </c>
      <c r="D256" s="35" t="s">
        <v>334</v>
      </c>
      <c r="E256" s="35" t="s">
        <v>104</v>
      </c>
      <c r="F256" s="35" t="s">
        <v>93</v>
      </c>
      <c r="G256" s="35"/>
      <c r="H256" s="104">
        <v>1</v>
      </c>
      <c r="I256" s="104">
        <v>395.7</v>
      </c>
      <c r="J256" s="35">
        <f t="shared" si="119"/>
        <v>395.7</v>
      </c>
      <c r="K256" s="41">
        <f t="shared" si="120"/>
        <v>395.7</v>
      </c>
      <c r="L256" s="42">
        <v>1</v>
      </c>
      <c r="M256" s="41">
        <f t="shared" si="121"/>
        <v>395.7</v>
      </c>
      <c r="N256" s="42">
        <v>1</v>
      </c>
      <c r="O256" s="41">
        <f t="shared" si="122"/>
        <v>395.7</v>
      </c>
      <c r="P256" s="42">
        <v>1</v>
      </c>
      <c r="Q256" s="41">
        <f t="shared" si="123"/>
        <v>395.7</v>
      </c>
      <c r="R256" s="42">
        <v>1</v>
      </c>
      <c r="S256" s="41">
        <f t="shared" si="124"/>
        <v>395.7</v>
      </c>
      <c r="T256" s="42">
        <v>1</v>
      </c>
      <c r="U256" s="41">
        <f t="shared" si="125"/>
        <v>395.7</v>
      </c>
      <c r="V256" s="42">
        <v>1</v>
      </c>
      <c r="W256" s="74"/>
      <c r="X256" s="74"/>
      <c r="Y256" s="41">
        <f t="shared" si="98"/>
        <v>0</v>
      </c>
      <c r="Z256" s="42"/>
      <c r="AA256" s="16"/>
      <c r="AB256" s="17"/>
      <c r="AC256" s="41">
        <f t="shared" si="126"/>
        <v>0</v>
      </c>
      <c r="AD256" s="42"/>
      <c r="AE256" s="42"/>
      <c r="AF256" s="75">
        <f>Table1[[#This Row],[Column33]]*Table1[[#This Row],[Column10]]</f>
        <v>0</v>
      </c>
      <c r="AG256" s="42"/>
      <c r="AH256" s="73"/>
    </row>
    <row r="257" spans="1:34" s="5" customFormat="1" ht="44.25" customHeight="1">
      <c r="A257" s="71"/>
      <c r="B257" s="43"/>
      <c r="C257" s="43" t="s">
        <v>343</v>
      </c>
      <c r="D257" s="35" t="s">
        <v>334</v>
      </c>
      <c r="E257" s="35" t="s">
        <v>105</v>
      </c>
      <c r="F257" s="35" t="s">
        <v>93</v>
      </c>
      <c r="G257" s="35"/>
      <c r="H257" s="104">
        <v>1</v>
      </c>
      <c r="I257" s="104">
        <v>367.5</v>
      </c>
      <c r="J257" s="35">
        <f t="shared" si="119"/>
        <v>367.5</v>
      </c>
      <c r="K257" s="41">
        <f t="shared" si="120"/>
        <v>367.5</v>
      </c>
      <c r="L257" s="42">
        <v>1</v>
      </c>
      <c r="M257" s="41">
        <f t="shared" si="121"/>
        <v>367.5</v>
      </c>
      <c r="N257" s="42">
        <v>1</v>
      </c>
      <c r="O257" s="41">
        <f t="shared" si="122"/>
        <v>367.5</v>
      </c>
      <c r="P257" s="42">
        <v>1</v>
      </c>
      <c r="Q257" s="41">
        <f t="shared" si="123"/>
        <v>367.5</v>
      </c>
      <c r="R257" s="42">
        <v>1</v>
      </c>
      <c r="S257" s="41">
        <f t="shared" si="124"/>
        <v>158.02500000000001</v>
      </c>
      <c r="T257" s="42">
        <v>0.43</v>
      </c>
      <c r="U257" s="41">
        <f t="shared" si="125"/>
        <v>0</v>
      </c>
      <c r="V257" s="47"/>
      <c r="W257" s="74"/>
      <c r="X257" s="74"/>
      <c r="Y257" s="41">
        <f t="shared" si="98"/>
        <v>0</v>
      </c>
      <c r="Z257" s="42"/>
      <c r="AA257" s="16"/>
      <c r="AB257" s="17"/>
      <c r="AC257" s="41">
        <f t="shared" si="126"/>
        <v>0</v>
      </c>
      <c r="AD257" s="42"/>
      <c r="AE257" s="42"/>
      <c r="AF257" s="75">
        <f>Table1[[#This Row],[Column33]]*Table1[[#This Row],[Column10]]</f>
        <v>0</v>
      </c>
      <c r="AG257" s="42"/>
      <c r="AH257" s="73"/>
    </row>
    <row r="258" spans="1:34" s="5" customFormat="1" ht="44.25" customHeight="1">
      <c r="A258" s="71"/>
      <c r="B258" s="43"/>
      <c r="C258" s="43" t="s">
        <v>343</v>
      </c>
      <c r="D258" s="35" t="s">
        <v>334</v>
      </c>
      <c r="E258" s="35" t="s">
        <v>164</v>
      </c>
      <c r="F258" s="35" t="s">
        <v>93</v>
      </c>
      <c r="G258" s="35"/>
      <c r="H258" s="104">
        <v>1</v>
      </c>
      <c r="I258" s="104">
        <v>289.60000000000002</v>
      </c>
      <c r="J258" s="35">
        <f t="shared" si="119"/>
        <v>289.60000000000002</v>
      </c>
      <c r="K258" s="41">
        <f t="shared" si="120"/>
        <v>289.60000000000002</v>
      </c>
      <c r="L258" s="42">
        <v>1</v>
      </c>
      <c r="M258" s="41">
        <f t="shared" si="121"/>
        <v>289.60000000000002</v>
      </c>
      <c r="N258" s="42">
        <v>1</v>
      </c>
      <c r="O258" s="41">
        <f t="shared" si="122"/>
        <v>289.60000000000002</v>
      </c>
      <c r="P258" s="42">
        <v>1</v>
      </c>
      <c r="Q258" s="41">
        <f t="shared" si="123"/>
        <v>289.60000000000002</v>
      </c>
      <c r="R258" s="42">
        <v>1</v>
      </c>
      <c r="S258" s="41">
        <f t="shared" si="124"/>
        <v>289.60000000000002</v>
      </c>
      <c r="T258" s="42">
        <v>1</v>
      </c>
      <c r="U258" s="41">
        <f t="shared" si="125"/>
        <v>289.60000000000002</v>
      </c>
      <c r="V258" s="42">
        <v>1</v>
      </c>
      <c r="W258" s="74"/>
      <c r="X258" s="74"/>
      <c r="Y258" s="41">
        <f t="shared" si="98"/>
        <v>0</v>
      </c>
      <c r="Z258" s="42"/>
      <c r="AA258" s="16"/>
      <c r="AB258" s="17"/>
      <c r="AC258" s="41">
        <f t="shared" si="126"/>
        <v>0</v>
      </c>
      <c r="AD258" s="42"/>
      <c r="AE258" s="42"/>
      <c r="AF258" s="75">
        <f>Table1[[#This Row],[Column33]]*Table1[[#This Row],[Column10]]</f>
        <v>0</v>
      </c>
      <c r="AG258" s="42"/>
      <c r="AH258" s="73"/>
    </row>
    <row r="259" spans="1:34" s="5" customFormat="1" ht="44.25" customHeight="1">
      <c r="A259" s="71"/>
      <c r="B259" s="43"/>
      <c r="C259" s="43" t="s">
        <v>343</v>
      </c>
      <c r="D259" s="35" t="s">
        <v>334</v>
      </c>
      <c r="E259" s="35" t="s">
        <v>165</v>
      </c>
      <c r="F259" s="35" t="s">
        <v>93</v>
      </c>
      <c r="G259" s="35"/>
      <c r="H259" s="104">
        <v>1</v>
      </c>
      <c r="I259" s="104">
        <v>289.60000000000002</v>
      </c>
      <c r="J259" s="35">
        <f t="shared" si="119"/>
        <v>289.60000000000002</v>
      </c>
      <c r="K259" s="41">
        <f t="shared" si="120"/>
        <v>289.60000000000002</v>
      </c>
      <c r="L259" s="42">
        <v>1</v>
      </c>
      <c r="M259" s="41">
        <f t="shared" si="121"/>
        <v>289.60000000000002</v>
      </c>
      <c r="N259" s="42">
        <v>1</v>
      </c>
      <c r="O259" s="41">
        <f t="shared" si="122"/>
        <v>289.60000000000002</v>
      </c>
      <c r="P259" s="42">
        <v>1</v>
      </c>
      <c r="Q259" s="41">
        <f t="shared" si="123"/>
        <v>289.60000000000002</v>
      </c>
      <c r="R259" s="42">
        <v>1</v>
      </c>
      <c r="S259" s="41">
        <f t="shared" si="124"/>
        <v>289.60000000000002</v>
      </c>
      <c r="T259" s="42">
        <v>1</v>
      </c>
      <c r="U259" s="41">
        <f t="shared" si="125"/>
        <v>289.60000000000002</v>
      </c>
      <c r="V259" s="42">
        <v>1</v>
      </c>
      <c r="W259" s="74"/>
      <c r="X259" s="74"/>
      <c r="Y259" s="41">
        <f t="shared" si="98"/>
        <v>0</v>
      </c>
      <c r="Z259" s="42"/>
      <c r="AA259" s="16"/>
      <c r="AB259" s="17"/>
      <c r="AC259" s="41">
        <f t="shared" si="126"/>
        <v>0</v>
      </c>
      <c r="AD259" s="42"/>
      <c r="AE259" s="42"/>
      <c r="AF259" s="75">
        <f>Table1[[#This Row],[Column33]]*Table1[[#This Row],[Column10]]</f>
        <v>0</v>
      </c>
      <c r="AG259" s="42"/>
      <c r="AH259" s="73"/>
    </row>
    <row r="260" spans="1:34" s="5" customFormat="1" ht="44.25" customHeight="1">
      <c r="A260" s="71"/>
      <c r="B260" s="43"/>
      <c r="C260" s="43" t="s">
        <v>221</v>
      </c>
      <c r="D260" s="35" t="s">
        <v>334</v>
      </c>
      <c r="E260" s="35" t="s">
        <v>166</v>
      </c>
      <c r="F260" s="35" t="s">
        <v>93</v>
      </c>
      <c r="G260" s="35"/>
      <c r="H260" s="104">
        <v>1</v>
      </c>
      <c r="I260" s="104">
        <v>97.7</v>
      </c>
      <c r="J260" s="35">
        <f t="shared" si="119"/>
        <v>97.7</v>
      </c>
      <c r="K260" s="41">
        <f t="shared" si="120"/>
        <v>97.7</v>
      </c>
      <c r="L260" s="42">
        <v>1</v>
      </c>
      <c r="M260" s="41">
        <f t="shared" si="121"/>
        <v>97.7</v>
      </c>
      <c r="N260" s="42">
        <v>1</v>
      </c>
      <c r="O260" s="41">
        <f t="shared" si="122"/>
        <v>97.7</v>
      </c>
      <c r="P260" s="42">
        <v>1</v>
      </c>
      <c r="Q260" s="41">
        <f t="shared" si="123"/>
        <v>97.7</v>
      </c>
      <c r="R260" s="42">
        <v>1</v>
      </c>
      <c r="S260" s="41">
        <f t="shared" si="124"/>
        <v>97.7</v>
      </c>
      <c r="T260" s="42">
        <v>1</v>
      </c>
      <c r="U260" s="41">
        <f t="shared" si="125"/>
        <v>97.7</v>
      </c>
      <c r="V260" s="42">
        <v>1</v>
      </c>
      <c r="W260" s="74"/>
      <c r="X260" s="74"/>
      <c r="Y260" s="41">
        <f t="shared" si="98"/>
        <v>0</v>
      </c>
      <c r="Z260" s="42"/>
      <c r="AA260" s="16"/>
      <c r="AB260" s="17"/>
      <c r="AC260" s="41">
        <f t="shared" si="126"/>
        <v>0</v>
      </c>
      <c r="AD260" s="42"/>
      <c r="AE260" s="42"/>
      <c r="AF260" s="75">
        <f>Table1[[#This Row],[Column33]]*Table1[[#This Row],[Column10]]</f>
        <v>0</v>
      </c>
      <c r="AG260" s="42"/>
      <c r="AH260" s="73"/>
    </row>
    <row r="261" spans="1:34" s="5" customFormat="1" ht="44.25" customHeight="1">
      <c r="A261" s="71"/>
      <c r="B261" s="43"/>
      <c r="C261" s="43" t="s">
        <v>220</v>
      </c>
      <c r="D261" s="35" t="s">
        <v>334</v>
      </c>
      <c r="E261" s="35" t="s">
        <v>167</v>
      </c>
      <c r="F261" s="35" t="s">
        <v>93</v>
      </c>
      <c r="G261" s="35"/>
      <c r="H261" s="104">
        <v>2</v>
      </c>
      <c r="I261" s="104">
        <v>332.3</v>
      </c>
      <c r="J261" s="35">
        <f t="shared" si="119"/>
        <v>664.6</v>
      </c>
      <c r="K261" s="41">
        <f t="shared" si="120"/>
        <v>664.6</v>
      </c>
      <c r="L261" s="42">
        <v>1</v>
      </c>
      <c r="M261" s="41">
        <f t="shared" si="121"/>
        <v>664.6</v>
      </c>
      <c r="N261" s="42">
        <v>1</v>
      </c>
      <c r="O261" s="41">
        <f t="shared" si="122"/>
        <v>664.6</v>
      </c>
      <c r="P261" s="42">
        <v>1</v>
      </c>
      <c r="Q261" s="41">
        <f t="shared" si="123"/>
        <v>664.6</v>
      </c>
      <c r="R261" s="42">
        <v>1</v>
      </c>
      <c r="S261" s="41">
        <f t="shared" si="124"/>
        <v>664.6</v>
      </c>
      <c r="T261" s="42">
        <v>1</v>
      </c>
      <c r="U261" s="41">
        <f t="shared" si="125"/>
        <v>664.6</v>
      </c>
      <c r="V261" s="42">
        <v>1</v>
      </c>
      <c r="W261" s="74"/>
      <c r="X261" s="74"/>
      <c r="Y261" s="41">
        <f t="shared" si="98"/>
        <v>0</v>
      </c>
      <c r="Z261" s="42"/>
      <c r="AA261" s="16"/>
      <c r="AB261" s="17"/>
      <c r="AC261" s="41">
        <f t="shared" si="126"/>
        <v>0</v>
      </c>
      <c r="AD261" s="42"/>
      <c r="AE261" s="42"/>
      <c r="AF261" s="75">
        <f>Table1[[#This Row],[Column33]]*Table1[[#This Row],[Column10]]</f>
        <v>0</v>
      </c>
      <c r="AG261" s="42"/>
      <c r="AH261" s="73"/>
    </row>
    <row r="262" spans="1:34" s="5" customFormat="1" ht="44.25" customHeight="1">
      <c r="A262" s="71"/>
      <c r="B262" s="43"/>
      <c r="C262" s="43" t="s">
        <v>221</v>
      </c>
      <c r="D262" s="35" t="s">
        <v>334</v>
      </c>
      <c r="E262" s="35" t="s">
        <v>168</v>
      </c>
      <c r="F262" s="35" t="s">
        <v>93</v>
      </c>
      <c r="G262" s="35"/>
      <c r="H262" s="104">
        <v>1</v>
      </c>
      <c r="I262" s="104">
        <v>105.5</v>
      </c>
      <c r="J262" s="35">
        <f t="shared" si="119"/>
        <v>105.5</v>
      </c>
      <c r="K262" s="41">
        <f t="shared" si="120"/>
        <v>105.5</v>
      </c>
      <c r="L262" s="42">
        <v>1</v>
      </c>
      <c r="M262" s="41">
        <f t="shared" si="121"/>
        <v>105.5</v>
      </c>
      <c r="N262" s="42">
        <v>1</v>
      </c>
      <c r="O262" s="41">
        <f t="shared" si="122"/>
        <v>105.5</v>
      </c>
      <c r="P262" s="42">
        <v>1</v>
      </c>
      <c r="Q262" s="41">
        <f t="shared" si="123"/>
        <v>105.5</v>
      </c>
      <c r="R262" s="42">
        <v>1</v>
      </c>
      <c r="S262" s="41">
        <f t="shared" si="124"/>
        <v>105.5</v>
      </c>
      <c r="T262" s="42">
        <v>1</v>
      </c>
      <c r="U262" s="41">
        <f t="shared" si="125"/>
        <v>105.5</v>
      </c>
      <c r="V262" s="42">
        <v>1</v>
      </c>
      <c r="W262" s="74"/>
      <c r="X262" s="74"/>
      <c r="Y262" s="41">
        <f t="shared" si="98"/>
        <v>0</v>
      </c>
      <c r="Z262" s="42"/>
      <c r="AA262" s="16"/>
      <c r="AB262" s="17"/>
      <c r="AC262" s="41">
        <f t="shared" si="126"/>
        <v>0</v>
      </c>
      <c r="AD262" s="42"/>
      <c r="AE262" s="42"/>
      <c r="AF262" s="75">
        <f>Table1[[#This Row],[Column33]]*Table1[[#This Row],[Column10]]</f>
        <v>0</v>
      </c>
      <c r="AG262" s="42"/>
      <c r="AH262" s="73"/>
    </row>
    <row r="263" spans="1:34" s="5" customFormat="1" ht="44.25" customHeight="1">
      <c r="A263" s="71"/>
      <c r="B263" s="43"/>
      <c r="C263" s="43" t="s">
        <v>221</v>
      </c>
      <c r="D263" s="35" t="s">
        <v>334</v>
      </c>
      <c r="E263" s="35" t="s">
        <v>169</v>
      </c>
      <c r="F263" s="35" t="s">
        <v>93</v>
      </c>
      <c r="G263" s="35"/>
      <c r="H263" s="104">
        <v>2</v>
      </c>
      <c r="I263" s="104">
        <v>885.3</v>
      </c>
      <c r="J263" s="35">
        <f t="shared" si="119"/>
        <v>1770.6</v>
      </c>
      <c r="K263" s="41">
        <f t="shared" si="120"/>
        <v>1770.6</v>
      </c>
      <c r="L263" s="42">
        <v>1</v>
      </c>
      <c r="M263" s="41">
        <f t="shared" si="121"/>
        <v>1770.6</v>
      </c>
      <c r="N263" s="42">
        <v>1</v>
      </c>
      <c r="O263" s="41">
        <f t="shared" si="122"/>
        <v>1770.6</v>
      </c>
      <c r="P263" s="42">
        <v>1</v>
      </c>
      <c r="Q263" s="41">
        <f t="shared" si="123"/>
        <v>1770.6</v>
      </c>
      <c r="R263" s="42">
        <v>1</v>
      </c>
      <c r="S263" s="41">
        <f t="shared" si="124"/>
        <v>761.35799999999995</v>
      </c>
      <c r="T263" s="42">
        <v>0.43</v>
      </c>
      <c r="U263" s="41">
        <f t="shared" si="125"/>
        <v>0</v>
      </c>
      <c r="V263" s="47"/>
      <c r="W263" s="74"/>
      <c r="X263" s="74"/>
      <c r="Y263" s="41">
        <f t="shared" si="98"/>
        <v>0</v>
      </c>
      <c r="Z263" s="42"/>
      <c r="AA263" s="16"/>
      <c r="AB263" s="17"/>
      <c r="AC263" s="41">
        <f t="shared" si="126"/>
        <v>0</v>
      </c>
      <c r="AD263" s="42"/>
      <c r="AE263" s="42"/>
      <c r="AF263" s="75">
        <f>Table1[[#This Row],[Column33]]*Table1[[#This Row],[Column10]]</f>
        <v>0</v>
      </c>
      <c r="AG263" s="42"/>
      <c r="AH263" s="73"/>
    </row>
    <row r="264" spans="1:34" s="5" customFormat="1" ht="40.5" customHeight="1">
      <c r="A264" s="71"/>
      <c r="B264" s="43"/>
      <c r="C264" s="43" t="s">
        <v>213</v>
      </c>
      <c r="D264" s="35" t="s">
        <v>334</v>
      </c>
      <c r="E264" s="35" t="s">
        <v>170</v>
      </c>
      <c r="F264" s="35" t="s">
        <v>93</v>
      </c>
      <c r="G264" s="35"/>
      <c r="H264" s="104">
        <v>1</v>
      </c>
      <c r="I264" s="104">
        <v>22.1</v>
      </c>
      <c r="J264" s="35">
        <f t="shared" si="119"/>
        <v>22.1</v>
      </c>
      <c r="K264" s="41">
        <f t="shared" si="120"/>
        <v>22.1</v>
      </c>
      <c r="L264" s="42">
        <v>1</v>
      </c>
      <c r="M264" s="41">
        <f t="shared" si="121"/>
        <v>22.1</v>
      </c>
      <c r="N264" s="42">
        <v>1</v>
      </c>
      <c r="O264" s="41">
        <f t="shared" si="122"/>
        <v>22.1</v>
      </c>
      <c r="P264" s="42">
        <v>1</v>
      </c>
      <c r="Q264" s="41">
        <f t="shared" si="123"/>
        <v>13.26</v>
      </c>
      <c r="R264" s="42">
        <v>0.6</v>
      </c>
      <c r="S264" s="41">
        <f t="shared" si="124"/>
        <v>9.5030000000000001</v>
      </c>
      <c r="T264" s="42">
        <v>0.43</v>
      </c>
      <c r="U264" s="41">
        <f t="shared" si="125"/>
        <v>0</v>
      </c>
      <c r="V264" s="47"/>
      <c r="W264" s="74"/>
      <c r="X264" s="74"/>
      <c r="Y264" s="41">
        <f t="shared" si="98"/>
        <v>0</v>
      </c>
      <c r="Z264" s="42"/>
      <c r="AA264" s="16"/>
      <c r="AB264" s="17"/>
      <c r="AC264" s="41">
        <f t="shared" si="126"/>
        <v>0</v>
      </c>
      <c r="AD264" s="42"/>
      <c r="AE264" s="42"/>
      <c r="AF264" s="75">
        <f>Table1[[#This Row],[Column33]]*Table1[[#This Row],[Column10]]</f>
        <v>0</v>
      </c>
      <c r="AG264" s="42"/>
      <c r="AH264" s="73"/>
    </row>
    <row r="265" spans="1:34" s="5" customFormat="1" ht="40.5" customHeight="1">
      <c r="A265" s="71"/>
      <c r="B265" s="43"/>
      <c r="C265" s="43" t="s">
        <v>221</v>
      </c>
      <c r="D265" s="35" t="s">
        <v>334</v>
      </c>
      <c r="E265" s="35" t="s">
        <v>171</v>
      </c>
      <c r="F265" s="35" t="s">
        <v>93</v>
      </c>
      <c r="G265" s="35"/>
      <c r="H265" s="104">
        <v>1</v>
      </c>
      <c r="I265" s="104">
        <v>538.6</v>
      </c>
      <c r="J265" s="35">
        <f t="shared" si="119"/>
        <v>538.6</v>
      </c>
      <c r="K265" s="41">
        <f t="shared" si="120"/>
        <v>538.6</v>
      </c>
      <c r="L265" s="42">
        <v>1</v>
      </c>
      <c r="M265" s="41">
        <f t="shared" si="121"/>
        <v>538.6</v>
      </c>
      <c r="N265" s="42">
        <v>1</v>
      </c>
      <c r="O265" s="41">
        <f t="shared" si="122"/>
        <v>538.6</v>
      </c>
      <c r="P265" s="42">
        <v>1</v>
      </c>
      <c r="Q265" s="41">
        <f t="shared" si="123"/>
        <v>538.6</v>
      </c>
      <c r="R265" s="42">
        <v>1</v>
      </c>
      <c r="S265" s="41">
        <f t="shared" si="124"/>
        <v>538.6</v>
      </c>
      <c r="T265" s="42">
        <v>1</v>
      </c>
      <c r="U265" s="41">
        <f t="shared" si="125"/>
        <v>538.6</v>
      </c>
      <c r="V265" s="42">
        <v>1</v>
      </c>
      <c r="W265" s="74"/>
      <c r="X265" s="74"/>
      <c r="Y265" s="41">
        <f t="shared" si="98"/>
        <v>0</v>
      </c>
      <c r="Z265" s="42"/>
      <c r="AA265" s="16"/>
      <c r="AB265" s="17"/>
      <c r="AC265" s="41">
        <f t="shared" si="126"/>
        <v>0</v>
      </c>
      <c r="AD265" s="42"/>
      <c r="AE265" s="42"/>
      <c r="AF265" s="75">
        <f>Table1[[#This Row],[Column33]]*Table1[[#This Row],[Column10]]</f>
        <v>0</v>
      </c>
      <c r="AG265" s="42"/>
      <c r="AH265" s="73"/>
    </row>
    <row r="266" spans="1:34" s="5" customFormat="1" ht="40.5" customHeight="1">
      <c r="A266" s="71"/>
      <c r="B266" s="43"/>
      <c r="C266" s="43" t="s">
        <v>221</v>
      </c>
      <c r="D266" s="35" t="s">
        <v>334</v>
      </c>
      <c r="E266" s="35" t="s">
        <v>172</v>
      </c>
      <c r="F266" s="35" t="s">
        <v>93</v>
      </c>
      <c r="G266" s="35"/>
      <c r="H266" s="104">
        <v>1</v>
      </c>
      <c r="I266" s="104">
        <v>557.6</v>
      </c>
      <c r="J266" s="35">
        <f t="shared" si="119"/>
        <v>557.6</v>
      </c>
      <c r="K266" s="41">
        <f t="shared" si="120"/>
        <v>557.6</v>
      </c>
      <c r="L266" s="42">
        <v>1</v>
      </c>
      <c r="M266" s="41">
        <f t="shared" si="121"/>
        <v>557.6</v>
      </c>
      <c r="N266" s="42">
        <v>1</v>
      </c>
      <c r="O266" s="41">
        <f t="shared" si="122"/>
        <v>557.6</v>
      </c>
      <c r="P266" s="42">
        <v>1</v>
      </c>
      <c r="Q266" s="41">
        <f t="shared" si="123"/>
        <v>557.6</v>
      </c>
      <c r="R266" s="42">
        <v>1</v>
      </c>
      <c r="S266" s="41">
        <f t="shared" si="124"/>
        <v>239.768</v>
      </c>
      <c r="T266" s="42">
        <v>0.43</v>
      </c>
      <c r="U266" s="41">
        <f t="shared" si="125"/>
        <v>0</v>
      </c>
      <c r="V266" s="47"/>
      <c r="W266" s="74"/>
      <c r="X266" s="74"/>
      <c r="Y266" s="41">
        <f t="shared" si="98"/>
        <v>0</v>
      </c>
      <c r="Z266" s="42"/>
      <c r="AA266" s="16"/>
      <c r="AB266" s="17"/>
      <c r="AC266" s="41">
        <f t="shared" si="126"/>
        <v>0</v>
      </c>
      <c r="AD266" s="42"/>
      <c r="AE266" s="42"/>
      <c r="AF266" s="75">
        <f>Table1[[#This Row],[Column33]]*Table1[[#This Row],[Column10]]</f>
        <v>0</v>
      </c>
      <c r="AG266" s="42"/>
      <c r="AH266" s="73"/>
    </row>
    <row r="267" spans="1:34" s="5" customFormat="1" ht="40.5" customHeight="1">
      <c r="A267" s="71"/>
      <c r="B267" s="43"/>
      <c r="C267" s="43" t="s">
        <v>221</v>
      </c>
      <c r="D267" s="35" t="s">
        <v>334</v>
      </c>
      <c r="E267" s="35" t="s">
        <v>173</v>
      </c>
      <c r="F267" s="35" t="s">
        <v>93</v>
      </c>
      <c r="G267" s="35"/>
      <c r="H267" s="104">
        <v>1</v>
      </c>
      <c r="I267" s="104">
        <v>117.2</v>
      </c>
      <c r="J267" s="35">
        <f t="shared" si="119"/>
        <v>117.2</v>
      </c>
      <c r="K267" s="41">
        <f t="shared" si="120"/>
        <v>117.2</v>
      </c>
      <c r="L267" s="42">
        <v>1</v>
      </c>
      <c r="M267" s="41">
        <f t="shared" si="121"/>
        <v>117.2</v>
      </c>
      <c r="N267" s="42">
        <v>1</v>
      </c>
      <c r="O267" s="41">
        <f t="shared" si="122"/>
        <v>117.2</v>
      </c>
      <c r="P267" s="42">
        <v>1</v>
      </c>
      <c r="Q267" s="41">
        <f t="shared" si="123"/>
        <v>117.2</v>
      </c>
      <c r="R267" s="42">
        <v>1</v>
      </c>
      <c r="S267" s="41">
        <f t="shared" si="124"/>
        <v>117.2</v>
      </c>
      <c r="T267" s="42">
        <v>1</v>
      </c>
      <c r="U267" s="41">
        <f t="shared" si="125"/>
        <v>117.2</v>
      </c>
      <c r="V267" s="42">
        <v>1</v>
      </c>
      <c r="W267" s="74"/>
      <c r="X267" s="74"/>
      <c r="Y267" s="41">
        <f t="shared" si="98"/>
        <v>0</v>
      </c>
      <c r="Z267" s="42"/>
      <c r="AA267" s="16"/>
      <c r="AB267" s="17"/>
      <c r="AC267" s="41">
        <f t="shared" si="126"/>
        <v>0</v>
      </c>
      <c r="AD267" s="42"/>
      <c r="AE267" s="42"/>
      <c r="AF267" s="75">
        <f>Table1[[#This Row],[Column33]]*Table1[[#This Row],[Column10]]</f>
        <v>0</v>
      </c>
      <c r="AG267" s="42"/>
      <c r="AH267" s="73"/>
    </row>
    <row r="268" spans="1:34" s="5" customFormat="1" ht="40.5" customHeight="1">
      <c r="A268" s="71"/>
      <c r="B268" s="43"/>
      <c r="C268" s="43" t="s">
        <v>221</v>
      </c>
      <c r="D268" s="35" t="s">
        <v>334</v>
      </c>
      <c r="E268" s="35" t="s">
        <v>174</v>
      </c>
      <c r="F268" s="35" t="s">
        <v>93</v>
      </c>
      <c r="G268" s="35"/>
      <c r="H268" s="104">
        <v>2</v>
      </c>
      <c r="I268" s="104">
        <v>175</v>
      </c>
      <c r="J268" s="35">
        <f t="shared" si="119"/>
        <v>350</v>
      </c>
      <c r="K268" s="41">
        <f t="shared" si="120"/>
        <v>350</v>
      </c>
      <c r="L268" s="42">
        <v>1</v>
      </c>
      <c r="M268" s="41">
        <f t="shared" si="121"/>
        <v>350</v>
      </c>
      <c r="N268" s="42">
        <v>1</v>
      </c>
      <c r="O268" s="41">
        <f t="shared" si="122"/>
        <v>350</v>
      </c>
      <c r="P268" s="42">
        <v>1</v>
      </c>
      <c r="Q268" s="41">
        <f t="shared" si="123"/>
        <v>350</v>
      </c>
      <c r="R268" s="42">
        <v>1</v>
      </c>
      <c r="S268" s="41">
        <f t="shared" si="124"/>
        <v>350</v>
      </c>
      <c r="T268" s="42">
        <v>1</v>
      </c>
      <c r="U268" s="41">
        <f t="shared" si="125"/>
        <v>350</v>
      </c>
      <c r="V268" s="42">
        <v>1</v>
      </c>
      <c r="W268" s="74"/>
      <c r="X268" s="74"/>
      <c r="Y268" s="41">
        <f t="shared" si="98"/>
        <v>0</v>
      </c>
      <c r="Z268" s="42"/>
      <c r="AA268" s="16"/>
      <c r="AB268" s="17"/>
      <c r="AC268" s="41">
        <f t="shared" si="126"/>
        <v>0</v>
      </c>
      <c r="AD268" s="42"/>
      <c r="AE268" s="42"/>
      <c r="AF268" s="75">
        <f>Table1[[#This Row],[Column33]]*Table1[[#This Row],[Column10]]</f>
        <v>0</v>
      </c>
      <c r="AG268" s="42"/>
      <c r="AH268" s="73"/>
    </row>
    <row r="269" spans="1:34" s="5" customFormat="1" ht="40.5" customHeight="1">
      <c r="A269" s="71"/>
      <c r="B269" s="43"/>
      <c r="C269" s="43" t="s">
        <v>221</v>
      </c>
      <c r="D269" s="35" t="s">
        <v>334</v>
      </c>
      <c r="E269" s="35" t="s">
        <v>175</v>
      </c>
      <c r="F269" s="35" t="s">
        <v>93</v>
      </c>
      <c r="G269" s="35"/>
      <c r="H269" s="104">
        <v>1</v>
      </c>
      <c r="I269" s="104">
        <v>110.8</v>
      </c>
      <c r="J269" s="35">
        <f t="shared" si="119"/>
        <v>110.8</v>
      </c>
      <c r="K269" s="41">
        <f t="shared" si="120"/>
        <v>110.8</v>
      </c>
      <c r="L269" s="42">
        <v>1</v>
      </c>
      <c r="M269" s="41">
        <f t="shared" si="121"/>
        <v>110.8</v>
      </c>
      <c r="N269" s="42">
        <v>1</v>
      </c>
      <c r="O269" s="41">
        <f t="shared" si="122"/>
        <v>110.8</v>
      </c>
      <c r="P269" s="42">
        <v>1</v>
      </c>
      <c r="Q269" s="41">
        <f t="shared" si="123"/>
        <v>110.8</v>
      </c>
      <c r="R269" s="42">
        <v>1</v>
      </c>
      <c r="S269" s="41">
        <f t="shared" si="124"/>
        <v>110.8</v>
      </c>
      <c r="T269" s="42">
        <v>1</v>
      </c>
      <c r="U269" s="41">
        <f t="shared" si="125"/>
        <v>110.8</v>
      </c>
      <c r="V269" s="42">
        <v>1</v>
      </c>
      <c r="W269" s="74"/>
      <c r="X269" s="74"/>
      <c r="Y269" s="41">
        <f t="shared" ref="Y269:Y332" si="127">Z269*$J269</f>
        <v>0</v>
      </c>
      <c r="Z269" s="42"/>
      <c r="AA269" s="16"/>
      <c r="AB269" s="17"/>
      <c r="AC269" s="41">
        <f t="shared" si="126"/>
        <v>0</v>
      </c>
      <c r="AD269" s="42"/>
      <c r="AE269" s="42"/>
      <c r="AF269" s="75">
        <f>Table1[[#This Row],[Column33]]*Table1[[#This Row],[Column10]]</f>
        <v>0</v>
      </c>
      <c r="AG269" s="42"/>
      <c r="AH269" s="73"/>
    </row>
    <row r="270" spans="1:34" s="5" customFormat="1" ht="40.5" customHeight="1">
      <c r="A270" s="71"/>
      <c r="B270" s="43"/>
      <c r="C270" s="43" t="s">
        <v>221</v>
      </c>
      <c r="D270" s="35" t="s">
        <v>334</v>
      </c>
      <c r="E270" s="35" t="s">
        <v>176</v>
      </c>
      <c r="F270" s="35" t="s">
        <v>93</v>
      </c>
      <c r="G270" s="35"/>
      <c r="H270" s="104">
        <v>1</v>
      </c>
      <c r="I270" s="104">
        <v>125.6</v>
      </c>
      <c r="J270" s="35">
        <f t="shared" si="119"/>
        <v>125.6</v>
      </c>
      <c r="K270" s="41">
        <f t="shared" si="120"/>
        <v>125.6</v>
      </c>
      <c r="L270" s="42">
        <v>1</v>
      </c>
      <c r="M270" s="41">
        <f t="shared" si="121"/>
        <v>125.6</v>
      </c>
      <c r="N270" s="42">
        <v>1</v>
      </c>
      <c r="O270" s="41">
        <f t="shared" si="122"/>
        <v>125.6</v>
      </c>
      <c r="P270" s="42">
        <v>1</v>
      </c>
      <c r="Q270" s="41">
        <f t="shared" si="123"/>
        <v>125.6</v>
      </c>
      <c r="R270" s="42">
        <v>1</v>
      </c>
      <c r="S270" s="41">
        <f t="shared" si="124"/>
        <v>125.6</v>
      </c>
      <c r="T270" s="42">
        <v>1</v>
      </c>
      <c r="U270" s="41">
        <f t="shared" si="125"/>
        <v>125.6</v>
      </c>
      <c r="V270" s="42">
        <v>1</v>
      </c>
      <c r="W270" s="74"/>
      <c r="X270" s="74"/>
      <c r="Y270" s="41">
        <f t="shared" si="127"/>
        <v>0</v>
      </c>
      <c r="Z270" s="42"/>
      <c r="AA270" s="16"/>
      <c r="AB270" s="17"/>
      <c r="AC270" s="41">
        <f t="shared" si="126"/>
        <v>0</v>
      </c>
      <c r="AD270" s="42"/>
      <c r="AE270" s="42"/>
      <c r="AF270" s="75">
        <f>Table1[[#This Row],[Column33]]*Table1[[#This Row],[Column10]]</f>
        <v>0</v>
      </c>
      <c r="AG270" s="42"/>
      <c r="AH270" s="73"/>
    </row>
    <row r="271" spans="1:34" s="5" customFormat="1" ht="40.5" customHeight="1">
      <c r="A271" s="71"/>
      <c r="B271" s="43"/>
      <c r="C271" s="43" t="s">
        <v>221</v>
      </c>
      <c r="D271" s="35" t="s">
        <v>334</v>
      </c>
      <c r="E271" s="35" t="s">
        <v>177</v>
      </c>
      <c r="F271" s="35" t="s">
        <v>93</v>
      </c>
      <c r="G271" s="35"/>
      <c r="H271" s="104">
        <v>1</v>
      </c>
      <c r="I271" s="104">
        <v>429</v>
      </c>
      <c r="J271" s="35">
        <f t="shared" si="119"/>
        <v>429</v>
      </c>
      <c r="K271" s="41">
        <f t="shared" si="120"/>
        <v>429</v>
      </c>
      <c r="L271" s="42">
        <v>1</v>
      </c>
      <c r="M271" s="41">
        <f t="shared" si="121"/>
        <v>429</v>
      </c>
      <c r="N271" s="42">
        <v>1</v>
      </c>
      <c r="O271" s="41">
        <f t="shared" si="122"/>
        <v>429</v>
      </c>
      <c r="P271" s="42">
        <v>1</v>
      </c>
      <c r="Q271" s="41">
        <f t="shared" si="123"/>
        <v>429</v>
      </c>
      <c r="R271" s="42">
        <v>1</v>
      </c>
      <c r="S271" s="41">
        <f t="shared" si="124"/>
        <v>429</v>
      </c>
      <c r="T271" s="42">
        <v>1</v>
      </c>
      <c r="U271" s="41">
        <f t="shared" si="125"/>
        <v>429</v>
      </c>
      <c r="V271" s="42">
        <v>1</v>
      </c>
      <c r="W271" s="74"/>
      <c r="X271" s="74"/>
      <c r="Y271" s="41">
        <f t="shared" si="127"/>
        <v>0</v>
      </c>
      <c r="Z271" s="42"/>
      <c r="AA271" s="16"/>
      <c r="AB271" s="17"/>
      <c r="AC271" s="41">
        <f t="shared" si="126"/>
        <v>0</v>
      </c>
      <c r="AD271" s="42"/>
      <c r="AE271" s="42"/>
      <c r="AF271" s="75">
        <f>Table1[[#This Row],[Column33]]*Table1[[#This Row],[Column10]]</f>
        <v>0</v>
      </c>
      <c r="AG271" s="42"/>
      <c r="AH271" s="73"/>
    </row>
    <row r="272" spans="1:34" s="5" customFormat="1" ht="40.5" customHeight="1">
      <c r="A272" s="71"/>
      <c r="B272" s="43"/>
      <c r="C272" s="43" t="s">
        <v>221</v>
      </c>
      <c r="D272" s="35" t="s">
        <v>334</v>
      </c>
      <c r="E272" s="35" t="s">
        <v>178</v>
      </c>
      <c r="F272" s="35" t="s">
        <v>93</v>
      </c>
      <c r="G272" s="35"/>
      <c r="H272" s="104">
        <v>1</v>
      </c>
      <c r="I272" s="104">
        <v>349.6</v>
      </c>
      <c r="J272" s="35">
        <f t="shared" si="119"/>
        <v>349.6</v>
      </c>
      <c r="K272" s="41">
        <f t="shared" si="120"/>
        <v>349.6</v>
      </c>
      <c r="L272" s="42">
        <v>1</v>
      </c>
      <c r="M272" s="41">
        <f t="shared" si="121"/>
        <v>349.6</v>
      </c>
      <c r="N272" s="42">
        <v>1</v>
      </c>
      <c r="O272" s="41">
        <f t="shared" si="122"/>
        <v>349.6</v>
      </c>
      <c r="P272" s="42">
        <v>1</v>
      </c>
      <c r="Q272" s="41">
        <f t="shared" si="123"/>
        <v>349.6</v>
      </c>
      <c r="R272" s="42">
        <v>1</v>
      </c>
      <c r="S272" s="41">
        <f t="shared" si="124"/>
        <v>349.6</v>
      </c>
      <c r="T272" s="42">
        <v>1</v>
      </c>
      <c r="U272" s="41">
        <f t="shared" si="125"/>
        <v>349.6</v>
      </c>
      <c r="V272" s="42">
        <v>1</v>
      </c>
      <c r="W272" s="74"/>
      <c r="X272" s="74"/>
      <c r="Y272" s="41">
        <f t="shared" si="127"/>
        <v>0</v>
      </c>
      <c r="Z272" s="42"/>
      <c r="AA272" s="16"/>
      <c r="AB272" s="17"/>
      <c r="AC272" s="41">
        <f t="shared" si="126"/>
        <v>0</v>
      </c>
      <c r="AD272" s="42"/>
      <c r="AE272" s="42"/>
      <c r="AF272" s="75">
        <f>Table1[[#This Row],[Column33]]*Table1[[#This Row],[Column10]]</f>
        <v>0</v>
      </c>
      <c r="AG272" s="42"/>
      <c r="AH272" s="73"/>
    </row>
    <row r="273" spans="1:34" s="5" customFormat="1" ht="40.5" customHeight="1">
      <c r="A273" s="71"/>
      <c r="B273" s="43"/>
      <c r="C273" s="43" t="s">
        <v>220</v>
      </c>
      <c r="D273" s="35" t="s">
        <v>334</v>
      </c>
      <c r="E273" s="35" t="s">
        <v>179</v>
      </c>
      <c r="F273" s="35" t="s">
        <v>93</v>
      </c>
      <c r="G273" s="35"/>
      <c r="H273" s="104">
        <v>1</v>
      </c>
      <c r="I273" s="104">
        <v>409.1</v>
      </c>
      <c r="J273" s="35">
        <f t="shared" si="119"/>
        <v>409.1</v>
      </c>
      <c r="K273" s="41">
        <f t="shared" si="120"/>
        <v>409.1</v>
      </c>
      <c r="L273" s="42">
        <v>1</v>
      </c>
      <c r="M273" s="41">
        <f t="shared" si="121"/>
        <v>409.1</v>
      </c>
      <c r="N273" s="42">
        <v>1</v>
      </c>
      <c r="O273" s="41">
        <f t="shared" si="122"/>
        <v>409.1</v>
      </c>
      <c r="P273" s="42">
        <v>1</v>
      </c>
      <c r="Q273" s="41">
        <f t="shared" si="123"/>
        <v>245.46</v>
      </c>
      <c r="R273" s="42">
        <v>0.6</v>
      </c>
      <c r="S273" s="41">
        <f t="shared" si="124"/>
        <v>175.91300000000001</v>
      </c>
      <c r="T273" s="42">
        <v>0.43</v>
      </c>
      <c r="U273" s="41">
        <f t="shared" si="125"/>
        <v>0</v>
      </c>
      <c r="V273" s="47"/>
      <c r="W273" s="74"/>
      <c r="X273" s="74"/>
      <c r="Y273" s="41">
        <f t="shared" si="127"/>
        <v>0</v>
      </c>
      <c r="Z273" s="42"/>
      <c r="AA273" s="16"/>
      <c r="AB273" s="17"/>
      <c r="AC273" s="41">
        <f t="shared" si="126"/>
        <v>0</v>
      </c>
      <c r="AD273" s="42"/>
      <c r="AE273" s="42"/>
      <c r="AF273" s="75">
        <f>Table1[[#This Row],[Column33]]*Table1[[#This Row],[Column10]]</f>
        <v>0</v>
      </c>
      <c r="AG273" s="42"/>
      <c r="AH273" s="73"/>
    </row>
    <row r="274" spans="1:34" s="5" customFormat="1" ht="40.5" customHeight="1">
      <c r="A274" s="71"/>
      <c r="B274" s="43"/>
      <c r="C274" s="43" t="s">
        <v>220</v>
      </c>
      <c r="D274" s="35" t="s">
        <v>334</v>
      </c>
      <c r="E274" s="35" t="s">
        <v>180</v>
      </c>
      <c r="F274" s="35" t="s">
        <v>93</v>
      </c>
      <c r="G274" s="35"/>
      <c r="H274" s="104">
        <v>1</v>
      </c>
      <c r="I274" s="104">
        <v>403.4</v>
      </c>
      <c r="J274" s="35">
        <f t="shared" si="119"/>
        <v>403.4</v>
      </c>
      <c r="K274" s="41">
        <f t="shared" si="120"/>
        <v>403.4</v>
      </c>
      <c r="L274" s="42">
        <v>1</v>
      </c>
      <c r="M274" s="41">
        <f t="shared" si="121"/>
        <v>403.4</v>
      </c>
      <c r="N274" s="42">
        <v>1</v>
      </c>
      <c r="O274" s="41">
        <f t="shared" si="122"/>
        <v>403.4</v>
      </c>
      <c r="P274" s="42">
        <v>1</v>
      </c>
      <c r="Q274" s="41">
        <f t="shared" si="123"/>
        <v>403.4</v>
      </c>
      <c r="R274" s="42">
        <v>1</v>
      </c>
      <c r="S274" s="41">
        <f t="shared" si="124"/>
        <v>121.01999999999998</v>
      </c>
      <c r="T274" s="42">
        <v>0.3</v>
      </c>
      <c r="U274" s="41">
        <f t="shared" si="125"/>
        <v>0</v>
      </c>
      <c r="V274" s="47"/>
      <c r="W274" s="74"/>
      <c r="X274" s="74"/>
      <c r="Y274" s="41">
        <f t="shared" si="127"/>
        <v>0</v>
      </c>
      <c r="Z274" s="42"/>
      <c r="AA274" s="16"/>
      <c r="AB274" s="17"/>
      <c r="AC274" s="41">
        <f t="shared" si="126"/>
        <v>0</v>
      </c>
      <c r="AD274" s="42"/>
      <c r="AE274" s="42"/>
      <c r="AF274" s="75">
        <f>Table1[[#This Row],[Column33]]*Table1[[#This Row],[Column10]]</f>
        <v>0</v>
      </c>
      <c r="AG274" s="42"/>
      <c r="AH274" s="73"/>
    </row>
    <row r="275" spans="1:34" s="5" customFormat="1" ht="40.5" customHeight="1">
      <c r="A275" s="71"/>
      <c r="B275" s="43"/>
      <c r="C275" s="43" t="s">
        <v>220</v>
      </c>
      <c r="D275" s="35" t="s">
        <v>334</v>
      </c>
      <c r="E275" s="35" t="s">
        <v>258</v>
      </c>
      <c r="F275" s="35" t="s">
        <v>93</v>
      </c>
      <c r="G275" s="35"/>
      <c r="H275" s="104">
        <v>2</v>
      </c>
      <c r="I275" s="104">
        <v>375.2</v>
      </c>
      <c r="J275" s="35">
        <f t="shared" si="119"/>
        <v>750.4</v>
      </c>
      <c r="K275" s="41">
        <f t="shared" si="120"/>
        <v>750.4</v>
      </c>
      <c r="L275" s="42">
        <v>1</v>
      </c>
      <c r="M275" s="41">
        <f t="shared" si="121"/>
        <v>750.4</v>
      </c>
      <c r="N275" s="42">
        <v>1</v>
      </c>
      <c r="O275" s="41">
        <f t="shared" si="122"/>
        <v>750.4</v>
      </c>
      <c r="P275" s="42">
        <v>1</v>
      </c>
      <c r="Q275" s="41">
        <f t="shared" si="123"/>
        <v>450.23999999999995</v>
      </c>
      <c r="R275" s="42">
        <v>0.6</v>
      </c>
      <c r="S275" s="41">
        <f t="shared" si="124"/>
        <v>225.11999999999998</v>
      </c>
      <c r="T275" s="42">
        <v>0.3</v>
      </c>
      <c r="U275" s="41">
        <f t="shared" si="125"/>
        <v>0</v>
      </c>
      <c r="V275" s="47"/>
      <c r="W275" s="74"/>
      <c r="X275" s="74"/>
      <c r="Y275" s="41">
        <f t="shared" si="127"/>
        <v>0</v>
      </c>
      <c r="Z275" s="42"/>
      <c r="AA275" s="16"/>
      <c r="AB275" s="17"/>
      <c r="AC275" s="41">
        <f t="shared" si="126"/>
        <v>0</v>
      </c>
      <c r="AD275" s="42"/>
      <c r="AE275" s="42"/>
      <c r="AF275" s="75">
        <f>Table1[[#This Row],[Column33]]*Table1[[#This Row],[Column10]]</f>
        <v>0</v>
      </c>
      <c r="AG275" s="42"/>
      <c r="AH275" s="73"/>
    </row>
    <row r="276" spans="1:34" s="5" customFormat="1" ht="40.5" customHeight="1">
      <c r="A276" s="71"/>
      <c r="B276" s="43"/>
      <c r="C276" s="43" t="s">
        <v>220</v>
      </c>
      <c r="D276" s="35" t="s">
        <v>334</v>
      </c>
      <c r="E276" s="35" t="s">
        <v>230</v>
      </c>
      <c r="F276" s="35" t="s">
        <v>93</v>
      </c>
      <c r="G276" s="35"/>
      <c r="H276" s="104">
        <v>1</v>
      </c>
      <c r="I276" s="104">
        <v>424.4</v>
      </c>
      <c r="J276" s="35">
        <f t="shared" si="119"/>
        <v>424.4</v>
      </c>
      <c r="K276" s="41">
        <f t="shared" si="120"/>
        <v>424.4</v>
      </c>
      <c r="L276" s="42">
        <v>1</v>
      </c>
      <c r="M276" s="41">
        <f t="shared" si="121"/>
        <v>424.4</v>
      </c>
      <c r="N276" s="42">
        <v>1</v>
      </c>
      <c r="O276" s="41">
        <f t="shared" si="122"/>
        <v>424.4</v>
      </c>
      <c r="P276" s="42">
        <v>1</v>
      </c>
      <c r="Q276" s="41">
        <f t="shared" si="123"/>
        <v>254.64</v>
      </c>
      <c r="R276" s="42">
        <v>0.6</v>
      </c>
      <c r="S276" s="41">
        <f t="shared" si="124"/>
        <v>127.32</v>
      </c>
      <c r="T276" s="42">
        <v>0.3</v>
      </c>
      <c r="U276" s="41">
        <f t="shared" si="125"/>
        <v>0</v>
      </c>
      <c r="V276" s="47"/>
      <c r="W276" s="74"/>
      <c r="X276" s="74"/>
      <c r="Y276" s="41">
        <f t="shared" si="127"/>
        <v>0</v>
      </c>
      <c r="Z276" s="42"/>
      <c r="AA276" s="16"/>
      <c r="AB276" s="17"/>
      <c r="AC276" s="41">
        <f t="shared" si="126"/>
        <v>0</v>
      </c>
      <c r="AD276" s="42"/>
      <c r="AE276" s="42"/>
      <c r="AF276" s="75">
        <f>Table1[[#This Row],[Column33]]*Table1[[#This Row],[Column10]]</f>
        <v>0</v>
      </c>
      <c r="AG276" s="42"/>
      <c r="AH276" s="73"/>
    </row>
    <row r="277" spans="1:34" s="5" customFormat="1" ht="40.5" customHeight="1">
      <c r="A277" s="71"/>
      <c r="B277" s="43"/>
      <c r="C277" s="43" t="s">
        <v>220</v>
      </c>
      <c r="D277" s="35" t="s">
        <v>334</v>
      </c>
      <c r="E277" s="35" t="s">
        <v>231</v>
      </c>
      <c r="F277" s="35" t="s">
        <v>93</v>
      </c>
      <c r="G277" s="35"/>
      <c r="H277" s="104">
        <v>1</v>
      </c>
      <c r="I277" s="104">
        <v>375.2</v>
      </c>
      <c r="J277" s="35">
        <f t="shared" si="119"/>
        <v>375.2</v>
      </c>
      <c r="K277" s="41">
        <f t="shared" si="120"/>
        <v>375.2</v>
      </c>
      <c r="L277" s="42">
        <v>1</v>
      </c>
      <c r="M277" s="41">
        <f t="shared" si="121"/>
        <v>375.2</v>
      </c>
      <c r="N277" s="42">
        <v>1</v>
      </c>
      <c r="O277" s="41">
        <f t="shared" si="122"/>
        <v>375.2</v>
      </c>
      <c r="P277" s="42">
        <v>1</v>
      </c>
      <c r="Q277" s="41">
        <f t="shared" si="123"/>
        <v>225.11999999999998</v>
      </c>
      <c r="R277" s="42">
        <v>0.6</v>
      </c>
      <c r="S277" s="41">
        <f t="shared" si="124"/>
        <v>112.55999999999999</v>
      </c>
      <c r="T277" s="42">
        <v>0.3</v>
      </c>
      <c r="U277" s="41">
        <f t="shared" si="125"/>
        <v>0</v>
      </c>
      <c r="V277" s="47"/>
      <c r="W277" s="74"/>
      <c r="X277" s="74"/>
      <c r="Y277" s="41">
        <f t="shared" si="127"/>
        <v>0</v>
      </c>
      <c r="Z277" s="42"/>
      <c r="AA277" s="16"/>
      <c r="AB277" s="17"/>
      <c r="AC277" s="41">
        <f t="shared" si="126"/>
        <v>0</v>
      </c>
      <c r="AD277" s="42"/>
      <c r="AE277" s="42"/>
      <c r="AF277" s="75">
        <f>Table1[[#This Row],[Column33]]*Table1[[#This Row],[Column10]]</f>
        <v>0</v>
      </c>
      <c r="AG277" s="42"/>
      <c r="AH277" s="73"/>
    </row>
    <row r="278" spans="1:34" s="5" customFormat="1" ht="40.5" customHeight="1">
      <c r="A278" s="71"/>
      <c r="B278" s="43"/>
      <c r="C278" s="43" t="s">
        <v>221</v>
      </c>
      <c r="D278" s="35" t="s">
        <v>334</v>
      </c>
      <c r="E278" s="35" t="s">
        <v>232</v>
      </c>
      <c r="F278" s="35" t="s">
        <v>93</v>
      </c>
      <c r="G278" s="35"/>
      <c r="H278" s="104">
        <v>1</v>
      </c>
      <c r="I278" s="104">
        <v>112.2</v>
      </c>
      <c r="J278" s="35">
        <f t="shared" si="119"/>
        <v>112.2</v>
      </c>
      <c r="K278" s="41">
        <f t="shared" si="120"/>
        <v>112.2</v>
      </c>
      <c r="L278" s="42">
        <v>1</v>
      </c>
      <c r="M278" s="41">
        <f t="shared" si="121"/>
        <v>112.2</v>
      </c>
      <c r="N278" s="42">
        <v>1</v>
      </c>
      <c r="O278" s="41">
        <f t="shared" si="122"/>
        <v>112.2</v>
      </c>
      <c r="P278" s="42">
        <v>1</v>
      </c>
      <c r="Q278" s="41">
        <f t="shared" si="123"/>
        <v>112.2</v>
      </c>
      <c r="R278" s="42">
        <v>1</v>
      </c>
      <c r="S278" s="41">
        <f t="shared" si="124"/>
        <v>112.2</v>
      </c>
      <c r="T278" s="42">
        <v>1</v>
      </c>
      <c r="U278" s="41">
        <f t="shared" si="125"/>
        <v>112.2</v>
      </c>
      <c r="V278" s="42">
        <v>1</v>
      </c>
      <c r="W278" s="74"/>
      <c r="X278" s="74"/>
      <c r="Y278" s="41">
        <f t="shared" si="127"/>
        <v>0</v>
      </c>
      <c r="Z278" s="42"/>
      <c r="AA278" s="16"/>
      <c r="AB278" s="17"/>
      <c r="AC278" s="41">
        <f t="shared" si="126"/>
        <v>0</v>
      </c>
      <c r="AD278" s="42"/>
      <c r="AE278" s="42"/>
      <c r="AF278" s="75">
        <f>Table1[[#This Row],[Column33]]*Table1[[#This Row],[Column10]]</f>
        <v>0</v>
      </c>
      <c r="AG278" s="42"/>
      <c r="AH278" s="73"/>
    </row>
    <row r="279" spans="1:34" s="5" customFormat="1" ht="40.5" customHeight="1">
      <c r="A279" s="71"/>
      <c r="B279" s="43"/>
      <c r="C279" s="43" t="s">
        <v>221</v>
      </c>
      <c r="D279" s="35" t="s">
        <v>334</v>
      </c>
      <c r="E279" s="35" t="s">
        <v>259</v>
      </c>
      <c r="F279" s="35" t="s">
        <v>93</v>
      </c>
      <c r="G279" s="35"/>
      <c r="H279" s="104">
        <v>1</v>
      </c>
      <c r="I279" s="104">
        <v>117</v>
      </c>
      <c r="J279" s="35">
        <f t="shared" si="119"/>
        <v>117</v>
      </c>
      <c r="K279" s="41">
        <f t="shared" si="120"/>
        <v>117</v>
      </c>
      <c r="L279" s="42">
        <v>1</v>
      </c>
      <c r="M279" s="41">
        <f t="shared" si="121"/>
        <v>117</v>
      </c>
      <c r="N279" s="42">
        <v>1</v>
      </c>
      <c r="O279" s="41">
        <f t="shared" si="122"/>
        <v>117</v>
      </c>
      <c r="P279" s="42">
        <v>1</v>
      </c>
      <c r="Q279" s="41">
        <f t="shared" si="123"/>
        <v>117</v>
      </c>
      <c r="R279" s="42">
        <v>1</v>
      </c>
      <c r="S279" s="41">
        <f t="shared" si="124"/>
        <v>117</v>
      </c>
      <c r="T279" s="42">
        <v>1</v>
      </c>
      <c r="U279" s="41">
        <f t="shared" si="125"/>
        <v>117</v>
      </c>
      <c r="V279" s="42">
        <v>1</v>
      </c>
      <c r="W279" s="74"/>
      <c r="X279" s="74"/>
      <c r="Y279" s="41">
        <f t="shared" si="127"/>
        <v>0</v>
      </c>
      <c r="Z279" s="42"/>
      <c r="AA279" s="16"/>
      <c r="AB279" s="17"/>
      <c r="AC279" s="41">
        <f t="shared" si="126"/>
        <v>0</v>
      </c>
      <c r="AD279" s="42"/>
      <c r="AE279" s="42"/>
      <c r="AF279" s="75">
        <f>Table1[[#This Row],[Column33]]*Table1[[#This Row],[Column10]]</f>
        <v>0</v>
      </c>
      <c r="AG279" s="42"/>
      <c r="AH279" s="73"/>
    </row>
    <row r="280" spans="1:34" s="5" customFormat="1" ht="40.5" customHeight="1">
      <c r="A280" s="71"/>
      <c r="B280" s="43"/>
      <c r="C280" s="43" t="s">
        <v>221</v>
      </c>
      <c r="D280" s="35" t="s">
        <v>334</v>
      </c>
      <c r="E280" s="35" t="s">
        <v>260</v>
      </c>
      <c r="F280" s="35" t="s">
        <v>93</v>
      </c>
      <c r="G280" s="35"/>
      <c r="H280" s="104">
        <v>1</v>
      </c>
      <c r="I280" s="104">
        <v>125.2</v>
      </c>
      <c r="J280" s="35">
        <f t="shared" si="119"/>
        <v>125.2</v>
      </c>
      <c r="K280" s="41">
        <f t="shared" si="120"/>
        <v>125.2</v>
      </c>
      <c r="L280" s="42">
        <v>1</v>
      </c>
      <c r="M280" s="41">
        <f t="shared" si="121"/>
        <v>125.2</v>
      </c>
      <c r="N280" s="42">
        <v>1</v>
      </c>
      <c r="O280" s="41">
        <f t="shared" si="122"/>
        <v>125.2</v>
      </c>
      <c r="P280" s="42">
        <v>1</v>
      </c>
      <c r="Q280" s="41">
        <f t="shared" si="123"/>
        <v>125.2</v>
      </c>
      <c r="R280" s="42">
        <v>1</v>
      </c>
      <c r="S280" s="41">
        <f t="shared" si="124"/>
        <v>125.2</v>
      </c>
      <c r="T280" s="42">
        <v>1</v>
      </c>
      <c r="U280" s="41">
        <f t="shared" si="125"/>
        <v>125.2</v>
      </c>
      <c r="V280" s="42">
        <v>1</v>
      </c>
      <c r="W280" s="74"/>
      <c r="X280" s="74"/>
      <c r="Y280" s="41">
        <f t="shared" si="127"/>
        <v>0</v>
      </c>
      <c r="Z280" s="42"/>
      <c r="AA280" s="16"/>
      <c r="AB280" s="17"/>
      <c r="AC280" s="41">
        <f t="shared" si="126"/>
        <v>0</v>
      </c>
      <c r="AD280" s="42"/>
      <c r="AE280" s="42"/>
      <c r="AF280" s="75">
        <f>Table1[[#This Row],[Column33]]*Table1[[#This Row],[Column10]]</f>
        <v>0</v>
      </c>
      <c r="AG280" s="42"/>
      <c r="AH280" s="73"/>
    </row>
    <row r="281" spans="1:34" s="5" customFormat="1" ht="40.5" customHeight="1">
      <c r="A281" s="71"/>
      <c r="B281" s="43"/>
      <c r="C281" s="43" t="s">
        <v>221</v>
      </c>
      <c r="D281" s="35" t="s">
        <v>334</v>
      </c>
      <c r="E281" s="35" t="s">
        <v>233</v>
      </c>
      <c r="F281" s="35" t="s">
        <v>93</v>
      </c>
      <c r="G281" s="35"/>
      <c r="H281" s="104">
        <v>1</v>
      </c>
      <c r="I281" s="104">
        <v>132.6</v>
      </c>
      <c r="J281" s="35">
        <f t="shared" si="119"/>
        <v>132.6</v>
      </c>
      <c r="K281" s="41">
        <f t="shared" si="120"/>
        <v>132.6</v>
      </c>
      <c r="L281" s="42">
        <v>1</v>
      </c>
      <c r="M281" s="41">
        <f t="shared" si="121"/>
        <v>132.6</v>
      </c>
      <c r="N281" s="42">
        <v>1</v>
      </c>
      <c r="O281" s="41">
        <f t="shared" si="122"/>
        <v>132.6</v>
      </c>
      <c r="P281" s="42">
        <v>1</v>
      </c>
      <c r="Q281" s="41">
        <f t="shared" si="123"/>
        <v>132.6</v>
      </c>
      <c r="R281" s="42">
        <v>1</v>
      </c>
      <c r="S281" s="41">
        <f t="shared" si="124"/>
        <v>132.6</v>
      </c>
      <c r="T281" s="42">
        <v>1</v>
      </c>
      <c r="U281" s="41">
        <f t="shared" si="125"/>
        <v>132.6</v>
      </c>
      <c r="V281" s="42">
        <v>1</v>
      </c>
      <c r="W281" s="74"/>
      <c r="X281" s="74"/>
      <c r="Y281" s="41">
        <f t="shared" si="127"/>
        <v>0</v>
      </c>
      <c r="Z281" s="42"/>
      <c r="AA281" s="16"/>
      <c r="AB281" s="17"/>
      <c r="AC281" s="41">
        <f t="shared" si="126"/>
        <v>0</v>
      </c>
      <c r="AD281" s="42"/>
      <c r="AE281" s="42"/>
      <c r="AF281" s="75">
        <f>Table1[[#This Row],[Column33]]*Table1[[#This Row],[Column10]]</f>
        <v>0</v>
      </c>
      <c r="AG281" s="42"/>
      <c r="AH281" s="73"/>
    </row>
    <row r="282" spans="1:34" s="5" customFormat="1" ht="40.5" customHeight="1">
      <c r="A282" s="71"/>
      <c r="B282" s="43"/>
      <c r="C282" s="43" t="s">
        <v>221</v>
      </c>
      <c r="D282" s="35" t="s">
        <v>334</v>
      </c>
      <c r="E282" s="35" t="s">
        <v>234</v>
      </c>
      <c r="F282" s="35" t="s">
        <v>93</v>
      </c>
      <c r="G282" s="35"/>
      <c r="H282" s="104">
        <v>2</v>
      </c>
      <c r="I282" s="104">
        <v>221.5</v>
      </c>
      <c r="J282" s="35">
        <f t="shared" si="119"/>
        <v>443</v>
      </c>
      <c r="K282" s="41">
        <f t="shared" si="120"/>
        <v>443</v>
      </c>
      <c r="L282" s="42">
        <v>1</v>
      </c>
      <c r="M282" s="41">
        <f t="shared" si="121"/>
        <v>443</v>
      </c>
      <c r="N282" s="42">
        <v>1</v>
      </c>
      <c r="O282" s="41">
        <f t="shared" si="122"/>
        <v>443</v>
      </c>
      <c r="P282" s="42">
        <v>1</v>
      </c>
      <c r="Q282" s="41">
        <f t="shared" si="123"/>
        <v>443</v>
      </c>
      <c r="R282" s="42">
        <v>1</v>
      </c>
      <c r="S282" s="41">
        <f t="shared" si="124"/>
        <v>443</v>
      </c>
      <c r="T282" s="42">
        <v>1</v>
      </c>
      <c r="U282" s="41">
        <f t="shared" si="125"/>
        <v>443</v>
      </c>
      <c r="V282" s="42">
        <v>1</v>
      </c>
      <c r="W282" s="74"/>
      <c r="X282" s="74"/>
      <c r="Y282" s="41">
        <f t="shared" si="127"/>
        <v>0</v>
      </c>
      <c r="Z282" s="42"/>
      <c r="AA282" s="16"/>
      <c r="AB282" s="17"/>
      <c r="AC282" s="41">
        <f t="shared" si="126"/>
        <v>0</v>
      </c>
      <c r="AD282" s="42"/>
      <c r="AE282" s="42"/>
      <c r="AF282" s="75">
        <f>Table1[[#This Row],[Column33]]*Table1[[#This Row],[Column10]]</f>
        <v>0</v>
      </c>
      <c r="AG282" s="42"/>
      <c r="AH282" s="73"/>
    </row>
    <row r="283" spans="1:34" s="5" customFormat="1" ht="40.5" customHeight="1">
      <c r="A283" s="71"/>
      <c r="B283" s="43"/>
      <c r="C283" s="43" t="s">
        <v>221</v>
      </c>
      <c r="D283" s="35" t="s">
        <v>334</v>
      </c>
      <c r="E283" s="35" t="s">
        <v>235</v>
      </c>
      <c r="F283" s="35" t="s">
        <v>93</v>
      </c>
      <c r="G283" s="35"/>
      <c r="H283" s="104">
        <v>1</v>
      </c>
      <c r="I283" s="104">
        <v>228.4</v>
      </c>
      <c r="J283" s="35">
        <f t="shared" si="119"/>
        <v>228.4</v>
      </c>
      <c r="K283" s="41">
        <f t="shared" si="120"/>
        <v>228.4</v>
      </c>
      <c r="L283" s="42">
        <v>1</v>
      </c>
      <c r="M283" s="41">
        <f t="shared" si="121"/>
        <v>228.4</v>
      </c>
      <c r="N283" s="42">
        <v>1</v>
      </c>
      <c r="O283" s="41">
        <f t="shared" si="122"/>
        <v>228.4</v>
      </c>
      <c r="P283" s="42">
        <v>1</v>
      </c>
      <c r="Q283" s="41">
        <f t="shared" si="123"/>
        <v>228.4</v>
      </c>
      <c r="R283" s="42">
        <v>1</v>
      </c>
      <c r="S283" s="41">
        <f t="shared" si="124"/>
        <v>228.4</v>
      </c>
      <c r="T283" s="42">
        <v>1</v>
      </c>
      <c r="U283" s="41">
        <f t="shared" si="125"/>
        <v>228.4</v>
      </c>
      <c r="V283" s="42">
        <v>1</v>
      </c>
      <c r="W283" s="74"/>
      <c r="X283" s="74"/>
      <c r="Y283" s="41">
        <f t="shared" si="127"/>
        <v>0</v>
      </c>
      <c r="Z283" s="42"/>
      <c r="AA283" s="16"/>
      <c r="AB283" s="17"/>
      <c r="AC283" s="41">
        <f t="shared" si="126"/>
        <v>0</v>
      </c>
      <c r="AD283" s="42"/>
      <c r="AE283" s="42"/>
      <c r="AF283" s="75">
        <f>Table1[[#This Row],[Column33]]*Table1[[#This Row],[Column10]]</f>
        <v>0</v>
      </c>
      <c r="AG283" s="42"/>
      <c r="AH283" s="73"/>
    </row>
    <row r="284" spans="1:34" s="5" customFormat="1" ht="40.5" customHeight="1">
      <c r="A284" s="71"/>
      <c r="B284" s="43"/>
      <c r="C284" s="43" t="s">
        <v>221</v>
      </c>
      <c r="D284" s="35" t="s">
        <v>334</v>
      </c>
      <c r="E284" s="35" t="s">
        <v>236</v>
      </c>
      <c r="F284" s="35" t="s">
        <v>93</v>
      </c>
      <c r="G284" s="35"/>
      <c r="H284" s="104">
        <v>1</v>
      </c>
      <c r="I284" s="104">
        <v>225.5</v>
      </c>
      <c r="J284" s="35">
        <f t="shared" ref="J284:J315" si="128">I284*H284</f>
        <v>225.5</v>
      </c>
      <c r="K284" s="41">
        <f t="shared" ref="K284:K315" si="129">L284*$J284</f>
        <v>225.5</v>
      </c>
      <c r="L284" s="42">
        <v>1</v>
      </c>
      <c r="M284" s="41">
        <f t="shared" ref="M284:M315" si="130">N284*$J284</f>
        <v>225.5</v>
      </c>
      <c r="N284" s="42">
        <v>1</v>
      </c>
      <c r="O284" s="41">
        <f t="shared" ref="O284:O315" si="131">P284*$J284</f>
        <v>225.5</v>
      </c>
      <c r="P284" s="42">
        <v>1</v>
      </c>
      <c r="Q284" s="41">
        <f t="shared" ref="Q284:Q315" si="132">R284*$J284</f>
        <v>225.5</v>
      </c>
      <c r="R284" s="42">
        <v>1</v>
      </c>
      <c r="S284" s="41">
        <f t="shared" ref="S284:S315" si="133">T284*$J284</f>
        <v>225.5</v>
      </c>
      <c r="T284" s="42">
        <v>1</v>
      </c>
      <c r="U284" s="41">
        <f t="shared" ref="U284:U315" si="134">V284*$J284</f>
        <v>225.5</v>
      </c>
      <c r="V284" s="42">
        <v>1</v>
      </c>
      <c r="W284" s="74"/>
      <c r="X284" s="74"/>
      <c r="Y284" s="41">
        <f t="shared" si="127"/>
        <v>0</v>
      </c>
      <c r="Z284" s="42"/>
      <c r="AA284" s="16"/>
      <c r="AB284" s="17"/>
      <c r="AC284" s="41">
        <f t="shared" si="126"/>
        <v>0</v>
      </c>
      <c r="AD284" s="42"/>
      <c r="AE284" s="42"/>
      <c r="AF284" s="75">
        <f>Table1[[#This Row],[Column33]]*Table1[[#This Row],[Column10]]</f>
        <v>0</v>
      </c>
      <c r="AG284" s="42"/>
      <c r="AH284" s="73"/>
    </row>
    <row r="285" spans="1:34" s="5" customFormat="1" ht="40.5" customHeight="1">
      <c r="A285" s="71"/>
      <c r="B285" s="43"/>
      <c r="C285" s="43" t="s">
        <v>342</v>
      </c>
      <c r="D285" s="35" t="s">
        <v>334</v>
      </c>
      <c r="E285" s="35" t="s">
        <v>237</v>
      </c>
      <c r="F285" s="35" t="s">
        <v>93</v>
      </c>
      <c r="G285" s="35"/>
      <c r="H285" s="104">
        <v>1</v>
      </c>
      <c r="I285" s="104">
        <v>534.9</v>
      </c>
      <c r="J285" s="35">
        <f t="shared" si="128"/>
        <v>534.9</v>
      </c>
      <c r="K285" s="41">
        <f t="shared" si="129"/>
        <v>534.9</v>
      </c>
      <c r="L285" s="42">
        <v>1</v>
      </c>
      <c r="M285" s="41">
        <f t="shared" si="130"/>
        <v>534.9</v>
      </c>
      <c r="N285" s="42">
        <v>1</v>
      </c>
      <c r="O285" s="41">
        <f t="shared" si="131"/>
        <v>534.9</v>
      </c>
      <c r="P285" s="42">
        <v>1</v>
      </c>
      <c r="Q285" s="41">
        <f t="shared" si="132"/>
        <v>534.9</v>
      </c>
      <c r="R285" s="42">
        <v>1</v>
      </c>
      <c r="S285" s="41">
        <f t="shared" si="133"/>
        <v>160.47</v>
      </c>
      <c r="T285" s="42">
        <v>0.3</v>
      </c>
      <c r="U285" s="41">
        <f t="shared" si="134"/>
        <v>0</v>
      </c>
      <c r="V285" s="47"/>
      <c r="W285" s="74"/>
      <c r="X285" s="74"/>
      <c r="Y285" s="41">
        <f t="shared" si="127"/>
        <v>0</v>
      </c>
      <c r="Z285" s="42"/>
      <c r="AA285" s="16"/>
      <c r="AB285" s="17"/>
      <c r="AC285" s="41">
        <f t="shared" si="126"/>
        <v>0</v>
      </c>
      <c r="AD285" s="42"/>
      <c r="AE285" s="42"/>
      <c r="AF285" s="75">
        <f>Table1[[#This Row],[Column33]]*Table1[[#This Row],[Column10]]</f>
        <v>0</v>
      </c>
      <c r="AG285" s="42"/>
      <c r="AH285" s="73"/>
    </row>
    <row r="286" spans="1:34" s="5" customFormat="1" ht="40.5" customHeight="1">
      <c r="A286" s="71"/>
      <c r="B286" s="43"/>
      <c r="C286" s="43" t="s">
        <v>220</v>
      </c>
      <c r="D286" s="35" t="s">
        <v>334</v>
      </c>
      <c r="E286" s="35" t="s">
        <v>238</v>
      </c>
      <c r="F286" s="35" t="s">
        <v>93</v>
      </c>
      <c r="G286" s="35"/>
      <c r="H286" s="104">
        <v>1</v>
      </c>
      <c r="I286" s="104">
        <v>298.89999999999998</v>
      </c>
      <c r="J286" s="35">
        <f t="shared" si="128"/>
        <v>298.89999999999998</v>
      </c>
      <c r="K286" s="41">
        <f t="shared" si="129"/>
        <v>298.89999999999998</v>
      </c>
      <c r="L286" s="42">
        <v>1</v>
      </c>
      <c r="M286" s="41">
        <f t="shared" si="130"/>
        <v>298.89999999999998</v>
      </c>
      <c r="N286" s="42">
        <v>1</v>
      </c>
      <c r="O286" s="41">
        <f t="shared" si="131"/>
        <v>298.89999999999998</v>
      </c>
      <c r="P286" s="42">
        <v>1</v>
      </c>
      <c r="Q286" s="41">
        <f t="shared" si="132"/>
        <v>298.89999999999998</v>
      </c>
      <c r="R286" s="42">
        <v>1</v>
      </c>
      <c r="S286" s="41">
        <f t="shared" si="133"/>
        <v>89.669999999999987</v>
      </c>
      <c r="T286" s="42">
        <v>0.3</v>
      </c>
      <c r="U286" s="41">
        <f t="shared" si="134"/>
        <v>0</v>
      </c>
      <c r="V286" s="47"/>
      <c r="W286" s="74"/>
      <c r="X286" s="74"/>
      <c r="Y286" s="41">
        <f t="shared" si="127"/>
        <v>0</v>
      </c>
      <c r="Z286" s="42"/>
      <c r="AA286" s="16"/>
      <c r="AB286" s="17"/>
      <c r="AC286" s="41">
        <f t="shared" si="126"/>
        <v>0</v>
      </c>
      <c r="AD286" s="42"/>
      <c r="AE286" s="42"/>
      <c r="AF286" s="75">
        <f>Table1[[#This Row],[Column33]]*Table1[[#This Row],[Column10]]</f>
        <v>0</v>
      </c>
      <c r="AG286" s="42"/>
      <c r="AH286" s="73"/>
    </row>
    <row r="287" spans="1:34" s="5" customFormat="1" ht="40.5" customHeight="1">
      <c r="A287" s="71"/>
      <c r="B287" s="43"/>
      <c r="C287" s="43" t="s">
        <v>220</v>
      </c>
      <c r="D287" s="35" t="s">
        <v>334</v>
      </c>
      <c r="E287" s="35" t="s">
        <v>261</v>
      </c>
      <c r="F287" s="35" t="s">
        <v>93</v>
      </c>
      <c r="G287" s="35"/>
      <c r="H287" s="104">
        <v>1</v>
      </c>
      <c r="I287" s="104">
        <v>381.7</v>
      </c>
      <c r="J287" s="35">
        <f t="shared" si="128"/>
        <v>381.7</v>
      </c>
      <c r="K287" s="41">
        <f t="shared" si="129"/>
        <v>381.7</v>
      </c>
      <c r="L287" s="42">
        <v>1</v>
      </c>
      <c r="M287" s="41">
        <f t="shared" si="130"/>
        <v>381.7</v>
      </c>
      <c r="N287" s="42">
        <v>1</v>
      </c>
      <c r="O287" s="41">
        <f t="shared" si="131"/>
        <v>381.7</v>
      </c>
      <c r="P287" s="42">
        <v>1</v>
      </c>
      <c r="Q287" s="41">
        <f t="shared" si="132"/>
        <v>381.7</v>
      </c>
      <c r="R287" s="42">
        <v>1</v>
      </c>
      <c r="S287" s="41">
        <f t="shared" si="133"/>
        <v>381.7</v>
      </c>
      <c r="T287" s="42">
        <v>1</v>
      </c>
      <c r="U287" s="41">
        <f t="shared" si="134"/>
        <v>381.7</v>
      </c>
      <c r="V287" s="42">
        <v>1</v>
      </c>
      <c r="W287" s="74"/>
      <c r="X287" s="74"/>
      <c r="Y287" s="41">
        <f t="shared" si="127"/>
        <v>0</v>
      </c>
      <c r="Z287" s="42"/>
      <c r="AA287" s="16"/>
      <c r="AB287" s="17"/>
      <c r="AC287" s="41">
        <f t="shared" si="126"/>
        <v>0</v>
      </c>
      <c r="AD287" s="42"/>
      <c r="AE287" s="42"/>
      <c r="AF287" s="75">
        <f>Table1[[#This Row],[Column33]]*Table1[[#This Row],[Column10]]</f>
        <v>0</v>
      </c>
      <c r="AG287" s="42"/>
      <c r="AH287" s="73"/>
    </row>
    <row r="288" spans="1:34" s="5" customFormat="1" ht="40.5" customHeight="1">
      <c r="A288" s="71"/>
      <c r="B288" s="43"/>
      <c r="C288" s="43" t="s">
        <v>344</v>
      </c>
      <c r="D288" s="35" t="s">
        <v>334</v>
      </c>
      <c r="E288" s="35" t="s">
        <v>239</v>
      </c>
      <c r="F288" s="35" t="s">
        <v>93</v>
      </c>
      <c r="G288" s="35"/>
      <c r="H288" s="104">
        <v>1</v>
      </c>
      <c r="I288" s="104">
        <v>195.4</v>
      </c>
      <c r="J288" s="35">
        <f t="shared" si="128"/>
        <v>195.4</v>
      </c>
      <c r="K288" s="41">
        <f t="shared" si="129"/>
        <v>195.4</v>
      </c>
      <c r="L288" s="42">
        <v>1</v>
      </c>
      <c r="M288" s="41">
        <f t="shared" si="130"/>
        <v>195.4</v>
      </c>
      <c r="N288" s="42">
        <v>1</v>
      </c>
      <c r="O288" s="41">
        <f t="shared" si="131"/>
        <v>195.4</v>
      </c>
      <c r="P288" s="42">
        <v>1</v>
      </c>
      <c r="Q288" s="41">
        <f t="shared" si="132"/>
        <v>195.4</v>
      </c>
      <c r="R288" s="42">
        <v>1</v>
      </c>
      <c r="S288" s="41">
        <f t="shared" si="133"/>
        <v>195.4</v>
      </c>
      <c r="T288" s="42">
        <v>1</v>
      </c>
      <c r="U288" s="41">
        <f t="shared" si="134"/>
        <v>195.4</v>
      </c>
      <c r="V288" s="42">
        <v>1</v>
      </c>
      <c r="W288" s="74"/>
      <c r="X288" s="74"/>
      <c r="Y288" s="41">
        <f t="shared" si="127"/>
        <v>0</v>
      </c>
      <c r="Z288" s="42"/>
      <c r="AA288" s="16"/>
      <c r="AB288" s="17"/>
      <c r="AC288" s="41">
        <f t="shared" si="126"/>
        <v>0</v>
      </c>
      <c r="AD288" s="42"/>
      <c r="AE288" s="42"/>
      <c r="AF288" s="75">
        <f>Table1[[#This Row],[Column33]]*Table1[[#This Row],[Column10]]</f>
        <v>0</v>
      </c>
      <c r="AG288" s="42"/>
      <c r="AH288" s="73"/>
    </row>
    <row r="289" spans="1:34" s="5" customFormat="1" ht="40.5" customHeight="1">
      <c r="A289" s="71"/>
      <c r="B289" s="43"/>
      <c r="C289" s="43" t="s">
        <v>345</v>
      </c>
      <c r="D289" s="35" t="s">
        <v>334</v>
      </c>
      <c r="E289" s="35" t="s">
        <v>240</v>
      </c>
      <c r="F289" s="35" t="s">
        <v>93</v>
      </c>
      <c r="G289" s="35"/>
      <c r="H289" s="104">
        <v>1</v>
      </c>
      <c r="I289" s="104">
        <v>132.30000000000001</v>
      </c>
      <c r="J289" s="35">
        <f t="shared" si="128"/>
        <v>132.30000000000001</v>
      </c>
      <c r="K289" s="41">
        <f t="shared" si="129"/>
        <v>132.30000000000001</v>
      </c>
      <c r="L289" s="42">
        <v>1</v>
      </c>
      <c r="M289" s="41">
        <f t="shared" si="130"/>
        <v>132.30000000000001</v>
      </c>
      <c r="N289" s="42">
        <v>1</v>
      </c>
      <c r="O289" s="41">
        <f t="shared" si="131"/>
        <v>132.30000000000001</v>
      </c>
      <c r="P289" s="42">
        <v>1</v>
      </c>
      <c r="Q289" s="41">
        <f t="shared" si="132"/>
        <v>132.30000000000001</v>
      </c>
      <c r="R289" s="42">
        <v>1</v>
      </c>
      <c r="S289" s="41">
        <f t="shared" si="133"/>
        <v>39.690000000000005</v>
      </c>
      <c r="T289" s="42">
        <v>0.3</v>
      </c>
      <c r="U289" s="41">
        <f t="shared" si="134"/>
        <v>0</v>
      </c>
      <c r="V289" s="47"/>
      <c r="W289" s="74"/>
      <c r="X289" s="74"/>
      <c r="Y289" s="41">
        <f t="shared" si="127"/>
        <v>0</v>
      </c>
      <c r="Z289" s="42"/>
      <c r="AA289" s="16"/>
      <c r="AB289" s="17"/>
      <c r="AC289" s="41">
        <f t="shared" si="126"/>
        <v>0</v>
      </c>
      <c r="AD289" s="42"/>
      <c r="AE289" s="42"/>
      <c r="AF289" s="75">
        <f>Table1[[#This Row],[Column33]]*Table1[[#This Row],[Column10]]</f>
        <v>0</v>
      </c>
      <c r="AG289" s="42"/>
      <c r="AH289" s="73"/>
    </row>
    <row r="290" spans="1:34" s="5" customFormat="1" ht="40.5" customHeight="1">
      <c r="A290" s="71"/>
      <c r="B290" s="43"/>
      <c r="C290" s="43" t="s">
        <v>345</v>
      </c>
      <c r="D290" s="35" t="s">
        <v>334</v>
      </c>
      <c r="E290" s="35" t="s">
        <v>241</v>
      </c>
      <c r="F290" s="35" t="s">
        <v>93</v>
      </c>
      <c r="G290" s="35"/>
      <c r="H290" s="104">
        <v>1</v>
      </c>
      <c r="I290" s="104">
        <v>44.9</v>
      </c>
      <c r="J290" s="35">
        <f t="shared" si="128"/>
        <v>44.9</v>
      </c>
      <c r="K290" s="41">
        <f t="shared" si="129"/>
        <v>44.9</v>
      </c>
      <c r="L290" s="42">
        <v>1</v>
      </c>
      <c r="M290" s="41">
        <f t="shared" si="130"/>
        <v>44.9</v>
      </c>
      <c r="N290" s="42">
        <v>1</v>
      </c>
      <c r="O290" s="41">
        <f t="shared" si="131"/>
        <v>44.9</v>
      </c>
      <c r="P290" s="42">
        <v>1</v>
      </c>
      <c r="Q290" s="41">
        <f t="shared" si="132"/>
        <v>26.939999999999998</v>
      </c>
      <c r="R290" s="42">
        <v>0.6</v>
      </c>
      <c r="S290" s="41">
        <f t="shared" si="133"/>
        <v>13.469999999999999</v>
      </c>
      <c r="T290" s="42">
        <v>0.3</v>
      </c>
      <c r="U290" s="41">
        <f t="shared" si="134"/>
        <v>0</v>
      </c>
      <c r="V290" s="47"/>
      <c r="W290" s="74"/>
      <c r="X290" s="74"/>
      <c r="Y290" s="41">
        <f t="shared" si="127"/>
        <v>0</v>
      </c>
      <c r="Z290" s="42"/>
      <c r="AA290" s="16"/>
      <c r="AB290" s="17"/>
      <c r="AC290" s="41">
        <f t="shared" si="126"/>
        <v>0</v>
      </c>
      <c r="AD290" s="42"/>
      <c r="AE290" s="42"/>
      <c r="AF290" s="75">
        <f>Table1[[#This Row],[Column33]]*Table1[[#This Row],[Column10]]</f>
        <v>0</v>
      </c>
      <c r="AG290" s="42"/>
      <c r="AH290" s="73"/>
    </row>
    <row r="291" spans="1:34" s="5" customFormat="1" ht="40.5" customHeight="1">
      <c r="A291" s="71"/>
      <c r="B291" s="43"/>
      <c r="C291" s="43" t="s">
        <v>345</v>
      </c>
      <c r="D291" s="35" t="s">
        <v>334</v>
      </c>
      <c r="E291" s="35" t="s">
        <v>262</v>
      </c>
      <c r="F291" s="35" t="s">
        <v>93</v>
      </c>
      <c r="G291" s="35"/>
      <c r="H291" s="104">
        <v>1</v>
      </c>
      <c r="I291" s="104">
        <v>46.2</v>
      </c>
      <c r="J291" s="35">
        <f t="shared" si="128"/>
        <v>46.2</v>
      </c>
      <c r="K291" s="41">
        <f t="shared" si="129"/>
        <v>46.2</v>
      </c>
      <c r="L291" s="42">
        <v>1</v>
      </c>
      <c r="M291" s="41">
        <f t="shared" si="130"/>
        <v>46.2</v>
      </c>
      <c r="N291" s="42">
        <v>1</v>
      </c>
      <c r="O291" s="41">
        <f t="shared" si="131"/>
        <v>46.2</v>
      </c>
      <c r="P291" s="42">
        <v>1</v>
      </c>
      <c r="Q291" s="41">
        <f t="shared" si="132"/>
        <v>27.720000000000002</v>
      </c>
      <c r="R291" s="42">
        <v>0.6</v>
      </c>
      <c r="S291" s="41">
        <f t="shared" si="133"/>
        <v>13.860000000000001</v>
      </c>
      <c r="T291" s="42">
        <v>0.3</v>
      </c>
      <c r="U291" s="41">
        <f t="shared" si="134"/>
        <v>0</v>
      </c>
      <c r="V291" s="47"/>
      <c r="W291" s="74"/>
      <c r="X291" s="74"/>
      <c r="Y291" s="41">
        <f t="shared" si="127"/>
        <v>0</v>
      </c>
      <c r="Z291" s="42"/>
      <c r="AA291" s="16"/>
      <c r="AB291" s="17"/>
      <c r="AC291" s="41">
        <f t="shared" si="126"/>
        <v>0</v>
      </c>
      <c r="AD291" s="42"/>
      <c r="AE291" s="42"/>
      <c r="AF291" s="75">
        <f>Table1[[#This Row],[Column33]]*Table1[[#This Row],[Column10]]</f>
        <v>0</v>
      </c>
      <c r="AG291" s="42"/>
      <c r="AH291" s="73"/>
    </row>
    <row r="292" spans="1:34" s="5" customFormat="1" ht="40.5" customHeight="1">
      <c r="A292" s="71"/>
      <c r="B292" s="43"/>
      <c r="C292" s="43" t="s">
        <v>345</v>
      </c>
      <c r="D292" s="35" t="s">
        <v>334</v>
      </c>
      <c r="E292" s="35" t="s">
        <v>242</v>
      </c>
      <c r="F292" s="35" t="s">
        <v>93</v>
      </c>
      <c r="G292" s="35"/>
      <c r="H292" s="104">
        <v>1</v>
      </c>
      <c r="I292" s="104">
        <v>31.7</v>
      </c>
      <c r="J292" s="35">
        <f t="shared" si="128"/>
        <v>31.7</v>
      </c>
      <c r="K292" s="41">
        <f t="shared" si="129"/>
        <v>31.7</v>
      </c>
      <c r="L292" s="42">
        <v>1</v>
      </c>
      <c r="M292" s="41">
        <f t="shared" si="130"/>
        <v>31.7</v>
      </c>
      <c r="N292" s="42">
        <v>1</v>
      </c>
      <c r="O292" s="41">
        <f t="shared" si="131"/>
        <v>31.7</v>
      </c>
      <c r="P292" s="42">
        <v>1</v>
      </c>
      <c r="Q292" s="41">
        <f t="shared" si="132"/>
        <v>31.7</v>
      </c>
      <c r="R292" s="42">
        <v>1</v>
      </c>
      <c r="S292" s="41">
        <f t="shared" si="133"/>
        <v>9.51</v>
      </c>
      <c r="T292" s="42">
        <v>0.3</v>
      </c>
      <c r="U292" s="41">
        <f t="shared" si="134"/>
        <v>0</v>
      </c>
      <c r="V292" s="47"/>
      <c r="W292" s="74"/>
      <c r="X292" s="74"/>
      <c r="Y292" s="41">
        <f t="shared" si="127"/>
        <v>0</v>
      </c>
      <c r="Z292" s="42"/>
      <c r="AA292" s="16"/>
      <c r="AB292" s="17"/>
      <c r="AC292" s="41">
        <f t="shared" si="126"/>
        <v>0</v>
      </c>
      <c r="AD292" s="42"/>
      <c r="AE292" s="42"/>
      <c r="AF292" s="75">
        <f>Table1[[#This Row],[Column33]]*Table1[[#This Row],[Column10]]</f>
        <v>0</v>
      </c>
      <c r="AG292" s="42"/>
      <c r="AH292" s="73"/>
    </row>
    <row r="293" spans="1:34" s="5" customFormat="1" ht="40.5" customHeight="1">
      <c r="A293" s="71"/>
      <c r="B293" s="43"/>
      <c r="C293" s="43" t="s">
        <v>346</v>
      </c>
      <c r="D293" s="35" t="s">
        <v>334</v>
      </c>
      <c r="E293" s="35" t="s">
        <v>243</v>
      </c>
      <c r="F293" s="35" t="s">
        <v>93</v>
      </c>
      <c r="G293" s="35"/>
      <c r="H293" s="104">
        <v>1</v>
      </c>
      <c r="I293" s="104">
        <v>307.8</v>
      </c>
      <c r="J293" s="35">
        <f t="shared" si="128"/>
        <v>307.8</v>
      </c>
      <c r="K293" s="41">
        <f t="shared" si="129"/>
        <v>307.8</v>
      </c>
      <c r="L293" s="42">
        <v>1</v>
      </c>
      <c r="M293" s="41">
        <f t="shared" si="130"/>
        <v>307.8</v>
      </c>
      <c r="N293" s="42">
        <v>1</v>
      </c>
      <c r="O293" s="41">
        <f t="shared" si="131"/>
        <v>307.8</v>
      </c>
      <c r="P293" s="42">
        <v>1</v>
      </c>
      <c r="Q293" s="41">
        <f t="shared" si="132"/>
        <v>307.8</v>
      </c>
      <c r="R293" s="42">
        <v>1</v>
      </c>
      <c r="S293" s="41">
        <f t="shared" si="133"/>
        <v>92.34</v>
      </c>
      <c r="T293" s="42">
        <v>0.3</v>
      </c>
      <c r="U293" s="41">
        <f t="shared" si="134"/>
        <v>0</v>
      </c>
      <c r="V293" s="47"/>
      <c r="W293" s="74"/>
      <c r="X293" s="74"/>
      <c r="Y293" s="41">
        <f t="shared" si="127"/>
        <v>0</v>
      </c>
      <c r="Z293" s="42"/>
      <c r="AA293" s="16"/>
      <c r="AB293" s="17"/>
      <c r="AC293" s="41">
        <f t="shared" si="126"/>
        <v>0</v>
      </c>
      <c r="AD293" s="42"/>
      <c r="AE293" s="42"/>
      <c r="AF293" s="75">
        <f>Table1[[#This Row],[Column33]]*Table1[[#This Row],[Column10]]</f>
        <v>0</v>
      </c>
      <c r="AG293" s="42"/>
      <c r="AH293" s="73"/>
    </row>
    <row r="294" spans="1:34" s="5" customFormat="1" ht="40.5" customHeight="1">
      <c r="A294" s="71"/>
      <c r="B294" s="43"/>
      <c r="C294" s="43" t="s">
        <v>346</v>
      </c>
      <c r="D294" s="35" t="s">
        <v>334</v>
      </c>
      <c r="E294" s="35" t="s">
        <v>150</v>
      </c>
      <c r="F294" s="35" t="s">
        <v>93</v>
      </c>
      <c r="G294" s="35"/>
      <c r="H294" s="104">
        <v>1</v>
      </c>
      <c r="I294" s="104">
        <v>84.6</v>
      </c>
      <c r="J294" s="35">
        <f t="shared" si="128"/>
        <v>84.6</v>
      </c>
      <c r="K294" s="41">
        <f t="shared" si="129"/>
        <v>84.6</v>
      </c>
      <c r="L294" s="42">
        <v>1</v>
      </c>
      <c r="M294" s="41">
        <f t="shared" si="130"/>
        <v>84.6</v>
      </c>
      <c r="N294" s="42">
        <v>1</v>
      </c>
      <c r="O294" s="41">
        <f t="shared" si="131"/>
        <v>84.6</v>
      </c>
      <c r="P294" s="42">
        <v>1</v>
      </c>
      <c r="Q294" s="41">
        <f t="shared" si="132"/>
        <v>50.76</v>
      </c>
      <c r="R294" s="42">
        <v>0.6</v>
      </c>
      <c r="S294" s="41">
        <f t="shared" si="133"/>
        <v>25.38</v>
      </c>
      <c r="T294" s="42">
        <v>0.3</v>
      </c>
      <c r="U294" s="41">
        <f t="shared" si="134"/>
        <v>0</v>
      </c>
      <c r="V294" s="47"/>
      <c r="W294" s="74"/>
      <c r="X294" s="74"/>
      <c r="Y294" s="41">
        <f t="shared" si="127"/>
        <v>0</v>
      </c>
      <c r="Z294" s="42"/>
      <c r="AA294" s="16"/>
      <c r="AB294" s="17"/>
      <c r="AC294" s="41">
        <f t="shared" si="126"/>
        <v>0</v>
      </c>
      <c r="AD294" s="42"/>
      <c r="AE294" s="42"/>
      <c r="AF294" s="75">
        <f>Table1[[#This Row],[Column33]]*Table1[[#This Row],[Column10]]</f>
        <v>0</v>
      </c>
      <c r="AG294" s="42"/>
      <c r="AH294" s="73"/>
    </row>
    <row r="295" spans="1:34" s="5" customFormat="1" ht="40.5" customHeight="1">
      <c r="A295" s="71"/>
      <c r="B295" s="43"/>
      <c r="C295" s="43" t="s">
        <v>346</v>
      </c>
      <c r="D295" s="35" t="s">
        <v>334</v>
      </c>
      <c r="E295" s="35" t="s">
        <v>244</v>
      </c>
      <c r="F295" s="35" t="s">
        <v>93</v>
      </c>
      <c r="G295" s="35"/>
      <c r="H295" s="104">
        <v>1</v>
      </c>
      <c r="I295" s="104">
        <v>84.6</v>
      </c>
      <c r="J295" s="35">
        <f t="shared" si="128"/>
        <v>84.6</v>
      </c>
      <c r="K295" s="41">
        <f t="shared" si="129"/>
        <v>84.6</v>
      </c>
      <c r="L295" s="42">
        <v>1</v>
      </c>
      <c r="M295" s="41">
        <f t="shared" si="130"/>
        <v>84.6</v>
      </c>
      <c r="N295" s="42">
        <v>1</v>
      </c>
      <c r="O295" s="41">
        <f t="shared" si="131"/>
        <v>84.6</v>
      </c>
      <c r="P295" s="42">
        <v>1</v>
      </c>
      <c r="Q295" s="41">
        <f t="shared" si="132"/>
        <v>84.6</v>
      </c>
      <c r="R295" s="42">
        <v>1</v>
      </c>
      <c r="S295" s="41">
        <f t="shared" si="133"/>
        <v>84.6</v>
      </c>
      <c r="T295" s="42">
        <v>1</v>
      </c>
      <c r="U295" s="41">
        <f t="shared" si="134"/>
        <v>84.6</v>
      </c>
      <c r="V295" s="42">
        <v>1</v>
      </c>
      <c r="W295" s="74"/>
      <c r="X295" s="74"/>
      <c r="Y295" s="41">
        <f t="shared" si="127"/>
        <v>0</v>
      </c>
      <c r="Z295" s="42"/>
      <c r="AA295" s="16"/>
      <c r="AB295" s="17"/>
      <c r="AC295" s="41">
        <f t="shared" si="126"/>
        <v>0</v>
      </c>
      <c r="AD295" s="42"/>
      <c r="AE295" s="42"/>
      <c r="AF295" s="75">
        <f>Table1[[#This Row],[Column33]]*Table1[[#This Row],[Column10]]</f>
        <v>0</v>
      </c>
      <c r="AG295" s="42"/>
      <c r="AH295" s="73"/>
    </row>
    <row r="296" spans="1:34" s="5" customFormat="1" ht="40.5" customHeight="1">
      <c r="A296" s="71"/>
      <c r="B296" s="43"/>
      <c r="C296" s="43" t="s">
        <v>345</v>
      </c>
      <c r="D296" s="35" t="s">
        <v>334</v>
      </c>
      <c r="E296" s="35" t="s">
        <v>245</v>
      </c>
      <c r="F296" s="35" t="s">
        <v>93</v>
      </c>
      <c r="G296" s="35"/>
      <c r="H296" s="104">
        <v>4</v>
      </c>
      <c r="I296" s="104">
        <v>39.700000000000003</v>
      </c>
      <c r="J296" s="35">
        <f t="shared" si="128"/>
        <v>158.80000000000001</v>
      </c>
      <c r="K296" s="41">
        <f t="shared" si="129"/>
        <v>158.80000000000001</v>
      </c>
      <c r="L296" s="42">
        <v>1</v>
      </c>
      <c r="M296" s="41">
        <f t="shared" si="130"/>
        <v>158.80000000000001</v>
      </c>
      <c r="N296" s="42">
        <v>1</v>
      </c>
      <c r="O296" s="41">
        <f t="shared" si="131"/>
        <v>158.80000000000001</v>
      </c>
      <c r="P296" s="42">
        <v>1</v>
      </c>
      <c r="Q296" s="41">
        <f t="shared" si="132"/>
        <v>158.80000000000001</v>
      </c>
      <c r="R296" s="42">
        <v>1</v>
      </c>
      <c r="S296" s="41">
        <f t="shared" si="133"/>
        <v>47.64</v>
      </c>
      <c r="T296" s="42">
        <v>0.3</v>
      </c>
      <c r="U296" s="41">
        <f t="shared" si="134"/>
        <v>0</v>
      </c>
      <c r="V296" s="47"/>
      <c r="W296" s="74"/>
      <c r="X296" s="74"/>
      <c r="Y296" s="41">
        <f t="shared" si="127"/>
        <v>0</v>
      </c>
      <c r="Z296" s="42"/>
      <c r="AA296" s="16"/>
      <c r="AB296" s="17"/>
      <c r="AC296" s="41">
        <f t="shared" si="126"/>
        <v>0</v>
      </c>
      <c r="AD296" s="42"/>
      <c r="AE296" s="42"/>
      <c r="AF296" s="75">
        <f>Table1[[#This Row],[Column33]]*Table1[[#This Row],[Column10]]</f>
        <v>0</v>
      </c>
      <c r="AG296" s="42"/>
      <c r="AH296" s="73"/>
    </row>
    <row r="297" spans="1:34" s="5" customFormat="1" ht="40.5" customHeight="1">
      <c r="A297" s="71"/>
      <c r="B297" s="43"/>
      <c r="C297" s="43" t="s">
        <v>220</v>
      </c>
      <c r="D297" s="35" t="s">
        <v>334</v>
      </c>
      <c r="E297" s="35" t="s">
        <v>263</v>
      </c>
      <c r="F297" s="35" t="s">
        <v>93</v>
      </c>
      <c r="G297" s="35"/>
      <c r="H297" s="104">
        <v>4</v>
      </c>
      <c r="I297" s="104">
        <v>186.3</v>
      </c>
      <c r="J297" s="35">
        <f t="shared" si="128"/>
        <v>745.2</v>
      </c>
      <c r="K297" s="41">
        <f t="shared" si="129"/>
        <v>745.2</v>
      </c>
      <c r="L297" s="42">
        <v>1</v>
      </c>
      <c r="M297" s="41">
        <f t="shared" si="130"/>
        <v>745.2</v>
      </c>
      <c r="N297" s="42">
        <v>1</v>
      </c>
      <c r="O297" s="41">
        <f t="shared" si="131"/>
        <v>745.2</v>
      </c>
      <c r="P297" s="42">
        <v>1</v>
      </c>
      <c r="Q297" s="41">
        <f t="shared" si="132"/>
        <v>745.2</v>
      </c>
      <c r="R297" s="42">
        <v>1</v>
      </c>
      <c r="S297" s="41">
        <f t="shared" si="133"/>
        <v>745.2</v>
      </c>
      <c r="T297" s="42">
        <v>1</v>
      </c>
      <c r="U297" s="41">
        <f t="shared" si="134"/>
        <v>745.2</v>
      </c>
      <c r="V297" s="42">
        <v>1</v>
      </c>
      <c r="W297" s="74"/>
      <c r="X297" s="74"/>
      <c r="Y297" s="41">
        <f t="shared" si="127"/>
        <v>0</v>
      </c>
      <c r="Z297" s="42"/>
      <c r="AA297" s="16"/>
      <c r="AB297" s="17"/>
      <c r="AC297" s="41">
        <f t="shared" si="126"/>
        <v>0</v>
      </c>
      <c r="AD297" s="42"/>
      <c r="AE297" s="42"/>
      <c r="AF297" s="75">
        <f>Table1[[#This Row],[Column33]]*Table1[[#This Row],[Column10]]</f>
        <v>0</v>
      </c>
      <c r="AG297" s="42"/>
      <c r="AH297" s="73"/>
    </row>
    <row r="298" spans="1:34" s="5" customFormat="1" ht="40.5" customHeight="1">
      <c r="A298" s="71"/>
      <c r="B298" s="43"/>
      <c r="C298" s="43" t="s">
        <v>220</v>
      </c>
      <c r="D298" s="35" t="s">
        <v>334</v>
      </c>
      <c r="E298" s="35" t="s">
        <v>264</v>
      </c>
      <c r="F298" s="35" t="s">
        <v>93</v>
      </c>
      <c r="G298" s="35"/>
      <c r="H298" s="104">
        <v>2</v>
      </c>
      <c r="I298" s="104">
        <v>233.4</v>
      </c>
      <c r="J298" s="35">
        <f t="shared" si="128"/>
        <v>466.8</v>
      </c>
      <c r="K298" s="41">
        <f t="shared" si="129"/>
        <v>466.8</v>
      </c>
      <c r="L298" s="42">
        <v>1</v>
      </c>
      <c r="M298" s="41">
        <f t="shared" si="130"/>
        <v>466.8</v>
      </c>
      <c r="N298" s="42">
        <v>1</v>
      </c>
      <c r="O298" s="41">
        <f t="shared" si="131"/>
        <v>466.8</v>
      </c>
      <c r="P298" s="42">
        <v>1</v>
      </c>
      <c r="Q298" s="41">
        <f t="shared" si="132"/>
        <v>466.8</v>
      </c>
      <c r="R298" s="42">
        <v>1</v>
      </c>
      <c r="S298" s="41">
        <f t="shared" si="133"/>
        <v>466.8</v>
      </c>
      <c r="T298" s="42">
        <v>1</v>
      </c>
      <c r="U298" s="41">
        <f t="shared" si="134"/>
        <v>466.8</v>
      </c>
      <c r="V298" s="42">
        <v>1</v>
      </c>
      <c r="W298" s="74"/>
      <c r="X298" s="74"/>
      <c r="Y298" s="41">
        <f t="shared" si="127"/>
        <v>0</v>
      </c>
      <c r="Z298" s="42"/>
      <c r="AA298" s="16"/>
      <c r="AB298" s="17"/>
      <c r="AC298" s="41">
        <f t="shared" si="126"/>
        <v>0</v>
      </c>
      <c r="AD298" s="42"/>
      <c r="AE298" s="42"/>
      <c r="AF298" s="75">
        <f>Table1[[#This Row],[Column33]]*Table1[[#This Row],[Column10]]</f>
        <v>0</v>
      </c>
      <c r="AG298" s="42"/>
      <c r="AH298" s="73"/>
    </row>
    <row r="299" spans="1:34" s="5" customFormat="1" ht="40.5" customHeight="1">
      <c r="A299" s="71"/>
      <c r="B299" s="43"/>
      <c r="C299" s="43" t="s">
        <v>342</v>
      </c>
      <c r="D299" s="35" t="s">
        <v>334</v>
      </c>
      <c r="E299" s="35" t="s">
        <v>265</v>
      </c>
      <c r="F299" s="35" t="s">
        <v>93</v>
      </c>
      <c r="G299" s="35"/>
      <c r="H299" s="104">
        <v>1</v>
      </c>
      <c r="I299" s="104">
        <v>541.20000000000005</v>
      </c>
      <c r="J299" s="35">
        <f t="shared" si="128"/>
        <v>541.20000000000005</v>
      </c>
      <c r="K299" s="41">
        <f t="shared" si="129"/>
        <v>541.20000000000005</v>
      </c>
      <c r="L299" s="42">
        <v>1</v>
      </c>
      <c r="M299" s="41">
        <f t="shared" si="130"/>
        <v>541.20000000000005</v>
      </c>
      <c r="N299" s="42">
        <v>1</v>
      </c>
      <c r="O299" s="41">
        <f t="shared" si="131"/>
        <v>541.20000000000005</v>
      </c>
      <c r="P299" s="42">
        <v>1</v>
      </c>
      <c r="Q299" s="41">
        <f t="shared" si="132"/>
        <v>541.20000000000005</v>
      </c>
      <c r="R299" s="42">
        <v>1</v>
      </c>
      <c r="S299" s="41">
        <f t="shared" si="133"/>
        <v>162.36000000000001</v>
      </c>
      <c r="T299" s="42">
        <v>0.3</v>
      </c>
      <c r="U299" s="41">
        <f t="shared" si="134"/>
        <v>0</v>
      </c>
      <c r="V299" s="47"/>
      <c r="W299" s="74"/>
      <c r="X299" s="74"/>
      <c r="Y299" s="41">
        <f t="shared" si="127"/>
        <v>0</v>
      </c>
      <c r="Z299" s="42"/>
      <c r="AA299" s="16"/>
      <c r="AB299" s="17"/>
      <c r="AC299" s="41">
        <f t="shared" si="126"/>
        <v>0</v>
      </c>
      <c r="AD299" s="42"/>
      <c r="AE299" s="42"/>
      <c r="AF299" s="75">
        <f>Table1[[#This Row],[Column33]]*Table1[[#This Row],[Column10]]</f>
        <v>0</v>
      </c>
      <c r="AG299" s="42"/>
      <c r="AH299" s="73"/>
    </row>
    <row r="300" spans="1:34" s="5" customFormat="1" ht="40.5" customHeight="1">
      <c r="A300" s="71"/>
      <c r="B300" s="43"/>
      <c r="C300" s="43" t="s">
        <v>342</v>
      </c>
      <c r="D300" s="35" t="s">
        <v>334</v>
      </c>
      <c r="E300" s="35" t="s">
        <v>266</v>
      </c>
      <c r="F300" s="35" t="s">
        <v>93</v>
      </c>
      <c r="G300" s="35"/>
      <c r="H300" s="104">
        <v>1</v>
      </c>
      <c r="I300" s="104">
        <v>494</v>
      </c>
      <c r="J300" s="35">
        <f t="shared" si="128"/>
        <v>494</v>
      </c>
      <c r="K300" s="41">
        <f t="shared" si="129"/>
        <v>494</v>
      </c>
      <c r="L300" s="42">
        <v>1</v>
      </c>
      <c r="M300" s="41">
        <f t="shared" si="130"/>
        <v>494</v>
      </c>
      <c r="N300" s="42">
        <v>1</v>
      </c>
      <c r="O300" s="41">
        <f t="shared" si="131"/>
        <v>494</v>
      </c>
      <c r="P300" s="42">
        <v>1</v>
      </c>
      <c r="Q300" s="41">
        <f t="shared" si="132"/>
        <v>494</v>
      </c>
      <c r="R300" s="42">
        <v>1</v>
      </c>
      <c r="S300" s="41">
        <f t="shared" si="133"/>
        <v>148.19999999999999</v>
      </c>
      <c r="T300" s="42">
        <v>0.3</v>
      </c>
      <c r="U300" s="41">
        <f t="shared" si="134"/>
        <v>0</v>
      </c>
      <c r="V300" s="47"/>
      <c r="W300" s="74"/>
      <c r="X300" s="74"/>
      <c r="Y300" s="41">
        <f t="shared" si="127"/>
        <v>0</v>
      </c>
      <c r="Z300" s="42"/>
      <c r="AA300" s="16"/>
      <c r="AB300" s="17"/>
      <c r="AC300" s="41">
        <f t="shared" si="126"/>
        <v>0</v>
      </c>
      <c r="AD300" s="42"/>
      <c r="AE300" s="42"/>
      <c r="AF300" s="75">
        <f>Table1[[#This Row],[Column33]]*Table1[[#This Row],[Column10]]</f>
        <v>0</v>
      </c>
      <c r="AG300" s="42"/>
      <c r="AH300" s="73"/>
    </row>
    <row r="301" spans="1:34" s="5" customFormat="1" ht="40.5" customHeight="1">
      <c r="A301" s="71"/>
      <c r="B301" s="43"/>
      <c r="C301" s="43" t="s">
        <v>220</v>
      </c>
      <c r="D301" s="35" t="s">
        <v>334</v>
      </c>
      <c r="E301" s="35" t="s">
        <v>246</v>
      </c>
      <c r="F301" s="35" t="s">
        <v>93</v>
      </c>
      <c r="G301" s="35"/>
      <c r="H301" s="104">
        <v>1</v>
      </c>
      <c r="I301" s="104">
        <v>59.7</v>
      </c>
      <c r="J301" s="35">
        <f t="shared" si="128"/>
        <v>59.7</v>
      </c>
      <c r="K301" s="41">
        <f t="shared" si="129"/>
        <v>59.7</v>
      </c>
      <c r="L301" s="42">
        <v>1</v>
      </c>
      <c r="M301" s="41">
        <f t="shared" si="130"/>
        <v>59.7</v>
      </c>
      <c r="N301" s="42">
        <v>1</v>
      </c>
      <c r="O301" s="41">
        <f t="shared" si="131"/>
        <v>59.7</v>
      </c>
      <c r="P301" s="42">
        <v>1</v>
      </c>
      <c r="Q301" s="41">
        <f t="shared" si="132"/>
        <v>59.7</v>
      </c>
      <c r="R301" s="42">
        <v>1</v>
      </c>
      <c r="S301" s="41">
        <f t="shared" si="133"/>
        <v>59.7</v>
      </c>
      <c r="T301" s="42">
        <v>1</v>
      </c>
      <c r="U301" s="41">
        <f t="shared" si="134"/>
        <v>59.7</v>
      </c>
      <c r="V301" s="42">
        <v>1</v>
      </c>
      <c r="W301" s="74"/>
      <c r="X301" s="74"/>
      <c r="Y301" s="41">
        <f t="shared" si="127"/>
        <v>0</v>
      </c>
      <c r="Z301" s="42"/>
      <c r="AA301" s="16"/>
      <c r="AB301" s="17"/>
      <c r="AC301" s="41">
        <f t="shared" si="126"/>
        <v>0</v>
      </c>
      <c r="AD301" s="42"/>
      <c r="AE301" s="42"/>
      <c r="AF301" s="75">
        <f>Table1[[#This Row],[Column33]]*Table1[[#This Row],[Column10]]</f>
        <v>0</v>
      </c>
      <c r="AG301" s="42"/>
      <c r="AH301" s="73"/>
    </row>
    <row r="302" spans="1:34" s="5" customFormat="1" ht="40.5" customHeight="1">
      <c r="A302" s="71"/>
      <c r="B302" s="43"/>
      <c r="C302" s="43" t="s">
        <v>220</v>
      </c>
      <c r="D302" s="35" t="s">
        <v>334</v>
      </c>
      <c r="E302" s="35" t="s">
        <v>267</v>
      </c>
      <c r="F302" s="35" t="s">
        <v>93</v>
      </c>
      <c r="G302" s="35"/>
      <c r="H302" s="104">
        <v>1</v>
      </c>
      <c r="I302" s="104">
        <v>68.5</v>
      </c>
      <c r="J302" s="35">
        <f t="shared" si="128"/>
        <v>68.5</v>
      </c>
      <c r="K302" s="41">
        <f t="shared" si="129"/>
        <v>68.5</v>
      </c>
      <c r="L302" s="42">
        <v>1</v>
      </c>
      <c r="M302" s="41">
        <f t="shared" si="130"/>
        <v>68.5</v>
      </c>
      <c r="N302" s="42">
        <v>1</v>
      </c>
      <c r="O302" s="41">
        <f t="shared" si="131"/>
        <v>68.5</v>
      </c>
      <c r="P302" s="42">
        <v>1</v>
      </c>
      <c r="Q302" s="41">
        <f t="shared" si="132"/>
        <v>68.5</v>
      </c>
      <c r="R302" s="42">
        <v>1</v>
      </c>
      <c r="S302" s="41">
        <f t="shared" si="133"/>
        <v>68.5</v>
      </c>
      <c r="T302" s="42">
        <v>1</v>
      </c>
      <c r="U302" s="41">
        <f t="shared" si="134"/>
        <v>68.5</v>
      </c>
      <c r="V302" s="42">
        <v>1</v>
      </c>
      <c r="W302" s="74"/>
      <c r="X302" s="74"/>
      <c r="Y302" s="41">
        <f t="shared" si="127"/>
        <v>0</v>
      </c>
      <c r="Z302" s="42"/>
      <c r="AA302" s="16"/>
      <c r="AB302" s="17"/>
      <c r="AC302" s="41">
        <f t="shared" si="126"/>
        <v>0</v>
      </c>
      <c r="AD302" s="42"/>
      <c r="AE302" s="42"/>
      <c r="AF302" s="75">
        <f>Table1[[#This Row],[Column33]]*Table1[[#This Row],[Column10]]</f>
        <v>0</v>
      </c>
      <c r="AG302" s="42"/>
      <c r="AH302" s="73"/>
    </row>
    <row r="303" spans="1:34" s="5" customFormat="1" ht="40.5" customHeight="1">
      <c r="A303" s="71"/>
      <c r="B303" s="43"/>
      <c r="C303" s="43" t="s">
        <v>344</v>
      </c>
      <c r="D303" s="35" t="s">
        <v>334</v>
      </c>
      <c r="E303" s="35" t="s">
        <v>268</v>
      </c>
      <c r="F303" s="35" t="s">
        <v>93</v>
      </c>
      <c r="G303" s="35"/>
      <c r="H303" s="104">
        <v>1</v>
      </c>
      <c r="I303" s="104">
        <v>148.4</v>
      </c>
      <c r="J303" s="35">
        <f t="shared" si="128"/>
        <v>148.4</v>
      </c>
      <c r="K303" s="41">
        <f t="shared" si="129"/>
        <v>148.4</v>
      </c>
      <c r="L303" s="42">
        <v>1</v>
      </c>
      <c r="M303" s="41">
        <f t="shared" si="130"/>
        <v>148.4</v>
      </c>
      <c r="N303" s="42">
        <v>1</v>
      </c>
      <c r="O303" s="41">
        <f t="shared" si="131"/>
        <v>148.4</v>
      </c>
      <c r="P303" s="42">
        <v>1</v>
      </c>
      <c r="Q303" s="41">
        <f t="shared" si="132"/>
        <v>148.4</v>
      </c>
      <c r="R303" s="42">
        <v>1</v>
      </c>
      <c r="S303" s="41">
        <f t="shared" si="133"/>
        <v>148.4</v>
      </c>
      <c r="T303" s="42">
        <v>1</v>
      </c>
      <c r="U303" s="41">
        <f t="shared" si="134"/>
        <v>148.4</v>
      </c>
      <c r="V303" s="42">
        <v>1</v>
      </c>
      <c r="W303" s="74"/>
      <c r="X303" s="74"/>
      <c r="Y303" s="41">
        <f t="shared" si="127"/>
        <v>0</v>
      </c>
      <c r="Z303" s="42"/>
      <c r="AA303" s="16"/>
      <c r="AB303" s="17"/>
      <c r="AC303" s="41">
        <f t="shared" si="126"/>
        <v>0</v>
      </c>
      <c r="AD303" s="42"/>
      <c r="AE303" s="42"/>
      <c r="AF303" s="75">
        <f>Table1[[#This Row],[Column33]]*Table1[[#This Row],[Column10]]</f>
        <v>0</v>
      </c>
      <c r="AG303" s="42"/>
      <c r="AH303" s="73"/>
    </row>
    <row r="304" spans="1:34" s="5" customFormat="1" ht="40.5" customHeight="1">
      <c r="A304" s="71"/>
      <c r="B304" s="43"/>
      <c r="C304" s="43" t="s">
        <v>220</v>
      </c>
      <c r="D304" s="35" t="s">
        <v>334</v>
      </c>
      <c r="E304" s="35" t="s">
        <v>277</v>
      </c>
      <c r="F304" s="35" t="s">
        <v>93</v>
      </c>
      <c r="G304" s="35"/>
      <c r="H304" s="104">
        <v>1</v>
      </c>
      <c r="I304" s="104">
        <v>240.6</v>
      </c>
      <c r="J304" s="35">
        <f t="shared" si="128"/>
        <v>240.6</v>
      </c>
      <c r="K304" s="41">
        <f t="shared" si="129"/>
        <v>240.6</v>
      </c>
      <c r="L304" s="42">
        <v>1</v>
      </c>
      <c r="M304" s="41">
        <f t="shared" si="130"/>
        <v>240.6</v>
      </c>
      <c r="N304" s="42">
        <v>1</v>
      </c>
      <c r="O304" s="41">
        <f t="shared" si="131"/>
        <v>240.6</v>
      </c>
      <c r="P304" s="42">
        <v>1</v>
      </c>
      <c r="Q304" s="41">
        <f t="shared" si="132"/>
        <v>240.6</v>
      </c>
      <c r="R304" s="42">
        <v>1</v>
      </c>
      <c r="S304" s="41">
        <f t="shared" si="133"/>
        <v>240.6</v>
      </c>
      <c r="T304" s="42">
        <v>1</v>
      </c>
      <c r="U304" s="41">
        <f t="shared" si="134"/>
        <v>240.6</v>
      </c>
      <c r="V304" s="42">
        <v>1</v>
      </c>
      <c r="W304" s="74"/>
      <c r="X304" s="74"/>
      <c r="Y304" s="41">
        <f t="shared" si="127"/>
        <v>0</v>
      </c>
      <c r="Z304" s="42"/>
      <c r="AA304" s="16"/>
      <c r="AB304" s="17"/>
      <c r="AC304" s="41">
        <f t="shared" si="126"/>
        <v>0</v>
      </c>
      <c r="AD304" s="42"/>
      <c r="AE304" s="42"/>
      <c r="AF304" s="75">
        <f>Table1[[#This Row],[Column33]]*Table1[[#This Row],[Column10]]</f>
        <v>0</v>
      </c>
      <c r="AG304" s="42"/>
      <c r="AH304" s="73"/>
    </row>
    <row r="305" spans="1:34" s="5" customFormat="1" ht="40.5" customHeight="1">
      <c r="A305" s="71"/>
      <c r="B305" s="43"/>
      <c r="C305" s="43" t="s">
        <v>342</v>
      </c>
      <c r="D305" s="35" t="s">
        <v>334</v>
      </c>
      <c r="E305" s="35" t="s">
        <v>278</v>
      </c>
      <c r="F305" s="35" t="s">
        <v>335</v>
      </c>
      <c r="G305" s="35"/>
      <c r="H305" s="104">
        <v>1</v>
      </c>
      <c r="I305" s="104">
        <v>384.8</v>
      </c>
      <c r="J305" s="35">
        <f t="shared" si="128"/>
        <v>384.8</v>
      </c>
      <c r="K305" s="41">
        <f t="shared" si="129"/>
        <v>384.8</v>
      </c>
      <c r="L305" s="42">
        <v>1</v>
      </c>
      <c r="M305" s="41">
        <f t="shared" si="130"/>
        <v>384.8</v>
      </c>
      <c r="N305" s="42">
        <v>1</v>
      </c>
      <c r="O305" s="41">
        <f t="shared" si="131"/>
        <v>384.8</v>
      </c>
      <c r="P305" s="42">
        <v>1</v>
      </c>
      <c r="Q305" s="41">
        <f t="shared" si="132"/>
        <v>384.8</v>
      </c>
      <c r="R305" s="42">
        <v>1</v>
      </c>
      <c r="S305" s="41">
        <f t="shared" si="133"/>
        <v>384.8</v>
      </c>
      <c r="T305" s="42">
        <v>1</v>
      </c>
      <c r="U305" s="41">
        <f t="shared" si="134"/>
        <v>384.8</v>
      </c>
      <c r="V305" s="42">
        <v>1</v>
      </c>
      <c r="W305" s="74"/>
      <c r="X305" s="74"/>
      <c r="Y305" s="41">
        <f t="shared" si="127"/>
        <v>0</v>
      </c>
      <c r="Z305" s="42"/>
      <c r="AA305" s="16"/>
      <c r="AB305" s="17"/>
      <c r="AC305" s="41">
        <f t="shared" si="126"/>
        <v>0</v>
      </c>
      <c r="AD305" s="42"/>
      <c r="AE305" s="42"/>
      <c r="AF305" s="75">
        <f>Table1[[#This Row],[Column33]]*Table1[[#This Row],[Column10]]</f>
        <v>0</v>
      </c>
      <c r="AG305" s="42"/>
      <c r="AH305" s="73"/>
    </row>
    <row r="306" spans="1:34" s="5" customFormat="1" ht="40.5" customHeight="1">
      <c r="A306" s="71"/>
      <c r="B306" s="43"/>
      <c r="C306" s="43" t="s">
        <v>342</v>
      </c>
      <c r="D306" s="35" t="s">
        <v>334</v>
      </c>
      <c r="E306" s="35" t="s">
        <v>279</v>
      </c>
      <c r="F306" s="35" t="s">
        <v>335</v>
      </c>
      <c r="G306" s="35"/>
      <c r="H306" s="104">
        <v>1</v>
      </c>
      <c r="I306" s="104">
        <v>430.4</v>
      </c>
      <c r="J306" s="35">
        <f t="shared" si="128"/>
        <v>430.4</v>
      </c>
      <c r="K306" s="41">
        <f t="shared" si="129"/>
        <v>430.4</v>
      </c>
      <c r="L306" s="42">
        <v>1</v>
      </c>
      <c r="M306" s="41">
        <f t="shared" si="130"/>
        <v>430.4</v>
      </c>
      <c r="N306" s="42">
        <v>1</v>
      </c>
      <c r="O306" s="41">
        <f t="shared" si="131"/>
        <v>430.4</v>
      </c>
      <c r="P306" s="42">
        <v>1</v>
      </c>
      <c r="Q306" s="41">
        <f t="shared" si="132"/>
        <v>258.23999999999995</v>
      </c>
      <c r="R306" s="42">
        <v>0.6</v>
      </c>
      <c r="S306" s="41">
        <f t="shared" si="133"/>
        <v>129.11999999999998</v>
      </c>
      <c r="T306" s="42">
        <v>0.3</v>
      </c>
      <c r="U306" s="41">
        <f t="shared" si="134"/>
        <v>0</v>
      </c>
      <c r="V306" s="47"/>
      <c r="W306" s="74"/>
      <c r="X306" s="74"/>
      <c r="Y306" s="41">
        <f t="shared" si="127"/>
        <v>0</v>
      </c>
      <c r="Z306" s="42"/>
      <c r="AA306" s="16"/>
      <c r="AB306" s="17"/>
      <c r="AC306" s="41">
        <f t="shared" si="126"/>
        <v>0</v>
      </c>
      <c r="AD306" s="42"/>
      <c r="AE306" s="42"/>
      <c r="AF306" s="75">
        <f>Table1[[#This Row],[Column33]]*Table1[[#This Row],[Column10]]</f>
        <v>0</v>
      </c>
      <c r="AG306" s="42"/>
      <c r="AH306" s="73"/>
    </row>
    <row r="307" spans="1:34" s="5" customFormat="1" ht="40.5" customHeight="1">
      <c r="A307" s="71"/>
      <c r="B307" s="43"/>
      <c r="C307" s="43" t="s">
        <v>342</v>
      </c>
      <c r="D307" s="35" t="s">
        <v>334</v>
      </c>
      <c r="E307" s="35" t="s">
        <v>280</v>
      </c>
      <c r="F307" s="35" t="s">
        <v>335</v>
      </c>
      <c r="G307" s="35"/>
      <c r="H307" s="104">
        <v>1</v>
      </c>
      <c r="I307" s="104">
        <v>383.5</v>
      </c>
      <c r="J307" s="35">
        <f t="shared" si="128"/>
        <v>383.5</v>
      </c>
      <c r="K307" s="41">
        <f t="shared" si="129"/>
        <v>383.5</v>
      </c>
      <c r="L307" s="42">
        <v>1</v>
      </c>
      <c r="M307" s="41">
        <f t="shared" si="130"/>
        <v>383.5</v>
      </c>
      <c r="N307" s="42">
        <v>1</v>
      </c>
      <c r="O307" s="41">
        <f t="shared" si="131"/>
        <v>383.5</v>
      </c>
      <c r="P307" s="42">
        <v>1</v>
      </c>
      <c r="Q307" s="41">
        <f t="shared" si="132"/>
        <v>383.5</v>
      </c>
      <c r="R307" s="42">
        <v>1</v>
      </c>
      <c r="S307" s="41">
        <f t="shared" si="133"/>
        <v>115.05</v>
      </c>
      <c r="T307" s="42">
        <v>0.3</v>
      </c>
      <c r="U307" s="41">
        <f t="shared" si="134"/>
        <v>0</v>
      </c>
      <c r="V307" s="47"/>
      <c r="W307" s="74"/>
      <c r="X307" s="74"/>
      <c r="Y307" s="41">
        <f t="shared" si="127"/>
        <v>0</v>
      </c>
      <c r="Z307" s="42"/>
      <c r="AA307" s="16"/>
      <c r="AB307" s="17"/>
      <c r="AC307" s="41">
        <f t="shared" si="126"/>
        <v>0</v>
      </c>
      <c r="AD307" s="42"/>
      <c r="AE307" s="42"/>
      <c r="AF307" s="75">
        <f>Table1[[#This Row],[Column33]]*Table1[[#This Row],[Column10]]</f>
        <v>0</v>
      </c>
      <c r="AG307" s="42"/>
      <c r="AH307" s="73"/>
    </row>
    <row r="308" spans="1:34" s="5" customFormat="1" ht="40.5" customHeight="1">
      <c r="A308" s="71"/>
      <c r="B308" s="43"/>
      <c r="C308" s="43" t="s">
        <v>342</v>
      </c>
      <c r="D308" s="35" t="s">
        <v>334</v>
      </c>
      <c r="E308" s="35" t="s">
        <v>281</v>
      </c>
      <c r="F308" s="35" t="s">
        <v>335</v>
      </c>
      <c r="G308" s="35"/>
      <c r="H308" s="104">
        <v>1</v>
      </c>
      <c r="I308" s="104">
        <v>413.2</v>
      </c>
      <c r="J308" s="35">
        <f t="shared" si="128"/>
        <v>413.2</v>
      </c>
      <c r="K308" s="41">
        <f t="shared" si="129"/>
        <v>413.2</v>
      </c>
      <c r="L308" s="42">
        <v>1</v>
      </c>
      <c r="M308" s="41">
        <f t="shared" si="130"/>
        <v>413.2</v>
      </c>
      <c r="N308" s="42">
        <v>1</v>
      </c>
      <c r="O308" s="41">
        <f t="shared" si="131"/>
        <v>413.2</v>
      </c>
      <c r="P308" s="42">
        <v>1</v>
      </c>
      <c r="Q308" s="41">
        <f t="shared" si="132"/>
        <v>413.2</v>
      </c>
      <c r="R308" s="42">
        <v>1</v>
      </c>
      <c r="S308" s="41">
        <f t="shared" si="133"/>
        <v>413.2</v>
      </c>
      <c r="T308" s="42">
        <v>1</v>
      </c>
      <c r="U308" s="41">
        <f t="shared" si="134"/>
        <v>413.2</v>
      </c>
      <c r="V308" s="42">
        <v>1</v>
      </c>
      <c r="W308" s="74"/>
      <c r="X308" s="74"/>
      <c r="Y308" s="41">
        <f t="shared" si="127"/>
        <v>0</v>
      </c>
      <c r="Z308" s="42"/>
      <c r="AA308" s="16"/>
      <c r="AB308" s="17"/>
      <c r="AC308" s="41">
        <f t="shared" si="126"/>
        <v>0</v>
      </c>
      <c r="AD308" s="42"/>
      <c r="AE308" s="42"/>
      <c r="AF308" s="75">
        <f>Table1[[#This Row],[Column33]]*Table1[[#This Row],[Column10]]</f>
        <v>0</v>
      </c>
      <c r="AG308" s="42"/>
      <c r="AH308" s="73"/>
    </row>
    <row r="309" spans="1:34" s="5" customFormat="1" ht="40.5" customHeight="1">
      <c r="A309" s="71"/>
      <c r="B309" s="43"/>
      <c r="C309" s="43" t="s">
        <v>342</v>
      </c>
      <c r="D309" s="35" t="s">
        <v>334</v>
      </c>
      <c r="E309" s="35" t="s">
        <v>282</v>
      </c>
      <c r="F309" s="35" t="s">
        <v>335</v>
      </c>
      <c r="G309" s="35"/>
      <c r="H309" s="104">
        <v>1</v>
      </c>
      <c r="I309" s="104">
        <v>380.9</v>
      </c>
      <c r="J309" s="35">
        <f t="shared" si="128"/>
        <v>380.9</v>
      </c>
      <c r="K309" s="41">
        <f t="shared" si="129"/>
        <v>380.9</v>
      </c>
      <c r="L309" s="42">
        <v>1</v>
      </c>
      <c r="M309" s="41">
        <f t="shared" si="130"/>
        <v>380.9</v>
      </c>
      <c r="N309" s="42">
        <v>1</v>
      </c>
      <c r="O309" s="41">
        <f t="shared" si="131"/>
        <v>380.9</v>
      </c>
      <c r="P309" s="42">
        <v>1</v>
      </c>
      <c r="Q309" s="41">
        <f t="shared" si="132"/>
        <v>380.9</v>
      </c>
      <c r="R309" s="42">
        <v>1</v>
      </c>
      <c r="S309" s="41">
        <f t="shared" si="133"/>
        <v>380.9</v>
      </c>
      <c r="T309" s="42">
        <v>1</v>
      </c>
      <c r="U309" s="41">
        <f t="shared" si="134"/>
        <v>380.9</v>
      </c>
      <c r="V309" s="42">
        <v>1</v>
      </c>
      <c r="W309" s="74"/>
      <c r="X309" s="74"/>
      <c r="Y309" s="41">
        <f t="shared" si="127"/>
        <v>0</v>
      </c>
      <c r="Z309" s="42"/>
      <c r="AA309" s="16"/>
      <c r="AB309" s="17"/>
      <c r="AC309" s="41">
        <f t="shared" ref="AC309:AC372" si="135">AD309*$J309</f>
        <v>0</v>
      </c>
      <c r="AD309" s="42"/>
      <c r="AE309" s="42"/>
      <c r="AF309" s="75">
        <f>Table1[[#This Row],[Column33]]*Table1[[#This Row],[Column10]]</f>
        <v>0</v>
      </c>
      <c r="AG309" s="42"/>
      <c r="AH309" s="73"/>
    </row>
    <row r="310" spans="1:34" s="5" customFormat="1" ht="40.5" customHeight="1">
      <c r="A310" s="71"/>
      <c r="B310" s="43"/>
      <c r="C310" s="43" t="s">
        <v>342</v>
      </c>
      <c r="D310" s="35" t="s">
        <v>334</v>
      </c>
      <c r="E310" s="35" t="s">
        <v>283</v>
      </c>
      <c r="F310" s="35" t="s">
        <v>335</v>
      </c>
      <c r="G310" s="35"/>
      <c r="H310" s="104">
        <v>1</v>
      </c>
      <c r="I310" s="104">
        <v>458.7</v>
      </c>
      <c r="J310" s="35">
        <f t="shared" si="128"/>
        <v>458.7</v>
      </c>
      <c r="K310" s="41">
        <f t="shared" si="129"/>
        <v>458.7</v>
      </c>
      <c r="L310" s="42">
        <v>1</v>
      </c>
      <c r="M310" s="41">
        <f t="shared" si="130"/>
        <v>458.7</v>
      </c>
      <c r="N310" s="42">
        <v>1</v>
      </c>
      <c r="O310" s="41">
        <f t="shared" si="131"/>
        <v>458.7</v>
      </c>
      <c r="P310" s="42">
        <v>1</v>
      </c>
      <c r="Q310" s="41">
        <f t="shared" si="132"/>
        <v>458.7</v>
      </c>
      <c r="R310" s="42">
        <v>1</v>
      </c>
      <c r="S310" s="41">
        <f t="shared" si="133"/>
        <v>458.7</v>
      </c>
      <c r="T310" s="42">
        <v>1</v>
      </c>
      <c r="U310" s="41">
        <f t="shared" si="134"/>
        <v>458.7</v>
      </c>
      <c r="V310" s="42">
        <v>1</v>
      </c>
      <c r="W310" s="74"/>
      <c r="X310" s="74"/>
      <c r="Y310" s="41">
        <f t="shared" si="127"/>
        <v>0</v>
      </c>
      <c r="Z310" s="42"/>
      <c r="AA310" s="16"/>
      <c r="AB310" s="17"/>
      <c r="AC310" s="41">
        <f t="shared" si="135"/>
        <v>0</v>
      </c>
      <c r="AD310" s="42"/>
      <c r="AE310" s="42"/>
      <c r="AF310" s="75">
        <f>Table1[[#This Row],[Column33]]*Table1[[#This Row],[Column10]]</f>
        <v>0</v>
      </c>
      <c r="AG310" s="42"/>
      <c r="AH310" s="73"/>
    </row>
    <row r="311" spans="1:34" s="5" customFormat="1" ht="40.5" customHeight="1">
      <c r="A311" s="71"/>
      <c r="B311" s="43"/>
      <c r="C311" s="43" t="s">
        <v>342</v>
      </c>
      <c r="D311" s="35" t="s">
        <v>334</v>
      </c>
      <c r="E311" s="35" t="s">
        <v>284</v>
      </c>
      <c r="F311" s="35" t="s">
        <v>335</v>
      </c>
      <c r="G311" s="35"/>
      <c r="H311" s="104">
        <v>1</v>
      </c>
      <c r="I311" s="104">
        <v>408.9</v>
      </c>
      <c r="J311" s="35">
        <f t="shared" si="128"/>
        <v>408.9</v>
      </c>
      <c r="K311" s="41">
        <f t="shared" si="129"/>
        <v>408.9</v>
      </c>
      <c r="L311" s="42">
        <v>1</v>
      </c>
      <c r="M311" s="41">
        <f t="shared" si="130"/>
        <v>408.9</v>
      </c>
      <c r="N311" s="42">
        <v>1</v>
      </c>
      <c r="O311" s="41">
        <f t="shared" si="131"/>
        <v>408.9</v>
      </c>
      <c r="P311" s="42">
        <v>1</v>
      </c>
      <c r="Q311" s="41">
        <f t="shared" si="132"/>
        <v>408.9</v>
      </c>
      <c r="R311" s="42">
        <v>1</v>
      </c>
      <c r="S311" s="41">
        <f t="shared" si="133"/>
        <v>408.9</v>
      </c>
      <c r="T311" s="42">
        <v>1</v>
      </c>
      <c r="U311" s="41">
        <f t="shared" si="134"/>
        <v>408.9</v>
      </c>
      <c r="V311" s="42">
        <v>1</v>
      </c>
      <c r="W311" s="74"/>
      <c r="X311" s="74"/>
      <c r="Y311" s="41">
        <f t="shared" si="127"/>
        <v>0</v>
      </c>
      <c r="Z311" s="42"/>
      <c r="AA311" s="16"/>
      <c r="AB311" s="17"/>
      <c r="AC311" s="41">
        <f t="shared" si="135"/>
        <v>0</v>
      </c>
      <c r="AD311" s="42"/>
      <c r="AE311" s="42"/>
      <c r="AF311" s="75">
        <f>Table1[[#This Row],[Column33]]*Table1[[#This Row],[Column10]]</f>
        <v>0</v>
      </c>
      <c r="AG311" s="42"/>
      <c r="AH311" s="73"/>
    </row>
    <row r="312" spans="1:34" s="5" customFormat="1" ht="40.5" customHeight="1">
      <c r="A312" s="71"/>
      <c r="B312" s="43"/>
      <c r="C312" s="43" t="s">
        <v>342</v>
      </c>
      <c r="D312" s="35" t="s">
        <v>334</v>
      </c>
      <c r="E312" s="35" t="s">
        <v>285</v>
      </c>
      <c r="F312" s="35" t="s">
        <v>335</v>
      </c>
      <c r="G312" s="35"/>
      <c r="H312" s="104">
        <v>1</v>
      </c>
      <c r="I312" s="104">
        <v>411.8</v>
      </c>
      <c r="J312" s="35">
        <f t="shared" si="128"/>
        <v>411.8</v>
      </c>
      <c r="K312" s="41">
        <f t="shared" si="129"/>
        <v>411.8</v>
      </c>
      <c r="L312" s="42">
        <v>1</v>
      </c>
      <c r="M312" s="41">
        <f t="shared" si="130"/>
        <v>411.8</v>
      </c>
      <c r="N312" s="42">
        <v>1</v>
      </c>
      <c r="O312" s="41">
        <f t="shared" si="131"/>
        <v>411.8</v>
      </c>
      <c r="P312" s="42">
        <v>1</v>
      </c>
      <c r="Q312" s="41">
        <f t="shared" si="132"/>
        <v>411.8</v>
      </c>
      <c r="R312" s="42">
        <v>1</v>
      </c>
      <c r="S312" s="41">
        <f t="shared" si="133"/>
        <v>411.8</v>
      </c>
      <c r="T312" s="42">
        <v>1</v>
      </c>
      <c r="U312" s="41">
        <f t="shared" si="134"/>
        <v>411.8</v>
      </c>
      <c r="V312" s="42">
        <v>1</v>
      </c>
      <c r="W312" s="74"/>
      <c r="X312" s="74"/>
      <c r="Y312" s="41">
        <f t="shared" si="127"/>
        <v>0</v>
      </c>
      <c r="Z312" s="42"/>
      <c r="AA312" s="16"/>
      <c r="AB312" s="17"/>
      <c r="AC312" s="41">
        <f t="shared" si="135"/>
        <v>0</v>
      </c>
      <c r="AD312" s="42"/>
      <c r="AE312" s="42"/>
      <c r="AF312" s="75">
        <f>Table1[[#This Row],[Column33]]*Table1[[#This Row],[Column10]]</f>
        <v>0</v>
      </c>
      <c r="AG312" s="42"/>
      <c r="AH312" s="73"/>
    </row>
    <row r="313" spans="1:34" s="5" customFormat="1" ht="40.5" customHeight="1">
      <c r="A313" s="71"/>
      <c r="B313" s="43"/>
      <c r="C313" s="43" t="s">
        <v>342</v>
      </c>
      <c r="D313" s="35" t="s">
        <v>334</v>
      </c>
      <c r="E313" s="35" t="s">
        <v>286</v>
      </c>
      <c r="F313" s="35" t="s">
        <v>335</v>
      </c>
      <c r="G313" s="35"/>
      <c r="H313" s="104">
        <v>1</v>
      </c>
      <c r="I313" s="104">
        <v>385.4</v>
      </c>
      <c r="J313" s="35">
        <f t="shared" si="128"/>
        <v>385.4</v>
      </c>
      <c r="K313" s="41">
        <f t="shared" si="129"/>
        <v>385.4</v>
      </c>
      <c r="L313" s="42">
        <v>1</v>
      </c>
      <c r="M313" s="41">
        <f t="shared" si="130"/>
        <v>385.4</v>
      </c>
      <c r="N313" s="42">
        <v>1</v>
      </c>
      <c r="O313" s="41">
        <f t="shared" si="131"/>
        <v>385.4</v>
      </c>
      <c r="P313" s="42">
        <v>1</v>
      </c>
      <c r="Q313" s="41">
        <f t="shared" si="132"/>
        <v>385.4</v>
      </c>
      <c r="R313" s="42">
        <v>1</v>
      </c>
      <c r="S313" s="41">
        <f t="shared" si="133"/>
        <v>385.4</v>
      </c>
      <c r="T313" s="42">
        <v>1</v>
      </c>
      <c r="U313" s="41">
        <f t="shared" si="134"/>
        <v>385.4</v>
      </c>
      <c r="V313" s="42">
        <v>1</v>
      </c>
      <c r="W313" s="74"/>
      <c r="X313" s="74"/>
      <c r="Y313" s="41">
        <f t="shared" si="127"/>
        <v>0</v>
      </c>
      <c r="Z313" s="42"/>
      <c r="AA313" s="16"/>
      <c r="AB313" s="17"/>
      <c r="AC313" s="41">
        <f t="shared" si="135"/>
        <v>0</v>
      </c>
      <c r="AD313" s="42"/>
      <c r="AE313" s="42"/>
      <c r="AF313" s="75">
        <f>Table1[[#This Row],[Column33]]*Table1[[#This Row],[Column10]]</f>
        <v>0</v>
      </c>
      <c r="AG313" s="42"/>
      <c r="AH313" s="73"/>
    </row>
    <row r="314" spans="1:34" s="5" customFormat="1" ht="40.5" customHeight="1">
      <c r="A314" s="71"/>
      <c r="B314" s="43"/>
      <c r="C314" s="43" t="s">
        <v>342</v>
      </c>
      <c r="D314" s="35" t="s">
        <v>334</v>
      </c>
      <c r="E314" s="35" t="s">
        <v>287</v>
      </c>
      <c r="F314" s="35" t="s">
        <v>335</v>
      </c>
      <c r="G314" s="35"/>
      <c r="H314" s="104">
        <v>1</v>
      </c>
      <c r="I314" s="104">
        <v>323.8</v>
      </c>
      <c r="J314" s="35">
        <f t="shared" si="128"/>
        <v>323.8</v>
      </c>
      <c r="K314" s="41">
        <f t="shared" si="129"/>
        <v>323.8</v>
      </c>
      <c r="L314" s="42">
        <v>1</v>
      </c>
      <c r="M314" s="41">
        <f t="shared" si="130"/>
        <v>323.8</v>
      </c>
      <c r="N314" s="42">
        <v>1</v>
      </c>
      <c r="O314" s="41">
        <f t="shared" si="131"/>
        <v>323.8</v>
      </c>
      <c r="P314" s="42">
        <v>1</v>
      </c>
      <c r="Q314" s="41">
        <f t="shared" si="132"/>
        <v>323.8</v>
      </c>
      <c r="R314" s="42">
        <v>1</v>
      </c>
      <c r="S314" s="41">
        <f t="shared" si="133"/>
        <v>323.8</v>
      </c>
      <c r="T314" s="42">
        <v>1</v>
      </c>
      <c r="U314" s="41">
        <f t="shared" si="134"/>
        <v>323.8</v>
      </c>
      <c r="V314" s="42">
        <v>1</v>
      </c>
      <c r="W314" s="74"/>
      <c r="X314" s="74"/>
      <c r="Y314" s="41">
        <f t="shared" si="127"/>
        <v>0</v>
      </c>
      <c r="Z314" s="42"/>
      <c r="AA314" s="16"/>
      <c r="AB314" s="17"/>
      <c r="AC314" s="41">
        <f t="shared" si="135"/>
        <v>0</v>
      </c>
      <c r="AD314" s="42"/>
      <c r="AE314" s="42"/>
      <c r="AF314" s="75">
        <f>Table1[[#This Row],[Column33]]*Table1[[#This Row],[Column10]]</f>
        <v>0</v>
      </c>
      <c r="AG314" s="42"/>
      <c r="AH314" s="73"/>
    </row>
    <row r="315" spans="1:34" s="5" customFormat="1" ht="40.5" customHeight="1">
      <c r="A315" s="71"/>
      <c r="B315" s="43"/>
      <c r="C315" s="43" t="s">
        <v>342</v>
      </c>
      <c r="D315" s="35" t="s">
        <v>334</v>
      </c>
      <c r="E315" s="35" t="s">
        <v>288</v>
      </c>
      <c r="F315" s="35" t="s">
        <v>335</v>
      </c>
      <c r="G315" s="35"/>
      <c r="H315" s="104">
        <v>1</v>
      </c>
      <c r="I315" s="104">
        <v>323.8</v>
      </c>
      <c r="J315" s="35">
        <f t="shared" si="128"/>
        <v>323.8</v>
      </c>
      <c r="K315" s="41">
        <f t="shared" si="129"/>
        <v>323.8</v>
      </c>
      <c r="L315" s="42">
        <v>1</v>
      </c>
      <c r="M315" s="41">
        <f t="shared" si="130"/>
        <v>323.8</v>
      </c>
      <c r="N315" s="42">
        <v>1</v>
      </c>
      <c r="O315" s="41">
        <f t="shared" si="131"/>
        <v>323.8</v>
      </c>
      <c r="P315" s="42">
        <v>1</v>
      </c>
      <c r="Q315" s="41">
        <f t="shared" si="132"/>
        <v>323.8</v>
      </c>
      <c r="R315" s="42">
        <v>1</v>
      </c>
      <c r="S315" s="41">
        <f t="shared" si="133"/>
        <v>323.8</v>
      </c>
      <c r="T315" s="42">
        <v>1</v>
      </c>
      <c r="U315" s="41">
        <f t="shared" si="134"/>
        <v>323.8</v>
      </c>
      <c r="V315" s="42">
        <v>1</v>
      </c>
      <c r="W315" s="74"/>
      <c r="X315" s="74"/>
      <c r="Y315" s="41">
        <f t="shared" si="127"/>
        <v>0</v>
      </c>
      <c r="Z315" s="42"/>
      <c r="AA315" s="16"/>
      <c r="AB315" s="17"/>
      <c r="AC315" s="41">
        <f t="shared" si="135"/>
        <v>0</v>
      </c>
      <c r="AD315" s="42"/>
      <c r="AE315" s="42"/>
      <c r="AF315" s="75">
        <f>Table1[[#This Row],[Column33]]*Table1[[#This Row],[Column10]]</f>
        <v>0</v>
      </c>
      <c r="AG315" s="42"/>
      <c r="AH315" s="73"/>
    </row>
    <row r="316" spans="1:34" s="5" customFormat="1" ht="40.5" customHeight="1">
      <c r="A316" s="71"/>
      <c r="B316" s="43"/>
      <c r="C316" s="43" t="s">
        <v>220</v>
      </c>
      <c r="D316" s="35" t="s">
        <v>334</v>
      </c>
      <c r="E316" s="35" t="s">
        <v>289</v>
      </c>
      <c r="F316" s="35" t="s">
        <v>335</v>
      </c>
      <c r="G316" s="35"/>
      <c r="H316" s="104">
        <v>1</v>
      </c>
      <c r="I316" s="104">
        <v>332.3</v>
      </c>
      <c r="J316" s="35">
        <f t="shared" ref="J316:J347" si="136">I316*H316</f>
        <v>332.3</v>
      </c>
      <c r="K316" s="41">
        <f t="shared" ref="K316:K347" si="137">L316*$J316</f>
        <v>332.3</v>
      </c>
      <c r="L316" s="42">
        <v>1</v>
      </c>
      <c r="M316" s="41">
        <f t="shared" ref="M316:M347" si="138">N316*$J316</f>
        <v>332.3</v>
      </c>
      <c r="N316" s="42">
        <v>1</v>
      </c>
      <c r="O316" s="41">
        <f t="shared" ref="O316:O347" si="139">P316*$J316</f>
        <v>332.3</v>
      </c>
      <c r="P316" s="42">
        <v>1</v>
      </c>
      <c r="Q316" s="41">
        <f t="shared" ref="Q316:Q347" si="140">R316*$J316</f>
        <v>332.3</v>
      </c>
      <c r="R316" s="42">
        <v>1</v>
      </c>
      <c r="S316" s="41">
        <f t="shared" ref="S316:S347" si="141">T316*$J316</f>
        <v>332.3</v>
      </c>
      <c r="T316" s="42">
        <v>1</v>
      </c>
      <c r="U316" s="41">
        <f t="shared" ref="U316:U347" si="142">V316*$J316</f>
        <v>332.3</v>
      </c>
      <c r="V316" s="42">
        <v>1</v>
      </c>
      <c r="W316" s="74"/>
      <c r="X316" s="74"/>
      <c r="Y316" s="41">
        <f t="shared" si="127"/>
        <v>0</v>
      </c>
      <c r="Z316" s="42"/>
      <c r="AA316" s="16"/>
      <c r="AB316" s="17"/>
      <c r="AC316" s="41">
        <f t="shared" si="135"/>
        <v>0</v>
      </c>
      <c r="AD316" s="42"/>
      <c r="AE316" s="42"/>
      <c r="AF316" s="75">
        <f>Table1[[#This Row],[Column33]]*Table1[[#This Row],[Column10]]</f>
        <v>0</v>
      </c>
      <c r="AG316" s="42"/>
      <c r="AH316" s="73"/>
    </row>
    <row r="317" spans="1:34" s="5" customFormat="1" ht="40.5" customHeight="1">
      <c r="A317" s="71"/>
      <c r="B317" s="43"/>
      <c r="C317" s="43" t="s">
        <v>344</v>
      </c>
      <c r="D317" s="35" t="s">
        <v>334</v>
      </c>
      <c r="E317" s="35" t="s">
        <v>290</v>
      </c>
      <c r="F317" s="35" t="s">
        <v>335</v>
      </c>
      <c r="G317" s="35"/>
      <c r="H317" s="104">
        <v>2</v>
      </c>
      <c r="I317" s="104">
        <v>538.20000000000005</v>
      </c>
      <c r="J317" s="35">
        <f t="shared" si="136"/>
        <v>1076.4000000000001</v>
      </c>
      <c r="K317" s="41">
        <f t="shared" si="137"/>
        <v>1076.4000000000001</v>
      </c>
      <c r="L317" s="42">
        <v>1</v>
      </c>
      <c r="M317" s="41">
        <f t="shared" si="138"/>
        <v>1076.4000000000001</v>
      </c>
      <c r="N317" s="42">
        <v>1</v>
      </c>
      <c r="O317" s="41">
        <f t="shared" si="139"/>
        <v>1076.4000000000001</v>
      </c>
      <c r="P317" s="42">
        <v>1</v>
      </c>
      <c r="Q317" s="41">
        <f t="shared" si="140"/>
        <v>1076.4000000000001</v>
      </c>
      <c r="R317" s="42">
        <v>1</v>
      </c>
      <c r="S317" s="41">
        <f t="shared" si="141"/>
        <v>322.92</v>
      </c>
      <c r="T317" s="42">
        <v>0.3</v>
      </c>
      <c r="U317" s="41">
        <f t="shared" si="142"/>
        <v>0</v>
      </c>
      <c r="V317" s="47"/>
      <c r="W317" s="74"/>
      <c r="X317" s="74"/>
      <c r="Y317" s="41">
        <f t="shared" si="127"/>
        <v>0</v>
      </c>
      <c r="Z317" s="42"/>
      <c r="AA317" s="16"/>
      <c r="AB317" s="17"/>
      <c r="AC317" s="41">
        <f t="shared" si="135"/>
        <v>0</v>
      </c>
      <c r="AD317" s="42"/>
      <c r="AE317" s="42"/>
      <c r="AF317" s="75">
        <f>Table1[[#This Row],[Column33]]*Table1[[#This Row],[Column10]]</f>
        <v>0</v>
      </c>
      <c r="AG317" s="42"/>
      <c r="AH317" s="73"/>
    </row>
    <row r="318" spans="1:34" s="5" customFormat="1" ht="40.5" customHeight="1">
      <c r="A318" s="71"/>
      <c r="B318" s="43"/>
      <c r="C318" s="43" t="s">
        <v>344</v>
      </c>
      <c r="D318" s="35" t="s">
        <v>334</v>
      </c>
      <c r="E318" s="35" t="s">
        <v>291</v>
      </c>
      <c r="F318" s="35" t="s">
        <v>335</v>
      </c>
      <c r="G318" s="35"/>
      <c r="H318" s="104">
        <v>2</v>
      </c>
      <c r="I318" s="104">
        <v>520.6</v>
      </c>
      <c r="J318" s="35">
        <f t="shared" si="136"/>
        <v>1041.2</v>
      </c>
      <c r="K318" s="41">
        <f t="shared" si="137"/>
        <v>1041.2</v>
      </c>
      <c r="L318" s="42">
        <v>1</v>
      </c>
      <c r="M318" s="41">
        <f t="shared" si="138"/>
        <v>1041.2</v>
      </c>
      <c r="N318" s="42">
        <v>1</v>
      </c>
      <c r="O318" s="41">
        <f t="shared" si="139"/>
        <v>1041.2</v>
      </c>
      <c r="P318" s="42">
        <v>1</v>
      </c>
      <c r="Q318" s="41">
        <f t="shared" si="140"/>
        <v>1041.2</v>
      </c>
      <c r="R318" s="42">
        <v>1</v>
      </c>
      <c r="S318" s="41">
        <f t="shared" si="141"/>
        <v>1041.2</v>
      </c>
      <c r="T318" s="42">
        <v>1</v>
      </c>
      <c r="U318" s="41">
        <f t="shared" si="142"/>
        <v>1041.2</v>
      </c>
      <c r="V318" s="42">
        <v>1</v>
      </c>
      <c r="W318" s="74"/>
      <c r="X318" s="74"/>
      <c r="Y318" s="41">
        <f t="shared" si="127"/>
        <v>0</v>
      </c>
      <c r="Z318" s="42"/>
      <c r="AA318" s="16"/>
      <c r="AB318" s="17"/>
      <c r="AC318" s="41">
        <f t="shared" si="135"/>
        <v>0</v>
      </c>
      <c r="AD318" s="42"/>
      <c r="AE318" s="42"/>
      <c r="AF318" s="75">
        <f>Table1[[#This Row],[Column33]]*Table1[[#This Row],[Column10]]</f>
        <v>0</v>
      </c>
      <c r="AG318" s="42"/>
      <c r="AH318" s="73"/>
    </row>
    <row r="319" spans="1:34" s="5" customFormat="1" ht="40.5" customHeight="1">
      <c r="A319" s="71"/>
      <c r="B319" s="43"/>
      <c r="C319" s="43" t="s">
        <v>220</v>
      </c>
      <c r="D319" s="35" t="s">
        <v>334</v>
      </c>
      <c r="E319" s="35" t="s">
        <v>292</v>
      </c>
      <c r="F319" s="35" t="s">
        <v>335</v>
      </c>
      <c r="G319" s="35"/>
      <c r="H319" s="104">
        <v>1</v>
      </c>
      <c r="I319" s="104">
        <v>402.8</v>
      </c>
      <c r="J319" s="35">
        <f t="shared" si="136"/>
        <v>402.8</v>
      </c>
      <c r="K319" s="41">
        <f t="shared" si="137"/>
        <v>402.8</v>
      </c>
      <c r="L319" s="42">
        <v>1</v>
      </c>
      <c r="M319" s="41">
        <f t="shared" si="138"/>
        <v>402.8</v>
      </c>
      <c r="N319" s="42">
        <v>1</v>
      </c>
      <c r="O319" s="41">
        <f t="shared" si="139"/>
        <v>402.8</v>
      </c>
      <c r="P319" s="42">
        <v>1</v>
      </c>
      <c r="Q319" s="41">
        <f t="shared" si="140"/>
        <v>402.8</v>
      </c>
      <c r="R319" s="42">
        <v>1</v>
      </c>
      <c r="S319" s="41">
        <f t="shared" si="141"/>
        <v>402.8</v>
      </c>
      <c r="T319" s="42">
        <v>1</v>
      </c>
      <c r="U319" s="41">
        <f t="shared" si="142"/>
        <v>402.8</v>
      </c>
      <c r="V319" s="42">
        <v>1</v>
      </c>
      <c r="W319" s="74"/>
      <c r="X319" s="74"/>
      <c r="Y319" s="41">
        <f t="shared" si="127"/>
        <v>0</v>
      </c>
      <c r="Z319" s="42"/>
      <c r="AA319" s="16"/>
      <c r="AB319" s="17"/>
      <c r="AC319" s="41">
        <f t="shared" si="135"/>
        <v>0</v>
      </c>
      <c r="AD319" s="42"/>
      <c r="AE319" s="42"/>
      <c r="AF319" s="75">
        <f>Table1[[#This Row],[Column33]]*Table1[[#This Row],[Column10]]</f>
        <v>0</v>
      </c>
      <c r="AG319" s="42"/>
      <c r="AH319" s="73"/>
    </row>
    <row r="320" spans="1:34" s="5" customFormat="1" ht="40.5" customHeight="1">
      <c r="A320" s="71"/>
      <c r="B320" s="43"/>
      <c r="C320" s="43" t="s">
        <v>220</v>
      </c>
      <c r="D320" s="35" t="s">
        <v>334</v>
      </c>
      <c r="E320" s="35" t="s">
        <v>293</v>
      </c>
      <c r="F320" s="35" t="s">
        <v>335</v>
      </c>
      <c r="G320" s="35"/>
      <c r="H320" s="104">
        <v>5</v>
      </c>
      <c r="I320" s="104">
        <v>375.2</v>
      </c>
      <c r="J320" s="35">
        <f t="shared" si="136"/>
        <v>1876</v>
      </c>
      <c r="K320" s="41">
        <f t="shared" si="137"/>
        <v>1876</v>
      </c>
      <c r="L320" s="42">
        <v>1</v>
      </c>
      <c r="M320" s="41">
        <f t="shared" si="138"/>
        <v>1876</v>
      </c>
      <c r="N320" s="42">
        <v>1</v>
      </c>
      <c r="O320" s="41">
        <f t="shared" si="139"/>
        <v>1876</v>
      </c>
      <c r="P320" s="42">
        <v>1</v>
      </c>
      <c r="Q320" s="41">
        <f t="shared" si="140"/>
        <v>1876</v>
      </c>
      <c r="R320" s="42">
        <v>1</v>
      </c>
      <c r="S320" s="41">
        <f t="shared" si="141"/>
        <v>1876</v>
      </c>
      <c r="T320" s="42">
        <v>1</v>
      </c>
      <c r="U320" s="41">
        <f t="shared" si="142"/>
        <v>1876</v>
      </c>
      <c r="V320" s="42">
        <v>1</v>
      </c>
      <c r="W320" s="74"/>
      <c r="X320" s="74"/>
      <c r="Y320" s="41">
        <f t="shared" si="127"/>
        <v>0</v>
      </c>
      <c r="Z320" s="42"/>
      <c r="AA320" s="16"/>
      <c r="AB320" s="17"/>
      <c r="AC320" s="41">
        <f t="shared" si="135"/>
        <v>0</v>
      </c>
      <c r="AD320" s="42"/>
      <c r="AE320" s="42"/>
      <c r="AF320" s="75">
        <f>Table1[[#This Row],[Column33]]*Table1[[#This Row],[Column10]]</f>
        <v>0</v>
      </c>
      <c r="AG320" s="42"/>
      <c r="AH320" s="73"/>
    </row>
    <row r="321" spans="1:34" s="5" customFormat="1" ht="40.5" customHeight="1">
      <c r="A321" s="71"/>
      <c r="B321" s="43"/>
      <c r="C321" s="43" t="s">
        <v>344</v>
      </c>
      <c r="D321" s="35" t="s">
        <v>334</v>
      </c>
      <c r="E321" s="35" t="s">
        <v>294</v>
      </c>
      <c r="F321" s="35" t="s">
        <v>335</v>
      </c>
      <c r="G321" s="35"/>
      <c r="H321" s="104">
        <v>3</v>
      </c>
      <c r="I321" s="104">
        <v>195.4</v>
      </c>
      <c r="J321" s="35">
        <f t="shared" si="136"/>
        <v>586.20000000000005</v>
      </c>
      <c r="K321" s="41">
        <f t="shared" si="137"/>
        <v>586.20000000000005</v>
      </c>
      <c r="L321" s="42">
        <v>1</v>
      </c>
      <c r="M321" s="41">
        <f t="shared" si="138"/>
        <v>586.20000000000005</v>
      </c>
      <c r="N321" s="42">
        <v>1</v>
      </c>
      <c r="O321" s="41">
        <f t="shared" si="139"/>
        <v>586.20000000000005</v>
      </c>
      <c r="P321" s="42">
        <v>1</v>
      </c>
      <c r="Q321" s="41">
        <f t="shared" si="140"/>
        <v>586.20000000000005</v>
      </c>
      <c r="R321" s="42">
        <v>1</v>
      </c>
      <c r="S321" s="41">
        <f t="shared" si="141"/>
        <v>586.20000000000005</v>
      </c>
      <c r="T321" s="42">
        <v>1</v>
      </c>
      <c r="U321" s="41">
        <f t="shared" si="142"/>
        <v>586.20000000000005</v>
      </c>
      <c r="V321" s="42">
        <v>1</v>
      </c>
      <c r="W321" s="74"/>
      <c r="X321" s="74"/>
      <c r="Y321" s="41">
        <f t="shared" si="127"/>
        <v>0</v>
      </c>
      <c r="Z321" s="42"/>
      <c r="AA321" s="16"/>
      <c r="AB321" s="17"/>
      <c r="AC321" s="41">
        <f t="shared" si="135"/>
        <v>0</v>
      </c>
      <c r="AD321" s="42"/>
      <c r="AE321" s="42"/>
      <c r="AF321" s="75">
        <f>Table1[[#This Row],[Column33]]*Table1[[#This Row],[Column10]]</f>
        <v>0</v>
      </c>
      <c r="AG321" s="42"/>
      <c r="AH321" s="73"/>
    </row>
    <row r="322" spans="1:34" s="5" customFormat="1" ht="40.5" customHeight="1">
      <c r="A322" s="71"/>
      <c r="B322" s="43"/>
      <c r="C322" s="43" t="s">
        <v>220</v>
      </c>
      <c r="D322" s="35" t="s">
        <v>334</v>
      </c>
      <c r="E322" s="35" t="s">
        <v>295</v>
      </c>
      <c r="F322" s="35" t="s">
        <v>335</v>
      </c>
      <c r="G322" s="35"/>
      <c r="H322" s="104">
        <v>1</v>
      </c>
      <c r="I322" s="104">
        <v>359.8</v>
      </c>
      <c r="J322" s="35">
        <f t="shared" si="136"/>
        <v>359.8</v>
      </c>
      <c r="K322" s="41">
        <f t="shared" si="137"/>
        <v>359.8</v>
      </c>
      <c r="L322" s="42">
        <v>1</v>
      </c>
      <c r="M322" s="41">
        <f t="shared" si="138"/>
        <v>359.8</v>
      </c>
      <c r="N322" s="42">
        <v>1</v>
      </c>
      <c r="O322" s="41">
        <f t="shared" si="139"/>
        <v>359.8</v>
      </c>
      <c r="P322" s="42">
        <v>1</v>
      </c>
      <c r="Q322" s="41">
        <f t="shared" si="140"/>
        <v>359.8</v>
      </c>
      <c r="R322" s="42">
        <v>1</v>
      </c>
      <c r="S322" s="41">
        <f t="shared" si="141"/>
        <v>359.8</v>
      </c>
      <c r="T322" s="42">
        <v>1</v>
      </c>
      <c r="U322" s="41">
        <f t="shared" si="142"/>
        <v>359.8</v>
      </c>
      <c r="V322" s="42">
        <v>1</v>
      </c>
      <c r="W322" s="74"/>
      <c r="X322" s="74"/>
      <c r="Y322" s="41">
        <f t="shared" si="127"/>
        <v>0</v>
      </c>
      <c r="Z322" s="42"/>
      <c r="AA322" s="16"/>
      <c r="AB322" s="17"/>
      <c r="AC322" s="41">
        <f t="shared" si="135"/>
        <v>0</v>
      </c>
      <c r="AD322" s="42"/>
      <c r="AE322" s="42"/>
      <c r="AF322" s="75">
        <f>Table1[[#This Row],[Column33]]*Table1[[#This Row],[Column10]]</f>
        <v>0</v>
      </c>
      <c r="AG322" s="42"/>
      <c r="AH322" s="73"/>
    </row>
    <row r="323" spans="1:34" s="5" customFormat="1" ht="40.5" customHeight="1">
      <c r="A323" s="71"/>
      <c r="B323" s="43"/>
      <c r="C323" s="43" t="s">
        <v>344</v>
      </c>
      <c r="D323" s="35" t="s">
        <v>334</v>
      </c>
      <c r="E323" s="35" t="s">
        <v>296</v>
      </c>
      <c r="F323" s="35" t="s">
        <v>335</v>
      </c>
      <c r="G323" s="35"/>
      <c r="H323" s="104">
        <v>2</v>
      </c>
      <c r="I323" s="104">
        <v>215.6</v>
      </c>
      <c r="J323" s="35">
        <f t="shared" si="136"/>
        <v>431.2</v>
      </c>
      <c r="K323" s="41">
        <f t="shared" si="137"/>
        <v>431.2</v>
      </c>
      <c r="L323" s="42">
        <v>1</v>
      </c>
      <c r="M323" s="41">
        <f t="shared" si="138"/>
        <v>431.2</v>
      </c>
      <c r="N323" s="42">
        <v>1</v>
      </c>
      <c r="O323" s="41">
        <f t="shared" si="139"/>
        <v>431.2</v>
      </c>
      <c r="P323" s="42">
        <v>1</v>
      </c>
      <c r="Q323" s="41">
        <f t="shared" si="140"/>
        <v>431.2</v>
      </c>
      <c r="R323" s="42">
        <v>1</v>
      </c>
      <c r="S323" s="41">
        <f t="shared" si="141"/>
        <v>431.2</v>
      </c>
      <c r="T323" s="42">
        <v>1</v>
      </c>
      <c r="U323" s="41">
        <f t="shared" si="142"/>
        <v>431.2</v>
      </c>
      <c r="V323" s="42">
        <v>1</v>
      </c>
      <c r="W323" s="74"/>
      <c r="X323" s="74"/>
      <c r="Y323" s="41">
        <f t="shared" si="127"/>
        <v>0</v>
      </c>
      <c r="Z323" s="42"/>
      <c r="AA323" s="16"/>
      <c r="AB323" s="17"/>
      <c r="AC323" s="41">
        <f t="shared" si="135"/>
        <v>0</v>
      </c>
      <c r="AD323" s="42"/>
      <c r="AE323" s="42"/>
      <c r="AF323" s="75">
        <f>Table1[[#This Row],[Column33]]*Table1[[#This Row],[Column10]]</f>
        <v>0</v>
      </c>
      <c r="AG323" s="42"/>
      <c r="AH323" s="73"/>
    </row>
    <row r="324" spans="1:34" s="5" customFormat="1" ht="40.5" customHeight="1">
      <c r="A324" s="71"/>
      <c r="B324" s="43"/>
      <c r="C324" s="43" t="s">
        <v>344</v>
      </c>
      <c r="D324" s="35" t="s">
        <v>334</v>
      </c>
      <c r="E324" s="35" t="s">
        <v>297</v>
      </c>
      <c r="F324" s="35" t="s">
        <v>335</v>
      </c>
      <c r="G324" s="35"/>
      <c r="H324" s="104">
        <v>1</v>
      </c>
      <c r="I324" s="104">
        <v>197.9</v>
      </c>
      <c r="J324" s="35">
        <f t="shared" si="136"/>
        <v>197.9</v>
      </c>
      <c r="K324" s="41">
        <f t="shared" si="137"/>
        <v>197.9</v>
      </c>
      <c r="L324" s="42">
        <v>1</v>
      </c>
      <c r="M324" s="41">
        <f t="shared" si="138"/>
        <v>197.9</v>
      </c>
      <c r="N324" s="42">
        <v>1</v>
      </c>
      <c r="O324" s="41">
        <f t="shared" si="139"/>
        <v>197.9</v>
      </c>
      <c r="P324" s="42">
        <v>1</v>
      </c>
      <c r="Q324" s="41">
        <f t="shared" si="140"/>
        <v>197.9</v>
      </c>
      <c r="R324" s="42">
        <v>1</v>
      </c>
      <c r="S324" s="41">
        <f t="shared" si="141"/>
        <v>197.9</v>
      </c>
      <c r="T324" s="42">
        <v>1</v>
      </c>
      <c r="U324" s="41">
        <f t="shared" si="142"/>
        <v>197.9</v>
      </c>
      <c r="V324" s="42">
        <v>1</v>
      </c>
      <c r="W324" s="74"/>
      <c r="X324" s="74"/>
      <c r="Y324" s="41">
        <f t="shared" si="127"/>
        <v>0</v>
      </c>
      <c r="Z324" s="42"/>
      <c r="AA324" s="16"/>
      <c r="AB324" s="17"/>
      <c r="AC324" s="41">
        <f t="shared" si="135"/>
        <v>0</v>
      </c>
      <c r="AD324" s="42"/>
      <c r="AE324" s="42"/>
      <c r="AF324" s="75">
        <f>Table1[[#This Row],[Column33]]*Table1[[#This Row],[Column10]]</f>
        <v>0</v>
      </c>
      <c r="AG324" s="42"/>
      <c r="AH324" s="73"/>
    </row>
    <row r="325" spans="1:34" s="5" customFormat="1" ht="40.5" customHeight="1">
      <c r="A325" s="71"/>
      <c r="B325" s="43"/>
      <c r="C325" s="43" t="s">
        <v>347</v>
      </c>
      <c r="D325" s="35" t="s">
        <v>334</v>
      </c>
      <c r="E325" s="35" t="s">
        <v>87</v>
      </c>
      <c r="F325" s="35" t="s">
        <v>94</v>
      </c>
      <c r="G325" s="35"/>
      <c r="H325" s="104">
        <v>1</v>
      </c>
      <c r="I325" s="104">
        <v>784.9</v>
      </c>
      <c r="J325" s="35">
        <f t="shared" si="136"/>
        <v>784.9</v>
      </c>
      <c r="K325" s="41">
        <f t="shared" si="137"/>
        <v>784.9</v>
      </c>
      <c r="L325" s="42">
        <v>1</v>
      </c>
      <c r="M325" s="41">
        <f t="shared" si="138"/>
        <v>784.9</v>
      </c>
      <c r="N325" s="42">
        <v>1</v>
      </c>
      <c r="O325" s="41">
        <f t="shared" si="139"/>
        <v>784.9</v>
      </c>
      <c r="P325" s="42">
        <v>1</v>
      </c>
      <c r="Q325" s="41">
        <f t="shared" si="140"/>
        <v>470.93999999999994</v>
      </c>
      <c r="R325" s="42">
        <v>0.6</v>
      </c>
      <c r="S325" s="41">
        <f t="shared" si="141"/>
        <v>235.46999999999997</v>
      </c>
      <c r="T325" s="42">
        <v>0.3</v>
      </c>
      <c r="U325" s="41">
        <f t="shared" si="142"/>
        <v>0</v>
      </c>
      <c r="V325" s="47"/>
      <c r="W325" s="74"/>
      <c r="X325" s="74"/>
      <c r="Y325" s="41">
        <f t="shared" si="127"/>
        <v>0</v>
      </c>
      <c r="Z325" s="42"/>
      <c r="AA325" s="16"/>
      <c r="AB325" s="17"/>
      <c r="AC325" s="41">
        <f t="shared" si="135"/>
        <v>0</v>
      </c>
      <c r="AD325" s="42"/>
      <c r="AE325" s="42"/>
      <c r="AF325" s="75">
        <f>Table1[[#This Row],[Column33]]*Table1[[#This Row],[Column10]]</f>
        <v>0</v>
      </c>
      <c r="AG325" s="42"/>
      <c r="AH325" s="73"/>
    </row>
    <row r="326" spans="1:34" s="5" customFormat="1" ht="40.5" customHeight="1">
      <c r="A326" s="71"/>
      <c r="B326" s="43"/>
      <c r="C326" s="43" t="s">
        <v>347</v>
      </c>
      <c r="D326" s="35" t="s">
        <v>334</v>
      </c>
      <c r="E326" s="35" t="s">
        <v>88</v>
      </c>
      <c r="F326" s="35" t="s">
        <v>94</v>
      </c>
      <c r="G326" s="35"/>
      <c r="H326" s="104">
        <v>1</v>
      </c>
      <c r="I326" s="104">
        <v>769.7</v>
      </c>
      <c r="J326" s="35">
        <f t="shared" si="136"/>
        <v>769.7</v>
      </c>
      <c r="K326" s="41">
        <f t="shared" si="137"/>
        <v>769.7</v>
      </c>
      <c r="L326" s="42">
        <v>1</v>
      </c>
      <c r="M326" s="41">
        <f t="shared" si="138"/>
        <v>769.7</v>
      </c>
      <c r="N326" s="42">
        <v>1</v>
      </c>
      <c r="O326" s="41">
        <f t="shared" si="139"/>
        <v>769.7</v>
      </c>
      <c r="P326" s="42">
        <v>1</v>
      </c>
      <c r="Q326" s="41">
        <f t="shared" si="140"/>
        <v>461.82</v>
      </c>
      <c r="R326" s="42">
        <v>0.6</v>
      </c>
      <c r="S326" s="41">
        <f t="shared" si="141"/>
        <v>230.91</v>
      </c>
      <c r="T326" s="42">
        <v>0.3</v>
      </c>
      <c r="U326" s="41">
        <f t="shared" si="142"/>
        <v>0</v>
      </c>
      <c r="V326" s="47"/>
      <c r="W326" s="74"/>
      <c r="X326" s="74"/>
      <c r="Y326" s="41">
        <f t="shared" si="127"/>
        <v>0</v>
      </c>
      <c r="Z326" s="42"/>
      <c r="AA326" s="16"/>
      <c r="AB326" s="17"/>
      <c r="AC326" s="41">
        <f t="shared" si="135"/>
        <v>0</v>
      </c>
      <c r="AD326" s="42"/>
      <c r="AE326" s="42"/>
      <c r="AF326" s="75">
        <f>Table1[[#This Row],[Column33]]*Table1[[#This Row],[Column10]]</f>
        <v>0</v>
      </c>
      <c r="AG326" s="42"/>
      <c r="AH326" s="73"/>
    </row>
    <row r="327" spans="1:34" s="5" customFormat="1" ht="40.5" customHeight="1">
      <c r="A327" s="71"/>
      <c r="B327" s="43"/>
      <c r="C327" s="43" t="s">
        <v>347</v>
      </c>
      <c r="D327" s="35" t="s">
        <v>334</v>
      </c>
      <c r="E327" s="35" t="s">
        <v>89</v>
      </c>
      <c r="F327" s="35" t="s">
        <v>94</v>
      </c>
      <c r="G327" s="35"/>
      <c r="H327" s="104">
        <v>1</v>
      </c>
      <c r="I327" s="104">
        <v>1104.8</v>
      </c>
      <c r="J327" s="35">
        <f t="shared" si="136"/>
        <v>1104.8</v>
      </c>
      <c r="K327" s="41">
        <f t="shared" si="137"/>
        <v>1104.8</v>
      </c>
      <c r="L327" s="42">
        <v>1</v>
      </c>
      <c r="M327" s="41">
        <f t="shared" si="138"/>
        <v>1104.8</v>
      </c>
      <c r="N327" s="42">
        <v>1</v>
      </c>
      <c r="O327" s="41">
        <f t="shared" si="139"/>
        <v>1104.8</v>
      </c>
      <c r="P327" s="42">
        <v>1</v>
      </c>
      <c r="Q327" s="41">
        <f t="shared" si="140"/>
        <v>662.88</v>
      </c>
      <c r="R327" s="42">
        <v>0.6</v>
      </c>
      <c r="S327" s="41">
        <f t="shared" si="141"/>
        <v>331.44</v>
      </c>
      <c r="T327" s="42">
        <v>0.3</v>
      </c>
      <c r="U327" s="41">
        <f t="shared" si="142"/>
        <v>0</v>
      </c>
      <c r="V327" s="47"/>
      <c r="W327" s="74"/>
      <c r="X327" s="74"/>
      <c r="Y327" s="41">
        <f t="shared" si="127"/>
        <v>0</v>
      </c>
      <c r="Z327" s="42"/>
      <c r="AA327" s="16"/>
      <c r="AB327" s="17"/>
      <c r="AC327" s="41">
        <f t="shared" si="135"/>
        <v>0</v>
      </c>
      <c r="AD327" s="42"/>
      <c r="AE327" s="42"/>
      <c r="AF327" s="75">
        <f>Table1[[#This Row],[Column33]]*Table1[[#This Row],[Column10]]</f>
        <v>0</v>
      </c>
      <c r="AG327" s="42"/>
      <c r="AH327" s="73"/>
    </row>
    <row r="328" spans="1:34" s="5" customFormat="1" ht="40.5" customHeight="1">
      <c r="A328" s="71"/>
      <c r="B328" s="43"/>
      <c r="C328" s="43" t="s">
        <v>347</v>
      </c>
      <c r="D328" s="35" t="s">
        <v>334</v>
      </c>
      <c r="E328" s="35" t="s">
        <v>90</v>
      </c>
      <c r="F328" s="35" t="s">
        <v>94</v>
      </c>
      <c r="G328" s="35"/>
      <c r="H328" s="104">
        <v>1</v>
      </c>
      <c r="I328" s="104">
        <v>1044.7</v>
      </c>
      <c r="J328" s="35">
        <f t="shared" si="136"/>
        <v>1044.7</v>
      </c>
      <c r="K328" s="41">
        <f t="shared" si="137"/>
        <v>1044.7</v>
      </c>
      <c r="L328" s="42">
        <v>1</v>
      </c>
      <c r="M328" s="41">
        <f t="shared" si="138"/>
        <v>1044.7</v>
      </c>
      <c r="N328" s="42">
        <v>1</v>
      </c>
      <c r="O328" s="41">
        <f t="shared" si="139"/>
        <v>1044.7</v>
      </c>
      <c r="P328" s="42">
        <v>1</v>
      </c>
      <c r="Q328" s="41">
        <f t="shared" si="140"/>
        <v>626.82000000000005</v>
      </c>
      <c r="R328" s="42">
        <v>0.6</v>
      </c>
      <c r="S328" s="41">
        <f t="shared" si="141"/>
        <v>313.41000000000003</v>
      </c>
      <c r="T328" s="42">
        <v>0.3</v>
      </c>
      <c r="U328" s="41">
        <f t="shared" si="142"/>
        <v>0</v>
      </c>
      <c r="V328" s="47"/>
      <c r="W328" s="74"/>
      <c r="X328" s="74"/>
      <c r="Y328" s="41">
        <f t="shared" si="127"/>
        <v>0</v>
      </c>
      <c r="Z328" s="42"/>
      <c r="AA328" s="16"/>
      <c r="AB328" s="17"/>
      <c r="AC328" s="41">
        <f t="shared" si="135"/>
        <v>0</v>
      </c>
      <c r="AD328" s="42"/>
      <c r="AE328" s="42"/>
      <c r="AF328" s="75">
        <f>Table1[[#This Row],[Column33]]*Table1[[#This Row],[Column10]]</f>
        <v>0</v>
      </c>
      <c r="AG328" s="42"/>
      <c r="AH328" s="73"/>
    </row>
    <row r="329" spans="1:34" s="5" customFormat="1" ht="40.5" customHeight="1">
      <c r="A329" s="71"/>
      <c r="B329" s="43"/>
      <c r="C329" s="43" t="s">
        <v>347</v>
      </c>
      <c r="D329" s="35" t="s">
        <v>334</v>
      </c>
      <c r="E329" s="35" t="s">
        <v>181</v>
      </c>
      <c r="F329" s="35" t="s">
        <v>94</v>
      </c>
      <c r="G329" s="35"/>
      <c r="H329" s="104">
        <v>1</v>
      </c>
      <c r="I329" s="104">
        <v>1044.7</v>
      </c>
      <c r="J329" s="35">
        <f t="shared" si="136"/>
        <v>1044.7</v>
      </c>
      <c r="K329" s="41">
        <f t="shared" si="137"/>
        <v>1044.7</v>
      </c>
      <c r="L329" s="42">
        <v>1</v>
      </c>
      <c r="M329" s="41">
        <f t="shared" si="138"/>
        <v>1044.7</v>
      </c>
      <c r="N329" s="42">
        <v>1</v>
      </c>
      <c r="O329" s="41">
        <f t="shared" si="139"/>
        <v>1044.7</v>
      </c>
      <c r="P329" s="42">
        <v>1</v>
      </c>
      <c r="Q329" s="41">
        <f t="shared" si="140"/>
        <v>626.82000000000005</v>
      </c>
      <c r="R329" s="42">
        <v>0.6</v>
      </c>
      <c r="S329" s="41">
        <f t="shared" si="141"/>
        <v>313.41000000000003</v>
      </c>
      <c r="T329" s="42">
        <v>0.3</v>
      </c>
      <c r="U329" s="41">
        <f t="shared" si="142"/>
        <v>0</v>
      </c>
      <c r="V329" s="47"/>
      <c r="W329" s="74"/>
      <c r="X329" s="74"/>
      <c r="Y329" s="41">
        <f t="shared" si="127"/>
        <v>0</v>
      </c>
      <c r="Z329" s="42"/>
      <c r="AA329" s="16"/>
      <c r="AB329" s="17"/>
      <c r="AC329" s="41">
        <f t="shared" si="135"/>
        <v>0</v>
      </c>
      <c r="AD329" s="42"/>
      <c r="AE329" s="42"/>
      <c r="AF329" s="75">
        <f>Table1[[#This Row],[Column33]]*Table1[[#This Row],[Column10]]</f>
        <v>0</v>
      </c>
      <c r="AG329" s="42"/>
      <c r="AH329" s="73"/>
    </row>
    <row r="330" spans="1:34" s="5" customFormat="1" ht="40.5" customHeight="1">
      <c r="A330" s="71"/>
      <c r="B330" s="43"/>
      <c r="C330" s="43" t="s">
        <v>347</v>
      </c>
      <c r="D330" s="35" t="s">
        <v>334</v>
      </c>
      <c r="E330" s="35" t="s">
        <v>182</v>
      </c>
      <c r="F330" s="35" t="s">
        <v>94</v>
      </c>
      <c r="G330" s="35"/>
      <c r="H330" s="104">
        <v>1</v>
      </c>
      <c r="I330" s="104">
        <v>1089.5</v>
      </c>
      <c r="J330" s="35">
        <f t="shared" si="136"/>
        <v>1089.5</v>
      </c>
      <c r="K330" s="41">
        <f t="shared" si="137"/>
        <v>1089.5</v>
      </c>
      <c r="L330" s="42">
        <v>1</v>
      </c>
      <c r="M330" s="41">
        <f t="shared" si="138"/>
        <v>1089.5</v>
      </c>
      <c r="N330" s="42">
        <v>1</v>
      </c>
      <c r="O330" s="41">
        <f t="shared" si="139"/>
        <v>1089.5</v>
      </c>
      <c r="P330" s="42">
        <v>1</v>
      </c>
      <c r="Q330" s="41">
        <f t="shared" si="140"/>
        <v>653.69999999999993</v>
      </c>
      <c r="R330" s="42">
        <v>0.6</v>
      </c>
      <c r="S330" s="41">
        <f t="shared" si="141"/>
        <v>326.84999999999997</v>
      </c>
      <c r="T330" s="42">
        <v>0.3</v>
      </c>
      <c r="U330" s="41">
        <f t="shared" si="142"/>
        <v>0</v>
      </c>
      <c r="V330" s="47"/>
      <c r="W330" s="74"/>
      <c r="X330" s="74"/>
      <c r="Y330" s="41">
        <f t="shared" si="127"/>
        <v>0</v>
      </c>
      <c r="Z330" s="42"/>
      <c r="AA330" s="16"/>
      <c r="AB330" s="17"/>
      <c r="AC330" s="41">
        <f t="shared" si="135"/>
        <v>0</v>
      </c>
      <c r="AD330" s="42"/>
      <c r="AE330" s="42"/>
      <c r="AF330" s="75">
        <f>Table1[[#This Row],[Column33]]*Table1[[#This Row],[Column10]]</f>
        <v>0</v>
      </c>
      <c r="AG330" s="42"/>
      <c r="AH330" s="73"/>
    </row>
    <row r="331" spans="1:34" s="5" customFormat="1" ht="40.5" customHeight="1">
      <c r="A331" s="71"/>
      <c r="B331" s="43"/>
      <c r="C331" s="43" t="s">
        <v>228</v>
      </c>
      <c r="D331" s="35" t="s">
        <v>334</v>
      </c>
      <c r="E331" s="35" t="s">
        <v>298</v>
      </c>
      <c r="F331" s="35" t="s">
        <v>336</v>
      </c>
      <c r="G331" s="35"/>
      <c r="H331" s="104">
        <v>1</v>
      </c>
      <c r="I331" s="104">
        <v>3041.9</v>
      </c>
      <c r="J331" s="35">
        <f t="shared" si="136"/>
        <v>3041.9</v>
      </c>
      <c r="K331" s="41">
        <f t="shared" si="137"/>
        <v>3041.9</v>
      </c>
      <c r="L331" s="42">
        <v>1</v>
      </c>
      <c r="M331" s="41">
        <f t="shared" si="138"/>
        <v>3041.9</v>
      </c>
      <c r="N331" s="42">
        <v>1</v>
      </c>
      <c r="O331" s="41">
        <f t="shared" si="139"/>
        <v>3041.9</v>
      </c>
      <c r="P331" s="42">
        <v>1</v>
      </c>
      <c r="Q331" s="41">
        <f t="shared" si="140"/>
        <v>3041.9</v>
      </c>
      <c r="R331" s="42">
        <v>1</v>
      </c>
      <c r="S331" s="41">
        <f t="shared" si="141"/>
        <v>912.57</v>
      </c>
      <c r="T331" s="42">
        <v>0.3</v>
      </c>
      <c r="U331" s="41">
        <f t="shared" si="142"/>
        <v>0</v>
      </c>
      <c r="V331" s="47"/>
      <c r="W331" s="74"/>
      <c r="X331" s="74"/>
      <c r="Y331" s="41">
        <f t="shared" si="127"/>
        <v>0</v>
      </c>
      <c r="Z331" s="42"/>
      <c r="AA331" s="16"/>
      <c r="AB331" s="17"/>
      <c r="AC331" s="41">
        <f t="shared" si="135"/>
        <v>0</v>
      </c>
      <c r="AD331" s="42"/>
      <c r="AE331" s="42"/>
      <c r="AF331" s="75">
        <f>Table1[[#This Row],[Column33]]*Table1[[#This Row],[Column10]]</f>
        <v>0</v>
      </c>
      <c r="AG331" s="42"/>
      <c r="AH331" s="73"/>
    </row>
    <row r="332" spans="1:34" s="5" customFormat="1" ht="40.5" customHeight="1">
      <c r="A332" s="71"/>
      <c r="B332" s="43"/>
      <c r="C332" s="43" t="s">
        <v>228</v>
      </c>
      <c r="D332" s="35" t="s">
        <v>334</v>
      </c>
      <c r="E332" s="35" t="s">
        <v>299</v>
      </c>
      <c r="F332" s="35" t="s">
        <v>336</v>
      </c>
      <c r="G332" s="35"/>
      <c r="H332" s="104">
        <v>1</v>
      </c>
      <c r="I332" s="104">
        <v>3659.9</v>
      </c>
      <c r="J332" s="35">
        <f t="shared" si="136"/>
        <v>3659.9</v>
      </c>
      <c r="K332" s="41">
        <f t="shared" si="137"/>
        <v>3659.9</v>
      </c>
      <c r="L332" s="42">
        <v>1</v>
      </c>
      <c r="M332" s="41">
        <f t="shared" si="138"/>
        <v>3659.9</v>
      </c>
      <c r="N332" s="42">
        <v>1</v>
      </c>
      <c r="O332" s="41">
        <f t="shared" si="139"/>
        <v>3659.9</v>
      </c>
      <c r="P332" s="42">
        <v>1</v>
      </c>
      <c r="Q332" s="41">
        <f t="shared" si="140"/>
        <v>2195.94</v>
      </c>
      <c r="R332" s="42">
        <v>0.6</v>
      </c>
      <c r="S332" s="41">
        <f t="shared" si="141"/>
        <v>1097.97</v>
      </c>
      <c r="T332" s="42">
        <v>0.3</v>
      </c>
      <c r="U332" s="41">
        <f t="shared" si="142"/>
        <v>0</v>
      </c>
      <c r="V332" s="47"/>
      <c r="W332" s="74"/>
      <c r="X332" s="74"/>
      <c r="Y332" s="41">
        <f t="shared" si="127"/>
        <v>0</v>
      </c>
      <c r="Z332" s="42"/>
      <c r="AA332" s="16"/>
      <c r="AB332" s="17"/>
      <c r="AC332" s="41">
        <f t="shared" si="135"/>
        <v>0</v>
      </c>
      <c r="AD332" s="42"/>
      <c r="AE332" s="42"/>
      <c r="AF332" s="75">
        <f>Table1[[#This Row],[Column33]]*Table1[[#This Row],[Column10]]</f>
        <v>0</v>
      </c>
      <c r="AG332" s="42"/>
      <c r="AH332" s="73"/>
    </row>
    <row r="333" spans="1:34" s="5" customFormat="1" ht="40.5" customHeight="1">
      <c r="A333" s="71"/>
      <c r="B333" s="43"/>
      <c r="C333" s="43" t="s">
        <v>228</v>
      </c>
      <c r="D333" s="35" t="s">
        <v>334</v>
      </c>
      <c r="E333" s="35" t="s">
        <v>300</v>
      </c>
      <c r="F333" s="35" t="s">
        <v>336</v>
      </c>
      <c r="G333" s="35"/>
      <c r="H333" s="104">
        <v>1</v>
      </c>
      <c r="I333" s="104">
        <v>2998.9</v>
      </c>
      <c r="J333" s="35">
        <f t="shared" si="136"/>
        <v>2998.9</v>
      </c>
      <c r="K333" s="41">
        <f t="shared" si="137"/>
        <v>2998.9</v>
      </c>
      <c r="L333" s="42">
        <v>1</v>
      </c>
      <c r="M333" s="41">
        <f t="shared" si="138"/>
        <v>2998.9</v>
      </c>
      <c r="N333" s="42">
        <v>1</v>
      </c>
      <c r="O333" s="41">
        <f t="shared" si="139"/>
        <v>2998.9</v>
      </c>
      <c r="P333" s="42">
        <v>1</v>
      </c>
      <c r="Q333" s="41">
        <f t="shared" si="140"/>
        <v>2998.9</v>
      </c>
      <c r="R333" s="42">
        <v>1</v>
      </c>
      <c r="S333" s="41">
        <f t="shared" si="141"/>
        <v>899.67</v>
      </c>
      <c r="T333" s="42">
        <v>0.3</v>
      </c>
      <c r="U333" s="41">
        <f t="shared" si="142"/>
        <v>0</v>
      </c>
      <c r="V333" s="47"/>
      <c r="W333" s="74"/>
      <c r="X333" s="74"/>
      <c r="Y333" s="41">
        <f t="shared" ref="Y333:Y409" si="143">Z333*$J333</f>
        <v>0</v>
      </c>
      <c r="Z333" s="42"/>
      <c r="AA333" s="16"/>
      <c r="AB333" s="17"/>
      <c r="AC333" s="41">
        <f t="shared" si="135"/>
        <v>0</v>
      </c>
      <c r="AD333" s="42"/>
      <c r="AE333" s="42"/>
      <c r="AF333" s="75">
        <f>Table1[[#This Row],[Column33]]*Table1[[#This Row],[Column10]]</f>
        <v>0</v>
      </c>
      <c r="AG333" s="42"/>
      <c r="AH333" s="73"/>
    </row>
    <row r="334" spans="1:34" s="5" customFormat="1" ht="40.5" customHeight="1">
      <c r="A334" s="71"/>
      <c r="B334" s="43"/>
      <c r="C334" s="43" t="s">
        <v>223</v>
      </c>
      <c r="D334" s="35" t="s">
        <v>334</v>
      </c>
      <c r="E334" s="35" t="s">
        <v>301</v>
      </c>
      <c r="F334" s="35" t="s">
        <v>336</v>
      </c>
      <c r="G334" s="35"/>
      <c r="H334" s="104">
        <v>1</v>
      </c>
      <c r="I334" s="104">
        <v>3004.2</v>
      </c>
      <c r="J334" s="35">
        <f t="shared" si="136"/>
        <v>3004.2</v>
      </c>
      <c r="K334" s="41">
        <f t="shared" si="137"/>
        <v>3004.2</v>
      </c>
      <c r="L334" s="42">
        <v>1</v>
      </c>
      <c r="M334" s="41">
        <f t="shared" si="138"/>
        <v>3004.2</v>
      </c>
      <c r="N334" s="42">
        <v>1</v>
      </c>
      <c r="O334" s="41">
        <f t="shared" si="139"/>
        <v>3004.2</v>
      </c>
      <c r="P334" s="42">
        <v>1</v>
      </c>
      <c r="Q334" s="41">
        <f t="shared" si="140"/>
        <v>3004.2</v>
      </c>
      <c r="R334" s="42">
        <v>1</v>
      </c>
      <c r="S334" s="41">
        <f t="shared" si="141"/>
        <v>901.25999999999988</v>
      </c>
      <c r="T334" s="42">
        <v>0.3</v>
      </c>
      <c r="U334" s="41">
        <f t="shared" si="142"/>
        <v>0</v>
      </c>
      <c r="V334" s="47"/>
      <c r="W334" s="74"/>
      <c r="X334" s="74"/>
      <c r="Y334" s="41">
        <f t="shared" si="143"/>
        <v>0</v>
      </c>
      <c r="Z334" s="42"/>
      <c r="AA334" s="16"/>
      <c r="AB334" s="17"/>
      <c r="AC334" s="41">
        <f t="shared" si="135"/>
        <v>0</v>
      </c>
      <c r="AD334" s="42"/>
      <c r="AE334" s="42"/>
      <c r="AF334" s="75">
        <f>Table1[[#This Row],[Column33]]*Table1[[#This Row],[Column10]]</f>
        <v>0</v>
      </c>
      <c r="AG334" s="42"/>
      <c r="AH334" s="73"/>
    </row>
    <row r="335" spans="1:34" s="5" customFormat="1" ht="40.5" customHeight="1">
      <c r="A335" s="71"/>
      <c r="B335" s="43"/>
      <c r="C335" s="43" t="s">
        <v>223</v>
      </c>
      <c r="D335" s="35" t="s">
        <v>334</v>
      </c>
      <c r="E335" s="35" t="s">
        <v>302</v>
      </c>
      <c r="F335" s="35" t="s">
        <v>336</v>
      </c>
      <c r="G335" s="35"/>
      <c r="H335" s="104">
        <v>1</v>
      </c>
      <c r="I335" s="104">
        <v>3004.2</v>
      </c>
      <c r="J335" s="35">
        <f t="shared" si="136"/>
        <v>3004.2</v>
      </c>
      <c r="K335" s="41">
        <f t="shared" si="137"/>
        <v>3004.2</v>
      </c>
      <c r="L335" s="42">
        <v>1</v>
      </c>
      <c r="M335" s="41">
        <f t="shared" si="138"/>
        <v>3004.2</v>
      </c>
      <c r="N335" s="42">
        <v>1</v>
      </c>
      <c r="O335" s="41">
        <f t="shared" si="139"/>
        <v>3004.2</v>
      </c>
      <c r="P335" s="42">
        <v>1</v>
      </c>
      <c r="Q335" s="41">
        <f t="shared" si="140"/>
        <v>1802.5199999999998</v>
      </c>
      <c r="R335" s="42">
        <v>0.6</v>
      </c>
      <c r="S335" s="41">
        <f t="shared" si="141"/>
        <v>450.62999999999994</v>
      </c>
      <c r="T335" s="42">
        <v>0.15</v>
      </c>
      <c r="U335" s="41">
        <f t="shared" si="142"/>
        <v>0</v>
      </c>
      <c r="V335" s="47"/>
      <c r="W335" s="74"/>
      <c r="X335" s="74"/>
      <c r="Y335" s="41">
        <f t="shared" si="143"/>
        <v>0</v>
      </c>
      <c r="Z335" s="42"/>
      <c r="AA335" s="16"/>
      <c r="AB335" s="17"/>
      <c r="AC335" s="41">
        <f t="shared" si="135"/>
        <v>0</v>
      </c>
      <c r="AD335" s="42"/>
      <c r="AE335" s="42"/>
      <c r="AF335" s="75">
        <f>Table1[[#This Row],[Column33]]*Table1[[#This Row],[Column10]]</f>
        <v>0</v>
      </c>
      <c r="AG335" s="42"/>
      <c r="AH335" s="73"/>
    </row>
    <row r="336" spans="1:34" s="5" customFormat="1" ht="40.5" customHeight="1">
      <c r="A336" s="71"/>
      <c r="B336" s="43"/>
      <c r="C336" s="43" t="s">
        <v>228</v>
      </c>
      <c r="D336" s="35" t="s">
        <v>334</v>
      </c>
      <c r="E336" s="35" t="s">
        <v>303</v>
      </c>
      <c r="F336" s="35" t="s">
        <v>336</v>
      </c>
      <c r="G336" s="35"/>
      <c r="H336" s="104">
        <v>1</v>
      </c>
      <c r="I336" s="104">
        <v>3616.9</v>
      </c>
      <c r="J336" s="35">
        <f t="shared" si="136"/>
        <v>3616.9</v>
      </c>
      <c r="K336" s="41">
        <f t="shared" si="137"/>
        <v>3616.9</v>
      </c>
      <c r="L336" s="42">
        <v>1</v>
      </c>
      <c r="M336" s="41">
        <f t="shared" si="138"/>
        <v>3616.9</v>
      </c>
      <c r="N336" s="42">
        <v>1</v>
      </c>
      <c r="O336" s="41">
        <f t="shared" si="139"/>
        <v>3616.9</v>
      </c>
      <c r="P336" s="42">
        <v>1</v>
      </c>
      <c r="Q336" s="41">
        <f t="shared" si="140"/>
        <v>3616.9</v>
      </c>
      <c r="R336" s="42">
        <v>1</v>
      </c>
      <c r="S336" s="41">
        <f t="shared" si="141"/>
        <v>542.53499999999997</v>
      </c>
      <c r="T336" s="42">
        <v>0.15</v>
      </c>
      <c r="U336" s="41">
        <f t="shared" si="142"/>
        <v>0</v>
      </c>
      <c r="V336" s="47"/>
      <c r="W336" s="74"/>
      <c r="X336" s="74"/>
      <c r="Y336" s="41">
        <f t="shared" si="143"/>
        <v>0</v>
      </c>
      <c r="Z336" s="42"/>
      <c r="AA336" s="16"/>
      <c r="AB336" s="17"/>
      <c r="AC336" s="41">
        <f t="shared" si="135"/>
        <v>0</v>
      </c>
      <c r="AD336" s="42"/>
      <c r="AE336" s="42"/>
      <c r="AF336" s="75">
        <f>Table1[[#This Row],[Column33]]*Table1[[#This Row],[Column10]]</f>
        <v>0</v>
      </c>
      <c r="AG336" s="42"/>
      <c r="AH336" s="73"/>
    </row>
    <row r="337" spans="1:34" s="5" customFormat="1" ht="40.5" customHeight="1">
      <c r="A337" s="71"/>
      <c r="B337" s="43"/>
      <c r="C337" s="43" t="s">
        <v>223</v>
      </c>
      <c r="D337" s="35" t="s">
        <v>334</v>
      </c>
      <c r="E337" s="35" t="s">
        <v>304</v>
      </c>
      <c r="F337" s="35" t="s">
        <v>336</v>
      </c>
      <c r="G337" s="35"/>
      <c r="H337" s="104">
        <v>1</v>
      </c>
      <c r="I337" s="104">
        <v>2604</v>
      </c>
      <c r="J337" s="35">
        <f t="shared" si="136"/>
        <v>2604</v>
      </c>
      <c r="K337" s="41">
        <f t="shared" si="137"/>
        <v>2604</v>
      </c>
      <c r="L337" s="42">
        <v>1</v>
      </c>
      <c r="M337" s="41">
        <f t="shared" si="138"/>
        <v>2604</v>
      </c>
      <c r="N337" s="42">
        <v>1</v>
      </c>
      <c r="O337" s="41">
        <f t="shared" si="139"/>
        <v>2604</v>
      </c>
      <c r="P337" s="42">
        <v>1</v>
      </c>
      <c r="Q337" s="41">
        <f t="shared" si="140"/>
        <v>2604</v>
      </c>
      <c r="R337" s="42">
        <v>1</v>
      </c>
      <c r="S337" s="41">
        <f t="shared" si="141"/>
        <v>390.59999999999997</v>
      </c>
      <c r="T337" s="42">
        <v>0.15</v>
      </c>
      <c r="U337" s="41">
        <f t="shared" si="142"/>
        <v>0</v>
      </c>
      <c r="V337" s="47"/>
      <c r="W337" s="74"/>
      <c r="X337" s="74"/>
      <c r="Y337" s="41">
        <f t="shared" si="143"/>
        <v>0</v>
      </c>
      <c r="Z337" s="42"/>
      <c r="AA337" s="16"/>
      <c r="AB337" s="17"/>
      <c r="AC337" s="41">
        <f t="shared" si="135"/>
        <v>0</v>
      </c>
      <c r="AD337" s="42"/>
      <c r="AE337" s="42"/>
      <c r="AF337" s="75">
        <f>Table1[[#This Row],[Column33]]*Table1[[#This Row],[Column10]]</f>
        <v>0</v>
      </c>
      <c r="AG337" s="42"/>
      <c r="AH337" s="73"/>
    </row>
    <row r="338" spans="1:34" s="5" customFormat="1" ht="40.5" customHeight="1">
      <c r="A338" s="71"/>
      <c r="B338" s="43"/>
      <c r="C338" s="43" t="s">
        <v>223</v>
      </c>
      <c r="D338" s="35" t="s">
        <v>334</v>
      </c>
      <c r="E338" s="35" t="s">
        <v>305</v>
      </c>
      <c r="F338" s="35" t="s">
        <v>336</v>
      </c>
      <c r="G338" s="35"/>
      <c r="H338" s="104">
        <v>1</v>
      </c>
      <c r="I338" s="104">
        <v>2604</v>
      </c>
      <c r="J338" s="35">
        <f t="shared" si="136"/>
        <v>2604</v>
      </c>
      <c r="K338" s="41">
        <f t="shared" si="137"/>
        <v>2604</v>
      </c>
      <c r="L338" s="42">
        <v>1</v>
      </c>
      <c r="M338" s="41">
        <f t="shared" si="138"/>
        <v>2604</v>
      </c>
      <c r="N338" s="42">
        <v>1</v>
      </c>
      <c r="O338" s="41">
        <f t="shared" si="139"/>
        <v>2604</v>
      </c>
      <c r="P338" s="42">
        <v>1</v>
      </c>
      <c r="Q338" s="41">
        <f t="shared" si="140"/>
        <v>2604</v>
      </c>
      <c r="R338" s="42">
        <v>1</v>
      </c>
      <c r="S338" s="41">
        <f t="shared" si="141"/>
        <v>390.59999999999997</v>
      </c>
      <c r="T338" s="42">
        <v>0.15</v>
      </c>
      <c r="U338" s="41">
        <f t="shared" si="142"/>
        <v>0</v>
      </c>
      <c r="V338" s="47"/>
      <c r="W338" s="74"/>
      <c r="X338" s="74"/>
      <c r="Y338" s="41">
        <f t="shared" si="143"/>
        <v>0</v>
      </c>
      <c r="Z338" s="42"/>
      <c r="AA338" s="16"/>
      <c r="AB338" s="17"/>
      <c r="AC338" s="41">
        <f t="shared" si="135"/>
        <v>0</v>
      </c>
      <c r="AD338" s="42"/>
      <c r="AE338" s="42"/>
      <c r="AF338" s="75">
        <f>Table1[[#This Row],[Column33]]*Table1[[#This Row],[Column10]]</f>
        <v>0</v>
      </c>
      <c r="AG338" s="42"/>
      <c r="AH338" s="73"/>
    </row>
    <row r="339" spans="1:34" s="5" customFormat="1" ht="40.5" customHeight="1">
      <c r="A339" s="71"/>
      <c r="B339" s="43"/>
      <c r="C339" s="43" t="s">
        <v>348</v>
      </c>
      <c r="D339" s="35" t="s">
        <v>334</v>
      </c>
      <c r="E339" s="35" t="s">
        <v>91</v>
      </c>
      <c r="F339" s="35" t="s">
        <v>95</v>
      </c>
      <c r="G339" s="35"/>
      <c r="H339" s="104">
        <v>8</v>
      </c>
      <c r="I339" s="104">
        <v>29.9</v>
      </c>
      <c r="J339" s="35">
        <f t="shared" si="136"/>
        <v>239.2</v>
      </c>
      <c r="K339" s="41">
        <f t="shared" si="137"/>
        <v>239.2</v>
      </c>
      <c r="L339" s="42">
        <v>1</v>
      </c>
      <c r="M339" s="41">
        <f t="shared" si="138"/>
        <v>239.2</v>
      </c>
      <c r="N339" s="42">
        <v>1</v>
      </c>
      <c r="O339" s="41">
        <f t="shared" si="139"/>
        <v>239.2</v>
      </c>
      <c r="P339" s="42">
        <v>1</v>
      </c>
      <c r="Q339" s="41">
        <f t="shared" si="140"/>
        <v>143.51999999999998</v>
      </c>
      <c r="R339" s="42">
        <v>0.6</v>
      </c>
      <c r="S339" s="41">
        <f t="shared" si="141"/>
        <v>35.879999999999995</v>
      </c>
      <c r="T339" s="42">
        <v>0.15</v>
      </c>
      <c r="U339" s="41">
        <f t="shared" si="142"/>
        <v>0</v>
      </c>
      <c r="V339" s="47"/>
      <c r="W339" s="74"/>
      <c r="X339" s="74"/>
      <c r="Y339" s="41">
        <f t="shared" si="143"/>
        <v>0</v>
      </c>
      <c r="Z339" s="42"/>
      <c r="AA339" s="16"/>
      <c r="AB339" s="17"/>
      <c r="AC339" s="41">
        <f t="shared" si="135"/>
        <v>0</v>
      </c>
      <c r="AD339" s="42"/>
      <c r="AE339" s="42"/>
      <c r="AF339" s="75">
        <f>Table1[[#This Row],[Column33]]*Table1[[#This Row],[Column10]]</f>
        <v>0</v>
      </c>
      <c r="AG339" s="42"/>
      <c r="AH339" s="73"/>
    </row>
    <row r="340" spans="1:34" s="5" customFormat="1" ht="40.5" customHeight="1">
      <c r="A340" s="71"/>
      <c r="B340" s="43"/>
      <c r="C340" s="43" t="s">
        <v>348</v>
      </c>
      <c r="D340" s="35" t="s">
        <v>334</v>
      </c>
      <c r="E340" s="35" t="s">
        <v>92</v>
      </c>
      <c r="F340" s="35" t="s">
        <v>95</v>
      </c>
      <c r="G340" s="35"/>
      <c r="H340" s="104">
        <v>16</v>
      </c>
      <c r="I340" s="104">
        <v>35.700000000000003</v>
      </c>
      <c r="J340" s="35">
        <f t="shared" si="136"/>
        <v>571.20000000000005</v>
      </c>
      <c r="K340" s="41">
        <f t="shared" si="137"/>
        <v>571.20000000000005</v>
      </c>
      <c r="L340" s="42">
        <v>1</v>
      </c>
      <c r="M340" s="41">
        <f t="shared" si="138"/>
        <v>571.20000000000005</v>
      </c>
      <c r="N340" s="42">
        <v>1</v>
      </c>
      <c r="O340" s="41">
        <f t="shared" si="139"/>
        <v>571.20000000000005</v>
      </c>
      <c r="P340" s="42">
        <v>1</v>
      </c>
      <c r="Q340" s="41">
        <f t="shared" si="140"/>
        <v>342.72</v>
      </c>
      <c r="R340" s="42">
        <v>0.6</v>
      </c>
      <c r="S340" s="41">
        <f t="shared" si="141"/>
        <v>85.68</v>
      </c>
      <c r="T340" s="42">
        <v>0.15</v>
      </c>
      <c r="U340" s="41">
        <f t="shared" si="142"/>
        <v>0</v>
      </c>
      <c r="V340" s="47"/>
      <c r="W340" s="74"/>
      <c r="X340" s="74"/>
      <c r="Y340" s="41">
        <f t="shared" si="143"/>
        <v>0</v>
      </c>
      <c r="Z340" s="42"/>
      <c r="AA340" s="16"/>
      <c r="AB340" s="17"/>
      <c r="AC340" s="41">
        <f t="shared" si="135"/>
        <v>0</v>
      </c>
      <c r="AD340" s="42"/>
      <c r="AE340" s="42"/>
      <c r="AF340" s="75">
        <f>Table1[[#This Row],[Column33]]*Table1[[#This Row],[Column10]]</f>
        <v>0</v>
      </c>
      <c r="AG340" s="42"/>
      <c r="AH340" s="73"/>
    </row>
    <row r="341" spans="1:34" s="5" customFormat="1" ht="40.5" customHeight="1">
      <c r="A341" s="71"/>
      <c r="B341" s="43"/>
      <c r="C341" s="43" t="s">
        <v>348</v>
      </c>
      <c r="D341" s="35" t="s">
        <v>334</v>
      </c>
      <c r="E341" s="35" t="s">
        <v>185</v>
      </c>
      <c r="F341" s="35" t="s">
        <v>95</v>
      </c>
      <c r="G341" s="35"/>
      <c r="H341" s="104">
        <v>4</v>
      </c>
      <c r="I341" s="104">
        <v>35.200000000000003</v>
      </c>
      <c r="J341" s="35">
        <f t="shared" si="136"/>
        <v>140.80000000000001</v>
      </c>
      <c r="K341" s="41">
        <f t="shared" si="137"/>
        <v>140.80000000000001</v>
      </c>
      <c r="L341" s="42">
        <v>1</v>
      </c>
      <c r="M341" s="41">
        <f t="shared" si="138"/>
        <v>140.80000000000001</v>
      </c>
      <c r="N341" s="42">
        <v>1</v>
      </c>
      <c r="O341" s="41">
        <f t="shared" si="139"/>
        <v>140.80000000000001</v>
      </c>
      <c r="P341" s="42">
        <v>1</v>
      </c>
      <c r="Q341" s="41">
        <f t="shared" si="140"/>
        <v>84.48</v>
      </c>
      <c r="R341" s="42">
        <v>0.6</v>
      </c>
      <c r="S341" s="41">
        <f t="shared" si="141"/>
        <v>21.12</v>
      </c>
      <c r="T341" s="42">
        <v>0.15</v>
      </c>
      <c r="U341" s="41">
        <f t="shared" si="142"/>
        <v>0</v>
      </c>
      <c r="V341" s="47"/>
      <c r="W341" s="74"/>
      <c r="X341" s="74"/>
      <c r="Y341" s="41">
        <f t="shared" si="143"/>
        <v>0</v>
      </c>
      <c r="Z341" s="42"/>
      <c r="AA341" s="16"/>
      <c r="AB341" s="17"/>
      <c r="AC341" s="41">
        <f t="shared" si="135"/>
        <v>0</v>
      </c>
      <c r="AD341" s="42"/>
      <c r="AE341" s="42"/>
      <c r="AF341" s="75">
        <f>Table1[[#This Row],[Column33]]*Table1[[#This Row],[Column10]]</f>
        <v>0</v>
      </c>
      <c r="AG341" s="42"/>
      <c r="AH341" s="73"/>
    </row>
    <row r="342" spans="1:34" s="5" customFormat="1" ht="40.5" customHeight="1">
      <c r="A342" s="71"/>
      <c r="B342" s="43"/>
      <c r="C342" s="43" t="s">
        <v>348</v>
      </c>
      <c r="D342" s="35" t="s">
        <v>334</v>
      </c>
      <c r="E342" s="35" t="s">
        <v>186</v>
      </c>
      <c r="F342" s="35" t="s">
        <v>95</v>
      </c>
      <c r="G342" s="35"/>
      <c r="H342" s="104">
        <v>1</v>
      </c>
      <c r="I342" s="104">
        <v>38.799999999999997</v>
      </c>
      <c r="J342" s="35">
        <f t="shared" si="136"/>
        <v>38.799999999999997</v>
      </c>
      <c r="K342" s="41">
        <f t="shared" si="137"/>
        <v>38.799999999999997</v>
      </c>
      <c r="L342" s="42">
        <v>1</v>
      </c>
      <c r="M342" s="41">
        <f t="shared" si="138"/>
        <v>38.799999999999997</v>
      </c>
      <c r="N342" s="42">
        <v>1</v>
      </c>
      <c r="O342" s="41">
        <f t="shared" si="139"/>
        <v>38.799999999999997</v>
      </c>
      <c r="P342" s="42">
        <v>1</v>
      </c>
      <c r="Q342" s="41">
        <f t="shared" si="140"/>
        <v>23.279999999999998</v>
      </c>
      <c r="R342" s="42">
        <v>0.6</v>
      </c>
      <c r="S342" s="41">
        <f t="shared" si="141"/>
        <v>5.8199999999999994</v>
      </c>
      <c r="T342" s="42">
        <v>0.15</v>
      </c>
      <c r="U342" s="41">
        <f t="shared" si="142"/>
        <v>0</v>
      </c>
      <c r="V342" s="47"/>
      <c r="W342" s="74"/>
      <c r="X342" s="74"/>
      <c r="Y342" s="41">
        <f t="shared" si="143"/>
        <v>0</v>
      </c>
      <c r="Z342" s="42"/>
      <c r="AA342" s="16"/>
      <c r="AB342" s="17"/>
      <c r="AC342" s="41">
        <f t="shared" si="135"/>
        <v>0</v>
      </c>
      <c r="AD342" s="42"/>
      <c r="AE342" s="42"/>
      <c r="AF342" s="75">
        <f>Table1[[#This Row],[Column33]]*Table1[[#This Row],[Column10]]</f>
        <v>0</v>
      </c>
      <c r="AG342" s="42"/>
      <c r="AH342" s="73"/>
    </row>
    <row r="343" spans="1:34" s="5" customFormat="1" ht="40.5" customHeight="1">
      <c r="A343" s="71"/>
      <c r="B343" s="43"/>
      <c r="C343" s="43" t="s">
        <v>348</v>
      </c>
      <c r="D343" s="35" t="s">
        <v>334</v>
      </c>
      <c r="E343" s="35" t="s">
        <v>187</v>
      </c>
      <c r="F343" s="35" t="s">
        <v>95</v>
      </c>
      <c r="G343" s="35"/>
      <c r="H343" s="104">
        <v>4</v>
      </c>
      <c r="I343" s="104">
        <v>33.799999999999997</v>
      </c>
      <c r="J343" s="35">
        <f t="shared" si="136"/>
        <v>135.19999999999999</v>
      </c>
      <c r="K343" s="41">
        <f t="shared" si="137"/>
        <v>135.19999999999999</v>
      </c>
      <c r="L343" s="42">
        <v>1</v>
      </c>
      <c r="M343" s="41">
        <f t="shared" si="138"/>
        <v>135.19999999999999</v>
      </c>
      <c r="N343" s="42">
        <v>1</v>
      </c>
      <c r="O343" s="41">
        <f t="shared" si="139"/>
        <v>135.19999999999999</v>
      </c>
      <c r="P343" s="42">
        <v>1</v>
      </c>
      <c r="Q343" s="41">
        <f t="shared" si="140"/>
        <v>81.11999999999999</v>
      </c>
      <c r="R343" s="42">
        <v>0.6</v>
      </c>
      <c r="S343" s="41">
        <f t="shared" si="141"/>
        <v>20.279999999999998</v>
      </c>
      <c r="T343" s="42">
        <v>0.15</v>
      </c>
      <c r="U343" s="41">
        <f t="shared" si="142"/>
        <v>0</v>
      </c>
      <c r="V343" s="47"/>
      <c r="W343" s="74"/>
      <c r="X343" s="74"/>
      <c r="Y343" s="41">
        <f t="shared" si="143"/>
        <v>0</v>
      </c>
      <c r="Z343" s="42"/>
      <c r="AA343" s="16"/>
      <c r="AB343" s="17"/>
      <c r="AC343" s="41">
        <f t="shared" si="135"/>
        <v>0</v>
      </c>
      <c r="AD343" s="42"/>
      <c r="AE343" s="42"/>
      <c r="AF343" s="75">
        <f>Table1[[#This Row],[Column33]]*Table1[[#This Row],[Column10]]</f>
        <v>0</v>
      </c>
      <c r="AG343" s="42"/>
      <c r="AH343" s="73"/>
    </row>
    <row r="344" spans="1:34" s="5" customFormat="1" ht="40.5" customHeight="1">
      <c r="A344" s="71"/>
      <c r="B344" s="43"/>
      <c r="C344" s="43" t="s">
        <v>348</v>
      </c>
      <c r="D344" s="35" t="s">
        <v>334</v>
      </c>
      <c r="E344" s="35" t="s">
        <v>188</v>
      </c>
      <c r="F344" s="35" t="s">
        <v>95</v>
      </c>
      <c r="G344" s="35"/>
      <c r="H344" s="104">
        <v>4</v>
      </c>
      <c r="I344" s="104">
        <v>28.5</v>
      </c>
      <c r="J344" s="35">
        <f t="shared" si="136"/>
        <v>114</v>
      </c>
      <c r="K344" s="41">
        <f t="shared" si="137"/>
        <v>114</v>
      </c>
      <c r="L344" s="42">
        <v>1</v>
      </c>
      <c r="M344" s="41">
        <f t="shared" si="138"/>
        <v>114</v>
      </c>
      <c r="N344" s="42">
        <v>1</v>
      </c>
      <c r="O344" s="41">
        <f t="shared" si="139"/>
        <v>114</v>
      </c>
      <c r="P344" s="42">
        <v>1</v>
      </c>
      <c r="Q344" s="41">
        <f t="shared" si="140"/>
        <v>68.399999999999991</v>
      </c>
      <c r="R344" s="42">
        <v>0.6</v>
      </c>
      <c r="S344" s="41">
        <f t="shared" si="141"/>
        <v>17.099999999999998</v>
      </c>
      <c r="T344" s="42">
        <v>0.15</v>
      </c>
      <c r="U344" s="41">
        <f t="shared" si="142"/>
        <v>0</v>
      </c>
      <c r="V344" s="47"/>
      <c r="W344" s="74"/>
      <c r="X344" s="74"/>
      <c r="Y344" s="41">
        <f t="shared" si="143"/>
        <v>0</v>
      </c>
      <c r="Z344" s="42"/>
      <c r="AA344" s="16"/>
      <c r="AB344" s="17"/>
      <c r="AC344" s="41">
        <f t="shared" si="135"/>
        <v>0</v>
      </c>
      <c r="AD344" s="42"/>
      <c r="AE344" s="42"/>
      <c r="AF344" s="75">
        <f>Table1[[#This Row],[Column33]]*Table1[[#This Row],[Column10]]</f>
        <v>0</v>
      </c>
      <c r="AG344" s="42"/>
      <c r="AH344" s="73"/>
    </row>
    <row r="345" spans="1:34" s="5" customFormat="1" ht="40.5" customHeight="1">
      <c r="A345" s="71"/>
      <c r="B345" s="43"/>
      <c r="C345" s="43" t="s">
        <v>348</v>
      </c>
      <c r="D345" s="35" t="s">
        <v>334</v>
      </c>
      <c r="E345" s="35" t="s">
        <v>189</v>
      </c>
      <c r="F345" s="35" t="s">
        <v>95</v>
      </c>
      <c r="G345" s="35"/>
      <c r="H345" s="104">
        <v>5</v>
      </c>
      <c r="I345" s="104">
        <v>29.8</v>
      </c>
      <c r="J345" s="35">
        <f t="shared" si="136"/>
        <v>149</v>
      </c>
      <c r="K345" s="41">
        <f t="shared" si="137"/>
        <v>149</v>
      </c>
      <c r="L345" s="42">
        <v>1</v>
      </c>
      <c r="M345" s="41">
        <f t="shared" si="138"/>
        <v>149</v>
      </c>
      <c r="N345" s="42">
        <v>1</v>
      </c>
      <c r="O345" s="41">
        <f t="shared" si="139"/>
        <v>149</v>
      </c>
      <c r="P345" s="42">
        <v>1</v>
      </c>
      <c r="Q345" s="41">
        <f t="shared" si="140"/>
        <v>89.399999999999991</v>
      </c>
      <c r="R345" s="42">
        <v>0.6</v>
      </c>
      <c r="S345" s="41">
        <f t="shared" si="141"/>
        <v>22.349999999999998</v>
      </c>
      <c r="T345" s="42">
        <v>0.15</v>
      </c>
      <c r="U345" s="41">
        <f t="shared" si="142"/>
        <v>0</v>
      </c>
      <c r="V345" s="47"/>
      <c r="W345" s="74"/>
      <c r="X345" s="74"/>
      <c r="Y345" s="41">
        <f t="shared" si="143"/>
        <v>0</v>
      </c>
      <c r="Z345" s="42"/>
      <c r="AA345" s="16"/>
      <c r="AB345" s="17"/>
      <c r="AC345" s="41">
        <f t="shared" si="135"/>
        <v>0</v>
      </c>
      <c r="AD345" s="42"/>
      <c r="AE345" s="42"/>
      <c r="AF345" s="75">
        <f>Table1[[#This Row],[Column33]]*Table1[[#This Row],[Column10]]</f>
        <v>0</v>
      </c>
      <c r="AG345" s="42"/>
      <c r="AH345" s="73"/>
    </row>
    <row r="346" spans="1:34" s="5" customFormat="1" ht="40.5" customHeight="1">
      <c r="A346" s="71"/>
      <c r="B346" s="43"/>
      <c r="C346" s="43" t="s">
        <v>348</v>
      </c>
      <c r="D346" s="35" t="s">
        <v>334</v>
      </c>
      <c r="E346" s="35" t="s">
        <v>190</v>
      </c>
      <c r="F346" s="35" t="s">
        <v>95</v>
      </c>
      <c r="G346" s="35"/>
      <c r="H346" s="104">
        <v>2</v>
      </c>
      <c r="I346" s="104">
        <v>28.4</v>
      </c>
      <c r="J346" s="35">
        <f t="shared" si="136"/>
        <v>56.8</v>
      </c>
      <c r="K346" s="41">
        <f t="shared" si="137"/>
        <v>56.8</v>
      </c>
      <c r="L346" s="42">
        <v>1</v>
      </c>
      <c r="M346" s="41">
        <f t="shared" si="138"/>
        <v>56.8</v>
      </c>
      <c r="N346" s="42">
        <v>1</v>
      </c>
      <c r="O346" s="41">
        <f t="shared" si="139"/>
        <v>56.8</v>
      </c>
      <c r="P346" s="42">
        <v>1</v>
      </c>
      <c r="Q346" s="41">
        <f t="shared" si="140"/>
        <v>34.08</v>
      </c>
      <c r="R346" s="42">
        <v>0.6</v>
      </c>
      <c r="S346" s="41">
        <f t="shared" si="141"/>
        <v>8.52</v>
      </c>
      <c r="T346" s="42">
        <v>0.15</v>
      </c>
      <c r="U346" s="41">
        <f t="shared" si="142"/>
        <v>0</v>
      </c>
      <c r="V346" s="47"/>
      <c r="W346" s="74"/>
      <c r="X346" s="74"/>
      <c r="Y346" s="41">
        <f t="shared" si="143"/>
        <v>0</v>
      </c>
      <c r="Z346" s="42"/>
      <c r="AA346" s="16"/>
      <c r="AB346" s="17"/>
      <c r="AC346" s="41">
        <f t="shared" si="135"/>
        <v>0</v>
      </c>
      <c r="AD346" s="42"/>
      <c r="AE346" s="42"/>
      <c r="AF346" s="75">
        <f>Table1[[#This Row],[Column33]]*Table1[[#This Row],[Column10]]</f>
        <v>0</v>
      </c>
      <c r="AG346" s="42"/>
      <c r="AH346" s="73"/>
    </row>
    <row r="347" spans="1:34" s="5" customFormat="1" ht="40.5" customHeight="1">
      <c r="A347" s="71"/>
      <c r="B347" s="43"/>
      <c r="C347" s="43" t="s">
        <v>348</v>
      </c>
      <c r="D347" s="35" t="s">
        <v>334</v>
      </c>
      <c r="E347" s="35" t="s">
        <v>191</v>
      </c>
      <c r="F347" s="35" t="s">
        <v>95</v>
      </c>
      <c r="G347" s="35"/>
      <c r="H347" s="104">
        <v>2</v>
      </c>
      <c r="I347" s="104">
        <v>27.8</v>
      </c>
      <c r="J347" s="35">
        <f t="shared" si="136"/>
        <v>55.6</v>
      </c>
      <c r="K347" s="41">
        <f t="shared" si="137"/>
        <v>55.6</v>
      </c>
      <c r="L347" s="42">
        <v>1</v>
      </c>
      <c r="M347" s="41">
        <f t="shared" si="138"/>
        <v>55.6</v>
      </c>
      <c r="N347" s="42">
        <v>1</v>
      </c>
      <c r="O347" s="41">
        <f t="shared" si="139"/>
        <v>55.6</v>
      </c>
      <c r="P347" s="42">
        <v>1</v>
      </c>
      <c r="Q347" s="41">
        <f t="shared" si="140"/>
        <v>33.36</v>
      </c>
      <c r="R347" s="42">
        <v>0.6</v>
      </c>
      <c r="S347" s="41">
        <f t="shared" si="141"/>
        <v>8.34</v>
      </c>
      <c r="T347" s="42">
        <v>0.15</v>
      </c>
      <c r="U347" s="41">
        <f t="shared" si="142"/>
        <v>0</v>
      </c>
      <c r="V347" s="47"/>
      <c r="W347" s="74"/>
      <c r="X347" s="74"/>
      <c r="Y347" s="41">
        <f t="shared" si="143"/>
        <v>0</v>
      </c>
      <c r="Z347" s="42"/>
      <c r="AA347" s="16"/>
      <c r="AB347" s="17"/>
      <c r="AC347" s="41">
        <f t="shared" si="135"/>
        <v>0</v>
      </c>
      <c r="AD347" s="42"/>
      <c r="AE347" s="42"/>
      <c r="AF347" s="75">
        <f>Table1[[#This Row],[Column33]]*Table1[[#This Row],[Column10]]</f>
        <v>0</v>
      </c>
      <c r="AG347" s="42"/>
      <c r="AH347" s="73"/>
    </row>
    <row r="348" spans="1:34" s="5" customFormat="1" ht="40.5" customHeight="1">
      <c r="A348" s="71"/>
      <c r="B348" s="43"/>
      <c r="C348" s="43" t="s">
        <v>348</v>
      </c>
      <c r="D348" s="35" t="s">
        <v>334</v>
      </c>
      <c r="E348" s="35" t="s">
        <v>269</v>
      </c>
      <c r="F348" s="35" t="s">
        <v>95</v>
      </c>
      <c r="G348" s="35"/>
      <c r="H348" s="104">
        <v>4</v>
      </c>
      <c r="I348" s="104">
        <v>25.1</v>
      </c>
      <c r="J348" s="35">
        <f t="shared" ref="J348:J379" si="144">I348*H348</f>
        <v>100.4</v>
      </c>
      <c r="K348" s="41">
        <f t="shared" ref="K348:K379" si="145">L348*$J348</f>
        <v>100.4</v>
      </c>
      <c r="L348" s="42">
        <v>1</v>
      </c>
      <c r="M348" s="41">
        <f t="shared" ref="M348:M379" si="146">N348*$J348</f>
        <v>100.4</v>
      </c>
      <c r="N348" s="42">
        <v>1</v>
      </c>
      <c r="O348" s="41">
        <f t="shared" ref="O348:O379" si="147">P348*$J348</f>
        <v>100.4</v>
      </c>
      <c r="P348" s="42">
        <v>1</v>
      </c>
      <c r="Q348" s="41">
        <f t="shared" ref="Q348:Q379" si="148">R348*$J348</f>
        <v>60.24</v>
      </c>
      <c r="R348" s="42">
        <v>0.6</v>
      </c>
      <c r="S348" s="41">
        <f t="shared" ref="S348:S379" si="149">T348*$J348</f>
        <v>15.06</v>
      </c>
      <c r="T348" s="42">
        <v>0.15</v>
      </c>
      <c r="U348" s="41">
        <f t="shared" ref="U348:U379" si="150">V348*$J348</f>
        <v>0</v>
      </c>
      <c r="V348" s="47"/>
      <c r="W348" s="74"/>
      <c r="X348" s="74"/>
      <c r="Y348" s="41">
        <f t="shared" si="143"/>
        <v>0</v>
      </c>
      <c r="Z348" s="42"/>
      <c r="AA348" s="16"/>
      <c r="AB348" s="17"/>
      <c r="AC348" s="41">
        <f t="shared" si="135"/>
        <v>0</v>
      </c>
      <c r="AD348" s="42"/>
      <c r="AE348" s="42"/>
      <c r="AF348" s="75">
        <f>Table1[[#This Row],[Column33]]*Table1[[#This Row],[Column10]]</f>
        <v>0</v>
      </c>
      <c r="AG348" s="42"/>
      <c r="AH348" s="73"/>
    </row>
    <row r="349" spans="1:34" s="5" customFormat="1" ht="40.5" customHeight="1">
      <c r="A349" s="71"/>
      <c r="B349" s="43"/>
      <c r="C349" s="43" t="s">
        <v>348</v>
      </c>
      <c r="D349" s="35" t="s">
        <v>334</v>
      </c>
      <c r="E349" s="35" t="s">
        <v>270</v>
      </c>
      <c r="F349" s="35" t="s">
        <v>95</v>
      </c>
      <c r="G349" s="35"/>
      <c r="H349" s="104">
        <v>2</v>
      </c>
      <c r="I349" s="104">
        <v>24.1</v>
      </c>
      <c r="J349" s="35">
        <f t="shared" si="144"/>
        <v>48.2</v>
      </c>
      <c r="K349" s="41">
        <f t="shared" si="145"/>
        <v>48.2</v>
      </c>
      <c r="L349" s="42">
        <v>1</v>
      </c>
      <c r="M349" s="41">
        <f t="shared" si="146"/>
        <v>48.2</v>
      </c>
      <c r="N349" s="42">
        <v>1</v>
      </c>
      <c r="O349" s="41">
        <f t="shared" si="147"/>
        <v>48.2</v>
      </c>
      <c r="P349" s="42">
        <v>1</v>
      </c>
      <c r="Q349" s="41">
        <f t="shared" si="148"/>
        <v>28.92</v>
      </c>
      <c r="R349" s="42">
        <v>0.6</v>
      </c>
      <c r="S349" s="41">
        <f t="shared" si="149"/>
        <v>7.23</v>
      </c>
      <c r="T349" s="42">
        <v>0.15</v>
      </c>
      <c r="U349" s="41">
        <f t="shared" si="150"/>
        <v>0</v>
      </c>
      <c r="V349" s="47"/>
      <c r="W349" s="74"/>
      <c r="X349" s="74"/>
      <c r="Y349" s="41">
        <f t="shared" si="143"/>
        <v>0</v>
      </c>
      <c r="Z349" s="42"/>
      <c r="AA349" s="16"/>
      <c r="AB349" s="17"/>
      <c r="AC349" s="41">
        <f t="shared" si="135"/>
        <v>0</v>
      </c>
      <c r="AD349" s="42"/>
      <c r="AE349" s="42"/>
      <c r="AF349" s="75">
        <f>Table1[[#This Row],[Column33]]*Table1[[#This Row],[Column10]]</f>
        <v>0</v>
      </c>
      <c r="AG349" s="42"/>
      <c r="AH349" s="73"/>
    </row>
    <row r="350" spans="1:34" s="5" customFormat="1" ht="40.5" customHeight="1">
      <c r="A350" s="71"/>
      <c r="B350" s="43"/>
      <c r="C350" s="43" t="s">
        <v>348</v>
      </c>
      <c r="D350" s="35" t="s">
        <v>334</v>
      </c>
      <c r="E350" s="35" t="s">
        <v>306</v>
      </c>
      <c r="F350" s="35" t="s">
        <v>95</v>
      </c>
      <c r="G350" s="35"/>
      <c r="H350" s="104">
        <v>1</v>
      </c>
      <c r="I350" s="104">
        <v>24.3</v>
      </c>
      <c r="J350" s="35">
        <f t="shared" si="144"/>
        <v>24.3</v>
      </c>
      <c r="K350" s="41">
        <f t="shared" si="145"/>
        <v>24.3</v>
      </c>
      <c r="L350" s="42">
        <v>1</v>
      </c>
      <c r="M350" s="41">
        <f t="shared" si="146"/>
        <v>24.3</v>
      </c>
      <c r="N350" s="42">
        <v>1</v>
      </c>
      <c r="O350" s="41">
        <f t="shared" si="147"/>
        <v>24.3</v>
      </c>
      <c r="P350" s="42">
        <v>1</v>
      </c>
      <c r="Q350" s="41">
        <f t="shared" si="148"/>
        <v>14.58</v>
      </c>
      <c r="R350" s="42">
        <v>0.6</v>
      </c>
      <c r="S350" s="41">
        <f t="shared" si="149"/>
        <v>3.645</v>
      </c>
      <c r="T350" s="42">
        <v>0.15</v>
      </c>
      <c r="U350" s="41">
        <f t="shared" si="150"/>
        <v>0</v>
      </c>
      <c r="V350" s="47"/>
      <c r="W350" s="74"/>
      <c r="X350" s="74"/>
      <c r="Y350" s="41">
        <f t="shared" si="143"/>
        <v>0</v>
      </c>
      <c r="Z350" s="42"/>
      <c r="AA350" s="16"/>
      <c r="AB350" s="17"/>
      <c r="AC350" s="41">
        <f t="shared" si="135"/>
        <v>0</v>
      </c>
      <c r="AD350" s="42"/>
      <c r="AE350" s="42"/>
      <c r="AF350" s="75">
        <f>Table1[[#This Row],[Column33]]*Table1[[#This Row],[Column10]]</f>
        <v>0</v>
      </c>
      <c r="AG350" s="42"/>
      <c r="AH350" s="73"/>
    </row>
    <row r="351" spans="1:34" s="5" customFormat="1" ht="40.5" customHeight="1">
      <c r="A351" s="71"/>
      <c r="B351" s="43"/>
      <c r="C351" s="43" t="s">
        <v>348</v>
      </c>
      <c r="D351" s="35" t="s">
        <v>334</v>
      </c>
      <c r="E351" s="35" t="s">
        <v>307</v>
      </c>
      <c r="F351" s="35" t="s">
        <v>95</v>
      </c>
      <c r="G351" s="35"/>
      <c r="H351" s="104">
        <v>1</v>
      </c>
      <c r="I351" s="104">
        <v>26.7</v>
      </c>
      <c r="J351" s="35">
        <f t="shared" si="144"/>
        <v>26.7</v>
      </c>
      <c r="K351" s="41">
        <f t="shared" si="145"/>
        <v>26.7</v>
      </c>
      <c r="L351" s="42">
        <v>1</v>
      </c>
      <c r="M351" s="41">
        <f t="shared" si="146"/>
        <v>26.7</v>
      </c>
      <c r="N351" s="42">
        <v>1</v>
      </c>
      <c r="O351" s="41">
        <f t="shared" si="147"/>
        <v>26.7</v>
      </c>
      <c r="P351" s="42">
        <v>1</v>
      </c>
      <c r="Q351" s="41">
        <f t="shared" si="148"/>
        <v>16.02</v>
      </c>
      <c r="R351" s="42">
        <v>0.6</v>
      </c>
      <c r="S351" s="41">
        <f t="shared" si="149"/>
        <v>4.0049999999999999</v>
      </c>
      <c r="T351" s="42">
        <v>0.15</v>
      </c>
      <c r="U351" s="41">
        <f t="shared" si="150"/>
        <v>0</v>
      </c>
      <c r="V351" s="47"/>
      <c r="W351" s="74"/>
      <c r="X351" s="74"/>
      <c r="Y351" s="41">
        <f t="shared" si="143"/>
        <v>0</v>
      </c>
      <c r="Z351" s="42"/>
      <c r="AA351" s="16"/>
      <c r="AB351" s="17"/>
      <c r="AC351" s="41">
        <f t="shared" si="135"/>
        <v>0</v>
      </c>
      <c r="AD351" s="42"/>
      <c r="AE351" s="42"/>
      <c r="AF351" s="75">
        <f>Table1[[#This Row],[Column33]]*Table1[[#This Row],[Column10]]</f>
        <v>0</v>
      </c>
      <c r="AG351" s="42"/>
      <c r="AH351" s="73"/>
    </row>
    <row r="352" spans="1:34" s="5" customFormat="1" ht="40.5" customHeight="1">
      <c r="A352" s="71"/>
      <c r="B352" s="43"/>
      <c r="C352" s="43" t="s">
        <v>348</v>
      </c>
      <c r="D352" s="35" t="s">
        <v>334</v>
      </c>
      <c r="E352" s="35" t="s">
        <v>308</v>
      </c>
      <c r="F352" s="35" t="s">
        <v>95</v>
      </c>
      <c r="G352" s="35"/>
      <c r="H352" s="104">
        <v>2</v>
      </c>
      <c r="I352" s="104">
        <v>21.9</v>
      </c>
      <c r="J352" s="35">
        <f t="shared" si="144"/>
        <v>43.8</v>
      </c>
      <c r="K352" s="41">
        <f t="shared" si="145"/>
        <v>43.8</v>
      </c>
      <c r="L352" s="42">
        <v>1</v>
      </c>
      <c r="M352" s="41">
        <f t="shared" si="146"/>
        <v>43.8</v>
      </c>
      <c r="N352" s="42">
        <v>1</v>
      </c>
      <c r="O352" s="41">
        <f t="shared" si="147"/>
        <v>43.8</v>
      </c>
      <c r="P352" s="42">
        <v>1</v>
      </c>
      <c r="Q352" s="41">
        <f t="shared" si="148"/>
        <v>26.279999999999998</v>
      </c>
      <c r="R352" s="42">
        <v>0.6</v>
      </c>
      <c r="S352" s="41">
        <f t="shared" si="149"/>
        <v>6.5699999999999994</v>
      </c>
      <c r="T352" s="42">
        <v>0.15</v>
      </c>
      <c r="U352" s="41">
        <f t="shared" si="150"/>
        <v>0</v>
      </c>
      <c r="V352" s="47"/>
      <c r="W352" s="74"/>
      <c r="X352" s="74"/>
      <c r="Y352" s="41">
        <f t="shared" si="143"/>
        <v>0</v>
      </c>
      <c r="Z352" s="42"/>
      <c r="AA352" s="16"/>
      <c r="AB352" s="17"/>
      <c r="AC352" s="41">
        <f t="shared" si="135"/>
        <v>0</v>
      </c>
      <c r="AD352" s="42"/>
      <c r="AE352" s="42"/>
      <c r="AF352" s="75">
        <f>Table1[[#This Row],[Column33]]*Table1[[#This Row],[Column10]]</f>
        <v>0</v>
      </c>
      <c r="AG352" s="42"/>
      <c r="AH352" s="73"/>
    </row>
    <row r="353" spans="1:34" s="5" customFormat="1" ht="40.5" customHeight="1">
      <c r="A353" s="71"/>
      <c r="B353" s="43"/>
      <c r="C353" s="43" t="s">
        <v>348</v>
      </c>
      <c r="D353" s="35" t="s">
        <v>334</v>
      </c>
      <c r="E353" s="35" t="s">
        <v>309</v>
      </c>
      <c r="F353" s="35" t="s">
        <v>95</v>
      </c>
      <c r="G353" s="35"/>
      <c r="H353" s="104">
        <v>1</v>
      </c>
      <c r="I353" s="104">
        <v>19</v>
      </c>
      <c r="J353" s="35">
        <f t="shared" si="144"/>
        <v>19</v>
      </c>
      <c r="K353" s="41">
        <f t="shared" si="145"/>
        <v>19</v>
      </c>
      <c r="L353" s="42">
        <v>1</v>
      </c>
      <c r="M353" s="41">
        <f t="shared" si="146"/>
        <v>19</v>
      </c>
      <c r="N353" s="42">
        <v>1</v>
      </c>
      <c r="O353" s="41">
        <f t="shared" si="147"/>
        <v>19</v>
      </c>
      <c r="P353" s="42">
        <v>1</v>
      </c>
      <c r="Q353" s="41">
        <f t="shared" si="148"/>
        <v>11.4</v>
      </c>
      <c r="R353" s="42">
        <v>0.6</v>
      </c>
      <c r="S353" s="41">
        <f t="shared" si="149"/>
        <v>2.85</v>
      </c>
      <c r="T353" s="42">
        <v>0.15</v>
      </c>
      <c r="U353" s="41">
        <f t="shared" si="150"/>
        <v>0</v>
      </c>
      <c r="V353" s="47"/>
      <c r="W353" s="74"/>
      <c r="X353" s="74"/>
      <c r="Y353" s="41">
        <f t="shared" si="143"/>
        <v>0</v>
      </c>
      <c r="Z353" s="42"/>
      <c r="AA353" s="16"/>
      <c r="AB353" s="17"/>
      <c r="AC353" s="41">
        <f t="shared" si="135"/>
        <v>0</v>
      </c>
      <c r="AD353" s="42"/>
      <c r="AE353" s="42"/>
      <c r="AF353" s="75">
        <f>Table1[[#This Row],[Column33]]*Table1[[#This Row],[Column10]]</f>
        <v>0</v>
      </c>
      <c r="AG353" s="42"/>
      <c r="AH353" s="73"/>
    </row>
    <row r="354" spans="1:34" s="5" customFormat="1" ht="40.5" customHeight="1">
      <c r="A354" s="71"/>
      <c r="B354" s="43"/>
      <c r="C354" s="43" t="s">
        <v>348</v>
      </c>
      <c r="D354" s="35" t="s">
        <v>334</v>
      </c>
      <c r="E354" s="35" t="s">
        <v>310</v>
      </c>
      <c r="F354" s="35" t="s">
        <v>95</v>
      </c>
      <c r="G354" s="35"/>
      <c r="H354" s="104">
        <v>1</v>
      </c>
      <c r="I354" s="104">
        <v>21.7</v>
      </c>
      <c r="J354" s="35">
        <f t="shared" si="144"/>
        <v>21.7</v>
      </c>
      <c r="K354" s="41">
        <f t="shared" si="145"/>
        <v>21.7</v>
      </c>
      <c r="L354" s="42">
        <v>1</v>
      </c>
      <c r="M354" s="41">
        <f t="shared" si="146"/>
        <v>21.7</v>
      </c>
      <c r="N354" s="42">
        <v>1</v>
      </c>
      <c r="O354" s="41">
        <f t="shared" si="147"/>
        <v>21.7</v>
      </c>
      <c r="P354" s="42">
        <v>1</v>
      </c>
      <c r="Q354" s="41">
        <f t="shared" si="148"/>
        <v>13.02</v>
      </c>
      <c r="R354" s="42">
        <v>0.6</v>
      </c>
      <c r="S354" s="41">
        <f t="shared" si="149"/>
        <v>3.2549999999999999</v>
      </c>
      <c r="T354" s="42">
        <v>0.15</v>
      </c>
      <c r="U354" s="41">
        <f t="shared" si="150"/>
        <v>0</v>
      </c>
      <c r="V354" s="47"/>
      <c r="W354" s="74"/>
      <c r="X354" s="74"/>
      <c r="Y354" s="41">
        <f t="shared" si="143"/>
        <v>0</v>
      </c>
      <c r="Z354" s="42"/>
      <c r="AA354" s="16"/>
      <c r="AB354" s="17"/>
      <c r="AC354" s="41">
        <f t="shared" si="135"/>
        <v>0</v>
      </c>
      <c r="AD354" s="42"/>
      <c r="AE354" s="42"/>
      <c r="AF354" s="75">
        <f>Table1[[#This Row],[Column33]]*Table1[[#This Row],[Column10]]</f>
        <v>0</v>
      </c>
      <c r="AG354" s="42"/>
      <c r="AH354" s="73"/>
    </row>
    <row r="355" spans="1:34" s="5" customFormat="1" ht="40.5" customHeight="1">
      <c r="A355" s="71"/>
      <c r="B355" s="43"/>
      <c r="C355" s="43" t="s">
        <v>348</v>
      </c>
      <c r="D355" s="35" t="s">
        <v>334</v>
      </c>
      <c r="E355" s="35" t="s">
        <v>311</v>
      </c>
      <c r="F355" s="35" t="s">
        <v>95</v>
      </c>
      <c r="G355" s="35"/>
      <c r="H355" s="104">
        <v>2</v>
      </c>
      <c r="I355" s="104">
        <v>19</v>
      </c>
      <c r="J355" s="35">
        <f t="shared" si="144"/>
        <v>38</v>
      </c>
      <c r="K355" s="41">
        <f t="shared" si="145"/>
        <v>38</v>
      </c>
      <c r="L355" s="42">
        <v>1</v>
      </c>
      <c r="M355" s="41">
        <f t="shared" si="146"/>
        <v>38</v>
      </c>
      <c r="N355" s="42">
        <v>1</v>
      </c>
      <c r="O355" s="41">
        <f t="shared" si="147"/>
        <v>38</v>
      </c>
      <c r="P355" s="42">
        <v>1</v>
      </c>
      <c r="Q355" s="41">
        <f t="shared" si="148"/>
        <v>22.8</v>
      </c>
      <c r="R355" s="42">
        <v>0.6</v>
      </c>
      <c r="S355" s="41">
        <f t="shared" si="149"/>
        <v>5.7</v>
      </c>
      <c r="T355" s="42">
        <v>0.15</v>
      </c>
      <c r="U355" s="41">
        <f t="shared" si="150"/>
        <v>0</v>
      </c>
      <c r="V355" s="47"/>
      <c r="W355" s="74"/>
      <c r="X355" s="74"/>
      <c r="Y355" s="41">
        <f t="shared" si="143"/>
        <v>0</v>
      </c>
      <c r="Z355" s="42"/>
      <c r="AA355" s="16"/>
      <c r="AB355" s="17"/>
      <c r="AC355" s="41">
        <f t="shared" si="135"/>
        <v>0</v>
      </c>
      <c r="AD355" s="42"/>
      <c r="AE355" s="42"/>
      <c r="AF355" s="75">
        <f>Table1[[#This Row],[Column33]]*Table1[[#This Row],[Column10]]</f>
        <v>0</v>
      </c>
      <c r="AG355" s="42"/>
      <c r="AH355" s="73"/>
    </row>
    <row r="356" spans="1:34" s="5" customFormat="1" ht="40.5" customHeight="1">
      <c r="A356" s="71"/>
      <c r="B356" s="43"/>
      <c r="C356" s="43" t="s">
        <v>348</v>
      </c>
      <c r="D356" s="35" t="s">
        <v>334</v>
      </c>
      <c r="E356" s="35" t="s">
        <v>312</v>
      </c>
      <c r="F356" s="35" t="s">
        <v>95</v>
      </c>
      <c r="G356" s="35"/>
      <c r="H356" s="104">
        <v>1</v>
      </c>
      <c r="I356" s="104">
        <v>10.199999999999999</v>
      </c>
      <c r="J356" s="35">
        <f t="shared" si="144"/>
        <v>10.199999999999999</v>
      </c>
      <c r="K356" s="41">
        <f t="shared" si="145"/>
        <v>10.199999999999999</v>
      </c>
      <c r="L356" s="42">
        <v>1</v>
      </c>
      <c r="M356" s="41">
        <f t="shared" si="146"/>
        <v>10.199999999999999</v>
      </c>
      <c r="N356" s="42">
        <v>1</v>
      </c>
      <c r="O356" s="41">
        <f t="shared" si="147"/>
        <v>10.199999999999999</v>
      </c>
      <c r="P356" s="42">
        <v>1</v>
      </c>
      <c r="Q356" s="41">
        <f t="shared" si="148"/>
        <v>6.1199999999999992</v>
      </c>
      <c r="R356" s="42">
        <v>0.6</v>
      </c>
      <c r="S356" s="41">
        <f t="shared" si="149"/>
        <v>1.5299999999999998</v>
      </c>
      <c r="T356" s="42">
        <v>0.15</v>
      </c>
      <c r="U356" s="41">
        <f t="shared" si="150"/>
        <v>0</v>
      </c>
      <c r="V356" s="47"/>
      <c r="W356" s="74"/>
      <c r="X356" s="74"/>
      <c r="Y356" s="41">
        <f t="shared" si="143"/>
        <v>0</v>
      </c>
      <c r="Z356" s="42"/>
      <c r="AA356" s="16"/>
      <c r="AB356" s="17"/>
      <c r="AC356" s="41">
        <f t="shared" si="135"/>
        <v>0</v>
      </c>
      <c r="AD356" s="42"/>
      <c r="AE356" s="42"/>
      <c r="AF356" s="75">
        <f>Table1[[#This Row],[Column33]]*Table1[[#This Row],[Column10]]</f>
        <v>0</v>
      </c>
      <c r="AG356" s="42"/>
      <c r="AH356" s="73"/>
    </row>
    <row r="357" spans="1:34" s="5" customFormat="1" ht="40.5" customHeight="1">
      <c r="A357" s="71"/>
      <c r="B357" s="43"/>
      <c r="C357" s="43" t="s">
        <v>348</v>
      </c>
      <c r="D357" s="35" t="s">
        <v>334</v>
      </c>
      <c r="E357" s="35" t="s">
        <v>313</v>
      </c>
      <c r="F357" s="35" t="s">
        <v>95</v>
      </c>
      <c r="G357" s="35"/>
      <c r="H357" s="104">
        <v>2</v>
      </c>
      <c r="I357" s="104">
        <v>6.5</v>
      </c>
      <c r="J357" s="35">
        <f t="shared" si="144"/>
        <v>13</v>
      </c>
      <c r="K357" s="41">
        <f t="shared" si="145"/>
        <v>13</v>
      </c>
      <c r="L357" s="42">
        <v>1</v>
      </c>
      <c r="M357" s="41">
        <f t="shared" si="146"/>
        <v>13</v>
      </c>
      <c r="N357" s="42">
        <v>1</v>
      </c>
      <c r="O357" s="41">
        <f t="shared" si="147"/>
        <v>13</v>
      </c>
      <c r="P357" s="42">
        <v>1</v>
      </c>
      <c r="Q357" s="41">
        <f t="shared" si="148"/>
        <v>7.8</v>
      </c>
      <c r="R357" s="42">
        <v>0.6</v>
      </c>
      <c r="S357" s="41">
        <f t="shared" si="149"/>
        <v>1.95</v>
      </c>
      <c r="T357" s="42">
        <v>0.15</v>
      </c>
      <c r="U357" s="41">
        <f t="shared" si="150"/>
        <v>0</v>
      </c>
      <c r="V357" s="47"/>
      <c r="W357" s="74"/>
      <c r="X357" s="74"/>
      <c r="Y357" s="41">
        <f t="shared" si="143"/>
        <v>0</v>
      </c>
      <c r="Z357" s="42"/>
      <c r="AA357" s="16"/>
      <c r="AB357" s="17"/>
      <c r="AC357" s="41">
        <f t="shared" si="135"/>
        <v>0</v>
      </c>
      <c r="AD357" s="42"/>
      <c r="AE357" s="42"/>
      <c r="AF357" s="75">
        <f>Table1[[#This Row],[Column33]]*Table1[[#This Row],[Column10]]</f>
        <v>0</v>
      </c>
      <c r="AG357" s="42"/>
      <c r="AH357" s="73"/>
    </row>
    <row r="358" spans="1:34" s="5" customFormat="1" ht="40.5" customHeight="1">
      <c r="A358" s="71"/>
      <c r="B358" s="43"/>
      <c r="C358" s="43" t="s">
        <v>348</v>
      </c>
      <c r="D358" s="35" t="s">
        <v>334</v>
      </c>
      <c r="E358" s="35" t="s">
        <v>314</v>
      </c>
      <c r="F358" s="35" t="s">
        <v>95</v>
      </c>
      <c r="G358" s="35"/>
      <c r="H358" s="104">
        <v>2</v>
      </c>
      <c r="I358" s="104">
        <v>7.3</v>
      </c>
      <c r="J358" s="35">
        <f t="shared" si="144"/>
        <v>14.6</v>
      </c>
      <c r="K358" s="41">
        <f t="shared" si="145"/>
        <v>14.6</v>
      </c>
      <c r="L358" s="42">
        <v>1</v>
      </c>
      <c r="M358" s="41">
        <f t="shared" si="146"/>
        <v>14.6</v>
      </c>
      <c r="N358" s="42">
        <v>1</v>
      </c>
      <c r="O358" s="41">
        <f t="shared" si="147"/>
        <v>14.6</v>
      </c>
      <c r="P358" s="42">
        <v>1</v>
      </c>
      <c r="Q358" s="41">
        <f t="shared" si="148"/>
        <v>8.76</v>
      </c>
      <c r="R358" s="42">
        <v>0.6</v>
      </c>
      <c r="S358" s="41">
        <f t="shared" si="149"/>
        <v>2.19</v>
      </c>
      <c r="T358" s="42">
        <v>0.15</v>
      </c>
      <c r="U358" s="41">
        <f t="shared" si="150"/>
        <v>0</v>
      </c>
      <c r="V358" s="47"/>
      <c r="W358" s="74"/>
      <c r="X358" s="74"/>
      <c r="Y358" s="41">
        <f t="shared" si="143"/>
        <v>0</v>
      </c>
      <c r="Z358" s="42"/>
      <c r="AA358" s="16"/>
      <c r="AB358" s="17"/>
      <c r="AC358" s="41">
        <f t="shared" si="135"/>
        <v>0</v>
      </c>
      <c r="AD358" s="42"/>
      <c r="AE358" s="42"/>
      <c r="AF358" s="75">
        <f>Table1[[#This Row],[Column33]]*Table1[[#This Row],[Column10]]</f>
        <v>0</v>
      </c>
      <c r="AG358" s="42"/>
      <c r="AH358" s="73"/>
    </row>
    <row r="359" spans="1:34" s="5" customFormat="1" ht="40.5" customHeight="1">
      <c r="A359" s="71"/>
      <c r="B359" s="43"/>
      <c r="C359" s="43" t="s">
        <v>348</v>
      </c>
      <c r="D359" s="35" t="s">
        <v>334</v>
      </c>
      <c r="E359" s="35" t="s">
        <v>315</v>
      </c>
      <c r="F359" s="35" t="s">
        <v>95</v>
      </c>
      <c r="G359" s="35"/>
      <c r="H359" s="104">
        <v>4</v>
      </c>
      <c r="I359" s="104">
        <v>23.4</v>
      </c>
      <c r="J359" s="35">
        <f t="shared" si="144"/>
        <v>93.6</v>
      </c>
      <c r="K359" s="41">
        <f t="shared" si="145"/>
        <v>93.6</v>
      </c>
      <c r="L359" s="42">
        <v>1</v>
      </c>
      <c r="M359" s="41">
        <f t="shared" si="146"/>
        <v>93.6</v>
      </c>
      <c r="N359" s="42">
        <v>1</v>
      </c>
      <c r="O359" s="41">
        <f t="shared" si="147"/>
        <v>93.6</v>
      </c>
      <c r="P359" s="42">
        <v>1</v>
      </c>
      <c r="Q359" s="41">
        <f t="shared" si="148"/>
        <v>56.16</v>
      </c>
      <c r="R359" s="42">
        <v>0.6</v>
      </c>
      <c r="S359" s="41">
        <f t="shared" si="149"/>
        <v>14.04</v>
      </c>
      <c r="T359" s="42">
        <v>0.15</v>
      </c>
      <c r="U359" s="41">
        <f t="shared" si="150"/>
        <v>0</v>
      </c>
      <c r="V359" s="47"/>
      <c r="W359" s="74"/>
      <c r="X359" s="74"/>
      <c r="Y359" s="41">
        <f t="shared" si="143"/>
        <v>0</v>
      </c>
      <c r="Z359" s="42"/>
      <c r="AA359" s="16"/>
      <c r="AB359" s="17"/>
      <c r="AC359" s="41">
        <f t="shared" si="135"/>
        <v>0</v>
      </c>
      <c r="AD359" s="42"/>
      <c r="AE359" s="42"/>
      <c r="AF359" s="75">
        <f>Table1[[#This Row],[Column33]]*Table1[[#This Row],[Column10]]</f>
        <v>0</v>
      </c>
      <c r="AG359" s="42"/>
      <c r="AH359" s="73"/>
    </row>
    <row r="360" spans="1:34" s="5" customFormat="1" ht="40.5" customHeight="1">
      <c r="A360" s="71"/>
      <c r="B360" s="43"/>
      <c r="C360" s="43" t="s">
        <v>349</v>
      </c>
      <c r="D360" s="35" t="s">
        <v>334</v>
      </c>
      <c r="E360" s="35" t="s">
        <v>316</v>
      </c>
      <c r="F360" s="35" t="s">
        <v>337</v>
      </c>
      <c r="G360" s="35"/>
      <c r="H360" s="104">
        <v>2</v>
      </c>
      <c r="I360" s="104">
        <v>0.2</v>
      </c>
      <c r="J360" s="35">
        <f t="shared" si="144"/>
        <v>0.4</v>
      </c>
      <c r="K360" s="41">
        <f t="shared" si="145"/>
        <v>0.4</v>
      </c>
      <c r="L360" s="42">
        <v>1</v>
      </c>
      <c r="M360" s="41">
        <f t="shared" si="146"/>
        <v>0.4</v>
      </c>
      <c r="N360" s="42">
        <v>1</v>
      </c>
      <c r="O360" s="41">
        <f t="shared" si="147"/>
        <v>0.4</v>
      </c>
      <c r="P360" s="42">
        <v>1</v>
      </c>
      <c r="Q360" s="41">
        <f t="shared" si="148"/>
        <v>0.24</v>
      </c>
      <c r="R360" s="42">
        <v>0.6</v>
      </c>
      <c r="S360" s="41">
        <f t="shared" si="149"/>
        <v>0.06</v>
      </c>
      <c r="T360" s="42">
        <v>0.15</v>
      </c>
      <c r="U360" s="41">
        <f t="shared" si="150"/>
        <v>0</v>
      </c>
      <c r="V360" s="47"/>
      <c r="W360" s="74"/>
      <c r="X360" s="74"/>
      <c r="Y360" s="41">
        <f t="shared" si="143"/>
        <v>0</v>
      </c>
      <c r="Z360" s="42"/>
      <c r="AA360" s="16"/>
      <c r="AB360" s="17"/>
      <c r="AC360" s="41">
        <f t="shared" si="135"/>
        <v>0</v>
      </c>
      <c r="AD360" s="42"/>
      <c r="AE360" s="42"/>
      <c r="AF360" s="75">
        <f>Table1[[#This Row],[Column33]]*Table1[[#This Row],[Column10]]</f>
        <v>0</v>
      </c>
      <c r="AG360" s="42"/>
      <c r="AH360" s="73"/>
    </row>
    <row r="361" spans="1:34" s="5" customFormat="1" ht="40.5" customHeight="1">
      <c r="A361" s="71"/>
      <c r="B361" s="43"/>
      <c r="C361" s="43" t="s">
        <v>350</v>
      </c>
      <c r="D361" s="35" t="s">
        <v>334</v>
      </c>
      <c r="E361" s="35" t="s">
        <v>317</v>
      </c>
      <c r="F361" s="35" t="s">
        <v>338</v>
      </c>
      <c r="G361" s="35"/>
      <c r="H361" s="104">
        <v>1</v>
      </c>
      <c r="I361" s="104">
        <v>52.9</v>
      </c>
      <c r="J361" s="35">
        <f t="shared" si="144"/>
        <v>52.9</v>
      </c>
      <c r="K361" s="41">
        <f t="shared" si="145"/>
        <v>52.9</v>
      </c>
      <c r="L361" s="42">
        <v>1</v>
      </c>
      <c r="M361" s="41">
        <f t="shared" si="146"/>
        <v>52.9</v>
      </c>
      <c r="N361" s="42">
        <v>1</v>
      </c>
      <c r="O361" s="41">
        <f t="shared" si="147"/>
        <v>52.9</v>
      </c>
      <c r="P361" s="42">
        <v>1</v>
      </c>
      <c r="Q361" s="41">
        <f t="shared" si="148"/>
        <v>52.9</v>
      </c>
      <c r="R361" s="42">
        <v>1</v>
      </c>
      <c r="S361" s="41">
        <f t="shared" si="149"/>
        <v>7.9349999999999996</v>
      </c>
      <c r="T361" s="42">
        <v>0.15</v>
      </c>
      <c r="U361" s="41">
        <f t="shared" si="150"/>
        <v>0</v>
      </c>
      <c r="V361" s="47"/>
      <c r="W361" s="74"/>
      <c r="X361" s="74"/>
      <c r="Y361" s="41">
        <f t="shared" si="143"/>
        <v>0</v>
      </c>
      <c r="Z361" s="42"/>
      <c r="AA361" s="16"/>
      <c r="AB361" s="17"/>
      <c r="AC361" s="41">
        <f t="shared" si="135"/>
        <v>0</v>
      </c>
      <c r="AD361" s="42"/>
      <c r="AE361" s="42"/>
      <c r="AF361" s="75">
        <f>Table1[[#This Row],[Column33]]*Table1[[#This Row],[Column10]]</f>
        <v>0</v>
      </c>
      <c r="AG361" s="42"/>
      <c r="AH361" s="73"/>
    </row>
    <row r="362" spans="1:34" s="5" customFormat="1" ht="40.5" customHeight="1">
      <c r="A362" s="71"/>
      <c r="B362" s="43"/>
      <c r="C362" s="43" t="s">
        <v>350</v>
      </c>
      <c r="D362" s="35" t="s">
        <v>334</v>
      </c>
      <c r="E362" s="35" t="s">
        <v>318</v>
      </c>
      <c r="F362" s="35" t="s">
        <v>338</v>
      </c>
      <c r="G362" s="35"/>
      <c r="H362" s="104">
        <v>1</v>
      </c>
      <c r="I362" s="104">
        <v>23.8</v>
      </c>
      <c r="J362" s="35">
        <f t="shared" si="144"/>
        <v>23.8</v>
      </c>
      <c r="K362" s="41">
        <f t="shared" si="145"/>
        <v>23.8</v>
      </c>
      <c r="L362" s="42">
        <v>1</v>
      </c>
      <c r="M362" s="41">
        <f t="shared" si="146"/>
        <v>23.8</v>
      </c>
      <c r="N362" s="42">
        <v>1</v>
      </c>
      <c r="O362" s="41">
        <f t="shared" si="147"/>
        <v>23.8</v>
      </c>
      <c r="P362" s="42">
        <v>1</v>
      </c>
      <c r="Q362" s="41">
        <f t="shared" si="148"/>
        <v>14.28</v>
      </c>
      <c r="R362" s="42">
        <v>0.6</v>
      </c>
      <c r="S362" s="41">
        <f t="shared" si="149"/>
        <v>3.57</v>
      </c>
      <c r="T362" s="42">
        <v>0.15</v>
      </c>
      <c r="U362" s="41">
        <f t="shared" si="150"/>
        <v>0</v>
      </c>
      <c r="V362" s="47"/>
      <c r="W362" s="74"/>
      <c r="X362" s="74"/>
      <c r="Y362" s="41">
        <f t="shared" si="143"/>
        <v>0</v>
      </c>
      <c r="Z362" s="42"/>
      <c r="AA362" s="16"/>
      <c r="AB362" s="17"/>
      <c r="AC362" s="41">
        <f t="shared" si="135"/>
        <v>0</v>
      </c>
      <c r="AD362" s="42"/>
      <c r="AE362" s="42"/>
      <c r="AF362" s="75">
        <f>Table1[[#This Row],[Column33]]*Table1[[#This Row],[Column10]]</f>
        <v>0</v>
      </c>
      <c r="AG362" s="42"/>
      <c r="AH362" s="73"/>
    </row>
    <row r="363" spans="1:34" s="5" customFormat="1" ht="40.5" customHeight="1">
      <c r="A363" s="71"/>
      <c r="B363" s="43"/>
      <c r="C363" s="43" t="s">
        <v>350</v>
      </c>
      <c r="D363" s="35" t="s">
        <v>334</v>
      </c>
      <c r="E363" s="35" t="s">
        <v>319</v>
      </c>
      <c r="F363" s="35" t="s">
        <v>338</v>
      </c>
      <c r="G363" s="35"/>
      <c r="H363" s="104">
        <v>1</v>
      </c>
      <c r="I363" s="104">
        <v>97</v>
      </c>
      <c r="J363" s="35">
        <f t="shared" si="144"/>
        <v>97</v>
      </c>
      <c r="K363" s="41">
        <f t="shared" si="145"/>
        <v>97</v>
      </c>
      <c r="L363" s="42">
        <v>1</v>
      </c>
      <c r="M363" s="41">
        <f t="shared" si="146"/>
        <v>97</v>
      </c>
      <c r="N363" s="42">
        <v>1</v>
      </c>
      <c r="O363" s="41">
        <f t="shared" si="147"/>
        <v>97</v>
      </c>
      <c r="P363" s="42">
        <v>1</v>
      </c>
      <c r="Q363" s="41">
        <f t="shared" si="148"/>
        <v>97</v>
      </c>
      <c r="R363" s="42">
        <v>1</v>
      </c>
      <c r="S363" s="41">
        <f t="shared" si="149"/>
        <v>14.549999999999999</v>
      </c>
      <c r="T363" s="42">
        <v>0.15</v>
      </c>
      <c r="U363" s="41">
        <f t="shared" si="150"/>
        <v>0</v>
      </c>
      <c r="V363" s="47"/>
      <c r="W363" s="74"/>
      <c r="X363" s="74"/>
      <c r="Y363" s="41">
        <f t="shared" si="143"/>
        <v>0</v>
      </c>
      <c r="Z363" s="42"/>
      <c r="AA363" s="16"/>
      <c r="AB363" s="17"/>
      <c r="AC363" s="41">
        <f t="shared" si="135"/>
        <v>0</v>
      </c>
      <c r="AD363" s="42"/>
      <c r="AE363" s="42"/>
      <c r="AF363" s="75">
        <f>Table1[[#This Row],[Column33]]*Table1[[#This Row],[Column10]]</f>
        <v>0</v>
      </c>
      <c r="AG363" s="42"/>
      <c r="AH363" s="73"/>
    </row>
    <row r="364" spans="1:34" s="5" customFormat="1" ht="40.5" customHeight="1">
      <c r="A364" s="71"/>
      <c r="B364" s="43"/>
      <c r="C364" s="43" t="s">
        <v>350</v>
      </c>
      <c r="D364" s="35" t="s">
        <v>334</v>
      </c>
      <c r="E364" s="35" t="s">
        <v>320</v>
      </c>
      <c r="F364" s="35" t="s">
        <v>338</v>
      </c>
      <c r="G364" s="35"/>
      <c r="H364" s="104">
        <v>1</v>
      </c>
      <c r="I364" s="104">
        <v>63.1</v>
      </c>
      <c r="J364" s="35">
        <f t="shared" si="144"/>
        <v>63.1</v>
      </c>
      <c r="K364" s="41">
        <f t="shared" si="145"/>
        <v>63.1</v>
      </c>
      <c r="L364" s="42">
        <v>1</v>
      </c>
      <c r="M364" s="41">
        <f t="shared" si="146"/>
        <v>63.1</v>
      </c>
      <c r="N364" s="42">
        <v>1</v>
      </c>
      <c r="O364" s="41">
        <f t="shared" si="147"/>
        <v>63.1</v>
      </c>
      <c r="P364" s="42">
        <v>1</v>
      </c>
      <c r="Q364" s="41">
        <f t="shared" si="148"/>
        <v>37.86</v>
      </c>
      <c r="R364" s="42">
        <v>0.6</v>
      </c>
      <c r="S364" s="41">
        <f t="shared" si="149"/>
        <v>9.4649999999999999</v>
      </c>
      <c r="T364" s="42">
        <v>0.15</v>
      </c>
      <c r="U364" s="41">
        <f t="shared" si="150"/>
        <v>0</v>
      </c>
      <c r="V364" s="47"/>
      <c r="W364" s="74"/>
      <c r="X364" s="74"/>
      <c r="Y364" s="41">
        <f t="shared" si="143"/>
        <v>0</v>
      </c>
      <c r="Z364" s="42"/>
      <c r="AA364" s="16"/>
      <c r="AB364" s="17"/>
      <c r="AC364" s="41">
        <f t="shared" si="135"/>
        <v>0</v>
      </c>
      <c r="AD364" s="42"/>
      <c r="AE364" s="42"/>
      <c r="AF364" s="75">
        <f>Table1[[#This Row],[Column33]]*Table1[[#This Row],[Column10]]</f>
        <v>0</v>
      </c>
      <c r="AG364" s="42"/>
      <c r="AH364" s="73"/>
    </row>
    <row r="365" spans="1:34" s="5" customFormat="1" ht="40.5" customHeight="1">
      <c r="A365" s="71"/>
      <c r="B365" s="43"/>
      <c r="C365" s="43" t="s">
        <v>350</v>
      </c>
      <c r="D365" s="35" t="s">
        <v>334</v>
      </c>
      <c r="E365" s="35" t="s">
        <v>321</v>
      </c>
      <c r="F365" s="35" t="s">
        <v>338</v>
      </c>
      <c r="G365" s="35"/>
      <c r="H365" s="104">
        <v>1</v>
      </c>
      <c r="I365" s="104">
        <v>52.6</v>
      </c>
      <c r="J365" s="35">
        <f t="shared" si="144"/>
        <v>52.6</v>
      </c>
      <c r="K365" s="41">
        <f t="shared" si="145"/>
        <v>52.6</v>
      </c>
      <c r="L365" s="42">
        <v>1</v>
      </c>
      <c r="M365" s="41">
        <f t="shared" si="146"/>
        <v>52.6</v>
      </c>
      <c r="N365" s="42">
        <v>1</v>
      </c>
      <c r="O365" s="41">
        <f t="shared" si="147"/>
        <v>52.6</v>
      </c>
      <c r="P365" s="42">
        <v>1</v>
      </c>
      <c r="Q365" s="41">
        <f t="shared" si="148"/>
        <v>52.6</v>
      </c>
      <c r="R365" s="42">
        <v>1</v>
      </c>
      <c r="S365" s="41">
        <f t="shared" si="149"/>
        <v>7.89</v>
      </c>
      <c r="T365" s="42">
        <v>0.15</v>
      </c>
      <c r="U365" s="41">
        <f t="shared" si="150"/>
        <v>0</v>
      </c>
      <c r="V365" s="47"/>
      <c r="W365" s="74"/>
      <c r="X365" s="74"/>
      <c r="Y365" s="41">
        <f t="shared" si="143"/>
        <v>0</v>
      </c>
      <c r="Z365" s="42"/>
      <c r="AA365" s="16"/>
      <c r="AB365" s="17"/>
      <c r="AC365" s="41">
        <f t="shared" si="135"/>
        <v>0</v>
      </c>
      <c r="AD365" s="42"/>
      <c r="AE365" s="42"/>
      <c r="AF365" s="75">
        <f>Table1[[#This Row],[Column33]]*Table1[[#This Row],[Column10]]</f>
        <v>0</v>
      </c>
      <c r="AG365" s="42"/>
      <c r="AH365" s="73"/>
    </row>
    <row r="366" spans="1:34" s="5" customFormat="1" ht="40.5" customHeight="1">
      <c r="A366" s="71"/>
      <c r="B366" s="43"/>
      <c r="C366" s="43" t="s">
        <v>350</v>
      </c>
      <c r="D366" s="35" t="s">
        <v>334</v>
      </c>
      <c r="E366" s="35" t="s">
        <v>322</v>
      </c>
      <c r="F366" s="35" t="s">
        <v>338</v>
      </c>
      <c r="G366" s="35"/>
      <c r="H366" s="104">
        <v>2</v>
      </c>
      <c r="I366" s="104">
        <v>48.9</v>
      </c>
      <c r="J366" s="35">
        <f t="shared" si="144"/>
        <v>97.8</v>
      </c>
      <c r="K366" s="41">
        <f t="shared" si="145"/>
        <v>97.8</v>
      </c>
      <c r="L366" s="42">
        <v>1</v>
      </c>
      <c r="M366" s="41">
        <f t="shared" si="146"/>
        <v>97.8</v>
      </c>
      <c r="N366" s="42">
        <v>1</v>
      </c>
      <c r="O366" s="41">
        <f t="shared" si="147"/>
        <v>97.8</v>
      </c>
      <c r="P366" s="42">
        <v>1</v>
      </c>
      <c r="Q366" s="41">
        <f t="shared" si="148"/>
        <v>97.8</v>
      </c>
      <c r="R366" s="42">
        <v>1</v>
      </c>
      <c r="S366" s="41">
        <f t="shared" si="149"/>
        <v>14.669999999999998</v>
      </c>
      <c r="T366" s="42">
        <v>0.15</v>
      </c>
      <c r="U366" s="41">
        <f t="shared" si="150"/>
        <v>0</v>
      </c>
      <c r="V366" s="47"/>
      <c r="W366" s="74"/>
      <c r="X366" s="74"/>
      <c r="Y366" s="41">
        <f t="shared" si="143"/>
        <v>0</v>
      </c>
      <c r="Z366" s="42"/>
      <c r="AA366" s="16"/>
      <c r="AB366" s="17"/>
      <c r="AC366" s="41">
        <f t="shared" si="135"/>
        <v>0</v>
      </c>
      <c r="AD366" s="42"/>
      <c r="AE366" s="42"/>
      <c r="AF366" s="75">
        <f>Table1[[#This Row],[Column33]]*Table1[[#This Row],[Column10]]</f>
        <v>0</v>
      </c>
      <c r="AG366" s="42"/>
      <c r="AH366" s="73"/>
    </row>
    <row r="367" spans="1:34" s="5" customFormat="1" ht="40.5" customHeight="1">
      <c r="A367" s="71"/>
      <c r="B367" s="43"/>
      <c r="C367" s="43" t="s">
        <v>350</v>
      </c>
      <c r="D367" s="35" t="s">
        <v>334</v>
      </c>
      <c r="E367" s="35" t="s">
        <v>323</v>
      </c>
      <c r="F367" s="35" t="s">
        <v>338</v>
      </c>
      <c r="G367" s="35"/>
      <c r="H367" s="104">
        <v>2</v>
      </c>
      <c r="I367" s="104">
        <v>27.5</v>
      </c>
      <c r="J367" s="35">
        <f t="shared" si="144"/>
        <v>55</v>
      </c>
      <c r="K367" s="41">
        <f t="shared" si="145"/>
        <v>55</v>
      </c>
      <c r="L367" s="42">
        <v>1</v>
      </c>
      <c r="M367" s="41">
        <f t="shared" si="146"/>
        <v>55</v>
      </c>
      <c r="N367" s="42">
        <v>1</v>
      </c>
      <c r="O367" s="41">
        <f t="shared" si="147"/>
        <v>55</v>
      </c>
      <c r="P367" s="42">
        <v>1</v>
      </c>
      <c r="Q367" s="41">
        <f t="shared" si="148"/>
        <v>55</v>
      </c>
      <c r="R367" s="42">
        <v>1</v>
      </c>
      <c r="S367" s="41">
        <f t="shared" si="149"/>
        <v>8.25</v>
      </c>
      <c r="T367" s="42">
        <v>0.15</v>
      </c>
      <c r="U367" s="41">
        <f t="shared" si="150"/>
        <v>0</v>
      </c>
      <c r="V367" s="47"/>
      <c r="W367" s="74"/>
      <c r="X367" s="74"/>
      <c r="Y367" s="41">
        <f t="shared" si="143"/>
        <v>0</v>
      </c>
      <c r="Z367" s="42"/>
      <c r="AA367" s="16"/>
      <c r="AB367" s="17"/>
      <c r="AC367" s="41">
        <f t="shared" si="135"/>
        <v>0</v>
      </c>
      <c r="AD367" s="42"/>
      <c r="AE367" s="42"/>
      <c r="AF367" s="75">
        <f>Table1[[#This Row],[Column33]]*Table1[[#This Row],[Column10]]</f>
        <v>0</v>
      </c>
      <c r="AG367" s="42"/>
      <c r="AH367" s="73"/>
    </row>
    <row r="368" spans="1:34" s="5" customFormat="1" ht="40.5" customHeight="1">
      <c r="A368" s="71"/>
      <c r="B368" s="43"/>
      <c r="C368" s="43" t="s">
        <v>350</v>
      </c>
      <c r="D368" s="35" t="s">
        <v>334</v>
      </c>
      <c r="E368" s="35" t="s">
        <v>324</v>
      </c>
      <c r="F368" s="35" t="s">
        <v>338</v>
      </c>
      <c r="G368" s="35"/>
      <c r="H368" s="104">
        <v>1</v>
      </c>
      <c r="I368" s="104">
        <v>42.1</v>
      </c>
      <c r="J368" s="35">
        <f t="shared" si="144"/>
        <v>42.1</v>
      </c>
      <c r="K368" s="41">
        <f t="shared" si="145"/>
        <v>42.1</v>
      </c>
      <c r="L368" s="42">
        <v>1</v>
      </c>
      <c r="M368" s="41">
        <f t="shared" si="146"/>
        <v>42.1</v>
      </c>
      <c r="N368" s="42">
        <v>1</v>
      </c>
      <c r="O368" s="41">
        <f t="shared" si="147"/>
        <v>42.1</v>
      </c>
      <c r="P368" s="42">
        <v>1</v>
      </c>
      <c r="Q368" s="41">
        <f t="shared" si="148"/>
        <v>12.63</v>
      </c>
      <c r="R368" s="42">
        <v>0.3</v>
      </c>
      <c r="S368" s="41">
        <f t="shared" si="149"/>
        <v>4.21</v>
      </c>
      <c r="T368" s="42">
        <v>0.1</v>
      </c>
      <c r="U368" s="41">
        <f t="shared" si="150"/>
        <v>0</v>
      </c>
      <c r="V368" s="47"/>
      <c r="W368" s="74"/>
      <c r="X368" s="74"/>
      <c r="Y368" s="41">
        <f t="shared" si="143"/>
        <v>0</v>
      </c>
      <c r="Z368" s="42"/>
      <c r="AA368" s="16"/>
      <c r="AB368" s="17"/>
      <c r="AC368" s="41">
        <f t="shared" si="135"/>
        <v>0</v>
      </c>
      <c r="AD368" s="42"/>
      <c r="AE368" s="42"/>
      <c r="AF368" s="75">
        <f>Table1[[#This Row],[Column33]]*Table1[[#This Row],[Column10]]</f>
        <v>0</v>
      </c>
      <c r="AG368" s="42"/>
      <c r="AH368" s="73"/>
    </row>
    <row r="369" spans="1:34" s="5" customFormat="1" ht="40.5" customHeight="1">
      <c r="A369" s="71"/>
      <c r="B369" s="43"/>
      <c r="C369" s="43" t="s">
        <v>350</v>
      </c>
      <c r="D369" s="35" t="s">
        <v>334</v>
      </c>
      <c r="E369" s="35" t="s">
        <v>325</v>
      </c>
      <c r="F369" s="35" t="s">
        <v>338</v>
      </c>
      <c r="G369" s="35"/>
      <c r="H369" s="104">
        <v>1</v>
      </c>
      <c r="I369" s="104">
        <v>19.3</v>
      </c>
      <c r="J369" s="35">
        <f t="shared" si="144"/>
        <v>19.3</v>
      </c>
      <c r="K369" s="41">
        <f t="shared" si="145"/>
        <v>19.3</v>
      </c>
      <c r="L369" s="42">
        <v>1</v>
      </c>
      <c r="M369" s="41">
        <f t="shared" si="146"/>
        <v>19.3</v>
      </c>
      <c r="N369" s="42">
        <v>1</v>
      </c>
      <c r="O369" s="41">
        <f t="shared" si="147"/>
        <v>19.3</v>
      </c>
      <c r="P369" s="42">
        <v>1</v>
      </c>
      <c r="Q369" s="41">
        <f t="shared" si="148"/>
        <v>5.79</v>
      </c>
      <c r="R369" s="42">
        <v>0.3</v>
      </c>
      <c r="S369" s="41">
        <f t="shared" si="149"/>
        <v>1.9300000000000002</v>
      </c>
      <c r="T369" s="42">
        <v>0.1</v>
      </c>
      <c r="U369" s="41">
        <f t="shared" si="150"/>
        <v>0</v>
      </c>
      <c r="V369" s="47"/>
      <c r="W369" s="74"/>
      <c r="X369" s="74"/>
      <c r="Y369" s="41">
        <f t="shared" si="143"/>
        <v>0</v>
      </c>
      <c r="Z369" s="42"/>
      <c r="AA369" s="16"/>
      <c r="AB369" s="17"/>
      <c r="AC369" s="41">
        <f t="shared" si="135"/>
        <v>0</v>
      </c>
      <c r="AD369" s="42"/>
      <c r="AE369" s="42"/>
      <c r="AF369" s="75">
        <f>Table1[[#This Row],[Column33]]*Table1[[#This Row],[Column10]]</f>
        <v>0</v>
      </c>
      <c r="AG369" s="42"/>
      <c r="AH369" s="73"/>
    </row>
    <row r="370" spans="1:34" s="5" customFormat="1" ht="40.5" customHeight="1">
      <c r="A370" s="71"/>
      <c r="B370" s="43"/>
      <c r="C370" s="43" t="s">
        <v>350</v>
      </c>
      <c r="D370" s="35" t="s">
        <v>334</v>
      </c>
      <c r="E370" s="35" t="s">
        <v>326</v>
      </c>
      <c r="F370" s="35" t="s">
        <v>338</v>
      </c>
      <c r="G370" s="35"/>
      <c r="H370" s="104">
        <v>1</v>
      </c>
      <c r="I370" s="104">
        <v>103.5</v>
      </c>
      <c r="J370" s="35">
        <f t="shared" si="144"/>
        <v>103.5</v>
      </c>
      <c r="K370" s="41">
        <f t="shared" si="145"/>
        <v>103.5</v>
      </c>
      <c r="L370" s="42">
        <v>1</v>
      </c>
      <c r="M370" s="41">
        <f t="shared" si="146"/>
        <v>103.5</v>
      </c>
      <c r="N370" s="42">
        <v>1</v>
      </c>
      <c r="O370" s="41">
        <f t="shared" si="147"/>
        <v>103.5</v>
      </c>
      <c r="P370" s="42">
        <v>1</v>
      </c>
      <c r="Q370" s="41">
        <f t="shared" si="148"/>
        <v>103.5</v>
      </c>
      <c r="R370" s="42">
        <v>1</v>
      </c>
      <c r="S370" s="41">
        <f t="shared" si="149"/>
        <v>10.350000000000001</v>
      </c>
      <c r="T370" s="42">
        <v>0.1</v>
      </c>
      <c r="U370" s="41">
        <f t="shared" si="150"/>
        <v>0</v>
      </c>
      <c r="V370" s="47"/>
      <c r="W370" s="74"/>
      <c r="X370" s="74"/>
      <c r="Y370" s="41">
        <f t="shared" si="143"/>
        <v>0</v>
      </c>
      <c r="Z370" s="42"/>
      <c r="AA370" s="16"/>
      <c r="AB370" s="17"/>
      <c r="AC370" s="41">
        <f t="shared" si="135"/>
        <v>0</v>
      </c>
      <c r="AD370" s="42"/>
      <c r="AE370" s="42"/>
      <c r="AF370" s="75">
        <f>Table1[[#This Row],[Column33]]*Table1[[#This Row],[Column10]]</f>
        <v>0</v>
      </c>
      <c r="AG370" s="42"/>
      <c r="AH370" s="73"/>
    </row>
    <row r="371" spans="1:34" s="5" customFormat="1" ht="40.5" customHeight="1">
      <c r="A371" s="71"/>
      <c r="B371" s="43"/>
      <c r="C371" s="43" t="s">
        <v>215</v>
      </c>
      <c r="D371" s="35" t="s">
        <v>334</v>
      </c>
      <c r="E371" s="35" t="s">
        <v>327</v>
      </c>
      <c r="F371" s="35" t="s">
        <v>339</v>
      </c>
      <c r="G371" s="35"/>
      <c r="H371" s="104">
        <v>1</v>
      </c>
      <c r="I371" s="104">
        <v>290.8</v>
      </c>
      <c r="J371" s="35">
        <f t="shared" si="144"/>
        <v>290.8</v>
      </c>
      <c r="K371" s="41">
        <f t="shared" si="145"/>
        <v>290.8</v>
      </c>
      <c r="L371" s="42">
        <v>1</v>
      </c>
      <c r="M371" s="41">
        <f t="shared" si="146"/>
        <v>290.8</v>
      </c>
      <c r="N371" s="42">
        <v>1</v>
      </c>
      <c r="O371" s="41">
        <f t="shared" si="147"/>
        <v>290.8</v>
      </c>
      <c r="P371" s="42">
        <v>1</v>
      </c>
      <c r="Q371" s="41">
        <f t="shared" si="148"/>
        <v>87.24</v>
      </c>
      <c r="R371" s="42">
        <v>0.3</v>
      </c>
      <c r="S371" s="41">
        <f t="shared" si="149"/>
        <v>29.080000000000002</v>
      </c>
      <c r="T371" s="42">
        <v>0.1</v>
      </c>
      <c r="U371" s="41">
        <f t="shared" si="150"/>
        <v>0</v>
      </c>
      <c r="V371" s="47"/>
      <c r="W371" s="74"/>
      <c r="X371" s="74"/>
      <c r="Y371" s="41">
        <f t="shared" si="143"/>
        <v>0</v>
      </c>
      <c r="Z371" s="42"/>
      <c r="AA371" s="16"/>
      <c r="AB371" s="17"/>
      <c r="AC371" s="41">
        <f t="shared" si="135"/>
        <v>0</v>
      </c>
      <c r="AD371" s="42"/>
      <c r="AE371" s="42"/>
      <c r="AF371" s="75">
        <f>Table1[[#This Row],[Column33]]*Table1[[#This Row],[Column10]]</f>
        <v>0</v>
      </c>
      <c r="AG371" s="42"/>
      <c r="AH371" s="73"/>
    </row>
    <row r="372" spans="1:34" s="5" customFormat="1" ht="40.5" customHeight="1">
      <c r="A372" s="71"/>
      <c r="B372" s="43"/>
      <c r="C372" s="43" t="s">
        <v>215</v>
      </c>
      <c r="D372" s="35" t="s">
        <v>334</v>
      </c>
      <c r="E372" s="35" t="s">
        <v>328</v>
      </c>
      <c r="F372" s="35" t="s">
        <v>339</v>
      </c>
      <c r="G372" s="35"/>
      <c r="H372" s="104">
        <v>1</v>
      </c>
      <c r="I372" s="104">
        <v>227.1</v>
      </c>
      <c r="J372" s="35">
        <f t="shared" si="144"/>
        <v>227.1</v>
      </c>
      <c r="K372" s="41">
        <f t="shared" si="145"/>
        <v>227.1</v>
      </c>
      <c r="L372" s="42">
        <v>1</v>
      </c>
      <c r="M372" s="41">
        <f t="shared" si="146"/>
        <v>227.1</v>
      </c>
      <c r="N372" s="42">
        <v>1</v>
      </c>
      <c r="O372" s="41">
        <f t="shared" si="147"/>
        <v>227.1</v>
      </c>
      <c r="P372" s="42">
        <v>1</v>
      </c>
      <c r="Q372" s="41">
        <f t="shared" si="148"/>
        <v>68.13</v>
      </c>
      <c r="R372" s="42">
        <v>0.3</v>
      </c>
      <c r="S372" s="41">
        <f t="shared" si="149"/>
        <v>22.71</v>
      </c>
      <c r="T372" s="42">
        <v>0.1</v>
      </c>
      <c r="U372" s="41">
        <f t="shared" si="150"/>
        <v>0</v>
      </c>
      <c r="V372" s="47"/>
      <c r="W372" s="74"/>
      <c r="X372" s="74"/>
      <c r="Y372" s="41">
        <f t="shared" si="143"/>
        <v>0</v>
      </c>
      <c r="Z372" s="42"/>
      <c r="AA372" s="16"/>
      <c r="AB372" s="17"/>
      <c r="AC372" s="41">
        <f t="shared" si="135"/>
        <v>0</v>
      </c>
      <c r="AD372" s="42"/>
      <c r="AE372" s="42"/>
      <c r="AF372" s="75">
        <f>Table1[[#This Row],[Column33]]*Table1[[#This Row],[Column10]]</f>
        <v>0</v>
      </c>
      <c r="AG372" s="42"/>
      <c r="AH372" s="73"/>
    </row>
    <row r="373" spans="1:34" s="5" customFormat="1" ht="40.5" customHeight="1">
      <c r="A373" s="71"/>
      <c r="B373" s="43"/>
      <c r="C373" s="43" t="s">
        <v>351</v>
      </c>
      <c r="D373" s="35" t="s">
        <v>334</v>
      </c>
      <c r="E373" s="35" t="s">
        <v>329</v>
      </c>
      <c r="F373" s="35" t="s">
        <v>338</v>
      </c>
      <c r="G373" s="35"/>
      <c r="H373" s="104">
        <v>2</v>
      </c>
      <c r="I373" s="104">
        <v>2.8</v>
      </c>
      <c r="J373" s="35">
        <f t="shared" si="144"/>
        <v>5.6</v>
      </c>
      <c r="K373" s="41">
        <f t="shared" si="145"/>
        <v>5.6</v>
      </c>
      <c r="L373" s="42">
        <v>1</v>
      </c>
      <c r="M373" s="41">
        <f t="shared" si="146"/>
        <v>5.6</v>
      </c>
      <c r="N373" s="42">
        <v>1</v>
      </c>
      <c r="O373" s="41">
        <f t="shared" si="147"/>
        <v>5.6</v>
      </c>
      <c r="P373" s="42">
        <v>1</v>
      </c>
      <c r="Q373" s="41">
        <f t="shared" si="148"/>
        <v>1.68</v>
      </c>
      <c r="R373" s="42">
        <v>0.3</v>
      </c>
      <c r="S373" s="41">
        <f t="shared" si="149"/>
        <v>0.55999999999999994</v>
      </c>
      <c r="T373" s="42">
        <v>0.1</v>
      </c>
      <c r="U373" s="41">
        <f t="shared" si="150"/>
        <v>0</v>
      </c>
      <c r="V373" s="47"/>
      <c r="W373" s="74"/>
      <c r="X373" s="74"/>
      <c r="Y373" s="41">
        <f t="shared" si="143"/>
        <v>0</v>
      </c>
      <c r="Z373" s="42"/>
      <c r="AA373" s="16"/>
      <c r="AB373" s="17"/>
      <c r="AC373" s="41">
        <f t="shared" ref="AC373:AC403" si="151">AD373*$J373</f>
        <v>0</v>
      </c>
      <c r="AD373" s="42"/>
      <c r="AE373" s="42"/>
      <c r="AF373" s="75">
        <f>Table1[[#This Row],[Column33]]*Table1[[#This Row],[Column10]]</f>
        <v>0</v>
      </c>
      <c r="AG373" s="42"/>
      <c r="AH373" s="73"/>
    </row>
    <row r="374" spans="1:34" s="5" customFormat="1" ht="40.5" customHeight="1">
      <c r="A374" s="71"/>
      <c r="B374" s="43"/>
      <c r="C374" s="43" t="s">
        <v>352</v>
      </c>
      <c r="D374" s="35" t="s">
        <v>334</v>
      </c>
      <c r="E374" s="35" t="s">
        <v>330</v>
      </c>
      <c r="F374" s="35" t="s">
        <v>340</v>
      </c>
      <c r="G374" s="35"/>
      <c r="H374" s="104">
        <v>16</v>
      </c>
      <c r="I374" s="104">
        <v>14.2</v>
      </c>
      <c r="J374" s="35">
        <f t="shared" si="144"/>
        <v>227.2</v>
      </c>
      <c r="K374" s="41">
        <f t="shared" si="145"/>
        <v>227.2</v>
      </c>
      <c r="L374" s="42">
        <v>1</v>
      </c>
      <c r="M374" s="41">
        <f t="shared" si="146"/>
        <v>227.2</v>
      </c>
      <c r="N374" s="42">
        <v>1</v>
      </c>
      <c r="O374" s="41">
        <f t="shared" si="147"/>
        <v>227.2</v>
      </c>
      <c r="P374" s="42">
        <v>1</v>
      </c>
      <c r="Q374" s="41">
        <f t="shared" si="148"/>
        <v>68.16</v>
      </c>
      <c r="R374" s="42">
        <v>0.3</v>
      </c>
      <c r="S374" s="41">
        <f t="shared" si="149"/>
        <v>22.72</v>
      </c>
      <c r="T374" s="42">
        <v>0.1</v>
      </c>
      <c r="U374" s="41">
        <f t="shared" si="150"/>
        <v>0</v>
      </c>
      <c r="V374" s="47"/>
      <c r="W374" s="74"/>
      <c r="X374" s="74"/>
      <c r="Y374" s="41">
        <f t="shared" si="143"/>
        <v>0</v>
      </c>
      <c r="Z374" s="42"/>
      <c r="AA374" s="16"/>
      <c r="AB374" s="17"/>
      <c r="AC374" s="41">
        <f t="shared" si="151"/>
        <v>0</v>
      </c>
      <c r="AD374" s="42"/>
      <c r="AE374" s="42"/>
      <c r="AF374" s="75">
        <f>Table1[[#This Row],[Column33]]*Table1[[#This Row],[Column10]]</f>
        <v>0</v>
      </c>
      <c r="AG374" s="42"/>
      <c r="AH374" s="73"/>
    </row>
    <row r="375" spans="1:34" s="5" customFormat="1" ht="40.5" customHeight="1">
      <c r="A375" s="71"/>
      <c r="B375" s="43"/>
      <c r="C375" s="43" t="s">
        <v>352</v>
      </c>
      <c r="D375" s="35" t="s">
        <v>334</v>
      </c>
      <c r="E375" s="35" t="s">
        <v>331</v>
      </c>
      <c r="F375" s="35" t="s">
        <v>340</v>
      </c>
      <c r="G375" s="35"/>
      <c r="H375" s="104">
        <v>16</v>
      </c>
      <c r="I375" s="104">
        <v>14.2</v>
      </c>
      <c r="J375" s="35">
        <f t="shared" si="144"/>
        <v>227.2</v>
      </c>
      <c r="K375" s="41">
        <f t="shared" si="145"/>
        <v>227.2</v>
      </c>
      <c r="L375" s="42">
        <v>1</v>
      </c>
      <c r="M375" s="41">
        <f t="shared" si="146"/>
        <v>227.2</v>
      </c>
      <c r="N375" s="42">
        <v>1</v>
      </c>
      <c r="O375" s="41">
        <f t="shared" si="147"/>
        <v>227.2</v>
      </c>
      <c r="P375" s="42">
        <v>1</v>
      </c>
      <c r="Q375" s="41">
        <f t="shared" si="148"/>
        <v>68.16</v>
      </c>
      <c r="R375" s="42">
        <v>0.3</v>
      </c>
      <c r="S375" s="41">
        <f t="shared" si="149"/>
        <v>22.72</v>
      </c>
      <c r="T375" s="42">
        <v>0.1</v>
      </c>
      <c r="U375" s="41">
        <f t="shared" si="150"/>
        <v>0</v>
      </c>
      <c r="V375" s="47"/>
      <c r="W375" s="74"/>
      <c r="X375" s="74"/>
      <c r="Y375" s="41">
        <f t="shared" si="143"/>
        <v>0</v>
      </c>
      <c r="Z375" s="42"/>
      <c r="AA375" s="16"/>
      <c r="AB375" s="17"/>
      <c r="AC375" s="41">
        <f t="shared" si="151"/>
        <v>0</v>
      </c>
      <c r="AD375" s="42"/>
      <c r="AE375" s="42"/>
      <c r="AF375" s="75">
        <f>Table1[[#This Row],[Column33]]*Table1[[#This Row],[Column10]]</f>
        <v>0</v>
      </c>
      <c r="AG375" s="42"/>
      <c r="AH375" s="73"/>
    </row>
    <row r="376" spans="1:34" s="5" customFormat="1" ht="40.5" customHeight="1">
      <c r="A376" s="71"/>
      <c r="B376" s="43"/>
      <c r="C376" s="43" t="s">
        <v>353</v>
      </c>
      <c r="D376" s="35" t="s">
        <v>334</v>
      </c>
      <c r="E376" s="35" t="s">
        <v>332</v>
      </c>
      <c r="F376" s="35" t="s">
        <v>341</v>
      </c>
      <c r="G376" s="35"/>
      <c r="H376" s="104">
        <v>1</v>
      </c>
      <c r="I376" s="104">
        <v>5.2</v>
      </c>
      <c r="J376" s="35">
        <f t="shared" si="144"/>
        <v>5.2</v>
      </c>
      <c r="K376" s="41">
        <f t="shared" si="145"/>
        <v>5.2</v>
      </c>
      <c r="L376" s="42">
        <v>1</v>
      </c>
      <c r="M376" s="41">
        <f t="shared" si="146"/>
        <v>5.2</v>
      </c>
      <c r="N376" s="42">
        <v>1</v>
      </c>
      <c r="O376" s="41">
        <f t="shared" si="147"/>
        <v>5.2</v>
      </c>
      <c r="P376" s="42">
        <v>1</v>
      </c>
      <c r="Q376" s="41">
        <f t="shared" si="148"/>
        <v>1.56</v>
      </c>
      <c r="R376" s="42">
        <v>0.3</v>
      </c>
      <c r="S376" s="41">
        <f t="shared" si="149"/>
        <v>0.52</v>
      </c>
      <c r="T376" s="42">
        <v>0.1</v>
      </c>
      <c r="U376" s="41">
        <f t="shared" si="150"/>
        <v>0</v>
      </c>
      <c r="V376" s="47"/>
      <c r="W376" s="74"/>
      <c r="X376" s="74"/>
      <c r="Y376" s="41">
        <f t="shared" si="143"/>
        <v>0</v>
      </c>
      <c r="Z376" s="42"/>
      <c r="AA376" s="16"/>
      <c r="AB376" s="17"/>
      <c r="AC376" s="41">
        <f t="shared" si="151"/>
        <v>0</v>
      </c>
      <c r="AD376" s="42"/>
      <c r="AE376" s="42"/>
      <c r="AF376" s="75">
        <f>Table1[[#This Row],[Column33]]*Table1[[#This Row],[Column10]]</f>
        <v>0</v>
      </c>
      <c r="AG376" s="42"/>
      <c r="AH376" s="73"/>
    </row>
    <row r="377" spans="1:34" s="5" customFormat="1" ht="40.5" customHeight="1">
      <c r="A377" s="71"/>
      <c r="B377" s="43"/>
      <c r="C377" s="43" t="s">
        <v>353</v>
      </c>
      <c r="D377" s="35" t="s">
        <v>334</v>
      </c>
      <c r="E377" s="35" t="s">
        <v>333</v>
      </c>
      <c r="F377" s="35" t="s">
        <v>341</v>
      </c>
      <c r="G377" s="35"/>
      <c r="H377" s="104">
        <v>1</v>
      </c>
      <c r="I377" s="104">
        <v>5.2</v>
      </c>
      <c r="J377" s="35">
        <f t="shared" si="144"/>
        <v>5.2</v>
      </c>
      <c r="K377" s="41">
        <f t="shared" si="145"/>
        <v>5.2</v>
      </c>
      <c r="L377" s="42">
        <v>1</v>
      </c>
      <c r="M377" s="41">
        <f t="shared" si="146"/>
        <v>5.2</v>
      </c>
      <c r="N377" s="42">
        <v>1</v>
      </c>
      <c r="O377" s="41">
        <f t="shared" si="147"/>
        <v>5.2</v>
      </c>
      <c r="P377" s="42">
        <v>1</v>
      </c>
      <c r="Q377" s="41">
        <f t="shared" si="148"/>
        <v>1.56</v>
      </c>
      <c r="R377" s="42">
        <v>0.3</v>
      </c>
      <c r="S377" s="41">
        <f t="shared" si="149"/>
        <v>0.52</v>
      </c>
      <c r="T377" s="42">
        <v>0.1</v>
      </c>
      <c r="U377" s="41">
        <f t="shared" si="150"/>
        <v>0</v>
      </c>
      <c r="V377" s="47"/>
      <c r="W377" s="74"/>
      <c r="X377" s="74"/>
      <c r="Y377" s="41">
        <f t="shared" si="143"/>
        <v>0</v>
      </c>
      <c r="Z377" s="42"/>
      <c r="AA377" s="16"/>
      <c r="AB377" s="17"/>
      <c r="AC377" s="41">
        <f t="shared" si="151"/>
        <v>0</v>
      </c>
      <c r="AD377" s="42"/>
      <c r="AE377" s="42"/>
      <c r="AF377" s="75">
        <f>Table1[[#This Row],[Column33]]*Table1[[#This Row],[Column10]]</f>
        <v>0</v>
      </c>
      <c r="AG377" s="42"/>
      <c r="AH377" s="73"/>
    </row>
    <row r="378" spans="1:34" s="5" customFormat="1" ht="40.5" customHeight="1">
      <c r="A378" s="71"/>
      <c r="B378" s="43"/>
      <c r="C378" s="43" t="s">
        <v>354</v>
      </c>
      <c r="D378" s="35" t="s">
        <v>334</v>
      </c>
      <c r="E378" s="35" t="s">
        <v>251</v>
      </c>
      <c r="F378" s="35" t="s">
        <v>112</v>
      </c>
      <c r="G378" s="35"/>
      <c r="H378" s="104">
        <v>12</v>
      </c>
      <c r="I378" s="104">
        <v>20.9</v>
      </c>
      <c r="J378" s="35">
        <f t="shared" si="144"/>
        <v>250.79999999999998</v>
      </c>
      <c r="K378" s="41">
        <f t="shared" si="145"/>
        <v>250.79999999999998</v>
      </c>
      <c r="L378" s="42">
        <v>1</v>
      </c>
      <c r="M378" s="41">
        <f t="shared" si="146"/>
        <v>250.79999999999998</v>
      </c>
      <c r="N378" s="42">
        <v>1</v>
      </c>
      <c r="O378" s="41">
        <f t="shared" si="147"/>
        <v>250.79999999999998</v>
      </c>
      <c r="P378" s="42">
        <v>1</v>
      </c>
      <c r="Q378" s="41">
        <f t="shared" si="148"/>
        <v>250.79999999999998</v>
      </c>
      <c r="R378" s="42">
        <v>1</v>
      </c>
      <c r="S378" s="41">
        <f t="shared" si="149"/>
        <v>250.79999999999998</v>
      </c>
      <c r="T378" s="42">
        <v>1</v>
      </c>
      <c r="U378" s="41">
        <f t="shared" si="150"/>
        <v>250.79999999999998</v>
      </c>
      <c r="V378" s="42">
        <v>1</v>
      </c>
      <c r="W378" s="74"/>
      <c r="X378" s="74"/>
      <c r="Y378" s="41">
        <f t="shared" si="143"/>
        <v>0</v>
      </c>
      <c r="Z378" s="42"/>
      <c r="AA378" s="16"/>
      <c r="AB378" s="17"/>
      <c r="AC378" s="41">
        <f t="shared" si="151"/>
        <v>0</v>
      </c>
      <c r="AD378" s="42"/>
      <c r="AE378" s="42"/>
      <c r="AF378" s="75">
        <f>Table1[[#This Row],[Column33]]*Table1[[#This Row],[Column10]]</f>
        <v>0</v>
      </c>
      <c r="AG378" s="42"/>
      <c r="AH378" s="73"/>
    </row>
    <row r="379" spans="1:34" s="5" customFormat="1" ht="40.5" customHeight="1">
      <c r="A379" s="71"/>
      <c r="B379" s="43"/>
      <c r="C379" s="43" t="s">
        <v>355</v>
      </c>
      <c r="D379" s="35" t="s">
        <v>334</v>
      </c>
      <c r="E379" s="35" t="s">
        <v>252</v>
      </c>
      <c r="F379" s="35" t="s">
        <v>112</v>
      </c>
      <c r="G379" s="35"/>
      <c r="H379" s="104">
        <v>24</v>
      </c>
      <c r="I379" s="104">
        <v>13.9</v>
      </c>
      <c r="J379" s="35">
        <f t="shared" si="144"/>
        <v>333.6</v>
      </c>
      <c r="K379" s="41">
        <f t="shared" si="145"/>
        <v>333.6</v>
      </c>
      <c r="L379" s="42">
        <v>1</v>
      </c>
      <c r="M379" s="41">
        <f t="shared" si="146"/>
        <v>333.6</v>
      </c>
      <c r="N379" s="42">
        <v>1</v>
      </c>
      <c r="O379" s="41">
        <f t="shared" si="147"/>
        <v>333.6</v>
      </c>
      <c r="P379" s="42">
        <v>1</v>
      </c>
      <c r="Q379" s="41">
        <f t="shared" si="148"/>
        <v>100.08</v>
      </c>
      <c r="R379" s="42">
        <v>0.3</v>
      </c>
      <c r="S379" s="41">
        <f t="shared" si="149"/>
        <v>33.360000000000007</v>
      </c>
      <c r="T379" s="42">
        <v>0.1</v>
      </c>
      <c r="U379" s="41">
        <f t="shared" si="150"/>
        <v>0</v>
      </c>
      <c r="V379" s="47"/>
      <c r="W379" s="74"/>
      <c r="X379" s="74"/>
      <c r="Y379" s="41">
        <f t="shared" si="143"/>
        <v>0</v>
      </c>
      <c r="Z379" s="42"/>
      <c r="AA379" s="16"/>
      <c r="AB379" s="17"/>
      <c r="AC379" s="41">
        <f t="shared" si="151"/>
        <v>0</v>
      </c>
      <c r="AD379" s="42"/>
      <c r="AE379" s="42"/>
      <c r="AF379" s="75">
        <f>Table1[[#This Row],[Column33]]*Table1[[#This Row],[Column10]]</f>
        <v>0</v>
      </c>
      <c r="AG379" s="42"/>
      <c r="AH379" s="73"/>
    </row>
    <row r="380" spans="1:34" s="5" customFormat="1" ht="40.5" customHeight="1">
      <c r="A380" s="71"/>
      <c r="B380" s="43"/>
      <c r="C380" s="43" t="s">
        <v>356</v>
      </c>
      <c r="D380" s="35" t="s">
        <v>334</v>
      </c>
      <c r="E380" s="35" t="s">
        <v>253</v>
      </c>
      <c r="F380" s="35" t="s">
        <v>112</v>
      </c>
      <c r="G380" s="35"/>
      <c r="H380" s="104">
        <v>12</v>
      </c>
      <c r="I380" s="104">
        <v>5.9</v>
      </c>
      <c r="J380" s="35">
        <f t="shared" ref="J380:J388" si="152">I380*H380</f>
        <v>70.800000000000011</v>
      </c>
      <c r="K380" s="41">
        <f t="shared" ref="K380:K388" si="153">L380*$J380</f>
        <v>70.800000000000011</v>
      </c>
      <c r="L380" s="42">
        <v>1</v>
      </c>
      <c r="M380" s="41">
        <f t="shared" ref="M380:M388" si="154">N380*$J380</f>
        <v>70.800000000000011</v>
      </c>
      <c r="N380" s="42">
        <v>1</v>
      </c>
      <c r="O380" s="41">
        <f t="shared" ref="O380:O388" si="155">P380*$J380</f>
        <v>70.800000000000011</v>
      </c>
      <c r="P380" s="42">
        <v>1</v>
      </c>
      <c r="Q380" s="41">
        <f t="shared" ref="Q380:Q388" si="156">R380*$J380</f>
        <v>70.800000000000011</v>
      </c>
      <c r="R380" s="42">
        <v>1</v>
      </c>
      <c r="S380" s="41">
        <f t="shared" ref="S380:S388" si="157">T380*$J380</f>
        <v>70.800000000000011</v>
      </c>
      <c r="T380" s="42">
        <v>1</v>
      </c>
      <c r="U380" s="41">
        <f t="shared" ref="U380:U388" si="158">V380*$J380</f>
        <v>70.800000000000011</v>
      </c>
      <c r="V380" s="42">
        <v>1</v>
      </c>
      <c r="W380" s="74"/>
      <c r="X380" s="74"/>
      <c r="Y380" s="41">
        <f t="shared" si="143"/>
        <v>0</v>
      </c>
      <c r="Z380" s="42"/>
      <c r="AA380" s="16"/>
      <c r="AB380" s="17"/>
      <c r="AC380" s="41">
        <f t="shared" si="151"/>
        <v>0</v>
      </c>
      <c r="AD380" s="42"/>
      <c r="AE380" s="42"/>
      <c r="AF380" s="75">
        <f>Table1[[#This Row],[Column33]]*Table1[[#This Row],[Column10]]</f>
        <v>0</v>
      </c>
      <c r="AG380" s="42"/>
      <c r="AH380" s="73"/>
    </row>
    <row r="381" spans="1:34" s="5" customFormat="1" ht="40.5" customHeight="1">
      <c r="A381" s="71"/>
      <c r="B381" s="43"/>
      <c r="C381" s="43" t="s">
        <v>348</v>
      </c>
      <c r="D381" s="35" t="s">
        <v>334</v>
      </c>
      <c r="E381" s="35" t="s">
        <v>107</v>
      </c>
      <c r="F381" s="35" t="s">
        <v>115</v>
      </c>
      <c r="G381" s="35"/>
      <c r="H381" s="104">
        <v>2</v>
      </c>
      <c r="I381" s="104">
        <v>17.2</v>
      </c>
      <c r="J381" s="35">
        <f t="shared" si="152"/>
        <v>34.4</v>
      </c>
      <c r="K381" s="41">
        <f t="shared" si="153"/>
        <v>34.4</v>
      </c>
      <c r="L381" s="42">
        <v>1</v>
      </c>
      <c r="M381" s="41">
        <f t="shared" si="154"/>
        <v>34.4</v>
      </c>
      <c r="N381" s="42">
        <v>1</v>
      </c>
      <c r="O381" s="41">
        <f t="shared" si="155"/>
        <v>34.4</v>
      </c>
      <c r="P381" s="42">
        <v>1</v>
      </c>
      <c r="Q381" s="41">
        <f t="shared" si="156"/>
        <v>10.319999999999999</v>
      </c>
      <c r="R381" s="42">
        <v>0.3</v>
      </c>
      <c r="S381" s="41">
        <f t="shared" si="157"/>
        <v>3.44</v>
      </c>
      <c r="T381" s="42">
        <v>0.1</v>
      </c>
      <c r="U381" s="41">
        <f t="shared" si="158"/>
        <v>0</v>
      </c>
      <c r="V381" s="47"/>
      <c r="W381" s="74"/>
      <c r="X381" s="74"/>
      <c r="Y381" s="41">
        <f t="shared" si="143"/>
        <v>0</v>
      </c>
      <c r="Z381" s="42"/>
      <c r="AA381" s="16"/>
      <c r="AB381" s="17"/>
      <c r="AC381" s="41">
        <f t="shared" si="151"/>
        <v>0</v>
      </c>
      <c r="AD381" s="42"/>
      <c r="AE381" s="42"/>
      <c r="AF381" s="75">
        <f>Table1[[#This Row],[Column33]]*Table1[[#This Row],[Column10]]</f>
        <v>0</v>
      </c>
      <c r="AG381" s="42"/>
      <c r="AH381" s="73"/>
    </row>
    <row r="382" spans="1:34" s="5" customFormat="1" ht="40.5" customHeight="1">
      <c r="A382" s="71"/>
      <c r="B382" s="43"/>
      <c r="C382" s="43" t="s">
        <v>348</v>
      </c>
      <c r="D382" s="35" t="s">
        <v>334</v>
      </c>
      <c r="E382" s="35" t="s">
        <v>108</v>
      </c>
      <c r="F382" s="35" t="s">
        <v>115</v>
      </c>
      <c r="G382" s="35"/>
      <c r="H382" s="104">
        <v>2</v>
      </c>
      <c r="I382" s="104">
        <v>30.9</v>
      </c>
      <c r="J382" s="35">
        <f t="shared" si="152"/>
        <v>61.8</v>
      </c>
      <c r="K382" s="41">
        <f t="shared" si="153"/>
        <v>61.8</v>
      </c>
      <c r="L382" s="42">
        <v>1</v>
      </c>
      <c r="M382" s="41">
        <f t="shared" si="154"/>
        <v>61.8</v>
      </c>
      <c r="N382" s="42">
        <v>1</v>
      </c>
      <c r="O382" s="41">
        <f t="shared" si="155"/>
        <v>61.8</v>
      </c>
      <c r="P382" s="42">
        <v>1</v>
      </c>
      <c r="Q382" s="41">
        <f t="shared" si="156"/>
        <v>18.54</v>
      </c>
      <c r="R382" s="42">
        <v>0.3</v>
      </c>
      <c r="S382" s="41">
        <f t="shared" si="157"/>
        <v>6.18</v>
      </c>
      <c r="T382" s="42">
        <v>0.1</v>
      </c>
      <c r="U382" s="41">
        <f t="shared" si="158"/>
        <v>0</v>
      </c>
      <c r="V382" s="47"/>
      <c r="W382" s="74"/>
      <c r="X382" s="74"/>
      <c r="Y382" s="41">
        <f t="shared" si="143"/>
        <v>0</v>
      </c>
      <c r="Z382" s="42"/>
      <c r="AA382" s="16"/>
      <c r="AB382" s="17"/>
      <c r="AC382" s="41">
        <f t="shared" si="151"/>
        <v>0</v>
      </c>
      <c r="AD382" s="42"/>
      <c r="AE382" s="42"/>
      <c r="AF382" s="75">
        <f>Table1[[#This Row],[Column33]]*Table1[[#This Row],[Column10]]</f>
        <v>0</v>
      </c>
      <c r="AG382" s="42"/>
      <c r="AH382" s="73"/>
    </row>
    <row r="383" spans="1:34" s="5" customFormat="1" ht="40.5" customHeight="1">
      <c r="A383" s="71"/>
      <c r="B383" s="43"/>
      <c r="C383" s="43" t="s">
        <v>348</v>
      </c>
      <c r="D383" s="35" t="s">
        <v>334</v>
      </c>
      <c r="E383" s="35" t="s">
        <v>193</v>
      </c>
      <c r="F383" s="35" t="s">
        <v>115</v>
      </c>
      <c r="G383" s="35"/>
      <c r="H383" s="104">
        <v>4</v>
      </c>
      <c r="I383" s="104">
        <v>28.1</v>
      </c>
      <c r="J383" s="35">
        <f t="shared" si="152"/>
        <v>112.4</v>
      </c>
      <c r="K383" s="41">
        <f t="shared" si="153"/>
        <v>112.4</v>
      </c>
      <c r="L383" s="42">
        <v>1</v>
      </c>
      <c r="M383" s="41">
        <f t="shared" si="154"/>
        <v>112.4</v>
      </c>
      <c r="N383" s="42">
        <v>1</v>
      </c>
      <c r="O383" s="41">
        <f t="shared" si="155"/>
        <v>112.4</v>
      </c>
      <c r="P383" s="42">
        <v>1</v>
      </c>
      <c r="Q383" s="41">
        <f t="shared" si="156"/>
        <v>33.72</v>
      </c>
      <c r="R383" s="42">
        <v>0.3</v>
      </c>
      <c r="S383" s="41">
        <f t="shared" si="157"/>
        <v>11.240000000000002</v>
      </c>
      <c r="T383" s="42">
        <v>0.1</v>
      </c>
      <c r="U383" s="41">
        <f t="shared" si="158"/>
        <v>0</v>
      </c>
      <c r="V383" s="47"/>
      <c r="W383" s="74"/>
      <c r="X383" s="74"/>
      <c r="Y383" s="41">
        <f t="shared" si="143"/>
        <v>0</v>
      </c>
      <c r="Z383" s="42"/>
      <c r="AA383" s="16"/>
      <c r="AB383" s="17"/>
      <c r="AC383" s="41">
        <f t="shared" si="151"/>
        <v>0</v>
      </c>
      <c r="AD383" s="42"/>
      <c r="AE383" s="42"/>
      <c r="AF383" s="75">
        <f>Table1[[#This Row],[Column33]]*Table1[[#This Row],[Column10]]</f>
        <v>0</v>
      </c>
      <c r="AG383" s="42"/>
      <c r="AH383" s="73"/>
    </row>
    <row r="384" spans="1:34" s="5" customFormat="1" ht="40.5" customHeight="1">
      <c r="A384" s="71"/>
      <c r="B384" s="43"/>
      <c r="C384" s="43" t="s">
        <v>348</v>
      </c>
      <c r="D384" s="35" t="s">
        <v>334</v>
      </c>
      <c r="E384" s="35" t="s">
        <v>194</v>
      </c>
      <c r="F384" s="35" t="s">
        <v>115</v>
      </c>
      <c r="G384" s="35"/>
      <c r="H384" s="104">
        <v>2</v>
      </c>
      <c r="I384" s="104">
        <v>17.399999999999999</v>
      </c>
      <c r="J384" s="35">
        <f t="shared" si="152"/>
        <v>34.799999999999997</v>
      </c>
      <c r="K384" s="41">
        <f t="shared" si="153"/>
        <v>34.799999999999997</v>
      </c>
      <c r="L384" s="42">
        <v>1</v>
      </c>
      <c r="M384" s="41">
        <f t="shared" si="154"/>
        <v>34.799999999999997</v>
      </c>
      <c r="N384" s="42">
        <v>1</v>
      </c>
      <c r="O384" s="41">
        <f t="shared" si="155"/>
        <v>34.799999999999997</v>
      </c>
      <c r="P384" s="42">
        <v>1</v>
      </c>
      <c r="Q384" s="41">
        <f t="shared" si="156"/>
        <v>10.44</v>
      </c>
      <c r="R384" s="42">
        <v>0.3</v>
      </c>
      <c r="S384" s="41">
        <f t="shared" si="157"/>
        <v>3.48</v>
      </c>
      <c r="T384" s="42">
        <v>0.1</v>
      </c>
      <c r="U384" s="41">
        <f t="shared" si="158"/>
        <v>0</v>
      </c>
      <c r="V384" s="47"/>
      <c r="W384" s="74"/>
      <c r="X384" s="74"/>
      <c r="Y384" s="41">
        <f t="shared" si="143"/>
        <v>0</v>
      </c>
      <c r="Z384" s="42"/>
      <c r="AA384" s="16"/>
      <c r="AB384" s="17"/>
      <c r="AC384" s="41">
        <f t="shared" si="151"/>
        <v>0</v>
      </c>
      <c r="AD384" s="42"/>
      <c r="AE384" s="42"/>
      <c r="AF384" s="75">
        <f>Table1[[#This Row],[Column33]]*Table1[[#This Row],[Column10]]</f>
        <v>0</v>
      </c>
      <c r="AG384" s="42"/>
      <c r="AH384" s="73"/>
    </row>
    <row r="385" spans="1:34" s="5" customFormat="1" ht="40.5" customHeight="1">
      <c r="A385" s="71"/>
      <c r="B385" s="43"/>
      <c r="C385" s="43" t="s">
        <v>357</v>
      </c>
      <c r="D385" s="35" t="s">
        <v>334</v>
      </c>
      <c r="E385" s="35" t="s">
        <v>195</v>
      </c>
      <c r="F385" s="35" t="s">
        <v>115</v>
      </c>
      <c r="G385" s="35"/>
      <c r="H385" s="104">
        <v>4</v>
      </c>
      <c r="I385" s="104">
        <v>192.2</v>
      </c>
      <c r="J385" s="35">
        <f t="shared" si="152"/>
        <v>768.8</v>
      </c>
      <c r="K385" s="41">
        <f t="shared" si="153"/>
        <v>768.8</v>
      </c>
      <c r="L385" s="42">
        <v>1</v>
      </c>
      <c r="M385" s="41">
        <f t="shared" si="154"/>
        <v>768.8</v>
      </c>
      <c r="N385" s="42">
        <v>1</v>
      </c>
      <c r="O385" s="41">
        <f t="shared" si="155"/>
        <v>768.8</v>
      </c>
      <c r="P385" s="42">
        <v>1</v>
      </c>
      <c r="Q385" s="41">
        <f t="shared" si="156"/>
        <v>768.8</v>
      </c>
      <c r="R385" s="42">
        <v>1</v>
      </c>
      <c r="S385" s="41">
        <f t="shared" si="157"/>
        <v>76.88</v>
      </c>
      <c r="T385" s="42">
        <v>0.1</v>
      </c>
      <c r="U385" s="41">
        <f t="shared" si="158"/>
        <v>0</v>
      </c>
      <c r="V385" s="47"/>
      <c r="W385" s="74"/>
      <c r="X385" s="74"/>
      <c r="Y385" s="41">
        <f t="shared" si="143"/>
        <v>0</v>
      </c>
      <c r="Z385" s="42"/>
      <c r="AA385" s="16"/>
      <c r="AB385" s="17"/>
      <c r="AC385" s="41">
        <f t="shared" si="151"/>
        <v>0</v>
      </c>
      <c r="AD385" s="42"/>
      <c r="AE385" s="42"/>
      <c r="AF385" s="75">
        <f>Table1[[#This Row],[Column33]]*Table1[[#This Row],[Column10]]</f>
        <v>0</v>
      </c>
      <c r="AG385" s="42"/>
      <c r="AH385" s="73"/>
    </row>
    <row r="386" spans="1:34" s="5" customFormat="1" ht="40.5" customHeight="1">
      <c r="A386" s="71"/>
      <c r="B386" s="43"/>
      <c r="C386" s="43" t="s">
        <v>214</v>
      </c>
      <c r="D386" s="35" t="s">
        <v>334</v>
      </c>
      <c r="E386" s="35" t="s">
        <v>196</v>
      </c>
      <c r="F386" s="35" t="s">
        <v>115</v>
      </c>
      <c r="G386" s="35"/>
      <c r="H386" s="104">
        <v>4</v>
      </c>
      <c r="I386" s="104">
        <v>232.1</v>
      </c>
      <c r="J386" s="35">
        <f t="shared" si="152"/>
        <v>928.4</v>
      </c>
      <c r="K386" s="41">
        <f t="shared" si="153"/>
        <v>928.4</v>
      </c>
      <c r="L386" s="42">
        <v>1</v>
      </c>
      <c r="M386" s="41">
        <f t="shared" si="154"/>
        <v>928.4</v>
      </c>
      <c r="N386" s="42">
        <v>1</v>
      </c>
      <c r="O386" s="41">
        <f t="shared" si="155"/>
        <v>928.4</v>
      </c>
      <c r="P386" s="42">
        <v>1</v>
      </c>
      <c r="Q386" s="41">
        <f t="shared" si="156"/>
        <v>928.4</v>
      </c>
      <c r="R386" s="42">
        <v>1</v>
      </c>
      <c r="S386" s="41">
        <f t="shared" si="157"/>
        <v>92.84</v>
      </c>
      <c r="T386" s="42">
        <v>0.1</v>
      </c>
      <c r="U386" s="41">
        <f t="shared" si="158"/>
        <v>0</v>
      </c>
      <c r="V386" s="47"/>
      <c r="W386" s="74"/>
      <c r="X386" s="74"/>
      <c r="Y386" s="41">
        <f t="shared" si="143"/>
        <v>0</v>
      </c>
      <c r="Z386" s="42"/>
      <c r="AA386" s="16"/>
      <c r="AB386" s="17"/>
      <c r="AC386" s="41">
        <f t="shared" si="151"/>
        <v>0</v>
      </c>
      <c r="AD386" s="42"/>
      <c r="AE386" s="42"/>
      <c r="AF386" s="75">
        <f>Table1[[#This Row],[Column33]]*Table1[[#This Row],[Column10]]</f>
        <v>0</v>
      </c>
      <c r="AG386" s="42"/>
      <c r="AH386" s="73"/>
    </row>
    <row r="387" spans="1:34" s="5" customFormat="1" ht="40.5" customHeight="1">
      <c r="A387" s="71"/>
      <c r="B387" s="43"/>
      <c r="C387" s="43" t="s">
        <v>214</v>
      </c>
      <c r="D387" s="35" t="s">
        <v>334</v>
      </c>
      <c r="E387" s="35" t="s">
        <v>197</v>
      </c>
      <c r="F387" s="35" t="s">
        <v>115</v>
      </c>
      <c r="G387" s="35"/>
      <c r="H387" s="104">
        <v>4</v>
      </c>
      <c r="I387" s="104">
        <v>252.1</v>
      </c>
      <c r="J387" s="35">
        <f t="shared" si="152"/>
        <v>1008.4</v>
      </c>
      <c r="K387" s="41">
        <f t="shared" si="153"/>
        <v>1008.4</v>
      </c>
      <c r="L387" s="42">
        <v>1</v>
      </c>
      <c r="M387" s="41">
        <f t="shared" si="154"/>
        <v>1008.4</v>
      </c>
      <c r="N387" s="42">
        <v>1</v>
      </c>
      <c r="O387" s="41">
        <f t="shared" si="155"/>
        <v>1008.4</v>
      </c>
      <c r="P387" s="42">
        <v>1</v>
      </c>
      <c r="Q387" s="41">
        <f t="shared" si="156"/>
        <v>1008.4</v>
      </c>
      <c r="R387" s="42">
        <v>1</v>
      </c>
      <c r="S387" s="41">
        <f t="shared" si="157"/>
        <v>100.84</v>
      </c>
      <c r="T387" s="42">
        <v>0.1</v>
      </c>
      <c r="U387" s="41">
        <f t="shared" si="158"/>
        <v>0</v>
      </c>
      <c r="V387" s="47"/>
      <c r="W387" s="74"/>
      <c r="X387" s="74"/>
      <c r="Y387" s="41">
        <f t="shared" si="143"/>
        <v>0</v>
      </c>
      <c r="Z387" s="42"/>
      <c r="AA387" s="16"/>
      <c r="AB387" s="17"/>
      <c r="AC387" s="41">
        <f t="shared" si="151"/>
        <v>0</v>
      </c>
      <c r="AD387" s="42"/>
      <c r="AE387" s="42"/>
      <c r="AF387" s="75">
        <f>Table1[[#This Row],[Column33]]*Table1[[#This Row],[Column10]]</f>
        <v>0</v>
      </c>
      <c r="AG387" s="42"/>
      <c r="AH387" s="73"/>
    </row>
    <row r="388" spans="1:34" s="5" customFormat="1" ht="40.5" customHeight="1">
      <c r="A388" s="71"/>
      <c r="B388" s="43"/>
      <c r="C388" s="43" t="s">
        <v>214</v>
      </c>
      <c r="D388" s="35" t="s">
        <v>334</v>
      </c>
      <c r="E388" s="35" t="s">
        <v>198</v>
      </c>
      <c r="F388" s="35" t="s">
        <v>115</v>
      </c>
      <c r="G388" s="35"/>
      <c r="H388" s="104">
        <v>4</v>
      </c>
      <c r="I388" s="104">
        <v>221.5</v>
      </c>
      <c r="J388" s="35">
        <f t="shared" si="152"/>
        <v>886</v>
      </c>
      <c r="K388" s="41">
        <f t="shared" si="153"/>
        <v>886</v>
      </c>
      <c r="L388" s="42">
        <v>1</v>
      </c>
      <c r="M388" s="41">
        <f t="shared" si="154"/>
        <v>886</v>
      </c>
      <c r="N388" s="42">
        <v>1</v>
      </c>
      <c r="O388" s="41">
        <f t="shared" si="155"/>
        <v>886</v>
      </c>
      <c r="P388" s="42">
        <v>1</v>
      </c>
      <c r="Q388" s="41">
        <f t="shared" si="156"/>
        <v>886</v>
      </c>
      <c r="R388" s="42">
        <v>1</v>
      </c>
      <c r="S388" s="41">
        <f t="shared" si="157"/>
        <v>88.600000000000009</v>
      </c>
      <c r="T388" s="42">
        <v>0.1</v>
      </c>
      <c r="U388" s="41">
        <f t="shared" si="158"/>
        <v>0</v>
      </c>
      <c r="V388" s="47"/>
      <c r="W388" s="74"/>
      <c r="X388" s="74"/>
      <c r="Y388" s="41">
        <f t="shared" si="143"/>
        <v>0</v>
      </c>
      <c r="Z388" s="42"/>
      <c r="AA388" s="16"/>
      <c r="AB388" s="17"/>
      <c r="AC388" s="41">
        <f t="shared" si="151"/>
        <v>0</v>
      </c>
      <c r="AD388" s="42"/>
      <c r="AE388" s="42"/>
      <c r="AF388" s="75">
        <f>Table1[[#This Row],[Column33]]*Table1[[#This Row],[Column10]]</f>
        <v>0</v>
      </c>
      <c r="AG388" s="42"/>
      <c r="AH388" s="73"/>
    </row>
    <row r="389" spans="1:34" s="5" customFormat="1" ht="40.5" customHeight="1">
      <c r="A389" s="71"/>
      <c r="B389" s="43"/>
      <c r="C389" s="43"/>
      <c r="D389" s="35" t="s">
        <v>334</v>
      </c>
      <c r="E389" s="35" t="s">
        <v>486</v>
      </c>
      <c r="F389" s="35" t="s">
        <v>476</v>
      </c>
      <c r="G389" s="35"/>
      <c r="H389" s="118">
        <v>128</v>
      </c>
      <c r="I389" s="104">
        <v>9.7099999999999992E-2</v>
      </c>
      <c r="J389" s="112">
        <f t="shared" ref="J389:J401" si="159">I389*H389</f>
        <v>12.428799999999999</v>
      </c>
      <c r="K389" s="113">
        <f t="shared" ref="K389:K401" si="160">L389*$J389</f>
        <v>12.428799999999999</v>
      </c>
      <c r="L389" s="42">
        <v>1</v>
      </c>
      <c r="M389" s="113">
        <f t="shared" ref="M389:M400" si="161">N389*$J389</f>
        <v>12.428799999999999</v>
      </c>
      <c r="N389" s="42">
        <v>1</v>
      </c>
      <c r="O389" s="113">
        <f t="shared" ref="O389:O401" si="162">P389*$J389</f>
        <v>12.428799999999999</v>
      </c>
      <c r="P389" s="42">
        <v>1</v>
      </c>
      <c r="Q389" s="113">
        <f t="shared" ref="Q389:Q401" si="163">R389*$J389</f>
        <v>12.428799999999999</v>
      </c>
      <c r="R389" s="42">
        <v>1</v>
      </c>
      <c r="S389" s="113">
        <f t="shared" ref="S389:S401" si="164">T389*$J389</f>
        <v>0</v>
      </c>
      <c r="T389" s="42"/>
      <c r="U389" s="113">
        <f t="shared" ref="U389:U401" si="165">V389*$J389</f>
        <v>0</v>
      </c>
      <c r="V389" s="47"/>
      <c r="W389" s="74"/>
      <c r="X389" s="74"/>
      <c r="Y389" s="41">
        <f t="shared" si="143"/>
        <v>0</v>
      </c>
      <c r="Z389" s="42"/>
      <c r="AA389" s="114"/>
      <c r="AB389" s="17"/>
      <c r="AC389" s="41">
        <f t="shared" si="151"/>
        <v>0</v>
      </c>
      <c r="AD389" s="42"/>
      <c r="AE389" s="42"/>
      <c r="AF389" s="115">
        <f>Table1[[#This Row],[Column33]]*Table1[[#This Row],[Column10]]</f>
        <v>0</v>
      </c>
      <c r="AG389" s="42"/>
      <c r="AH389" s="117"/>
    </row>
    <row r="390" spans="1:34" s="5" customFormat="1" ht="40.5" customHeight="1">
      <c r="A390" s="71"/>
      <c r="B390" s="43"/>
      <c r="C390" s="43"/>
      <c r="D390" s="35" t="s">
        <v>334</v>
      </c>
      <c r="E390" s="35" t="s">
        <v>477</v>
      </c>
      <c r="F390" s="35" t="s">
        <v>476</v>
      </c>
      <c r="G390" s="35"/>
      <c r="H390" s="118">
        <v>16</v>
      </c>
      <c r="I390" s="104">
        <v>0.10299999999999999</v>
      </c>
      <c r="J390" s="112">
        <f t="shared" si="159"/>
        <v>1.6479999999999999</v>
      </c>
      <c r="K390" s="113">
        <f t="shared" si="160"/>
        <v>1.6479999999999999</v>
      </c>
      <c r="L390" s="42">
        <v>1</v>
      </c>
      <c r="M390" s="113">
        <f t="shared" si="161"/>
        <v>1.6479999999999999</v>
      </c>
      <c r="N390" s="42">
        <v>1</v>
      </c>
      <c r="O390" s="113">
        <f t="shared" si="162"/>
        <v>1.6479999999999999</v>
      </c>
      <c r="P390" s="42">
        <v>1</v>
      </c>
      <c r="Q390" s="113">
        <f t="shared" si="163"/>
        <v>0</v>
      </c>
      <c r="R390" s="42"/>
      <c r="S390" s="113">
        <f t="shared" si="164"/>
        <v>0</v>
      </c>
      <c r="T390" s="42"/>
      <c r="U390" s="113">
        <f t="shared" si="165"/>
        <v>0</v>
      </c>
      <c r="V390" s="47"/>
      <c r="W390" s="74"/>
      <c r="X390" s="74"/>
      <c r="Y390" s="41">
        <f t="shared" si="143"/>
        <v>0</v>
      </c>
      <c r="Z390" s="42"/>
      <c r="AA390" s="114"/>
      <c r="AB390" s="17"/>
      <c r="AC390" s="41">
        <f t="shared" si="151"/>
        <v>0</v>
      </c>
      <c r="AD390" s="42"/>
      <c r="AE390" s="42"/>
      <c r="AF390" s="115">
        <f>Table1[[#This Row],[Column33]]*Table1[[#This Row],[Column10]]</f>
        <v>0</v>
      </c>
      <c r="AG390" s="42"/>
      <c r="AH390" s="117"/>
    </row>
    <row r="391" spans="1:34" s="5" customFormat="1" ht="40.5" customHeight="1">
      <c r="A391" s="71"/>
      <c r="B391" s="43"/>
      <c r="C391" s="43"/>
      <c r="D391" s="35" t="s">
        <v>334</v>
      </c>
      <c r="E391" s="35" t="s">
        <v>474</v>
      </c>
      <c r="F391" s="35" t="s">
        <v>476</v>
      </c>
      <c r="G391" s="35"/>
      <c r="H391" s="118">
        <v>64</v>
      </c>
      <c r="I391" s="104">
        <v>0.11700000000000001</v>
      </c>
      <c r="J391" s="112">
        <f t="shared" si="159"/>
        <v>7.4880000000000004</v>
      </c>
      <c r="K391" s="113">
        <f t="shared" si="160"/>
        <v>7.4880000000000004</v>
      </c>
      <c r="L391" s="42">
        <v>1</v>
      </c>
      <c r="M391" s="113">
        <f t="shared" si="161"/>
        <v>7.4880000000000004</v>
      </c>
      <c r="N391" s="42">
        <v>1</v>
      </c>
      <c r="O391" s="113">
        <f t="shared" si="162"/>
        <v>7.4880000000000004</v>
      </c>
      <c r="P391" s="42">
        <v>1</v>
      </c>
      <c r="Q391" s="113">
        <f t="shared" si="163"/>
        <v>0</v>
      </c>
      <c r="R391" s="42"/>
      <c r="S391" s="113">
        <f t="shared" si="164"/>
        <v>0</v>
      </c>
      <c r="T391" s="42"/>
      <c r="U391" s="113">
        <f t="shared" si="165"/>
        <v>0</v>
      </c>
      <c r="V391" s="47"/>
      <c r="W391" s="74"/>
      <c r="X391" s="74"/>
      <c r="Y391" s="41">
        <f t="shared" si="143"/>
        <v>0</v>
      </c>
      <c r="Z391" s="42"/>
      <c r="AA391" s="114"/>
      <c r="AB391" s="17"/>
      <c r="AC391" s="41">
        <f t="shared" si="151"/>
        <v>0</v>
      </c>
      <c r="AD391" s="42"/>
      <c r="AE391" s="42"/>
      <c r="AF391" s="115">
        <f>Table1[[#This Row],[Column33]]*Table1[[#This Row],[Column10]]</f>
        <v>0</v>
      </c>
      <c r="AG391" s="42"/>
      <c r="AH391" s="117"/>
    </row>
    <row r="392" spans="1:34" s="5" customFormat="1" ht="40.5" customHeight="1">
      <c r="A392" s="71"/>
      <c r="B392" s="43"/>
      <c r="C392" s="43"/>
      <c r="D392" s="35" t="s">
        <v>334</v>
      </c>
      <c r="E392" s="35" t="s">
        <v>491</v>
      </c>
      <c r="F392" s="35" t="s">
        <v>476</v>
      </c>
      <c r="G392" s="35"/>
      <c r="H392" s="118">
        <v>2</v>
      </c>
      <c r="I392" s="104">
        <v>0.14399999999999999</v>
      </c>
      <c r="J392" s="112">
        <f t="shared" si="159"/>
        <v>0.28799999999999998</v>
      </c>
      <c r="K392" s="113">
        <f t="shared" si="160"/>
        <v>0.28799999999999998</v>
      </c>
      <c r="L392" s="42">
        <v>1</v>
      </c>
      <c r="M392" s="113">
        <f t="shared" si="161"/>
        <v>0.28799999999999998</v>
      </c>
      <c r="N392" s="42">
        <v>1</v>
      </c>
      <c r="O392" s="113">
        <f t="shared" si="162"/>
        <v>0.28799999999999998</v>
      </c>
      <c r="P392" s="42">
        <v>1</v>
      </c>
      <c r="Q392" s="113">
        <f t="shared" si="163"/>
        <v>0</v>
      </c>
      <c r="R392" s="42"/>
      <c r="S392" s="113">
        <f t="shared" si="164"/>
        <v>0</v>
      </c>
      <c r="T392" s="42"/>
      <c r="U392" s="113">
        <f t="shared" si="165"/>
        <v>0</v>
      </c>
      <c r="V392" s="47"/>
      <c r="W392" s="74"/>
      <c r="X392" s="74"/>
      <c r="Y392" s="41">
        <f t="shared" si="143"/>
        <v>0</v>
      </c>
      <c r="Z392" s="42"/>
      <c r="AA392" s="114"/>
      <c r="AB392" s="17"/>
      <c r="AC392" s="41">
        <f t="shared" si="151"/>
        <v>0</v>
      </c>
      <c r="AD392" s="42"/>
      <c r="AE392" s="42"/>
      <c r="AF392" s="115">
        <f>Table1[[#This Row],[Column33]]*Table1[[#This Row],[Column10]]</f>
        <v>0</v>
      </c>
      <c r="AG392" s="42"/>
      <c r="AH392" s="117"/>
    </row>
    <row r="393" spans="1:34" s="5" customFormat="1" ht="40.5" customHeight="1">
      <c r="A393" s="71"/>
      <c r="B393" s="43"/>
      <c r="C393" s="43"/>
      <c r="D393" s="35" t="s">
        <v>334</v>
      </c>
      <c r="E393" s="35" t="s">
        <v>475</v>
      </c>
      <c r="F393" s="35" t="s">
        <v>476</v>
      </c>
      <c r="G393" s="35"/>
      <c r="H393" s="118">
        <v>1037</v>
      </c>
      <c r="I393" s="104">
        <v>0.19600000000000001</v>
      </c>
      <c r="J393" s="112">
        <f t="shared" si="159"/>
        <v>203.25200000000001</v>
      </c>
      <c r="K393" s="113">
        <f t="shared" si="160"/>
        <v>203.25200000000001</v>
      </c>
      <c r="L393" s="42">
        <v>1</v>
      </c>
      <c r="M393" s="113">
        <f t="shared" si="161"/>
        <v>203.25200000000001</v>
      </c>
      <c r="N393" s="42">
        <v>1</v>
      </c>
      <c r="O393" s="113">
        <f t="shared" si="162"/>
        <v>203.25200000000001</v>
      </c>
      <c r="P393" s="42">
        <v>1</v>
      </c>
      <c r="Q393" s="113">
        <f t="shared" si="163"/>
        <v>0</v>
      </c>
      <c r="R393" s="42"/>
      <c r="S393" s="113">
        <f t="shared" si="164"/>
        <v>0</v>
      </c>
      <c r="T393" s="42"/>
      <c r="U393" s="113">
        <f t="shared" si="165"/>
        <v>0</v>
      </c>
      <c r="V393" s="47"/>
      <c r="W393" s="74"/>
      <c r="X393" s="74"/>
      <c r="Y393" s="41">
        <f t="shared" si="143"/>
        <v>0</v>
      </c>
      <c r="Z393" s="42"/>
      <c r="AA393" s="114"/>
      <c r="AB393" s="17"/>
      <c r="AC393" s="41">
        <f t="shared" si="151"/>
        <v>0</v>
      </c>
      <c r="AD393" s="42"/>
      <c r="AE393" s="42"/>
      <c r="AF393" s="115">
        <f>Table1[[#This Row],[Column33]]*Table1[[#This Row],[Column10]]</f>
        <v>0</v>
      </c>
      <c r="AG393" s="42"/>
      <c r="AH393" s="117"/>
    </row>
    <row r="394" spans="1:34" s="5" customFormat="1" ht="40.5" customHeight="1">
      <c r="A394" s="71"/>
      <c r="B394" s="43"/>
      <c r="C394" s="43"/>
      <c r="D394" s="35" t="s">
        <v>334</v>
      </c>
      <c r="E394" s="35" t="s">
        <v>487</v>
      </c>
      <c r="F394" s="35" t="s">
        <v>476</v>
      </c>
      <c r="G394" s="35"/>
      <c r="H394" s="118">
        <v>60</v>
      </c>
      <c r="I394" s="104">
        <v>0.20699999999999999</v>
      </c>
      <c r="J394" s="112">
        <f t="shared" si="159"/>
        <v>12.42</v>
      </c>
      <c r="K394" s="113">
        <f t="shared" si="160"/>
        <v>12.42</v>
      </c>
      <c r="L394" s="42">
        <v>1</v>
      </c>
      <c r="M394" s="113">
        <f t="shared" si="161"/>
        <v>12.42</v>
      </c>
      <c r="N394" s="42">
        <v>1</v>
      </c>
      <c r="O394" s="113">
        <f t="shared" si="162"/>
        <v>12.42</v>
      </c>
      <c r="P394" s="42">
        <v>1</v>
      </c>
      <c r="Q394" s="113">
        <f t="shared" si="163"/>
        <v>0</v>
      </c>
      <c r="R394" s="42"/>
      <c r="S394" s="113">
        <f t="shared" si="164"/>
        <v>0</v>
      </c>
      <c r="T394" s="42"/>
      <c r="U394" s="113">
        <f t="shared" si="165"/>
        <v>0</v>
      </c>
      <c r="V394" s="47"/>
      <c r="W394" s="74"/>
      <c r="X394" s="74"/>
      <c r="Y394" s="41">
        <f t="shared" si="143"/>
        <v>0</v>
      </c>
      <c r="Z394" s="42"/>
      <c r="AA394" s="114"/>
      <c r="AB394" s="17"/>
      <c r="AC394" s="41">
        <f t="shared" si="151"/>
        <v>0</v>
      </c>
      <c r="AD394" s="42"/>
      <c r="AE394" s="42"/>
      <c r="AF394" s="115">
        <f>Table1[[#This Row],[Column33]]*Table1[[#This Row],[Column10]]</f>
        <v>0</v>
      </c>
      <c r="AG394" s="42"/>
      <c r="AH394" s="117"/>
    </row>
    <row r="395" spans="1:34" s="5" customFormat="1" ht="40.5" customHeight="1">
      <c r="A395" s="71"/>
      <c r="B395" s="43"/>
      <c r="C395" s="43"/>
      <c r="D395" s="35" t="s">
        <v>334</v>
      </c>
      <c r="E395" s="35" t="s">
        <v>492</v>
      </c>
      <c r="F395" s="35" t="s">
        <v>476</v>
      </c>
      <c r="G395" s="35"/>
      <c r="H395" s="118">
        <v>3</v>
      </c>
      <c r="I395" s="104">
        <v>0.217</v>
      </c>
      <c r="J395" s="112">
        <f t="shared" si="159"/>
        <v>0.65100000000000002</v>
      </c>
      <c r="K395" s="113">
        <f t="shared" si="160"/>
        <v>0.65100000000000002</v>
      </c>
      <c r="L395" s="42">
        <v>1</v>
      </c>
      <c r="M395" s="113">
        <f t="shared" si="161"/>
        <v>0.65100000000000002</v>
      </c>
      <c r="N395" s="42">
        <v>1</v>
      </c>
      <c r="O395" s="113">
        <f t="shared" si="162"/>
        <v>0.65100000000000002</v>
      </c>
      <c r="P395" s="42">
        <v>1</v>
      </c>
      <c r="Q395" s="113">
        <f t="shared" si="163"/>
        <v>0</v>
      </c>
      <c r="R395" s="42"/>
      <c r="S395" s="113">
        <f t="shared" si="164"/>
        <v>0</v>
      </c>
      <c r="T395" s="42"/>
      <c r="U395" s="113">
        <f t="shared" si="165"/>
        <v>0</v>
      </c>
      <c r="V395" s="47"/>
      <c r="W395" s="74"/>
      <c r="X395" s="74"/>
      <c r="Y395" s="41">
        <f t="shared" si="143"/>
        <v>0</v>
      </c>
      <c r="Z395" s="42"/>
      <c r="AA395" s="114"/>
      <c r="AB395" s="17"/>
      <c r="AC395" s="41">
        <f t="shared" si="151"/>
        <v>0</v>
      </c>
      <c r="AD395" s="42"/>
      <c r="AE395" s="42"/>
      <c r="AF395" s="115">
        <f>Table1[[#This Row],[Column33]]*Table1[[#This Row],[Column10]]</f>
        <v>0</v>
      </c>
      <c r="AG395" s="42"/>
      <c r="AH395" s="117"/>
    </row>
    <row r="396" spans="1:34" s="5" customFormat="1" ht="40.5" customHeight="1">
      <c r="A396" s="71"/>
      <c r="B396" s="43"/>
      <c r="C396" s="43"/>
      <c r="D396" s="35" t="s">
        <v>334</v>
      </c>
      <c r="E396" s="35" t="s">
        <v>493</v>
      </c>
      <c r="F396" s="35" t="s">
        <v>476</v>
      </c>
      <c r="G396" s="35"/>
      <c r="H396" s="118">
        <v>96</v>
      </c>
      <c r="I396" s="104">
        <v>0.25800000000000001</v>
      </c>
      <c r="J396" s="112">
        <f t="shared" si="159"/>
        <v>24.768000000000001</v>
      </c>
      <c r="K396" s="113">
        <f t="shared" si="160"/>
        <v>24.768000000000001</v>
      </c>
      <c r="L396" s="42">
        <v>1</v>
      </c>
      <c r="M396" s="113">
        <f t="shared" si="161"/>
        <v>24.768000000000001</v>
      </c>
      <c r="N396" s="42">
        <v>1</v>
      </c>
      <c r="O396" s="113">
        <f t="shared" si="162"/>
        <v>24.768000000000001</v>
      </c>
      <c r="P396" s="42">
        <v>1</v>
      </c>
      <c r="Q396" s="113">
        <f t="shared" si="163"/>
        <v>0</v>
      </c>
      <c r="R396" s="42"/>
      <c r="S396" s="113">
        <f t="shared" si="164"/>
        <v>0</v>
      </c>
      <c r="T396" s="42"/>
      <c r="U396" s="113">
        <f t="shared" si="165"/>
        <v>0</v>
      </c>
      <c r="V396" s="47"/>
      <c r="W396" s="74"/>
      <c r="X396" s="74"/>
      <c r="Y396" s="41">
        <f t="shared" si="143"/>
        <v>0</v>
      </c>
      <c r="Z396" s="42"/>
      <c r="AA396" s="114"/>
      <c r="AB396" s="17"/>
      <c r="AC396" s="41">
        <f t="shared" si="151"/>
        <v>0</v>
      </c>
      <c r="AD396" s="42"/>
      <c r="AE396" s="42"/>
      <c r="AF396" s="115">
        <f>Table1[[#This Row],[Column33]]*Table1[[#This Row],[Column10]]</f>
        <v>0</v>
      </c>
      <c r="AG396" s="42"/>
      <c r="AH396" s="117"/>
    </row>
    <row r="397" spans="1:34" s="5" customFormat="1" ht="40.5" customHeight="1">
      <c r="A397" s="71"/>
      <c r="B397" s="43"/>
      <c r="C397" s="43"/>
      <c r="D397" s="35" t="s">
        <v>334</v>
      </c>
      <c r="E397" s="35" t="s">
        <v>478</v>
      </c>
      <c r="F397" s="35" t="s">
        <v>476</v>
      </c>
      <c r="G397" s="35"/>
      <c r="H397" s="118">
        <v>460</v>
      </c>
      <c r="I397" s="104">
        <v>0.31900000000000001</v>
      </c>
      <c r="J397" s="112">
        <f t="shared" si="159"/>
        <v>146.74</v>
      </c>
      <c r="K397" s="113">
        <f t="shared" si="160"/>
        <v>146.74</v>
      </c>
      <c r="L397" s="42">
        <v>1</v>
      </c>
      <c r="M397" s="113">
        <f t="shared" si="161"/>
        <v>146.74</v>
      </c>
      <c r="N397" s="42">
        <v>1</v>
      </c>
      <c r="O397" s="113">
        <f t="shared" si="162"/>
        <v>146.74</v>
      </c>
      <c r="P397" s="42">
        <v>1</v>
      </c>
      <c r="Q397" s="113">
        <f t="shared" si="163"/>
        <v>0</v>
      </c>
      <c r="R397" s="42"/>
      <c r="S397" s="113">
        <f t="shared" si="164"/>
        <v>0</v>
      </c>
      <c r="T397" s="42"/>
      <c r="U397" s="113">
        <f t="shared" si="165"/>
        <v>0</v>
      </c>
      <c r="V397" s="47"/>
      <c r="W397" s="74"/>
      <c r="X397" s="74"/>
      <c r="Y397" s="41">
        <f t="shared" si="143"/>
        <v>0</v>
      </c>
      <c r="Z397" s="42"/>
      <c r="AA397" s="114"/>
      <c r="AB397" s="17"/>
      <c r="AC397" s="41">
        <f t="shared" si="151"/>
        <v>0</v>
      </c>
      <c r="AD397" s="42"/>
      <c r="AE397" s="42"/>
      <c r="AF397" s="115">
        <f>Table1[[#This Row],[Column33]]*Table1[[#This Row],[Column10]]</f>
        <v>0</v>
      </c>
      <c r="AG397" s="42"/>
      <c r="AH397" s="117"/>
    </row>
    <row r="398" spans="1:34" s="5" customFormat="1" ht="40.5" customHeight="1">
      <c r="A398" s="71"/>
      <c r="B398" s="43"/>
      <c r="C398" s="43"/>
      <c r="D398" s="35" t="s">
        <v>334</v>
      </c>
      <c r="E398" s="35" t="s">
        <v>488</v>
      </c>
      <c r="F398" s="35" t="s">
        <v>476</v>
      </c>
      <c r="G398" s="35"/>
      <c r="H398" s="118">
        <v>24</v>
      </c>
      <c r="I398" s="104">
        <v>0.33400000000000002</v>
      </c>
      <c r="J398" s="112">
        <f t="shared" si="159"/>
        <v>8.016</v>
      </c>
      <c r="K398" s="113">
        <f t="shared" si="160"/>
        <v>8.016</v>
      </c>
      <c r="L398" s="42">
        <v>1</v>
      </c>
      <c r="M398" s="113">
        <f t="shared" si="161"/>
        <v>8.016</v>
      </c>
      <c r="N398" s="42">
        <v>1</v>
      </c>
      <c r="O398" s="113">
        <f t="shared" si="162"/>
        <v>8.016</v>
      </c>
      <c r="P398" s="42">
        <v>1</v>
      </c>
      <c r="Q398" s="113">
        <f t="shared" si="163"/>
        <v>0</v>
      </c>
      <c r="R398" s="42"/>
      <c r="S398" s="113">
        <f t="shared" si="164"/>
        <v>0</v>
      </c>
      <c r="T398" s="42"/>
      <c r="U398" s="113">
        <f t="shared" si="165"/>
        <v>0</v>
      </c>
      <c r="V398" s="47"/>
      <c r="W398" s="74"/>
      <c r="X398" s="74"/>
      <c r="Y398" s="41">
        <f t="shared" si="143"/>
        <v>0</v>
      </c>
      <c r="Z398" s="42"/>
      <c r="AA398" s="114"/>
      <c r="AB398" s="17"/>
      <c r="AC398" s="41">
        <f t="shared" si="151"/>
        <v>0</v>
      </c>
      <c r="AD398" s="42"/>
      <c r="AE398" s="42"/>
      <c r="AF398" s="115">
        <f>Table1[[#This Row],[Column33]]*Table1[[#This Row],[Column10]]</f>
        <v>0</v>
      </c>
      <c r="AG398" s="42"/>
      <c r="AH398" s="117"/>
    </row>
    <row r="399" spans="1:34" s="5" customFormat="1" ht="40.5" customHeight="1">
      <c r="A399" s="71"/>
      <c r="B399" s="43"/>
      <c r="C399" s="43"/>
      <c r="D399" s="35" t="s">
        <v>334</v>
      </c>
      <c r="E399" s="35" t="s">
        <v>482</v>
      </c>
      <c r="F399" s="35" t="s">
        <v>476</v>
      </c>
      <c r="G399" s="35"/>
      <c r="H399" s="118">
        <v>192</v>
      </c>
      <c r="I399" s="104">
        <v>0.55000000000000004</v>
      </c>
      <c r="J399" s="112">
        <f t="shared" si="159"/>
        <v>105.60000000000001</v>
      </c>
      <c r="K399" s="113">
        <f t="shared" si="160"/>
        <v>105.60000000000001</v>
      </c>
      <c r="L399" s="42">
        <v>1</v>
      </c>
      <c r="M399" s="113">
        <f t="shared" si="161"/>
        <v>105.60000000000001</v>
      </c>
      <c r="N399" s="42">
        <v>1</v>
      </c>
      <c r="O399" s="113">
        <f t="shared" si="162"/>
        <v>105.60000000000001</v>
      </c>
      <c r="P399" s="42">
        <v>1</v>
      </c>
      <c r="Q399" s="113">
        <f t="shared" si="163"/>
        <v>0</v>
      </c>
      <c r="R399" s="42"/>
      <c r="S399" s="113">
        <f t="shared" si="164"/>
        <v>0</v>
      </c>
      <c r="T399" s="42"/>
      <c r="U399" s="113">
        <f t="shared" si="165"/>
        <v>0</v>
      </c>
      <c r="V399" s="47"/>
      <c r="W399" s="74"/>
      <c r="X399" s="74"/>
      <c r="Y399" s="41">
        <f t="shared" si="143"/>
        <v>0</v>
      </c>
      <c r="Z399" s="42"/>
      <c r="AA399" s="114"/>
      <c r="AB399" s="17"/>
      <c r="AC399" s="41">
        <f t="shared" si="151"/>
        <v>0</v>
      </c>
      <c r="AD399" s="42"/>
      <c r="AE399" s="42"/>
      <c r="AF399" s="115">
        <f>Table1[[#This Row],[Column33]]*Table1[[#This Row],[Column10]]</f>
        <v>0</v>
      </c>
      <c r="AG399" s="42"/>
      <c r="AH399" s="117"/>
    </row>
    <row r="400" spans="1:34" s="5" customFormat="1" ht="40.5" customHeight="1">
      <c r="A400" s="71"/>
      <c r="B400" s="43"/>
      <c r="C400" s="43"/>
      <c r="D400" s="35" t="s">
        <v>334</v>
      </c>
      <c r="E400" s="35" t="s">
        <v>485</v>
      </c>
      <c r="F400" s="35" t="s">
        <v>476</v>
      </c>
      <c r="G400" s="35"/>
      <c r="H400" s="118">
        <v>448</v>
      </c>
      <c r="I400" s="104">
        <v>0.70799999999999996</v>
      </c>
      <c r="J400" s="112">
        <f t="shared" si="159"/>
        <v>317.18399999999997</v>
      </c>
      <c r="K400" s="113">
        <f t="shared" si="160"/>
        <v>317.18399999999997</v>
      </c>
      <c r="L400" s="42">
        <v>1</v>
      </c>
      <c r="M400" s="113">
        <f t="shared" si="161"/>
        <v>317.18399999999997</v>
      </c>
      <c r="N400" s="42">
        <v>1</v>
      </c>
      <c r="O400" s="113">
        <f t="shared" si="162"/>
        <v>317.18399999999997</v>
      </c>
      <c r="P400" s="42">
        <v>1</v>
      </c>
      <c r="Q400" s="113">
        <f t="shared" si="163"/>
        <v>0</v>
      </c>
      <c r="R400" s="42"/>
      <c r="S400" s="113">
        <f t="shared" si="164"/>
        <v>0</v>
      </c>
      <c r="T400" s="42"/>
      <c r="U400" s="113">
        <f t="shared" si="165"/>
        <v>0</v>
      </c>
      <c r="V400" s="47"/>
      <c r="W400" s="74"/>
      <c r="X400" s="74"/>
      <c r="Y400" s="41">
        <f t="shared" si="143"/>
        <v>0</v>
      </c>
      <c r="Z400" s="42"/>
      <c r="AA400" s="114"/>
      <c r="AB400" s="17"/>
      <c r="AC400" s="41">
        <f t="shared" si="151"/>
        <v>0</v>
      </c>
      <c r="AD400" s="42"/>
      <c r="AE400" s="42"/>
      <c r="AF400" s="115">
        <f>Table1[[#This Row],[Column33]]*Table1[[#This Row],[Column10]]</f>
        <v>0</v>
      </c>
      <c r="AG400" s="42"/>
      <c r="AH400" s="117"/>
    </row>
    <row r="401" spans="1:34" s="5" customFormat="1" ht="40.5" customHeight="1">
      <c r="A401" s="71"/>
      <c r="B401" s="43"/>
      <c r="C401" s="43"/>
      <c r="D401" s="35" t="s">
        <v>334</v>
      </c>
      <c r="E401" s="35" t="s">
        <v>484</v>
      </c>
      <c r="F401" s="35" t="s">
        <v>476</v>
      </c>
      <c r="G401" s="35"/>
      <c r="H401" s="118">
        <v>432</v>
      </c>
      <c r="I401" s="104">
        <v>0.80300000000000005</v>
      </c>
      <c r="J401" s="112">
        <f t="shared" si="159"/>
        <v>346.89600000000002</v>
      </c>
      <c r="K401" s="113">
        <f t="shared" si="160"/>
        <v>346.89600000000002</v>
      </c>
      <c r="L401" s="42">
        <v>1</v>
      </c>
      <c r="M401" s="113">
        <f>Table1[[#This Row],[Column11]]</f>
        <v>346.89600000000002</v>
      </c>
      <c r="N401" s="42"/>
      <c r="O401" s="113">
        <f t="shared" si="162"/>
        <v>346.89600000000002</v>
      </c>
      <c r="P401" s="42">
        <v>1</v>
      </c>
      <c r="Q401" s="113">
        <f t="shared" si="163"/>
        <v>0</v>
      </c>
      <c r="R401" s="42"/>
      <c r="S401" s="113">
        <f t="shared" si="164"/>
        <v>0</v>
      </c>
      <c r="T401" s="42"/>
      <c r="U401" s="113">
        <f t="shared" si="165"/>
        <v>0</v>
      </c>
      <c r="V401" s="47"/>
      <c r="W401" s="74"/>
      <c r="X401" s="74"/>
      <c r="Y401" s="41">
        <f t="shared" si="143"/>
        <v>0</v>
      </c>
      <c r="Z401" s="42"/>
      <c r="AA401" s="114"/>
      <c r="AB401" s="17"/>
      <c r="AC401" s="41">
        <f t="shared" si="151"/>
        <v>0</v>
      </c>
      <c r="AD401" s="42"/>
      <c r="AE401" s="42"/>
      <c r="AF401" s="115">
        <f>Table1[[#This Row],[Column33]]*Table1[[#This Row],[Column10]]</f>
        <v>0</v>
      </c>
      <c r="AG401" s="42"/>
      <c r="AH401" s="117"/>
    </row>
    <row r="402" spans="1:34" s="5" customFormat="1" ht="36" customHeight="1">
      <c r="A402" s="70"/>
      <c r="B402" s="49"/>
      <c r="C402" s="50"/>
      <c r="D402" s="51" t="s">
        <v>358</v>
      </c>
      <c r="E402" s="52"/>
      <c r="F402" s="52"/>
      <c r="G402" s="53"/>
      <c r="H402" s="54"/>
      <c r="I402" s="55"/>
      <c r="J402" s="146">
        <f>SUM(J403:J617)</f>
        <v>74162.8</v>
      </c>
      <c r="K402" s="56">
        <f>SUM(K403:K617)</f>
        <v>74162.8</v>
      </c>
      <c r="L402" s="154">
        <f>K402/J402</f>
        <v>1</v>
      </c>
      <c r="M402" s="56">
        <f>SUM(M403:M617)</f>
        <v>74162.8</v>
      </c>
      <c r="N402" s="154">
        <f>M402/J402</f>
        <v>1</v>
      </c>
      <c r="O402" s="56">
        <f>SUM(O403:O617)</f>
        <v>74162.8</v>
      </c>
      <c r="P402" s="154">
        <f>O402/J402</f>
        <v>1</v>
      </c>
      <c r="Q402" s="56">
        <f>SUM(Q403:Q617)</f>
        <v>29442.699999999979</v>
      </c>
      <c r="R402" s="154">
        <f>Q402/J402</f>
        <v>0.39700092229527439</v>
      </c>
      <c r="S402" s="56">
        <f>SUM(S403:S617)</f>
        <v>11335.999999999998</v>
      </c>
      <c r="T402" s="154">
        <f>S402/J402</f>
        <v>0.1528529127810708</v>
      </c>
      <c r="U402" s="56">
        <f>SUM(U403:U617)</f>
        <v>0</v>
      </c>
      <c r="V402" s="154">
        <f>U402/J402</f>
        <v>0</v>
      </c>
      <c r="W402" s="108"/>
      <c r="X402" s="108"/>
      <c r="Y402" s="107">
        <f>SUM(Y403:Y617)</f>
        <v>0</v>
      </c>
      <c r="Z402" s="66">
        <f>Y402/J402</f>
        <v>0</v>
      </c>
      <c r="AA402" s="109"/>
      <c r="AB402" s="110"/>
      <c r="AC402" s="107">
        <f>SUM(AC403:AC617)</f>
        <v>0</v>
      </c>
      <c r="AD402" s="66">
        <f>AC402/J402</f>
        <v>0</v>
      </c>
      <c r="AE402" s="111"/>
      <c r="AF402" s="107">
        <f>SUM(AF403:AF617)</f>
        <v>0</v>
      </c>
      <c r="AG402" s="111"/>
      <c r="AH402" s="72"/>
    </row>
    <row r="403" spans="1:34" s="5" customFormat="1" ht="40.5" customHeight="1">
      <c r="A403" s="71"/>
      <c r="B403" s="43"/>
      <c r="C403" s="43" t="s">
        <v>467</v>
      </c>
      <c r="D403" s="35" t="s">
        <v>358</v>
      </c>
      <c r="E403" s="35" t="s">
        <v>83</v>
      </c>
      <c r="F403" s="35" t="s">
        <v>93</v>
      </c>
      <c r="G403" s="35"/>
      <c r="H403" s="104">
        <v>1</v>
      </c>
      <c r="I403" s="104">
        <v>967.3</v>
      </c>
      <c r="J403" s="35">
        <f t="shared" ref="J403:J459" si="166">I403*H403</f>
        <v>967.3</v>
      </c>
      <c r="K403" s="41">
        <f t="shared" ref="K403:K459" si="167">L403*$J403</f>
        <v>967.3</v>
      </c>
      <c r="L403" s="42">
        <v>1</v>
      </c>
      <c r="M403" s="41">
        <f t="shared" ref="M403:M459" si="168">N403*$J403</f>
        <v>967.3</v>
      </c>
      <c r="N403" s="42">
        <v>1</v>
      </c>
      <c r="O403" s="41">
        <f t="shared" ref="O403:O459" si="169">P403*$J403</f>
        <v>967.3</v>
      </c>
      <c r="P403" s="42">
        <v>1</v>
      </c>
      <c r="Q403" s="41">
        <f t="shared" ref="Q403:Q459" si="170">R403*$J403</f>
        <v>386.92</v>
      </c>
      <c r="R403" s="42">
        <v>0.4</v>
      </c>
      <c r="S403" s="41">
        <f t="shared" ref="S403:S459" si="171">T403*$J403</f>
        <v>193.46</v>
      </c>
      <c r="T403" s="42">
        <v>0.2</v>
      </c>
      <c r="U403" s="41">
        <f t="shared" ref="U403:U459" si="172">V403*$J403</f>
        <v>0</v>
      </c>
      <c r="V403" s="47"/>
      <c r="W403" s="74"/>
      <c r="X403" s="74"/>
      <c r="Y403" s="41">
        <f t="shared" si="143"/>
        <v>0</v>
      </c>
      <c r="Z403" s="42"/>
      <c r="AA403" s="16"/>
      <c r="AB403" s="17"/>
      <c r="AC403" s="41">
        <f t="shared" si="151"/>
        <v>0</v>
      </c>
      <c r="AD403" s="42"/>
      <c r="AE403" s="42"/>
      <c r="AF403" s="75">
        <f>Table1[[#This Row],[Column33]]*Table1[[#This Row],[Column10]]</f>
        <v>0</v>
      </c>
      <c r="AG403" s="42"/>
      <c r="AH403" s="73"/>
    </row>
    <row r="404" spans="1:34" s="5" customFormat="1" ht="40.5" customHeight="1">
      <c r="A404" s="71"/>
      <c r="B404" s="43"/>
      <c r="C404" s="43" t="s">
        <v>467</v>
      </c>
      <c r="D404" s="35" t="s">
        <v>358</v>
      </c>
      <c r="E404" s="35" t="s">
        <v>84</v>
      </c>
      <c r="F404" s="35" t="s">
        <v>93</v>
      </c>
      <c r="G404" s="35"/>
      <c r="H404" s="104">
        <v>1</v>
      </c>
      <c r="I404" s="104">
        <v>927</v>
      </c>
      <c r="J404" s="35">
        <f t="shared" si="166"/>
        <v>927</v>
      </c>
      <c r="K404" s="41">
        <f t="shared" si="167"/>
        <v>927</v>
      </c>
      <c r="L404" s="42">
        <v>1</v>
      </c>
      <c r="M404" s="41">
        <f t="shared" si="168"/>
        <v>927</v>
      </c>
      <c r="N404" s="42">
        <v>1</v>
      </c>
      <c r="O404" s="41">
        <f t="shared" si="169"/>
        <v>927</v>
      </c>
      <c r="P404" s="42">
        <v>1</v>
      </c>
      <c r="Q404" s="41">
        <f t="shared" si="170"/>
        <v>370.8</v>
      </c>
      <c r="R404" s="42">
        <v>0.4</v>
      </c>
      <c r="S404" s="41">
        <f t="shared" si="171"/>
        <v>185.4</v>
      </c>
      <c r="T404" s="42">
        <v>0.2</v>
      </c>
      <c r="U404" s="41">
        <f t="shared" si="172"/>
        <v>0</v>
      </c>
      <c r="V404" s="47"/>
      <c r="W404" s="74"/>
      <c r="X404" s="74"/>
      <c r="Y404" s="41">
        <f t="shared" si="143"/>
        <v>0</v>
      </c>
      <c r="Z404" s="42"/>
      <c r="AA404" s="16"/>
      <c r="AB404" s="17"/>
      <c r="AC404" s="41">
        <f t="shared" ref="AC404:AC467" si="173">AD404*$J404</f>
        <v>0</v>
      </c>
      <c r="AD404" s="42"/>
      <c r="AE404" s="42"/>
      <c r="AF404" s="75">
        <f>Table1[[#This Row],[Column33]]*Table1[[#This Row],[Column10]]</f>
        <v>0</v>
      </c>
      <c r="AG404" s="42"/>
      <c r="AH404" s="73"/>
    </row>
    <row r="405" spans="1:34" s="5" customFormat="1" ht="40.5" customHeight="1">
      <c r="A405" s="71"/>
      <c r="B405" s="43"/>
      <c r="C405" s="43" t="s">
        <v>467</v>
      </c>
      <c r="D405" s="35" t="s">
        <v>358</v>
      </c>
      <c r="E405" s="35" t="s">
        <v>85</v>
      </c>
      <c r="F405" s="35" t="s">
        <v>93</v>
      </c>
      <c r="G405" s="35"/>
      <c r="H405" s="104">
        <v>1</v>
      </c>
      <c r="I405" s="104">
        <v>927</v>
      </c>
      <c r="J405" s="35">
        <f t="shared" si="166"/>
        <v>927</v>
      </c>
      <c r="K405" s="41">
        <f t="shared" si="167"/>
        <v>927</v>
      </c>
      <c r="L405" s="42">
        <v>1</v>
      </c>
      <c r="M405" s="41">
        <f t="shared" si="168"/>
        <v>927</v>
      </c>
      <c r="N405" s="42">
        <v>1</v>
      </c>
      <c r="O405" s="41">
        <f t="shared" si="169"/>
        <v>927</v>
      </c>
      <c r="P405" s="42">
        <v>1</v>
      </c>
      <c r="Q405" s="41">
        <f t="shared" si="170"/>
        <v>370.8</v>
      </c>
      <c r="R405" s="42">
        <v>0.4</v>
      </c>
      <c r="S405" s="41">
        <f t="shared" si="171"/>
        <v>185.4</v>
      </c>
      <c r="T405" s="42">
        <v>0.2</v>
      </c>
      <c r="U405" s="41">
        <f t="shared" si="172"/>
        <v>0</v>
      </c>
      <c r="V405" s="47"/>
      <c r="W405" s="74"/>
      <c r="X405" s="74"/>
      <c r="Y405" s="41">
        <f t="shared" si="143"/>
        <v>0</v>
      </c>
      <c r="Z405" s="42"/>
      <c r="AA405" s="16"/>
      <c r="AB405" s="17"/>
      <c r="AC405" s="41">
        <f t="shared" si="173"/>
        <v>0</v>
      </c>
      <c r="AD405" s="42"/>
      <c r="AE405" s="42"/>
      <c r="AF405" s="75">
        <f>Table1[[#This Row],[Column33]]*Table1[[#This Row],[Column10]]</f>
        <v>0</v>
      </c>
      <c r="AG405" s="42"/>
      <c r="AH405" s="73"/>
    </row>
    <row r="406" spans="1:34" s="5" customFormat="1" ht="40.5" customHeight="1">
      <c r="A406" s="71"/>
      <c r="B406" s="43"/>
      <c r="C406" s="43" t="s">
        <v>467</v>
      </c>
      <c r="D406" s="35" t="s">
        <v>358</v>
      </c>
      <c r="E406" s="35" t="s">
        <v>86</v>
      </c>
      <c r="F406" s="35" t="s">
        <v>93</v>
      </c>
      <c r="G406" s="35"/>
      <c r="H406" s="104">
        <v>1</v>
      </c>
      <c r="I406" s="104">
        <v>360.2</v>
      </c>
      <c r="J406" s="35">
        <f t="shared" si="166"/>
        <v>360.2</v>
      </c>
      <c r="K406" s="41">
        <f t="shared" si="167"/>
        <v>360.2</v>
      </c>
      <c r="L406" s="42">
        <v>1</v>
      </c>
      <c r="M406" s="41">
        <f t="shared" si="168"/>
        <v>360.2</v>
      </c>
      <c r="N406" s="42">
        <v>1</v>
      </c>
      <c r="O406" s="41">
        <f t="shared" si="169"/>
        <v>360.2</v>
      </c>
      <c r="P406" s="42">
        <v>1</v>
      </c>
      <c r="Q406" s="41">
        <f t="shared" si="170"/>
        <v>144.08000000000001</v>
      </c>
      <c r="R406" s="42">
        <v>0.4</v>
      </c>
      <c r="S406" s="41">
        <f t="shared" si="171"/>
        <v>72.040000000000006</v>
      </c>
      <c r="T406" s="42">
        <v>0.2</v>
      </c>
      <c r="U406" s="41">
        <f t="shared" si="172"/>
        <v>0</v>
      </c>
      <c r="V406" s="47"/>
      <c r="W406" s="74"/>
      <c r="X406" s="74"/>
      <c r="Y406" s="41">
        <f t="shared" si="143"/>
        <v>0</v>
      </c>
      <c r="Z406" s="42"/>
      <c r="AA406" s="16"/>
      <c r="AB406" s="17"/>
      <c r="AC406" s="41">
        <f t="shared" si="173"/>
        <v>0</v>
      </c>
      <c r="AD406" s="42"/>
      <c r="AE406" s="42"/>
      <c r="AF406" s="75">
        <f>Table1[[#This Row],[Column33]]*Table1[[#This Row],[Column10]]</f>
        <v>0</v>
      </c>
      <c r="AG406" s="42"/>
      <c r="AH406" s="73"/>
    </row>
    <row r="407" spans="1:34" s="5" customFormat="1" ht="40.5" customHeight="1">
      <c r="A407" s="71"/>
      <c r="B407" s="43"/>
      <c r="C407" s="43" t="s">
        <v>343</v>
      </c>
      <c r="D407" s="35" t="s">
        <v>358</v>
      </c>
      <c r="E407" s="35" t="s">
        <v>96</v>
      </c>
      <c r="F407" s="35" t="s">
        <v>93</v>
      </c>
      <c r="G407" s="35"/>
      <c r="H407" s="104">
        <v>1</v>
      </c>
      <c r="I407" s="104">
        <v>379.8</v>
      </c>
      <c r="J407" s="35">
        <f t="shared" si="166"/>
        <v>379.8</v>
      </c>
      <c r="K407" s="41">
        <f t="shared" si="167"/>
        <v>379.8</v>
      </c>
      <c r="L407" s="42">
        <v>1</v>
      </c>
      <c r="M407" s="41">
        <f t="shared" si="168"/>
        <v>379.8</v>
      </c>
      <c r="N407" s="42">
        <v>1</v>
      </c>
      <c r="O407" s="41">
        <f t="shared" si="169"/>
        <v>379.8</v>
      </c>
      <c r="P407" s="42">
        <v>1</v>
      </c>
      <c r="Q407" s="41">
        <f t="shared" si="170"/>
        <v>379.8</v>
      </c>
      <c r="R407" s="42">
        <v>1</v>
      </c>
      <c r="S407" s="41">
        <f t="shared" si="171"/>
        <v>75.960000000000008</v>
      </c>
      <c r="T407" s="42">
        <v>0.2</v>
      </c>
      <c r="U407" s="41">
        <f t="shared" si="172"/>
        <v>0</v>
      </c>
      <c r="V407" s="47"/>
      <c r="W407" s="74"/>
      <c r="X407" s="74"/>
      <c r="Y407" s="41">
        <f t="shared" si="143"/>
        <v>0</v>
      </c>
      <c r="Z407" s="42"/>
      <c r="AA407" s="16"/>
      <c r="AB407" s="17"/>
      <c r="AC407" s="41">
        <f t="shared" si="173"/>
        <v>0</v>
      </c>
      <c r="AD407" s="42"/>
      <c r="AE407" s="42"/>
      <c r="AF407" s="75">
        <f>Table1[[#This Row],[Column33]]*Table1[[#This Row],[Column10]]</f>
        <v>0</v>
      </c>
      <c r="AG407" s="42"/>
      <c r="AH407" s="73"/>
    </row>
    <row r="408" spans="1:34" s="5" customFormat="1" ht="40.5" customHeight="1">
      <c r="A408" s="71"/>
      <c r="B408" s="43"/>
      <c r="C408" s="43" t="s">
        <v>343</v>
      </c>
      <c r="D408" s="35" t="s">
        <v>358</v>
      </c>
      <c r="E408" s="35" t="s">
        <v>97</v>
      </c>
      <c r="F408" s="35" t="s">
        <v>93</v>
      </c>
      <c r="G408" s="35"/>
      <c r="H408" s="104">
        <v>2</v>
      </c>
      <c r="I408" s="104">
        <v>379.8</v>
      </c>
      <c r="J408" s="35">
        <f t="shared" si="166"/>
        <v>759.6</v>
      </c>
      <c r="K408" s="41">
        <f t="shared" si="167"/>
        <v>759.6</v>
      </c>
      <c r="L408" s="42">
        <v>1</v>
      </c>
      <c r="M408" s="41">
        <f t="shared" si="168"/>
        <v>759.6</v>
      </c>
      <c r="N408" s="42">
        <v>1</v>
      </c>
      <c r="O408" s="41">
        <f t="shared" si="169"/>
        <v>759.6</v>
      </c>
      <c r="P408" s="42">
        <v>1</v>
      </c>
      <c r="Q408" s="41">
        <f t="shared" si="170"/>
        <v>759.6</v>
      </c>
      <c r="R408" s="42">
        <v>1</v>
      </c>
      <c r="S408" s="41">
        <f t="shared" si="171"/>
        <v>151.92000000000002</v>
      </c>
      <c r="T408" s="42">
        <v>0.2</v>
      </c>
      <c r="U408" s="41">
        <f t="shared" si="172"/>
        <v>0</v>
      </c>
      <c r="V408" s="47"/>
      <c r="W408" s="74"/>
      <c r="X408" s="74"/>
      <c r="Y408" s="41">
        <f t="shared" si="143"/>
        <v>0</v>
      </c>
      <c r="Z408" s="42"/>
      <c r="AA408" s="16"/>
      <c r="AB408" s="17"/>
      <c r="AC408" s="41">
        <f t="shared" si="173"/>
        <v>0</v>
      </c>
      <c r="AD408" s="42"/>
      <c r="AE408" s="42"/>
      <c r="AF408" s="75">
        <f>Table1[[#This Row],[Column33]]*Table1[[#This Row],[Column10]]</f>
        <v>0</v>
      </c>
      <c r="AG408" s="42"/>
      <c r="AH408" s="73"/>
    </row>
    <row r="409" spans="1:34" s="5" customFormat="1" ht="40.5" customHeight="1">
      <c r="A409" s="71"/>
      <c r="B409" s="43"/>
      <c r="C409" s="43" t="s">
        <v>343</v>
      </c>
      <c r="D409" s="35" t="s">
        <v>358</v>
      </c>
      <c r="E409" s="35" t="s">
        <v>98</v>
      </c>
      <c r="F409" s="35" t="s">
        <v>93</v>
      </c>
      <c r="G409" s="35"/>
      <c r="H409" s="104">
        <v>1</v>
      </c>
      <c r="I409" s="104">
        <v>201.3</v>
      </c>
      <c r="J409" s="35">
        <f t="shared" si="166"/>
        <v>201.3</v>
      </c>
      <c r="K409" s="41">
        <f t="shared" si="167"/>
        <v>201.3</v>
      </c>
      <c r="L409" s="42">
        <v>1</v>
      </c>
      <c r="M409" s="41">
        <f t="shared" si="168"/>
        <v>201.3</v>
      </c>
      <c r="N409" s="42">
        <v>1</v>
      </c>
      <c r="O409" s="41">
        <f t="shared" si="169"/>
        <v>201.3</v>
      </c>
      <c r="P409" s="42">
        <v>1</v>
      </c>
      <c r="Q409" s="41">
        <f t="shared" si="170"/>
        <v>80.52000000000001</v>
      </c>
      <c r="R409" s="42">
        <v>0.4</v>
      </c>
      <c r="S409" s="41">
        <f t="shared" si="171"/>
        <v>40.260000000000005</v>
      </c>
      <c r="T409" s="42">
        <v>0.2</v>
      </c>
      <c r="U409" s="41">
        <f t="shared" si="172"/>
        <v>0</v>
      </c>
      <c r="V409" s="47"/>
      <c r="W409" s="74"/>
      <c r="X409" s="74"/>
      <c r="Y409" s="41">
        <f t="shared" si="143"/>
        <v>0</v>
      </c>
      <c r="Z409" s="42"/>
      <c r="AA409" s="16"/>
      <c r="AB409" s="17"/>
      <c r="AC409" s="41">
        <f t="shared" si="173"/>
        <v>0</v>
      </c>
      <c r="AD409" s="42"/>
      <c r="AE409" s="42"/>
      <c r="AF409" s="75">
        <f>Table1[[#This Row],[Column33]]*Table1[[#This Row],[Column10]]</f>
        <v>0</v>
      </c>
      <c r="AG409" s="42"/>
      <c r="AH409" s="73"/>
    </row>
    <row r="410" spans="1:34" s="5" customFormat="1" ht="40.5" customHeight="1">
      <c r="A410" s="71"/>
      <c r="B410" s="43"/>
      <c r="C410" s="43" t="s">
        <v>345</v>
      </c>
      <c r="D410" s="35" t="s">
        <v>358</v>
      </c>
      <c r="E410" s="35" t="s">
        <v>99</v>
      </c>
      <c r="F410" s="35" t="s">
        <v>93</v>
      </c>
      <c r="G410" s="35"/>
      <c r="H410" s="104">
        <v>1</v>
      </c>
      <c r="I410" s="104">
        <v>73.3</v>
      </c>
      <c r="J410" s="35">
        <f t="shared" si="166"/>
        <v>73.3</v>
      </c>
      <c r="K410" s="41">
        <f t="shared" si="167"/>
        <v>73.3</v>
      </c>
      <c r="L410" s="42">
        <v>1</v>
      </c>
      <c r="M410" s="41">
        <f t="shared" si="168"/>
        <v>73.3</v>
      </c>
      <c r="N410" s="42">
        <v>1</v>
      </c>
      <c r="O410" s="41">
        <f t="shared" si="169"/>
        <v>73.3</v>
      </c>
      <c r="P410" s="42">
        <v>1</v>
      </c>
      <c r="Q410" s="41">
        <f t="shared" si="170"/>
        <v>29.32</v>
      </c>
      <c r="R410" s="42">
        <v>0.4</v>
      </c>
      <c r="S410" s="41">
        <f t="shared" si="171"/>
        <v>14.66</v>
      </c>
      <c r="T410" s="42">
        <v>0.2</v>
      </c>
      <c r="U410" s="41">
        <f t="shared" si="172"/>
        <v>0</v>
      </c>
      <c r="V410" s="47"/>
      <c r="W410" s="74"/>
      <c r="X410" s="74"/>
      <c r="Y410" s="41">
        <f t="shared" ref="Y410:Y473" si="174">Z410*$J410</f>
        <v>0</v>
      </c>
      <c r="Z410" s="42"/>
      <c r="AA410" s="16"/>
      <c r="AB410" s="17"/>
      <c r="AC410" s="41">
        <f t="shared" si="173"/>
        <v>0</v>
      </c>
      <c r="AD410" s="42"/>
      <c r="AE410" s="42"/>
      <c r="AF410" s="75">
        <f>Table1[[#This Row],[Column33]]*Table1[[#This Row],[Column10]]</f>
        <v>0</v>
      </c>
      <c r="AG410" s="42"/>
      <c r="AH410" s="73"/>
    </row>
    <row r="411" spans="1:34" s="5" customFormat="1" ht="40.5" customHeight="1">
      <c r="A411" s="71"/>
      <c r="B411" s="43"/>
      <c r="C411" s="43" t="s">
        <v>345</v>
      </c>
      <c r="D411" s="35" t="s">
        <v>358</v>
      </c>
      <c r="E411" s="35" t="s">
        <v>100</v>
      </c>
      <c r="F411" s="35" t="s">
        <v>93</v>
      </c>
      <c r="G411" s="35"/>
      <c r="H411" s="104">
        <v>1</v>
      </c>
      <c r="I411" s="104">
        <v>73.3</v>
      </c>
      <c r="J411" s="35">
        <f t="shared" si="166"/>
        <v>73.3</v>
      </c>
      <c r="K411" s="41">
        <f t="shared" si="167"/>
        <v>73.3</v>
      </c>
      <c r="L411" s="42">
        <v>1</v>
      </c>
      <c r="M411" s="41">
        <f t="shared" si="168"/>
        <v>73.3</v>
      </c>
      <c r="N411" s="42">
        <v>1</v>
      </c>
      <c r="O411" s="41">
        <f t="shared" si="169"/>
        <v>73.3</v>
      </c>
      <c r="P411" s="42">
        <v>1</v>
      </c>
      <c r="Q411" s="41">
        <f t="shared" si="170"/>
        <v>29.32</v>
      </c>
      <c r="R411" s="42">
        <v>0.4</v>
      </c>
      <c r="S411" s="41">
        <f t="shared" si="171"/>
        <v>14.66</v>
      </c>
      <c r="T411" s="42">
        <v>0.2</v>
      </c>
      <c r="U411" s="41">
        <f t="shared" si="172"/>
        <v>0</v>
      </c>
      <c r="V411" s="47"/>
      <c r="W411" s="74"/>
      <c r="X411" s="74"/>
      <c r="Y411" s="41">
        <f t="shared" si="174"/>
        <v>0</v>
      </c>
      <c r="Z411" s="42"/>
      <c r="AA411" s="16"/>
      <c r="AB411" s="17"/>
      <c r="AC411" s="41">
        <f t="shared" si="173"/>
        <v>0</v>
      </c>
      <c r="AD411" s="42"/>
      <c r="AE411" s="42"/>
      <c r="AF411" s="75">
        <f>Table1[[#This Row],[Column33]]*Table1[[#This Row],[Column10]]</f>
        <v>0</v>
      </c>
      <c r="AG411" s="42"/>
      <c r="AH411" s="73"/>
    </row>
    <row r="412" spans="1:34" s="5" customFormat="1" ht="40.5" customHeight="1">
      <c r="A412" s="71"/>
      <c r="B412" s="43"/>
      <c r="C412" s="43" t="s">
        <v>221</v>
      </c>
      <c r="D412" s="35" t="s">
        <v>358</v>
      </c>
      <c r="E412" s="35" t="s">
        <v>101</v>
      </c>
      <c r="F412" s="35" t="s">
        <v>93</v>
      </c>
      <c r="G412" s="35"/>
      <c r="H412" s="104">
        <v>1</v>
      </c>
      <c r="I412" s="104">
        <v>84.3</v>
      </c>
      <c r="J412" s="35">
        <f t="shared" si="166"/>
        <v>84.3</v>
      </c>
      <c r="K412" s="41">
        <f t="shared" si="167"/>
        <v>84.3</v>
      </c>
      <c r="L412" s="42">
        <v>1</v>
      </c>
      <c r="M412" s="41">
        <f t="shared" si="168"/>
        <v>84.3</v>
      </c>
      <c r="N412" s="42">
        <v>1</v>
      </c>
      <c r="O412" s="41">
        <f t="shared" si="169"/>
        <v>84.3</v>
      </c>
      <c r="P412" s="42">
        <v>1</v>
      </c>
      <c r="Q412" s="41">
        <f t="shared" si="170"/>
        <v>33.72</v>
      </c>
      <c r="R412" s="42">
        <v>0.4</v>
      </c>
      <c r="S412" s="41">
        <f t="shared" si="171"/>
        <v>16.86</v>
      </c>
      <c r="T412" s="42">
        <v>0.2</v>
      </c>
      <c r="U412" s="41">
        <f t="shared" si="172"/>
        <v>0</v>
      </c>
      <c r="V412" s="47"/>
      <c r="W412" s="74"/>
      <c r="X412" s="74"/>
      <c r="Y412" s="41">
        <f t="shared" si="174"/>
        <v>0</v>
      </c>
      <c r="Z412" s="42"/>
      <c r="AA412" s="16"/>
      <c r="AB412" s="17"/>
      <c r="AC412" s="41">
        <f t="shared" si="173"/>
        <v>0</v>
      </c>
      <c r="AD412" s="42"/>
      <c r="AE412" s="42"/>
      <c r="AF412" s="75">
        <f>Table1[[#This Row],[Column33]]*Table1[[#This Row],[Column10]]</f>
        <v>0</v>
      </c>
      <c r="AG412" s="42"/>
      <c r="AH412" s="73"/>
    </row>
    <row r="413" spans="1:34" s="5" customFormat="1" ht="40.5" customHeight="1">
      <c r="A413" s="71"/>
      <c r="B413" s="43"/>
      <c r="C413" s="43" t="s">
        <v>221</v>
      </c>
      <c r="D413" s="35" t="s">
        <v>358</v>
      </c>
      <c r="E413" s="35" t="s">
        <v>102</v>
      </c>
      <c r="F413" s="35" t="s">
        <v>93</v>
      </c>
      <c r="G413" s="35"/>
      <c r="H413" s="104">
        <v>1</v>
      </c>
      <c r="I413" s="104">
        <v>176.9</v>
      </c>
      <c r="J413" s="35">
        <f t="shared" si="166"/>
        <v>176.9</v>
      </c>
      <c r="K413" s="41">
        <f t="shared" si="167"/>
        <v>176.9</v>
      </c>
      <c r="L413" s="42">
        <v>1</v>
      </c>
      <c r="M413" s="41">
        <f t="shared" si="168"/>
        <v>176.9</v>
      </c>
      <c r="N413" s="42">
        <v>1</v>
      </c>
      <c r="O413" s="41">
        <f t="shared" si="169"/>
        <v>176.9</v>
      </c>
      <c r="P413" s="42">
        <v>1</v>
      </c>
      <c r="Q413" s="41">
        <f t="shared" si="170"/>
        <v>70.760000000000005</v>
      </c>
      <c r="R413" s="42">
        <v>0.4</v>
      </c>
      <c r="S413" s="41">
        <f t="shared" si="171"/>
        <v>35.380000000000003</v>
      </c>
      <c r="T413" s="42">
        <v>0.2</v>
      </c>
      <c r="U413" s="41">
        <f t="shared" si="172"/>
        <v>0</v>
      </c>
      <c r="V413" s="47"/>
      <c r="W413" s="74"/>
      <c r="X413" s="74"/>
      <c r="Y413" s="41">
        <f t="shared" si="174"/>
        <v>0</v>
      </c>
      <c r="Z413" s="42"/>
      <c r="AA413" s="16"/>
      <c r="AB413" s="17"/>
      <c r="AC413" s="41">
        <f t="shared" si="173"/>
        <v>0</v>
      </c>
      <c r="AD413" s="42"/>
      <c r="AE413" s="42"/>
      <c r="AF413" s="75">
        <f>Table1[[#This Row],[Column33]]*Table1[[#This Row],[Column10]]</f>
        <v>0</v>
      </c>
      <c r="AG413" s="42"/>
      <c r="AH413" s="73"/>
    </row>
    <row r="414" spans="1:34" s="5" customFormat="1" ht="40.5" customHeight="1">
      <c r="A414" s="71"/>
      <c r="B414" s="43"/>
      <c r="C414" s="43" t="s">
        <v>221</v>
      </c>
      <c r="D414" s="35" t="s">
        <v>358</v>
      </c>
      <c r="E414" s="35" t="s">
        <v>103</v>
      </c>
      <c r="F414" s="35" t="s">
        <v>93</v>
      </c>
      <c r="G414" s="35"/>
      <c r="H414" s="104">
        <v>1</v>
      </c>
      <c r="I414" s="104">
        <v>176.9</v>
      </c>
      <c r="J414" s="35">
        <f t="shared" si="166"/>
        <v>176.9</v>
      </c>
      <c r="K414" s="41">
        <f t="shared" si="167"/>
        <v>176.9</v>
      </c>
      <c r="L414" s="42">
        <v>1</v>
      </c>
      <c r="M414" s="41">
        <f t="shared" si="168"/>
        <v>176.9</v>
      </c>
      <c r="N414" s="42">
        <v>1</v>
      </c>
      <c r="O414" s="41">
        <f t="shared" si="169"/>
        <v>176.9</v>
      </c>
      <c r="P414" s="42">
        <v>1</v>
      </c>
      <c r="Q414" s="41">
        <f t="shared" si="170"/>
        <v>70.760000000000005</v>
      </c>
      <c r="R414" s="42">
        <v>0.4</v>
      </c>
      <c r="S414" s="41">
        <f t="shared" si="171"/>
        <v>35.380000000000003</v>
      </c>
      <c r="T414" s="42">
        <v>0.2</v>
      </c>
      <c r="U414" s="41">
        <f t="shared" si="172"/>
        <v>0</v>
      </c>
      <c r="V414" s="47"/>
      <c r="W414" s="74"/>
      <c r="X414" s="74"/>
      <c r="Y414" s="41">
        <f t="shared" si="174"/>
        <v>0</v>
      </c>
      <c r="Z414" s="42"/>
      <c r="AA414" s="16"/>
      <c r="AB414" s="17"/>
      <c r="AC414" s="41">
        <f t="shared" si="173"/>
        <v>0</v>
      </c>
      <c r="AD414" s="42"/>
      <c r="AE414" s="42"/>
      <c r="AF414" s="75">
        <f>Table1[[#This Row],[Column33]]*Table1[[#This Row],[Column10]]</f>
        <v>0</v>
      </c>
      <c r="AG414" s="42"/>
      <c r="AH414" s="73"/>
    </row>
    <row r="415" spans="1:34" s="5" customFormat="1" ht="40.5" customHeight="1">
      <c r="A415" s="71"/>
      <c r="B415" s="43"/>
      <c r="C415" s="43" t="s">
        <v>343</v>
      </c>
      <c r="D415" s="35" t="s">
        <v>358</v>
      </c>
      <c r="E415" s="35" t="s">
        <v>104</v>
      </c>
      <c r="F415" s="35" t="s">
        <v>93</v>
      </c>
      <c r="G415" s="35"/>
      <c r="H415" s="104">
        <v>2</v>
      </c>
      <c r="I415" s="104">
        <v>711.7</v>
      </c>
      <c r="J415" s="35">
        <f t="shared" si="166"/>
        <v>1423.4</v>
      </c>
      <c r="K415" s="41">
        <f t="shared" si="167"/>
        <v>1423.4</v>
      </c>
      <c r="L415" s="42">
        <v>1</v>
      </c>
      <c r="M415" s="41">
        <f t="shared" si="168"/>
        <v>1423.4</v>
      </c>
      <c r="N415" s="42">
        <v>1</v>
      </c>
      <c r="O415" s="41">
        <f t="shared" si="169"/>
        <v>1423.4</v>
      </c>
      <c r="P415" s="42">
        <v>1</v>
      </c>
      <c r="Q415" s="41">
        <f t="shared" si="170"/>
        <v>1423.4</v>
      </c>
      <c r="R415" s="42">
        <v>1</v>
      </c>
      <c r="S415" s="41">
        <f t="shared" si="171"/>
        <v>284.68</v>
      </c>
      <c r="T415" s="42">
        <v>0.2</v>
      </c>
      <c r="U415" s="41">
        <f t="shared" si="172"/>
        <v>0</v>
      </c>
      <c r="V415" s="47"/>
      <c r="W415" s="74"/>
      <c r="X415" s="74"/>
      <c r="Y415" s="41">
        <f t="shared" si="174"/>
        <v>0</v>
      </c>
      <c r="Z415" s="42"/>
      <c r="AA415" s="16"/>
      <c r="AB415" s="17"/>
      <c r="AC415" s="41">
        <f t="shared" si="173"/>
        <v>0</v>
      </c>
      <c r="AD415" s="42"/>
      <c r="AE415" s="42"/>
      <c r="AF415" s="75">
        <f>Table1[[#This Row],[Column33]]*Table1[[#This Row],[Column10]]</f>
        <v>0</v>
      </c>
      <c r="AG415" s="42"/>
      <c r="AH415" s="73"/>
    </row>
    <row r="416" spans="1:34" s="5" customFormat="1" ht="47.25" customHeight="1">
      <c r="A416" s="71"/>
      <c r="B416" s="43"/>
      <c r="C416" s="43" t="s">
        <v>343</v>
      </c>
      <c r="D416" s="35" t="s">
        <v>358</v>
      </c>
      <c r="E416" s="35" t="s">
        <v>105</v>
      </c>
      <c r="F416" s="35" t="s">
        <v>93</v>
      </c>
      <c r="G416" s="35"/>
      <c r="H416" s="104">
        <v>1</v>
      </c>
      <c r="I416" s="104">
        <v>710.9</v>
      </c>
      <c r="J416" s="35">
        <f t="shared" si="166"/>
        <v>710.9</v>
      </c>
      <c r="K416" s="41">
        <f t="shared" si="167"/>
        <v>710.9</v>
      </c>
      <c r="L416" s="42">
        <v>1</v>
      </c>
      <c r="M416" s="41">
        <f t="shared" si="168"/>
        <v>710.9</v>
      </c>
      <c r="N416" s="42">
        <v>1</v>
      </c>
      <c r="O416" s="41">
        <f t="shared" si="169"/>
        <v>710.9</v>
      </c>
      <c r="P416" s="42">
        <v>1</v>
      </c>
      <c r="Q416" s="41">
        <f t="shared" si="170"/>
        <v>710.9</v>
      </c>
      <c r="R416" s="42">
        <v>1</v>
      </c>
      <c r="S416" s="41">
        <f t="shared" si="171"/>
        <v>142.18</v>
      </c>
      <c r="T416" s="42">
        <v>0.2</v>
      </c>
      <c r="U416" s="41">
        <f t="shared" si="172"/>
        <v>0</v>
      </c>
      <c r="V416" s="47"/>
      <c r="W416" s="74"/>
      <c r="X416" s="74"/>
      <c r="Y416" s="41">
        <f t="shared" si="174"/>
        <v>0</v>
      </c>
      <c r="Z416" s="42"/>
      <c r="AA416" s="16"/>
      <c r="AB416" s="17"/>
      <c r="AC416" s="41">
        <f t="shared" si="173"/>
        <v>0</v>
      </c>
      <c r="AD416" s="42"/>
      <c r="AE416" s="42"/>
      <c r="AF416" s="75">
        <f>Table1[[#This Row],[Column33]]*Table1[[#This Row],[Column10]]</f>
        <v>0</v>
      </c>
      <c r="AG416" s="42"/>
      <c r="AH416" s="73"/>
    </row>
    <row r="417" spans="1:34" s="5" customFormat="1" ht="47.25" customHeight="1">
      <c r="A417" s="71"/>
      <c r="B417" s="43"/>
      <c r="C417" s="43" t="s">
        <v>221</v>
      </c>
      <c r="D417" s="35" t="s">
        <v>358</v>
      </c>
      <c r="E417" s="35" t="s">
        <v>164</v>
      </c>
      <c r="F417" s="35" t="s">
        <v>93</v>
      </c>
      <c r="G417" s="35"/>
      <c r="H417" s="104">
        <v>1</v>
      </c>
      <c r="I417" s="104">
        <v>419.3</v>
      </c>
      <c r="J417" s="35">
        <f t="shared" si="166"/>
        <v>419.3</v>
      </c>
      <c r="K417" s="41">
        <f t="shared" si="167"/>
        <v>419.3</v>
      </c>
      <c r="L417" s="42">
        <v>1</v>
      </c>
      <c r="M417" s="41">
        <f t="shared" si="168"/>
        <v>419.3</v>
      </c>
      <c r="N417" s="42">
        <v>1</v>
      </c>
      <c r="O417" s="41">
        <f t="shared" si="169"/>
        <v>419.3</v>
      </c>
      <c r="P417" s="42">
        <v>1</v>
      </c>
      <c r="Q417" s="41">
        <f t="shared" si="170"/>
        <v>167.72000000000003</v>
      </c>
      <c r="R417" s="42">
        <v>0.4</v>
      </c>
      <c r="S417" s="41">
        <f t="shared" si="171"/>
        <v>83.860000000000014</v>
      </c>
      <c r="T417" s="42">
        <v>0.2</v>
      </c>
      <c r="U417" s="41">
        <f t="shared" si="172"/>
        <v>0</v>
      </c>
      <c r="V417" s="47"/>
      <c r="W417" s="74"/>
      <c r="X417" s="74"/>
      <c r="Y417" s="41">
        <f t="shared" si="174"/>
        <v>0</v>
      </c>
      <c r="Z417" s="42"/>
      <c r="AA417" s="16"/>
      <c r="AB417" s="17"/>
      <c r="AC417" s="41">
        <f t="shared" si="173"/>
        <v>0</v>
      </c>
      <c r="AD417" s="42"/>
      <c r="AE417" s="42"/>
      <c r="AF417" s="75">
        <f>Table1[[#This Row],[Column33]]*Table1[[#This Row],[Column10]]</f>
        <v>0</v>
      </c>
      <c r="AG417" s="42"/>
      <c r="AH417" s="73"/>
    </row>
    <row r="418" spans="1:34" s="5" customFormat="1" ht="47.25" customHeight="1">
      <c r="A418" s="71"/>
      <c r="B418" s="43"/>
      <c r="C418" s="43" t="s">
        <v>468</v>
      </c>
      <c r="D418" s="35" t="s">
        <v>358</v>
      </c>
      <c r="E418" s="35" t="s">
        <v>165</v>
      </c>
      <c r="F418" s="35" t="s">
        <v>93</v>
      </c>
      <c r="G418" s="35"/>
      <c r="H418" s="104">
        <v>1</v>
      </c>
      <c r="I418" s="104">
        <v>54.7</v>
      </c>
      <c r="J418" s="35">
        <f t="shared" si="166"/>
        <v>54.7</v>
      </c>
      <c r="K418" s="41">
        <f t="shared" si="167"/>
        <v>54.7</v>
      </c>
      <c r="L418" s="42">
        <v>1</v>
      </c>
      <c r="M418" s="41">
        <f t="shared" si="168"/>
        <v>54.7</v>
      </c>
      <c r="N418" s="42">
        <v>1</v>
      </c>
      <c r="O418" s="41">
        <f t="shared" si="169"/>
        <v>54.7</v>
      </c>
      <c r="P418" s="42">
        <v>1</v>
      </c>
      <c r="Q418" s="41">
        <f t="shared" si="170"/>
        <v>21.880000000000003</v>
      </c>
      <c r="R418" s="42">
        <v>0.4</v>
      </c>
      <c r="S418" s="41">
        <f t="shared" si="171"/>
        <v>10.940000000000001</v>
      </c>
      <c r="T418" s="42">
        <v>0.2</v>
      </c>
      <c r="U418" s="41">
        <f t="shared" si="172"/>
        <v>0</v>
      </c>
      <c r="V418" s="47"/>
      <c r="W418" s="74"/>
      <c r="X418" s="74"/>
      <c r="Y418" s="41">
        <f t="shared" si="174"/>
        <v>0</v>
      </c>
      <c r="Z418" s="42"/>
      <c r="AA418" s="16"/>
      <c r="AB418" s="17"/>
      <c r="AC418" s="41">
        <f t="shared" si="173"/>
        <v>0</v>
      </c>
      <c r="AD418" s="42"/>
      <c r="AE418" s="42"/>
      <c r="AF418" s="75">
        <f>Table1[[#This Row],[Column33]]*Table1[[#This Row],[Column10]]</f>
        <v>0</v>
      </c>
      <c r="AG418" s="42"/>
      <c r="AH418" s="73"/>
    </row>
    <row r="419" spans="1:34" s="5" customFormat="1" ht="47.25" customHeight="1">
      <c r="A419" s="71"/>
      <c r="B419" s="43"/>
      <c r="C419" s="43" t="s">
        <v>221</v>
      </c>
      <c r="D419" s="35" t="s">
        <v>358</v>
      </c>
      <c r="E419" s="35" t="s">
        <v>166</v>
      </c>
      <c r="F419" s="35" t="s">
        <v>93</v>
      </c>
      <c r="G419" s="35"/>
      <c r="H419" s="104">
        <v>1</v>
      </c>
      <c r="I419" s="104">
        <v>87.8</v>
      </c>
      <c r="J419" s="35">
        <f t="shared" si="166"/>
        <v>87.8</v>
      </c>
      <c r="K419" s="41">
        <f t="shared" si="167"/>
        <v>87.8</v>
      </c>
      <c r="L419" s="42">
        <v>1</v>
      </c>
      <c r="M419" s="41">
        <f t="shared" si="168"/>
        <v>87.8</v>
      </c>
      <c r="N419" s="42">
        <v>1</v>
      </c>
      <c r="O419" s="41">
        <f t="shared" si="169"/>
        <v>87.8</v>
      </c>
      <c r="P419" s="42">
        <v>1</v>
      </c>
      <c r="Q419" s="41">
        <f t="shared" si="170"/>
        <v>35.119999999999997</v>
      </c>
      <c r="R419" s="42">
        <v>0.4</v>
      </c>
      <c r="S419" s="41">
        <f t="shared" si="171"/>
        <v>17.559999999999999</v>
      </c>
      <c r="T419" s="42">
        <v>0.2</v>
      </c>
      <c r="U419" s="41">
        <f t="shared" si="172"/>
        <v>0</v>
      </c>
      <c r="V419" s="47"/>
      <c r="W419" s="74"/>
      <c r="X419" s="74"/>
      <c r="Y419" s="41">
        <f t="shared" si="174"/>
        <v>0</v>
      </c>
      <c r="Z419" s="42"/>
      <c r="AA419" s="16"/>
      <c r="AB419" s="17"/>
      <c r="AC419" s="41">
        <f t="shared" si="173"/>
        <v>0</v>
      </c>
      <c r="AD419" s="42"/>
      <c r="AE419" s="42"/>
      <c r="AF419" s="75">
        <f>Table1[[#This Row],[Column33]]*Table1[[#This Row],[Column10]]</f>
        <v>0</v>
      </c>
      <c r="AG419" s="42"/>
      <c r="AH419" s="73"/>
    </row>
    <row r="420" spans="1:34" s="5" customFormat="1" ht="47.25" customHeight="1">
      <c r="A420" s="71"/>
      <c r="B420" s="43"/>
      <c r="C420" s="43" t="s">
        <v>345</v>
      </c>
      <c r="D420" s="35" t="s">
        <v>358</v>
      </c>
      <c r="E420" s="35" t="s">
        <v>167</v>
      </c>
      <c r="F420" s="35" t="s">
        <v>93</v>
      </c>
      <c r="G420" s="35"/>
      <c r="H420" s="104">
        <v>1</v>
      </c>
      <c r="I420" s="104">
        <v>181.4</v>
      </c>
      <c r="J420" s="35">
        <f t="shared" si="166"/>
        <v>181.4</v>
      </c>
      <c r="K420" s="41">
        <f t="shared" si="167"/>
        <v>181.4</v>
      </c>
      <c r="L420" s="42">
        <v>1</v>
      </c>
      <c r="M420" s="41">
        <f t="shared" si="168"/>
        <v>181.4</v>
      </c>
      <c r="N420" s="42">
        <v>1</v>
      </c>
      <c r="O420" s="41">
        <f t="shared" si="169"/>
        <v>181.4</v>
      </c>
      <c r="P420" s="42">
        <v>1</v>
      </c>
      <c r="Q420" s="41">
        <f t="shared" si="170"/>
        <v>72.56</v>
      </c>
      <c r="R420" s="42">
        <v>0.4</v>
      </c>
      <c r="S420" s="41">
        <f t="shared" si="171"/>
        <v>36.28</v>
      </c>
      <c r="T420" s="42">
        <v>0.2</v>
      </c>
      <c r="U420" s="41">
        <f t="shared" si="172"/>
        <v>0</v>
      </c>
      <c r="V420" s="47"/>
      <c r="W420" s="74"/>
      <c r="X420" s="74"/>
      <c r="Y420" s="41">
        <f t="shared" si="174"/>
        <v>0</v>
      </c>
      <c r="Z420" s="42"/>
      <c r="AA420" s="16"/>
      <c r="AB420" s="17"/>
      <c r="AC420" s="41">
        <f t="shared" si="173"/>
        <v>0</v>
      </c>
      <c r="AD420" s="42"/>
      <c r="AE420" s="42"/>
      <c r="AF420" s="75">
        <f>Table1[[#This Row],[Column33]]*Table1[[#This Row],[Column10]]</f>
        <v>0</v>
      </c>
      <c r="AG420" s="42"/>
      <c r="AH420" s="73"/>
    </row>
    <row r="421" spans="1:34" s="5" customFormat="1" ht="47.25" customHeight="1">
      <c r="A421" s="71"/>
      <c r="B421" s="43"/>
      <c r="C421" s="43" t="s">
        <v>345</v>
      </c>
      <c r="D421" s="35" t="s">
        <v>358</v>
      </c>
      <c r="E421" s="35" t="s">
        <v>168</v>
      </c>
      <c r="F421" s="35" t="s">
        <v>93</v>
      </c>
      <c r="G421" s="35"/>
      <c r="H421" s="104">
        <v>1</v>
      </c>
      <c r="I421" s="104">
        <v>125.2</v>
      </c>
      <c r="J421" s="35">
        <f t="shared" si="166"/>
        <v>125.2</v>
      </c>
      <c r="K421" s="41">
        <f t="shared" si="167"/>
        <v>125.2</v>
      </c>
      <c r="L421" s="42">
        <v>1</v>
      </c>
      <c r="M421" s="41">
        <f t="shared" si="168"/>
        <v>125.2</v>
      </c>
      <c r="N421" s="42">
        <v>1</v>
      </c>
      <c r="O421" s="41">
        <f t="shared" si="169"/>
        <v>125.2</v>
      </c>
      <c r="P421" s="42">
        <v>1</v>
      </c>
      <c r="Q421" s="41">
        <f t="shared" si="170"/>
        <v>50.080000000000005</v>
      </c>
      <c r="R421" s="42">
        <v>0.4</v>
      </c>
      <c r="S421" s="41">
        <f t="shared" si="171"/>
        <v>25.040000000000003</v>
      </c>
      <c r="T421" s="42">
        <v>0.2</v>
      </c>
      <c r="U421" s="41">
        <f t="shared" si="172"/>
        <v>0</v>
      </c>
      <c r="V421" s="47"/>
      <c r="W421" s="74"/>
      <c r="X421" s="74"/>
      <c r="Y421" s="41">
        <f t="shared" si="174"/>
        <v>0</v>
      </c>
      <c r="Z421" s="42"/>
      <c r="AA421" s="16"/>
      <c r="AB421" s="17"/>
      <c r="AC421" s="41">
        <f t="shared" si="173"/>
        <v>0</v>
      </c>
      <c r="AD421" s="42"/>
      <c r="AE421" s="42"/>
      <c r="AF421" s="75">
        <f>Table1[[#This Row],[Column33]]*Table1[[#This Row],[Column10]]</f>
        <v>0</v>
      </c>
      <c r="AG421" s="42"/>
      <c r="AH421" s="73"/>
    </row>
    <row r="422" spans="1:34" s="5" customFormat="1" ht="47.25" customHeight="1">
      <c r="A422" s="71"/>
      <c r="B422" s="43"/>
      <c r="C422" s="43" t="s">
        <v>345</v>
      </c>
      <c r="D422" s="35" t="s">
        <v>358</v>
      </c>
      <c r="E422" s="35" t="s">
        <v>169</v>
      </c>
      <c r="F422" s="35" t="s">
        <v>93</v>
      </c>
      <c r="G422" s="35"/>
      <c r="H422" s="104">
        <v>2</v>
      </c>
      <c r="I422" s="104">
        <v>25.9</v>
      </c>
      <c r="J422" s="35">
        <f t="shared" si="166"/>
        <v>51.8</v>
      </c>
      <c r="K422" s="41">
        <f t="shared" si="167"/>
        <v>51.8</v>
      </c>
      <c r="L422" s="42">
        <v>1</v>
      </c>
      <c r="M422" s="41">
        <f t="shared" si="168"/>
        <v>51.8</v>
      </c>
      <c r="N422" s="42">
        <v>1</v>
      </c>
      <c r="O422" s="41">
        <f t="shared" si="169"/>
        <v>51.8</v>
      </c>
      <c r="P422" s="42">
        <v>1</v>
      </c>
      <c r="Q422" s="41">
        <f t="shared" si="170"/>
        <v>20.72</v>
      </c>
      <c r="R422" s="42">
        <v>0.4</v>
      </c>
      <c r="S422" s="41">
        <f t="shared" si="171"/>
        <v>10.36</v>
      </c>
      <c r="T422" s="42">
        <v>0.2</v>
      </c>
      <c r="U422" s="41">
        <f t="shared" si="172"/>
        <v>0</v>
      </c>
      <c r="V422" s="47"/>
      <c r="W422" s="74"/>
      <c r="X422" s="74"/>
      <c r="Y422" s="41">
        <f t="shared" si="174"/>
        <v>0</v>
      </c>
      <c r="Z422" s="42"/>
      <c r="AA422" s="16"/>
      <c r="AB422" s="17"/>
      <c r="AC422" s="41">
        <f t="shared" si="173"/>
        <v>0</v>
      </c>
      <c r="AD422" s="42"/>
      <c r="AE422" s="42"/>
      <c r="AF422" s="75">
        <f>Table1[[#This Row],[Column33]]*Table1[[#This Row],[Column10]]</f>
        <v>0</v>
      </c>
      <c r="AG422" s="42"/>
      <c r="AH422" s="73"/>
    </row>
    <row r="423" spans="1:34" s="5" customFormat="1" ht="47.25" customHeight="1">
      <c r="A423" s="71"/>
      <c r="B423" s="43"/>
      <c r="C423" s="43" t="s">
        <v>345</v>
      </c>
      <c r="D423" s="35" t="s">
        <v>358</v>
      </c>
      <c r="E423" s="35" t="s">
        <v>170</v>
      </c>
      <c r="F423" s="35" t="s">
        <v>93</v>
      </c>
      <c r="G423" s="35"/>
      <c r="H423" s="104">
        <v>1</v>
      </c>
      <c r="I423" s="104">
        <v>48.9</v>
      </c>
      <c r="J423" s="35">
        <f t="shared" si="166"/>
        <v>48.9</v>
      </c>
      <c r="K423" s="41">
        <f t="shared" si="167"/>
        <v>48.9</v>
      </c>
      <c r="L423" s="42">
        <v>1</v>
      </c>
      <c r="M423" s="41">
        <f t="shared" si="168"/>
        <v>48.9</v>
      </c>
      <c r="N423" s="42">
        <v>1</v>
      </c>
      <c r="O423" s="41">
        <f t="shared" si="169"/>
        <v>48.9</v>
      </c>
      <c r="P423" s="42">
        <v>1</v>
      </c>
      <c r="Q423" s="41">
        <f t="shared" si="170"/>
        <v>19.560000000000002</v>
      </c>
      <c r="R423" s="42">
        <v>0.4</v>
      </c>
      <c r="S423" s="41">
        <f t="shared" si="171"/>
        <v>9.7800000000000011</v>
      </c>
      <c r="T423" s="42">
        <v>0.2</v>
      </c>
      <c r="U423" s="41">
        <f t="shared" si="172"/>
        <v>0</v>
      </c>
      <c r="V423" s="47"/>
      <c r="W423" s="74"/>
      <c r="X423" s="74"/>
      <c r="Y423" s="41">
        <f t="shared" si="174"/>
        <v>0</v>
      </c>
      <c r="Z423" s="42"/>
      <c r="AA423" s="16"/>
      <c r="AB423" s="17"/>
      <c r="AC423" s="41">
        <f t="shared" si="173"/>
        <v>0</v>
      </c>
      <c r="AD423" s="42"/>
      <c r="AE423" s="42"/>
      <c r="AF423" s="75">
        <f>Table1[[#This Row],[Column33]]*Table1[[#This Row],[Column10]]</f>
        <v>0</v>
      </c>
      <c r="AG423" s="42"/>
      <c r="AH423" s="73"/>
    </row>
    <row r="424" spans="1:34" s="5" customFormat="1" ht="47.25" customHeight="1">
      <c r="A424" s="71"/>
      <c r="B424" s="43"/>
      <c r="C424" s="43" t="s">
        <v>345</v>
      </c>
      <c r="D424" s="35" t="s">
        <v>358</v>
      </c>
      <c r="E424" s="35" t="s">
        <v>171</v>
      </c>
      <c r="F424" s="35" t="s">
        <v>93</v>
      </c>
      <c r="G424" s="35"/>
      <c r="H424" s="104">
        <v>1</v>
      </c>
      <c r="I424" s="104">
        <v>68.7</v>
      </c>
      <c r="J424" s="35">
        <f t="shared" si="166"/>
        <v>68.7</v>
      </c>
      <c r="K424" s="41">
        <f t="shared" si="167"/>
        <v>68.7</v>
      </c>
      <c r="L424" s="42">
        <v>1</v>
      </c>
      <c r="M424" s="41">
        <f t="shared" si="168"/>
        <v>68.7</v>
      </c>
      <c r="N424" s="42">
        <v>1</v>
      </c>
      <c r="O424" s="41">
        <f t="shared" si="169"/>
        <v>68.7</v>
      </c>
      <c r="P424" s="42">
        <v>1</v>
      </c>
      <c r="Q424" s="41">
        <f t="shared" si="170"/>
        <v>27.480000000000004</v>
      </c>
      <c r="R424" s="42">
        <v>0.4</v>
      </c>
      <c r="S424" s="41">
        <f t="shared" si="171"/>
        <v>13.740000000000002</v>
      </c>
      <c r="T424" s="42">
        <v>0.2</v>
      </c>
      <c r="U424" s="41">
        <f t="shared" si="172"/>
        <v>0</v>
      </c>
      <c r="V424" s="47"/>
      <c r="W424" s="74"/>
      <c r="X424" s="74"/>
      <c r="Y424" s="41">
        <f t="shared" si="174"/>
        <v>0</v>
      </c>
      <c r="Z424" s="42"/>
      <c r="AA424" s="16"/>
      <c r="AB424" s="17"/>
      <c r="AC424" s="41">
        <f t="shared" si="173"/>
        <v>0</v>
      </c>
      <c r="AD424" s="42"/>
      <c r="AE424" s="42"/>
      <c r="AF424" s="75">
        <f>Table1[[#This Row],[Column33]]*Table1[[#This Row],[Column10]]</f>
        <v>0</v>
      </c>
      <c r="AG424" s="42"/>
      <c r="AH424" s="73"/>
    </row>
    <row r="425" spans="1:34" s="5" customFormat="1" ht="47.25" customHeight="1">
      <c r="A425" s="71"/>
      <c r="B425" s="43"/>
      <c r="C425" s="43" t="s">
        <v>345</v>
      </c>
      <c r="D425" s="35" t="s">
        <v>358</v>
      </c>
      <c r="E425" s="35" t="s">
        <v>172</v>
      </c>
      <c r="F425" s="35" t="s">
        <v>93</v>
      </c>
      <c r="G425" s="35"/>
      <c r="H425" s="104">
        <v>1</v>
      </c>
      <c r="I425" s="104">
        <v>27.4</v>
      </c>
      <c r="J425" s="35">
        <f t="shared" si="166"/>
        <v>27.4</v>
      </c>
      <c r="K425" s="41">
        <f t="shared" si="167"/>
        <v>27.4</v>
      </c>
      <c r="L425" s="42">
        <v>1</v>
      </c>
      <c r="M425" s="41">
        <f t="shared" si="168"/>
        <v>27.4</v>
      </c>
      <c r="N425" s="42">
        <v>1</v>
      </c>
      <c r="O425" s="41">
        <f t="shared" si="169"/>
        <v>27.4</v>
      </c>
      <c r="P425" s="42">
        <v>1</v>
      </c>
      <c r="Q425" s="41">
        <f t="shared" si="170"/>
        <v>10.96</v>
      </c>
      <c r="R425" s="42">
        <v>0.4</v>
      </c>
      <c r="S425" s="41">
        <f t="shared" si="171"/>
        <v>5.48</v>
      </c>
      <c r="T425" s="42">
        <v>0.2</v>
      </c>
      <c r="U425" s="41">
        <f t="shared" si="172"/>
        <v>0</v>
      </c>
      <c r="V425" s="47"/>
      <c r="W425" s="74"/>
      <c r="X425" s="74"/>
      <c r="Y425" s="41">
        <f t="shared" si="174"/>
        <v>0</v>
      </c>
      <c r="Z425" s="42"/>
      <c r="AA425" s="16"/>
      <c r="AB425" s="17"/>
      <c r="AC425" s="41">
        <f t="shared" si="173"/>
        <v>0</v>
      </c>
      <c r="AD425" s="42"/>
      <c r="AE425" s="42"/>
      <c r="AF425" s="75">
        <f>Table1[[#This Row],[Column33]]*Table1[[#This Row],[Column10]]</f>
        <v>0</v>
      </c>
      <c r="AG425" s="42"/>
      <c r="AH425" s="73"/>
    </row>
    <row r="426" spans="1:34" s="5" customFormat="1" ht="47.25" customHeight="1">
      <c r="A426" s="71"/>
      <c r="B426" s="43"/>
      <c r="C426" s="43" t="s">
        <v>345</v>
      </c>
      <c r="D426" s="35" t="s">
        <v>358</v>
      </c>
      <c r="E426" s="35" t="s">
        <v>173</v>
      </c>
      <c r="F426" s="35" t="s">
        <v>93</v>
      </c>
      <c r="G426" s="35"/>
      <c r="H426" s="104">
        <v>2</v>
      </c>
      <c r="I426" s="104">
        <v>32.799999999999997</v>
      </c>
      <c r="J426" s="35">
        <f t="shared" si="166"/>
        <v>65.599999999999994</v>
      </c>
      <c r="K426" s="41">
        <f t="shared" si="167"/>
        <v>65.599999999999994</v>
      </c>
      <c r="L426" s="42">
        <v>1</v>
      </c>
      <c r="M426" s="41">
        <f t="shared" si="168"/>
        <v>65.599999999999994</v>
      </c>
      <c r="N426" s="42">
        <v>1</v>
      </c>
      <c r="O426" s="41">
        <f t="shared" si="169"/>
        <v>65.599999999999994</v>
      </c>
      <c r="P426" s="42">
        <v>1</v>
      </c>
      <c r="Q426" s="41">
        <f t="shared" si="170"/>
        <v>26.24</v>
      </c>
      <c r="R426" s="42">
        <v>0.4</v>
      </c>
      <c r="S426" s="41">
        <f t="shared" si="171"/>
        <v>13.12</v>
      </c>
      <c r="T426" s="42">
        <v>0.2</v>
      </c>
      <c r="U426" s="41">
        <f t="shared" si="172"/>
        <v>0</v>
      </c>
      <c r="V426" s="47"/>
      <c r="W426" s="74"/>
      <c r="X426" s="74"/>
      <c r="Y426" s="41">
        <f t="shared" si="174"/>
        <v>0</v>
      </c>
      <c r="Z426" s="42"/>
      <c r="AA426" s="16"/>
      <c r="AB426" s="17"/>
      <c r="AC426" s="41">
        <f t="shared" si="173"/>
        <v>0</v>
      </c>
      <c r="AD426" s="42"/>
      <c r="AE426" s="42"/>
      <c r="AF426" s="75">
        <f>Table1[[#This Row],[Column33]]*Table1[[#This Row],[Column10]]</f>
        <v>0</v>
      </c>
      <c r="AG426" s="42"/>
      <c r="AH426" s="73"/>
    </row>
    <row r="427" spans="1:34" s="5" customFormat="1" ht="47.25" customHeight="1">
      <c r="A427" s="71"/>
      <c r="B427" s="43"/>
      <c r="C427" s="43" t="s">
        <v>345</v>
      </c>
      <c r="D427" s="35" t="s">
        <v>358</v>
      </c>
      <c r="E427" s="35" t="s">
        <v>174</v>
      </c>
      <c r="F427" s="35" t="s">
        <v>93</v>
      </c>
      <c r="G427" s="35"/>
      <c r="H427" s="104">
        <v>1</v>
      </c>
      <c r="I427" s="104">
        <v>76.900000000000006</v>
      </c>
      <c r="J427" s="35">
        <f t="shared" si="166"/>
        <v>76.900000000000006</v>
      </c>
      <c r="K427" s="41">
        <f t="shared" si="167"/>
        <v>76.900000000000006</v>
      </c>
      <c r="L427" s="42">
        <v>1</v>
      </c>
      <c r="M427" s="41">
        <f t="shared" si="168"/>
        <v>76.900000000000006</v>
      </c>
      <c r="N427" s="42">
        <v>1</v>
      </c>
      <c r="O427" s="41">
        <f t="shared" si="169"/>
        <v>76.900000000000006</v>
      </c>
      <c r="P427" s="42">
        <v>1</v>
      </c>
      <c r="Q427" s="41">
        <f t="shared" si="170"/>
        <v>30.760000000000005</v>
      </c>
      <c r="R427" s="42">
        <v>0.4</v>
      </c>
      <c r="S427" s="41">
        <f t="shared" si="171"/>
        <v>15.380000000000003</v>
      </c>
      <c r="T427" s="42">
        <v>0.2</v>
      </c>
      <c r="U427" s="41">
        <f t="shared" si="172"/>
        <v>0</v>
      </c>
      <c r="V427" s="47"/>
      <c r="W427" s="74"/>
      <c r="X427" s="74"/>
      <c r="Y427" s="41">
        <f t="shared" si="174"/>
        <v>0</v>
      </c>
      <c r="Z427" s="42"/>
      <c r="AA427" s="16"/>
      <c r="AB427" s="17"/>
      <c r="AC427" s="41">
        <f t="shared" si="173"/>
        <v>0</v>
      </c>
      <c r="AD427" s="42"/>
      <c r="AE427" s="42"/>
      <c r="AF427" s="75">
        <f>Table1[[#This Row],[Column33]]*Table1[[#This Row],[Column10]]</f>
        <v>0</v>
      </c>
      <c r="AG427" s="42"/>
      <c r="AH427" s="73"/>
    </row>
    <row r="428" spans="1:34" s="5" customFormat="1" ht="47.25" customHeight="1">
      <c r="A428" s="71"/>
      <c r="B428" s="43"/>
      <c r="C428" s="43" t="s">
        <v>345</v>
      </c>
      <c r="D428" s="35" t="s">
        <v>358</v>
      </c>
      <c r="E428" s="35" t="s">
        <v>175</v>
      </c>
      <c r="F428" s="35" t="s">
        <v>93</v>
      </c>
      <c r="G428" s="35"/>
      <c r="H428" s="104">
        <v>1</v>
      </c>
      <c r="I428" s="104">
        <v>33.6</v>
      </c>
      <c r="J428" s="35">
        <f t="shared" si="166"/>
        <v>33.6</v>
      </c>
      <c r="K428" s="41">
        <f t="shared" si="167"/>
        <v>33.6</v>
      </c>
      <c r="L428" s="42">
        <v>1</v>
      </c>
      <c r="M428" s="41">
        <f t="shared" si="168"/>
        <v>33.6</v>
      </c>
      <c r="N428" s="42">
        <v>1</v>
      </c>
      <c r="O428" s="41">
        <f t="shared" si="169"/>
        <v>33.6</v>
      </c>
      <c r="P428" s="42">
        <v>1</v>
      </c>
      <c r="Q428" s="41">
        <f t="shared" si="170"/>
        <v>13.440000000000001</v>
      </c>
      <c r="R428" s="42">
        <v>0.4</v>
      </c>
      <c r="S428" s="41">
        <f t="shared" si="171"/>
        <v>6.7200000000000006</v>
      </c>
      <c r="T428" s="42">
        <v>0.2</v>
      </c>
      <c r="U428" s="41">
        <f t="shared" si="172"/>
        <v>0</v>
      </c>
      <c r="V428" s="47"/>
      <c r="W428" s="74"/>
      <c r="X428" s="74"/>
      <c r="Y428" s="41">
        <f t="shared" si="174"/>
        <v>0</v>
      </c>
      <c r="Z428" s="42"/>
      <c r="AA428" s="16"/>
      <c r="AB428" s="17"/>
      <c r="AC428" s="41">
        <f t="shared" si="173"/>
        <v>0</v>
      </c>
      <c r="AD428" s="42"/>
      <c r="AE428" s="42"/>
      <c r="AF428" s="75">
        <f>Table1[[#This Row],[Column33]]*Table1[[#This Row],[Column10]]</f>
        <v>0</v>
      </c>
      <c r="AG428" s="42"/>
      <c r="AH428" s="73"/>
    </row>
    <row r="429" spans="1:34" s="5" customFormat="1" ht="47.25" customHeight="1">
      <c r="A429" s="71"/>
      <c r="B429" s="43"/>
      <c r="C429" s="43" t="s">
        <v>345</v>
      </c>
      <c r="D429" s="35" t="s">
        <v>358</v>
      </c>
      <c r="E429" s="35" t="s">
        <v>176</v>
      </c>
      <c r="F429" s="35" t="s">
        <v>93</v>
      </c>
      <c r="G429" s="35"/>
      <c r="H429" s="104">
        <v>1</v>
      </c>
      <c r="I429" s="104">
        <v>64.7</v>
      </c>
      <c r="J429" s="35">
        <f t="shared" si="166"/>
        <v>64.7</v>
      </c>
      <c r="K429" s="41">
        <f t="shared" si="167"/>
        <v>64.7</v>
      </c>
      <c r="L429" s="42">
        <v>1</v>
      </c>
      <c r="M429" s="41">
        <f t="shared" si="168"/>
        <v>64.7</v>
      </c>
      <c r="N429" s="42">
        <v>1</v>
      </c>
      <c r="O429" s="41">
        <f t="shared" si="169"/>
        <v>64.7</v>
      </c>
      <c r="P429" s="42">
        <v>1</v>
      </c>
      <c r="Q429" s="41">
        <f t="shared" si="170"/>
        <v>25.880000000000003</v>
      </c>
      <c r="R429" s="42">
        <v>0.4</v>
      </c>
      <c r="S429" s="41">
        <f t="shared" si="171"/>
        <v>12.940000000000001</v>
      </c>
      <c r="T429" s="42">
        <v>0.2</v>
      </c>
      <c r="U429" s="41">
        <f t="shared" si="172"/>
        <v>0</v>
      </c>
      <c r="V429" s="47"/>
      <c r="W429" s="74"/>
      <c r="X429" s="74"/>
      <c r="Y429" s="41">
        <f t="shared" si="174"/>
        <v>0</v>
      </c>
      <c r="Z429" s="42"/>
      <c r="AA429" s="16"/>
      <c r="AB429" s="17"/>
      <c r="AC429" s="41">
        <f t="shared" si="173"/>
        <v>0</v>
      </c>
      <c r="AD429" s="42"/>
      <c r="AE429" s="42"/>
      <c r="AF429" s="75">
        <f>Table1[[#This Row],[Column33]]*Table1[[#This Row],[Column10]]</f>
        <v>0</v>
      </c>
      <c r="AG429" s="42"/>
      <c r="AH429" s="73"/>
    </row>
    <row r="430" spans="1:34" s="5" customFormat="1" ht="47.25" customHeight="1">
      <c r="A430" s="71"/>
      <c r="B430" s="43"/>
      <c r="C430" s="43" t="s">
        <v>345</v>
      </c>
      <c r="D430" s="35" t="s">
        <v>358</v>
      </c>
      <c r="E430" s="35" t="s">
        <v>177</v>
      </c>
      <c r="F430" s="35" t="s">
        <v>93</v>
      </c>
      <c r="G430" s="35"/>
      <c r="H430" s="104">
        <v>1</v>
      </c>
      <c r="I430" s="104">
        <v>67.7</v>
      </c>
      <c r="J430" s="35">
        <f t="shared" si="166"/>
        <v>67.7</v>
      </c>
      <c r="K430" s="41">
        <f t="shared" si="167"/>
        <v>67.7</v>
      </c>
      <c r="L430" s="42">
        <v>1</v>
      </c>
      <c r="M430" s="41">
        <f t="shared" si="168"/>
        <v>67.7</v>
      </c>
      <c r="N430" s="42">
        <v>1</v>
      </c>
      <c r="O430" s="41">
        <f t="shared" si="169"/>
        <v>67.7</v>
      </c>
      <c r="P430" s="42">
        <v>1</v>
      </c>
      <c r="Q430" s="41">
        <f t="shared" si="170"/>
        <v>27.080000000000002</v>
      </c>
      <c r="R430" s="42">
        <v>0.4</v>
      </c>
      <c r="S430" s="41">
        <f t="shared" si="171"/>
        <v>13.540000000000001</v>
      </c>
      <c r="T430" s="42">
        <v>0.2</v>
      </c>
      <c r="U430" s="41">
        <f t="shared" si="172"/>
        <v>0</v>
      </c>
      <c r="V430" s="47"/>
      <c r="W430" s="74"/>
      <c r="X430" s="74"/>
      <c r="Y430" s="41">
        <f t="shared" si="174"/>
        <v>0</v>
      </c>
      <c r="Z430" s="42"/>
      <c r="AA430" s="16"/>
      <c r="AB430" s="17"/>
      <c r="AC430" s="41">
        <f t="shared" si="173"/>
        <v>0</v>
      </c>
      <c r="AD430" s="42"/>
      <c r="AE430" s="42"/>
      <c r="AF430" s="75">
        <f>Table1[[#This Row],[Column33]]*Table1[[#This Row],[Column10]]</f>
        <v>0</v>
      </c>
      <c r="AG430" s="42"/>
      <c r="AH430" s="73"/>
    </row>
    <row r="431" spans="1:34" s="5" customFormat="1" ht="47.25" customHeight="1">
      <c r="A431" s="71"/>
      <c r="B431" s="43"/>
      <c r="C431" s="43" t="s">
        <v>345</v>
      </c>
      <c r="D431" s="35" t="s">
        <v>358</v>
      </c>
      <c r="E431" s="35" t="s">
        <v>178</v>
      </c>
      <c r="F431" s="35" t="s">
        <v>93</v>
      </c>
      <c r="G431" s="35"/>
      <c r="H431" s="104">
        <v>1</v>
      </c>
      <c r="I431" s="104">
        <v>135.5</v>
      </c>
      <c r="J431" s="35">
        <f t="shared" si="166"/>
        <v>135.5</v>
      </c>
      <c r="K431" s="41">
        <f t="shared" si="167"/>
        <v>135.5</v>
      </c>
      <c r="L431" s="42">
        <v>1</v>
      </c>
      <c r="M431" s="41">
        <f t="shared" si="168"/>
        <v>135.5</v>
      </c>
      <c r="N431" s="42">
        <v>1</v>
      </c>
      <c r="O431" s="41">
        <f t="shared" si="169"/>
        <v>135.5</v>
      </c>
      <c r="P431" s="42">
        <v>1</v>
      </c>
      <c r="Q431" s="41">
        <f t="shared" si="170"/>
        <v>54.2</v>
      </c>
      <c r="R431" s="42">
        <v>0.4</v>
      </c>
      <c r="S431" s="41">
        <f t="shared" si="171"/>
        <v>27.1</v>
      </c>
      <c r="T431" s="42">
        <v>0.2</v>
      </c>
      <c r="U431" s="41">
        <f t="shared" si="172"/>
        <v>0</v>
      </c>
      <c r="V431" s="47"/>
      <c r="W431" s="74"/>
      <c r="X431" s="74"/>
      <c r="Y431" s="41">
        <f t="shared" si="174"/>
        <v>0</v>
      </c>
      <c r="Z431" s="42"/>
      <c r="AA431" s="16"/>
      <c r="AB431" s="17"/>
      <c r="AC431" s="41">
        <f t="shared" si="173"/>
        <v>0</v>
      </c>
      <c r="AD431" s="42"/>
      <c r="AE431" s="42"/>
      <c r="AF431" s="75">
        <f>Table1[[#This Row],[Column33]]*Table1[[#This Row],[Column10]]</f>
        <v>0</v>
      </c>
      <c r="AG431" s="42"/>
      <c r="AH431" s="73"/>
    </row>
    <row r="432" spans="1:34" s="5" customFormat="1" ht="47.25" customHeight="1">
      <c r="A432" s="71"/>
      <c r="B432" s="43"/>
      <c r="C432" s="43" t="s">
        <v>345</v>
      </c>
      <c r="D432" s="35" t="s">
        <v>358</v>
      </c>
      <c r="E432" s="35" t="s">
        <v>179</v>
      </c>
      <c r="F432" s="35" t="s">
        <v>93</v>
      </c>
      <c r="G432" s="35"/>
      <c r="H432" s="104">
        <v>1</v>
      </c>
      <c r="I432" s="104">
        <v>180.5</v>
      </c>
      <c r="J432" s="35">
        <f t="shared" si="166"/>
        <v>180.5</v>
      </c>
      <c r="K432" s="41">
        <f t="shared" si="167"/>
        <v>180.5</v>
      </c>
      <c r="L432" s="42">
        <v>1</v>
      </c>
      <c r="M432" s="41">
        <f t="shared" si="168"/>
        <v>180.5</v>
      </c>
      <c r="N432" s="42">
        <v>1</v>
      </c>
      <c r="O432" s="41">
        <f t="shared" si="169"/>
        <v>180.5</v>
      </c>
      <c r="P432" s="42">
        <v>1</v>
      </c>
      <c r="Q432" s="41">
        <f t="shared" si="170"/>
        <v>72.2</v>
      </c>
      <c r="R432" s="42">
        <v>0.4</v>
      </c>
      <c r="S432" s="41">
        <f t="shared" si="171"/>
        <v>36.1</v>
      </c>
      <c r="T432" s="42">
        <v>0.2</v>
      </c>
      <c r="U432" s="41">
        <f t="shared" si="172"/>
        <v>0</v>
      </c>
      <c r="V432" s="47"/>
      <c r="W432" s="74"/>
      <c r="X432" s="74"/>
      <c r="Y432" s="41">
        <f t="shared" si="174"/>
        <v>0</v>
      </c>
      <c r="Z432" s="42"/>
      <c r="AA432" s="16"/>
      <c r="AB432" s="17"/>
      <c r="AC432" s="41">
        <f t="shared" si="173"/>
        <v>0</v>
      </c>
      <c r="AD432" s="42"/>
      <c r="AE432" s="42"/>
      <c r="AF432" s="75">
        <f>Table1[[#This Row],[Column33]]*Table1[[#This Row],[Column10]]</f>
        <v>0</v>
      </c>
      <c r="AG432" s="42"/>
      <c r="AH432" s="73"/>
    </row>
    <row r="433" spans="1:34" s="5" customFormat="1" ht="47.25" customHeight="1">
      <c r="A433" s="71"/>
      <c r="B433" s="43"/>
      <c r="C433" s="43" t="s">
        <v>468</v>
      </c>
      <c r="D433" s="35" t="s">
        <v>358</v>
      </c>
      <c r="E433" s="35" t="s">
        <v>180</v>
      </c>
      <c r="F433" s="35" t="s">
        <v>93</v>
      </c>
      <c r="G433" s="35"/>
      <c r="H433" s="104">
        <v>1</v>
      </c>
      <c r="I433" s="104">
        <v>124.1</v>
      </c>
      <c r="J433" s="35">
        <f t="shared" si="166"/>
        <v>124.1</v>
      </c>
      <c r="K433" s="41">
        <f t="shared" si="167"/>
        <v>124.1</v>
      </c>
      <c r="L433" s="42">
        <v>1</v>
      </c>
      <c r="M433" s="41">
        <f t="shared" si="168"/>
        <v>124.1</v>
      </c>
      <c r="N433" s="42">
        <v>1</v>
      </c>
      <c r="O433" s="41">
        <f t="shared" si="169"/>
        <v>124.1</v>
      </c>
      <c r="P433" s="42">
        <v>1</v>
      </c>
      <c r="Q433" s="41">
        <f t="shared" si="170"/>
        <v>49.64</v>
      </c>
      <c r="R433" s="42">
        <v>0.4</v>
      </c>
      <c r="S433" s="41">
        <f t="shared" si="171"/>
        <v>24.82</v>
      </c>
      <c r="T433" s="42">
        <v>0.2</v>
      </c>
      <c r="U433" s="41">
        <f t="shared" si="172"/>
        <v>0</v>
      </c>
      <c r="V433" s="47"/>
      <c r="W433" s="74"/>
      <c r="X433" s="74"/>
      <c r="Y433" s="41">
        <f t="shared" si="174"/>
        <v>0</v>
      </c>
      <c r="Z433" s="42"/>
      <c r="AA433" s="16"/>
      <c r="AB433" s="17"/>
      <c r="AC433" s="41">
        <f t="shared" si="173"/>
        <v>0</v>
      </c>
      <c r="AD433" s="42"/>
      <c r="AE433" s="42"/>
      <c r="AF433" s="75">
        <f>Table1[[#This Row],[Column33]]*Table1[[#This Row],[Column10]]</f>
        <v>0</v>
      </c>
      <c r="AG433" s="42"/>
      <c r="AH433" s="73"/>
    </row>
    <row r="434" spans="1:34" s="5" customFormat="1" ht="47.25" customHeight="1">
      <c r="A434" s="71"/>
      <c r="B434" s="43"/>
      <c r="C434" s="43" t="s">
        <v>345</v>
      </c>
      <c r="D434" s="35" t="s">
        <v>358</v>
      </c>
      <c r="E434" s="35" t="s">
        <v>258</v>
      </c>
      <c r="F434" s="35" t="s">
        <v>93</v>
      </c>
      <c r="G434" s="35"/>
      <c r="H434" s="104">
        <v>2</v>
      </c>
      <c r="I434" s="104">
        <v>181.8</v>
      </c>
      <c r="J434" s="35">
        <f t="shared" si="166"/>
        <v>363.6</v>
      </c>
      <c r="K434" s="41">
        <f t="shared" si="167"/>
        <v>363.6</v>
      </c>
      <c r="L434" s="42">
        <v>1</v>
      </c>
      <c r="M434" s="41">
        <f t="shared" si="168"/>
        <v>363.6</v>
      </c>
      <c r="N434" s="42">
        <v>1</v>
      </c>
      <c r="O434" s="41">
        <f t="shared" si="169"/>
        <v>363.6</v>
      </c>
      <c r="P434" s="42">
        <v>1</v>
      </c>
      <c r="Q434" s="41">
        <f t="shared" si="170"/>
        <v>145.44000000000003</v>
      </c>
      <c r="R434" s="42">
        <v>0.4</v>
      </c>
      <c r="S434" s="41">
        <f t="shared" si="171"/>
        <v>72.720000000000013</v>
      </c>
      <c r="T434" s="42">
        <v>0.2</v>
      </c>
      <c r="U434" s="41">
        <f t="shared" si="172"/>
        <v>0</v>
      </c>
      <c r="V434" s="47"/>
      <c r="W434" s="74"/>
      <c r="X434" s="74"/>
      <c r="Y434" s="41">
        <f t="shared" si="174"/>
        <v>0</v>
      </c>
      <c r="Z434" s="42"/>
      <c r="AA434" s="16"/>
      <c r="AB434" s="17"/>
      <c r="AC434" s="41">
        <f t="shared" si="173"/>
        <v>0</v>
      </c>
      <c r="AD434" s="42"/>
      <c r="AE434" s="42"/>
      <c r="AF434" s="75">
        <f>Table1[[#This Row],[Column33]]*Table1[[#This Row],[Column10]]</f>
        <v>0</v>
      </c>
      <c r="AG434" s="42"/>
      <c r="AH434" s="73"/>
    </row>
    <row r="435" spans="1:34" s="5" customFormat="1" ht="47.25" customHeight="1">
      <c r="A435" s="71"/>
      <c r="B435" s="43"/>
      <c r="C435" s="43" t="s">
        <v>345</v>
      </c>
      <c r="D435" s="35" t="s">
        <v>358</v>
      </c>
      <c r="E435" s="35" t="s">
        <v>230</v>
      </c>
      <c r="F435" s="35" t="s">
        <v>93</v>
      </c>
      <c r="G435" s="35"/>
      <c r="H435" s="104">
        <v>1</v>
      </c>
      <c r="I435" s="104">
        <v>181.8</v>
      </c>
      <c r="J435" s="35">
        <f t="shared" si="166"/>
        <v>181.8</v>
      </c>
      <c r="K435" s="41">
        <f t="shared" si="167"/>
        <v>181.8</v>
      </c>
      <c r="L435" s="42">
        <v>1</v>
      </c>
      <c r="M435" s="41">
        <f t="shared" si="168"/>
        <v>181.8</v>
      </c>
      <c r="N435" s="42">
        <v>1</v>
      </c>
      <c r="O435" s="41">
        <f t="shared" si="169"/>
        <v>181.8</v>
      </c>
      <c r="P435" s="42">
        <v>1</v>
      </c>
      <c r="Q435" s="41">
        <f t="shared" si="170"/>
        <v>72.720000000000013</v>
      </c>
      <c r="R435" s="42">
        <v>0.4</v>
      </c>
      <c r="S435" s="41">
        <f t="shared" si="171"/>
        <v>36.360000000000007</v>
      </c>
      <c r="T435" s="42">
        <v>0.2</v>
      </c>
      <c r="U435" s="41">
        <f t="shared" si="172"/>
        <v>0</v>
      </c>
      <c r="V435" s="47"/>
      <c r="W435" s="74"/>
      <c r="X435" s="74"/>
      <c r="Y435" s="41">
        <f t="shared" si="174"/>
        <v>0</v>
      </c>
      <c r="Z435" s="42"/>
      <c r="AA435" s="16"/>
      <c r="AB435" s="17"/>
      <c r="AC435" s="41">
        <f t="shared" si="173"/>
        <v>0</v>
      </c>
      <c r="AD435" s="42"/>
      <c r="AE435" s="42"/>
      <c r="AF435" s="75">
        <f>Table1[[#This Row],[Column33]]*Table1[[#This Row],[Column10]]</f>
        <v>0</v>
      </c>
      <c r="AG435" s="42"/>
      <c r="AH435" s="73"/>
    </row>
    <row r="436" spans="1:34" s="5" customFormat="1" ht="47.25" customHeight="1">
      <c r="A436" s="71"/>
      <c r="B436" s="43"/>
      <c r="C436" s="43" t="s">
        <v>345</v>
      </c>
      <c r="D436" s="35" t="s">
        <v>358</v>
      </c>
      <c r="E436" s="35" t="s">
        <v>231</v>
      </c>
      <c r="F436" s="35" t="s">
        <v>93</v>
      </c>
      <c r="G436" s="35"/>
      <c r="H436" s="104">
        <v>1</v>
      </c>
      <c r="I436" s="104">
        <v>48.4</v>
      </c>
      <c r="J436" s="35">
        <f t="shared" si="166"/>
        <v>48.4</v>
      </c>
      <c r="K436" s="41">
        <f t="shared" si="167"/>
        <v>48.4</v>
      </c>
      <c r="L436" s="42">
        <v>1</v>
      </c>
      <c r="M436" s="41">
        <f t="shared" si="168"/>
        <v>48.4</v>
      </c>
      <c r="N436" s="42">
        <v>1</v>
      </c>
      <c r="O436" s="41">
        <f t="shared" si="169"/>
        <v>48.4</v>
      </c>
      <c r="P436" s="42">
        <v>1</v>
      </c>
      <c r="Q436" s="41">
        <f t="shared" si="170"/>
        <v>19.36</v>
      </c>
      <c r="R436" s="42">
        <v>0.4</v>
      </c>
      <c r="S436" s="41">
        <f t="shared" si="171"/>
        <v>9.68</v>
      </c>
      <c r="T436" s="42">
        <v>0.2</v>
      </c>
      <c r="U436" s="41">
        <f t="shared" si="172"/>
        <v>0</v>
      </c>
      <c r="V436" s="47"/>
      <c r="W436" s="74"/>
      <c r="X436" s="74"/>
      <c r="Y436" s="41">
        <f t="shared" si="174"/>
        <v>0</v>
      </c>
      <c r="Z436" s="42"/>
      <c r="AA436" s="16"/>
      <c r="AB436" s="17"/>
      <c r="AC436" s="41">
        <f t="shared" si="173"/>
        <v>0</v>
      </c>
      <c r="AD436" s="42"/>
      <c r="AE436" s="42"/>
      <c r="AF436" s="75">
        <f>Table1[[#This Row],[Column33]]*Table1[[#This Row],[Column10]]</f>
        <v>0</v>
      </c>
      <c r="AG436" s="42"/>
      <c r="AH436" s="73"/>
    </row>
    <row r="437" spans="1:34" s="5" customFormat="1" ht="47.25" customHeight="1">
      <c r="A437" s="71"/>
      <c r="B437" s="43"/>
      <c r="C437" s="43" t="s">
        <v>220</v>
      </c>
      <c r="D437" s="35" t="s">
        <v>358</v>
      </c>
      <c r="E437" s="35" t="s">
        <v>232</v>
      </c>
      <c r="F437" s="35" t="s">
        <v>93</v>
      </c>
      <c r="G437" s="35"/>
      <c r="H437" s="104">
        <v>1</v>
      </c>
      <c r="I437" s="104">
        <v>437.6</v>
      </c>
      <c r="J437" s="35">
        <f t="shared" si="166"/>
        <v>437.6</v>
      </c>
      <c r="K437" s="41">
        <f t="shared" si="167"/>
        <v>437.6</v>
      </c>
      <c r="L437" s="42">
        <v>1</v>
      </c>
      <c r="M437" s="41">
        <f t="shared" si="168"/>
        <v>437.6</v>
      </c>
      <c r="N437" s="42">
        <v>1</v>
      </c>
      <c r="O437" s="41">
        <f t="shared" si="169"/>
        <v>437.6</v>
      </c>
      <c r="P437" s="42">
        <v>1</v>
      </c>
      <c r="Q437" s="41">
        <f t="shared" si="170"/>
        <v>175.04000000000002</v>
      </c>
      <c r="R437" s="42">
        <v>0.4</v>
      </c>
      <c r="S437" s="41">
        <f t="shared" si="171"/>
        <v>87.52000000000001</v>
      </c>
      <c r="T437" s="42">
        <v>0.2</v>
      </c>
      <c r="U437" s="41">
        <f t="shared" si="172"/>
        <v>0</v>
      </c>
      <c r="V437" s="47"/>
      <c r="W437" s="74"/>
      <c r="X437" s="74"/>
      <c r="Y437" s="41">
        <f t="shared" si="174"/>
        <v>0</v>
      </c>
      <c r="Z437" s="42"/>
      <c r="AA437" s="16"/>
      <c r="AB437" s="17"/>
      <c r="AC437" s="41">
        <f t="shared" si="173"/>
        <v>0</v>
      </c>
      <c r="AD437" s="42"/>
      <c r="AE437" s="42"/>
      <c r="AF437" s="75">
        <f>Table1[[#This Row],[Column33]]*Table1[[#This Row],[Column10]]</f>
        <v>0</v>
      </c>
      <c r="AG437" s="42"/>
      <c r="AH437" s="73"/>
    </row>
    <row r="438" spans="1:34" s="5" customFormat="1" ht="47.25" customHeight="1">
      <c r="A438" s="71"/>
      <c r="B438" s="43"/>
      <c r="C438" s="43" t="s">
        <v>467</v>
      </c>
      <c r="D438" s="35" t="s">
        <v>358</v>
      </c>
      <c r="E438" s="35" t="s">
        <v>259</v>
      </c>
      <c r="F438" s="35" t="s">
        <v>93</v>
      </c>
      <c r="G438" s="35"/>
      <c r="H438" s="104">
        <v>1</v>
      </c>
      <c r="I438" s="104">
        <v>1925.5</v>
      </c>
      <c r="J438" s="35">
        <f t="shared" si="166"/>
        <v>1925.5</v>
      </c>
      <c r="K438" s="41">
        <f t="shared" si="167"/>
        <v>1925.5</v>
      </c>
      <c r="L438" s="42">
        <v>1</v>
      </c>
      <c r="M438" s="41">
        <f t="shared" si="168"/>
        <v>1925.5</v>
      </c>
      <c r="N438" s="42">
        <v>1</v>
      </c>
      <c r="O438" s="41">
        <f t="shared" si="169"/>
        <v>1925.5</v>
      </c>
      <c r="P438" s="42">
        <v>1</v>
      </c>
      <c r="Q438" s="41">
        <f t="shared" si="170"/>
        <v>770.2</v>
      </c>
      <c r="R438" s="42">
        <v>0.4</v>
      </c>
      <c r="S438" s="41">
        <f t="shared" si="171"/>
        <v>385.1</v>
      </c>
      <c r="T438" s="42">
        <v>0.2</v>
      </c>
      <c r="U438" s="41">
        <f t="shared" si="172"/>
        <v>0</v>
      </c>
      <c r="V438" s="47"/>
      <c r="W438" s="74"/>
      <c r="X438" s="74"/>
      <c r="Y438" s="41">
        <f t="shared" si="174"/>
        <v>0</v>
      </c>
      <c r="Z438" s="42"/>
      <c r="AA438" s="16"/>
      <c r="AB438" s="17"/>
      <c r="AC438" s="41">
        <f t="shared" si="173"/>
        <v>0</v>
      </c>
      <c r="AD438" s="42"/>
      <c r="AE438" s="42"/>
      <c r="AF438" s="75">
        <f>Table1[[#This Row],[Column33]]*Table1[[#This Row],[Column10]]</f>
        <v>0</v>
      </c>
      <c r="AG438" s="42"/>
      <c r="AH438" s="73"/>
    </row>
    <row r="439" spans="1:34" s="5" customFormat="1" ht="47.25" customHeight="1">
      <c r="A439" s="71"/>
      <c r="B439" s="43"/>
      <c r="C439" s="43" t="s">
        <v>345</v>
      </c>
      <c r="D439" s="35" t="s">
        <v>358</v>
      </c>
      <c r="E439" s="35" t="s">
        <v>260</v>
      </c>
      <c r="F439" s="35" t="s">
        <v>93</v>
      </c>
      <c r="G439" s="35"/>
      <c r="H439" s="104">
        <v>6</v>
      </c>
      <c r="I439" s="104">
        <v>31.6</v>
      </c>
      <c r="J439" s="35">
        <f t="shared" si="166"/>
        <v>189.60000000000002</v>
      </c>
      <c r="K439" s="41">
        <f t="shared" si="167"/>
        <v>189.60000000000002</v>
      </c>
      <c r="L439" s="42">
        <v>1</v>
      </c>
      <c r="M439" s="41">
        <f t="shared" si="168"/>
        <v>189.60000000000002</v>
      </c>
      <c r="N439" s="42">
        <v>1</v>
      </c>
      <c r="O439" s="41">
        <f t="shared" si="169"/>
        <v>189.60000000000002</v>
      </c>
      <c r="P439" s="42">
        <v>1</v>
      </c>
      <c r="Q439" s="41">
        <f t="shared" si="170"/>
        <v>75.840000000000018</v>
      </c>
      <c r="R439" s="42">
        <v>0.4</v>
      </c>
      <c r="S439" s="41">
        <f t="shared" si="171"/>
        <v>37.920000000000009</v>
      </c>
      <c r="T439" s="42">
        <v>0.2</v>
      </c>
      <c r="U439" s="41">
        <f t="shared" si="172"/>
        <v>0</v>
      </c>
      <c r="V439" s="47"/>
      <c r="W439" s="74"/>
      <c r="X439" s="74"/>
      <c r="Y439" s="41">
        <f t="shared" si="174"/>
        <v>0</v>
      </c>
      <c r="Z439" s="42"/>
      <c r="AA439" s="16"/>
      <c r="AB439" s="17"/>
      <c r="AC439" s="41">
        <f t="shared" si="173"/>
        <v>0</v>
      </c>
      <c r="AD439" s="42"/>
      <c r="AE439" s="42"/>
      <c r="AF439" s="75">
        <f>Table1[[#This Row],[Column33]]*Table1[[#This Row],[Column10]]</f>
        <v>0</v>
      </c>
      <c r="AG439" s="42"/>
      <c r="AH439" s="73"/>
    </row>
    <row r="440" spans="1:34" s="5" customFormat="1" ht="47.25" customHeight="1">
      <c r="A440" s="71"/>
      <c r="B440" s="43"/>
      <c r="C440" s="43" t="s">
        <v>467</v>
      </c>
      <c r="D440" s="35" t="s">
        <v>358</v>
      </c>
      <c r="E440" s="35" t="s">
        <v>233</v>
      </c>
      <c r="F440" s="35" t="s">
        <v>93</v>
      </c>
      <c r="G440" s="35"/>
      <c r="H440" s="104">
        <v>1</v>
      </c>
      <c r="I440" s="104">
        <v>900.2</v>
      </c>
      <c r="J440" s="35">
        <f t="shared" si="166"/>
        <v>900.2</v>
      </c>
      <c r="K440" s="41">
        <f t="shared" si="167"/>
        <v>900.2</v>
      </c>
      <c r="L440" s="42">
        <v>1</v>
      </c>
      <c r="M440" s="41">
        <f t="shared" si="168"/>
        <v>900.2</v>
      </c>
      <c r="N440" s="42">
        <v>1</v>
      </c>
      <c r="O440" s="41">
        <f t="shared" si="169"/>
        <v>900.2</v>
      </c>
      <c r="P440" s="42">
        <v>1</v>
      </c>
      <c r="Q440" s="41">
        <f t="shared" si="170"/>
        <v>360.08000000000004</v>
      </c>
      <c r="R440" s="42">
        <v>0.4</v>
      </c>
      <c r="S440" s="41">
        <f t="shared" si="171"/>
        <v>180.04000000000002</v>
      </c>
      <c r="T440" s="42">
        <v>0.2</v>
      </c>
      <c r="U440" s="41">
        <f t="shared" si="172"/>
        <v>0</v>
      </c>
      <c r="V440" s="47"/>
      <c r="W440" s="74"/>
      <c r="X440" s="74"/>
      <c r="Y440" s="41">
        <f t="shared" si="174"/>
        <v>0</v>
      </c>
      <c r="Z440" s="42"/>
      <c r="AA440" s="16"/>
      <c r="AB440" s="17"/>
      <c r="AC440" s="41">
        <f t="shared" si="173"/>
        <v>0</v>
      </c>
      <c r="AD440" s="42"/>
      <c r="AE440" s="42"/>
      <c r="AF440" s="75">
        <f>Table1[[#This Row],[Column33]]*Table1[[#This Row],[Column10]]</f>
        <v>0</v>
      </c>
      <c r="AG440" s="42"/>
      <c r="AH440" s="73"/>
    </row>
    <row r="441" spans="1:34" s="5" customFormat="1" ht="47.25" customHeight="1">
      <c r="A441" s="71"/>
      <c r="B441" s="43"/>
      <c r="C441" s="43" t="s">
        <v>467</v>
      </c>
      <c r="D441" s="35" t="s">
        <v>358</v>
      </c>
      <c r="E441" s="35" t="s">
        <v>234</v>
      </c>
      <c r="F441" s="35" t="s">
        <v>93</v>
      </c>
      <c r="G441" s="35"/>
      <c r="H441" s="104">
        <v>1</v>
      </c>
      <c r="I441" s="104">
        <v>1825</v>
      </c>
      <c r="J441" s="35">
        <f t="shared" si="166"/>
        <v>1825</v>
      </c>
      <c r="K441" s="41">
        <f t="shared" si="167"/>
        <v>1825</v>
      </c>
      <c r="L441" s="42">
        <v>1</v>
      </c>
      <c r="M441" s="41">
        <f t="shared" si="168"/>
        <v>1825</v>
      </c>
      <c r="N441" s="42">
        <v>1</v>
      </c>
      <c r="O441" s="41">
        <f t="shared" si="169"/>
        <v>1825</v>
      </c>
      <c r="P441" s="42">
        <v>1</v>
      </c>
      <c r="Q441" s="41">
        <f t="shared" si="170"/>
        <v>730</v>
      </c>
      <c r="R441" s="42">
        <v>0.4</v>
      </c>
      <c r="S441" s="41">
        <f t="shared" si="171"/>
        <v>365</v>
      </c>
      <c r="T441" s="42">
        <v>0.2</v>
      </c>
      <c r="U441" s="41">
        <f t="shared" si="172"/>
        <v>0</v>
      </c>
      <c r="V441" s="47"/>
      <c r="W441" s="74"/>
      <c r="X441" s="74"/>
      <c r="Y441" s="41">
        <f t="shared" si="174"/>
        <v>0</v>
      </c>
      <c r="Z441" s="42"/>
      <c r="AA441" s="16"/>
      <c r="AB441" s="17"/>
      <c r="AC441" s="41">
        <f t="shared" si="173"/>
        <v>0</v>
      </c>
      <c r="AD441" s="42"/>
      <c r="AE441" s="42"/>
      <c r="AF441" s="75">
        <f>Table1[[#This Row],[Column33]]*Table1[[#This Row],[Column10]]</f>
        <v>0</v>
      </c>
      <c r="AG441" s="42"/>
      <c r="AH441" s="73"/>
    </row>
    <row r="442" spans="1:34" s="5" customFormat="1" ht="47.25" customHeight="1">
      <c r="A442" s="71"/>
      <c r="B442" s="43"/>
      <c r="C442" s="43" t="s">
        <v>467</v>
      </c>
      <c r="D442" s="35" t="s">
        <v>358</v>
      </c>
      <c r="E442" s="35" t="s">
        <v>235</v>
      </c>
      <c r="F442" s="35" t="s">
        <v>93</v>
      </c>
      <c r="G442" s="35"/>
      <c r="H442" s="104">
        <v>1</v>
      </c>
      <c r="I442" s="104">
        <v>1861.2</v>
      </c>
      <c r="J442" s="35">
        <f t="shared" si="166"/>
        <v>1861.2</v>
      </c>
      <c r="K442" s="41">
        <f t="shared" si="167"/>
        <v>1861.2</v>
      </c>
      <c r="L442" s="42">
        <v>1</v>
      </c>
      <c r="M442" s="41">
        <f t="shared" si="168"/>
        <v>1861.2</v>
      </c>
      <c r="N442" s="42">
        <v>1</v>
      </c>
      <c r="O442" s="41">
        <f t="shared" si="169"/>
        <v>1861.2</v>
      </c>
      <c r="P442" s="42">
        <v>1</v>
      </c>
      <c r="Q442" s="41">
        <f t="shared" si="170"/>
        <v>744.48</v>
      </c>
      <c r="R442" s="42">
        <v>0.4</v>
      </c>
      <c r="S442" s="41">
        <f t="shared" si="171"/>
        <v>372.24</v>
      </c>
      <c r="T442" s="42">
        <v>0.2</v>
      </c>
      <c r="U442" s="41">
        <f t="shared" si="172"/>
        <v>0</v>
      </c>
      <c r="V442" s="47"/>
      <c r="W442" s="74"/>
      <c r="X442" s="74"/>
      <c r="Y442" s="41">
        <f t="shared" si="174"/>
        <v>0</v>
      </c>
      <c r="Z442" s="42"/>
      <c r="AA442" s="16"/>
      <c r="AB442" s="17"/>
      <c r="AC442" s="41">
        <f t="shared" si="173"/>
        <v>0</v>
      </c>
      <c r="AD442" s="42"/>
      <c r="AE442" s="42"/>
      <c r="AF442" s="75">
        <f>Table1[[#This Row],[Column33]]*Table1[[#This Row],[Column10]]</f>
        <v>0</v>
      </c>
      <c r="AG442" s="42"/>
      <c r="AH442" s="73"/>
    </row>
    <row r="443" spans="1:34" s="5" customFormat="1" ht="47.25" customHeight="1">
      <c r="A443" s="71"/>
      <c r="B443" s="43"/>
      <c r="C443" s="43" t="s">
        <v>467</v>
      </c>
      <c r="D443" s="35" t="s">
        <v>358</v>
      </c>
      <c r="E443" s="35" t="s">
        <v>236</v>
      </c>
      <c r="F443" s="35" t="s">
        <v>93</v>
      </c>
      <c r="G443" s="35"/>
      <c r="H443" s="104">
        <v>1</v>
      </c>
      <c r="I443" s="104">
        <v>1852</v>
      </c>
      <c r="J443" s="35">
        <f t="shared" si="166"/>
        <v>1852</v>
      </c>
      <c r="K443" s="41">
        <f t="shared" si="167"/>
        <v>1852</v>
      </c>
      <c r="L443" s="42">
        <v>1</v>
      </c>
      <c r="M443" s="41">
        <f t="shared" si="168"/>
        <v>1852</v>
      </c>
      <c r="N443" s="42">
        <v>1</v>
      </c>
      <c r="O443" s="41">
        <f t="shared" si="169"/>
        <v>1852</v>
      </c>
      <c r="P443" s="42">
        <v>1</v>
      </c>
      <c r="Q443" s="41">
        <f t="shared" si="170"/>
        <v>740.80000000000007</v>
      </c>
      <c r="R443" s="42">
        <v>0.4</v>
      </c>
      <c r="S443" s="41">
        <f t="shared" si="171"/>
        <v>370.40000000000003</v>
      </c>
      <c r="T443" s="42">
        <v>0.2</v>
      </c>
      <c r="U443" s="41">
        <f t="shared" si="172"/>
        <v>0</v>
      </c>
      <c r="V443" s="47"/>
      <c r="W443" s="74"/>
      <c r="X443" s="74"/>
      <c r="Y443" s="41">
        <f t="shared" si="174"/>
        <v>0</v>
      </c>
      <c r="Z443" s="42"/>
      <c r="AA443" s="16"/>
      <c r="AB443" s="17"/>
      <c r="AC443" s="41">
        <f t="shared" si="173"/>
        <v>0</v>
      </c>
      <c r="AD443" s="42"/>
      <c r="AE443" s="42"/>
      <c r="AF443" s="75">
        <f>Table1[[#This Row],[Column33]]*Table1[[#This Row],[Column10]]</f>
        <v>0</v>
      </c>
      <c r="AG443" s="42"/>
      <c r="AH443" s="73"/>
    </row>
    <row r="444" spans="1:34" s="5" customFormat="1" ht="47.25" customHeight="1">
      <c r="A444" s="71"/>
      <c r="B444" s="43"/>
      <c r="C444" s="43" t="s">
        <v>220</v>
      </c>
      <c r="D444" s="35" t="s">
        <v>358</v>
      </c>
      <c r="E444" s="35" t="s">
        <v>237</v>
      </c>
      <c r="F444" s="35" t="s">
        <v>93</v>
      </c>
      <c r="G444" s="35"/>
      <c r="H444" s="104">
        <v>1</v>
      </c>
      <c r="I444" s="104">
        <v>514.4</v>
      </c>
      <c r="J444" s="35">
        <f t="shared" si="166"/>
        <v>514.4</v>
      </c>
      <c r="K444" s="41">
        <f t="shared" si="167"/>
        <v>514.4</v>
      </c>
      <c r="L444" s="42">
        <v>1</v>
      </c>
      <c r="M444" s="41">
        <f t="shared" si="168"/>
        <v>514.4</v>
      </c>
      <c r="N444" s="42">
        <v>1</v>
      </c>
      <c r="O444" s="41">
        <f t="shared" si="169"/>
        <v>514.4</v>
      </c>
      <c r="P444" s="42">
        <v>1</v>
      </c>
      <c r="Q444" s="41">
        <f t="shared" si="170"/>
        <v>514.4</v>
      </c>
      <c r="R444" s="42">
        <v>1</v>
      </c>
      <c r="S444" s="41">
        <f t="shared" si="171"/>
        <v>102.88</v>
      </c>
      <c r="T444" s="42">
        <v>0.2</v>
      </c>
      <c r="U444" s="41">
        <f t="shared" si="172"/>
        <v>0</v>
      </c>
      <c r="V444" s="47"/>
      <c r="W444" s="74"/>
      <c r="X444" s="74"/>
      <c r="Y444" s="41">
        <f t="shared" si="174"/>
        <v>0</v>
      </c>
      <c r="Z444" s="42"/>
      <c r="AA444" s="16"/>
      <c r="AB444" s="17"/>
      <c r="AC444" s="41">
        <f t="shared" si="173"/>
        <v>0</v>
      </c>
      <c r="AD444" s="42"/>
      <c r="AE444" s="42"/>
      <c r="AF444" s="75">
        <f>Table1[[#This Row],[Column33]]*Table1[[#This Row],[Column10]]</f>
        <v>0</v>
      </c>
      <c r="AG444" s="42"/>
      <c r="AH444" s="73"/>
    </row>
    <row r="445" spans="1:34" s="5" customFormat="1" ht="47.25" customHeight="1">
      <c r="A445" s="71"/>
      <c r="B445" s="43"/>
      <c r="C445" s="43" t="s">
        <v>220</v>
      </c>
      <c r="D445" s="35" t="s">
        <v>358</v>
      </c>
      <c r="E445" s="35" t="s">
        <v>238</v>
      </c>
      <c r="F445" s="35" t="s">
        <v>93</v>
      </c>
      <c r="G445" s="35"/>
      <c r="H445" s="104">
        <v>1</v>
      </c>
      <c r="I445" s="104">
        <v>512.4</v>
      </c>
      <c r="J445" s="35">
        <f t="shared" si="166"/>
        <v>512.4</v>
      </c>
      <c r="K445" s="41">
        <f t="shared" si="167"/>
        <v>512.4</v>
      </c>
      <c r="L445" s="42">
        <v>1</v>
      </c>
      <c r="M445" s="41">
        <f t="shared" si="168"/>
        <v>512.4</v>
      </c>
      <c r="N445" s="42">
        <v>1</v>
      </c>
      <c r="O445" s="41">
        <f t="shared" si="169"/>
        <v>512.4</v>
      </c>
      <c r="P445" s="42">
        <v>1</v>
      </c>
      <c r="Q445" s="41">
        <f t="shared" si="170"/>
        <v>512.4</v>
      </c>
      <c r="R445" s="42">
        <v>1</v>
      </c>
      <c r="S445" s="41">
        <f t="shared" si="171"/>
        <v>102.48</v>
      </c>
      <c r="T445" s="42">
        <v>0.2</v>
      </c>
      <c r="U445" s="41">
        <f t="shared" si="172"/>
        <v>0</v>
      </c>
      <c r="V445" s="47"/>
      <c r="W445" s="74"/>
      <c r="X445" s="74"/>
      <c r="Y445" s="41">
        <f t="shared" si="174"/>
        <v>0</v>
      </c>
      <c r="Z445" s="42"/>
      <c r="AA445" s="16"/>
      <c r="AB445" s="17"/>
      <c r="AC445" s="41">
        <f t="shared" si="173"/>
        <v>0</v>
      </c>
      <c r="AD445" s="42"/>
      <c r="AE445" s="42"/>
      <c r="AF445" s="75">
        <f>Table1[[#This Row],[Column33]]*Table1[[#This Row],[Column10]]</f>
        <v>0</v>
      </c>
      <c r="AG445" s="42"/>
      <c r="AH445" s="73"/>
    </row>
    <row r="446" spans="1:34" s="5" customFormat="1" ht="47.25" customHeight="1">
      <c r="A446" s="71"/>
      <c r="B446" s="43"/>
      <c r="C446" s="43" t="s">
        <v>344</v>
      </c>
      <c r="D446" s="35" t="s">
        <v>358</v>
      </c>
      <c r="E446" s="35" t="s">
        <v>261</v>
      </c>
      <c r="F446" s="35" t="s">
        <v>93</v>
      </c>
      <c r="G446" s="35"/>
      <c r="H446" s="104">
        <v>1</v>
      </c>
      <c r="I446" s="104">
        <v>221.4</v>
      </c>
      <c r="J446" s="35">
        <f t="shared" si="166"/>
        <v>221.4</v>
      </c>
      <c r="K446" s="41">
        <f t="shared" si="167"/>
        <v>221.4</v>
      </c>
      <c r="L446" s="42">
        <v>1</v>
      </c>
      <c r="M446" s="41">
        <f t="shared" si="168"/>
        <v>221.4</v>
      </c>
      <c r="N446" s="42">
        <v>1</v>
      </c>
      <c r="O446" s="41">
        <f t="shared" si="169"/>
        <v>221.4</v>
      </c>
      <c r="P446" s="42">
        <v>1</v>
      </c>
      <c r="Q446" s="41">
        <f t="shared" si="170"/>
        <v>88.56</v>
      </c>
      <c r="R446" s="42">
        <v>0.4</v>
      </c>
      <c r="S446" s="41">
        <f t="shared" si="171"/>
        <v>44.28</v>
      </c>
      <c r="T446" s="42">
        <v>0.2</v>
      </c>
      <c r="U446" s="41">
        <f t="shared" si="172"/>
        <v>0</v>
      </c>
      <c r="V446" s="47"/>
      <c r="W446" s="74"/>
      <c r="X446" s="74"/>
      <c r="Y446" s="41">
        <f t="shared" si="174"/>
        <v>0</v>
      </c>
      <c r="Z446" s="42"/>
      <c r="AA446" s="16"/>
      <c r="AB446" s="17"/>
      <c r="AC446" s="41">
        <f t="shared" si="173"/>
        <v>0</v>
      </c>
      <c r="AD446" s="42"/>
      <c r="AE446" s="42"/>
      <c r="AF446" s="75">
        <f>Table1[[#This Row],[Column33]]*Table1[[#This Row],[Column10]]</f>
        <v>0</v>
      </c>
      <c r="AG446" s="42"/>
      <c r="AH446" s="73"/>
    </row>
    <row r="447" spans="1:34" s="5" customFormat="1" ht="47.25" customHeight="1">
      <c r="A447" s="71"/>
      <c r="B447" s="43"/>
      <c r="C447" s="43" t="s">
        <v>343</v>
      </c>
      <c r="D447" s="35" t="s">
        <v>358</v>
      </c>
      <c r="E447" s="35" t="s">
        <v>239</v>
      </c>
      <c r="F447" s="35" t="s">
        <v>93</v>
      </c>
      <c r="G447" s="35"/>
      <c r="H447" s="104">
        <v>1</v>
      </c>
      <c r="I447" s="104">
        <v>398.6</v>
      </c>
      <c r="J447" s="35">
        <f t="shared" si="166"/>
        <v>398.6</v>
      </c>
      <c r="K447" s="41">
        <f t="shared" si="167"/>
        <v>398.6</v>
      </c>
      <c r="L447" s="42">
        <v>1</v>
      </c>
      <c r="M447" s="41">
        <f t="shared" si="168"/>
        <v>398.6</v>
      </c>
      <c r="N447" s="42">
        <v>1</v>
      </c>
      <c r="O447" s="41">
        <f t="shared" si="169"/>
        <v>398.6</v>
      </c>
      <c r="P447" s="42">
        <v>1</v>
      </c>
      <c r="Q447" s="41">
        <f t="shared" si="170"/>
        <v>398.6</v>
      </c>
      <c r="R447" s="42">
        <v>1</v>
      </c>
      <c r="S447" s="41">
        <f t="shared" si="171"/>
        <v>79.720000000000013</v>
      </c>
      <c r="T447" s="42">
        <v>0.2</v>
      </c>
      <c r="U447" s="41">
        <f t="shared" si="172"/>
        <v>0</v>
      </c>
      <c r="V447" s="47"/>
      <c r="W447" s="74"/>
      <c r="X447" s="74"/>
      <c r="Y447" s="41">
        <f t="shared" si="174"/>
        <v>0</v>
      </c>
      <c r="Z447" s="42"/>
      <c r="AA447" s="16"/>
      <c r="AB447" s="17"/>
      <c r="AC447" s="41">
        <f t="shared" si="173"/>
        <v>0</v>
      </c>
      <c r="AD447" s="42"/>
      <c r="AE447" s="42"/>
      <c r="AF447" s="75">
        <f>Table1[[#This Row],[Column33]]*Table1[[#This Row],[Column10]]</f>
        <v>0</v>
      </c>
      <c r="AG447" s="42"/>
      <c r="AH447" s="73"/>
    </row>
    <row r="448" spans="1:34" s="5" customFormat="1" ht="47.25" customHeight="1">
      <c r="A448" s="71"/>
      <c r="B448" s="43"/>
      <c r="C448" s="43" t="s">
        <v>221</v>
      </c>
      <c r="D448" s="35" t="s">
        <v>358</v>
      </c>
      <c r="E448" s="35" t="s">
        <v>240</v>
      </c>
      <c r="F448" s="35" t="s">
        <v>93</v>
      </c>
      <c r="G448" s="35"/>
      <c r="H448" s="104">
        <v>1</v>
      </c>
      <c r="I448" s="104">
        <v>408.8</v>
      </c>
      <c r="J448" s="35">
        <f t="shared" si="166"/>
        <v>408.8</v>
      </c>
      <c r="K448" s="41">
        <f t="shared" si="167"/>
        <v>408.8</v>
      </c>
      <c r="L448" s="42">
        <v>1</v>
      </c>
      <c r="M448" s="41">
        <f t="shared" si="168"/>
        <v>408.8</v>
      </c>
      <c r="N448" s="42">
        <v>1</v>
      </c>
      <c r="O448" s="41">
        <f t="shared" si="169"/>
        <v>408.8</v>
      </c>
      <c r="P448" s="42">
        <v>1</v>
      </c>
      <c r="Q448" s="41">
        <f t="shared" si="170"/>
        <v>163.52000000000001</v>
      </c>
      <c r="R448" s="42">
        <v>0.4</v>
      </c>
      <c r="S448" s="41">
        <f t="shared" si="171"/>
        <v>81.760000000000005</v>
      </c>
      <c r="T448" s="42">
        <v>0.2</v>
      </c>
      <c r="U448" s="41">
        <f t="shared" si="172"/>
        <v>0</v>
      </c>
      <c r="V448" s="47"/>
      <c r="W448" s="74"/>
      <c r="X448" s="74"/>
      <c r="Y448" s="41">
        <f t="shared" si="174"/>
        <v>0</v>
      </c>
      <c r="Z448" s="42"/>
      <c r="AA448" s="16"/>
      <c r="AB448" s="17"/>
      <c r="AC448" s="41">
        <f t="shared" si="173"/>
        <v>0</v>
      </c>
      <c r="AD448" s="42"/>
      <c r="AE448" s="42"/>
      <c r="AF448" s="75">
        <f>Table1[[#This Row],[Column33]]*Table1[[#This Row],[Column10]]</f>
        <v>0</v>
      </c>
      <c r="AG448" s="42"/>
      <c r="AH448" s="73"/>
    </row>
    <row r="449" spans="1:34" s="5" customFormat="1" ht="47.25" customHeight="1">
      <c r="A449" s="71"/>
      <c r="B449" s="43"/>
      <c r="C449" s="43" t="s">
        <v>221</v>
      </c>
      <c r="D449" s="35" t="s">
        <v>358</v>
      </c>
      <c r="E449" s="35" t="s">
        <v>241</v>
      </c>
      <c r="F449" s="35" t="s">
        <v>93</v>
      </c>
      <c r="G449" s="35"/>
      <c r="H449" s="104">
        <v>1</v>
      </c>
      <c r="I449" s="104">
        <v>420.6</v>
      </c>
      <c r="J449" s="35">
        <f t="shared" si="166"/>
        <v>420.6</v>
      </c>
      <c r="K449" s="41">
        <f t="shared" si="167"/>
        <v>420.6</v>
      </c>
      <c r="L449" s="42">
        <v>1</v>
      </c>
      <c r="M449" s="41">
        <f t="shared" si="168"/>
        <v>420.6</v>
      </c>
      <c r="N449" s="42">
        <v>1</v>
      </c>
      <c r="O449" s="41">
        <f t="shared" si="169"/>
        <v>420.6</v>
      </c>
      <c r="P449" s="42">
        <v>1</v>
      </c>
      <c r="Q449" s="41">
        <f t="shared" si="170"/>
        <v>168.24</v>
      </c>
      <c r="R449" s="42">
        <v>0.4</v>
      </c>
      <c r="S449" s="41">
        <f t="shared" si="171"/>
        <v>84.12</v>
      </c>
      <c r="T449" s="42">
        <v>0.2</v>
      </c>
      <c r="U449" s="41">
        <f t="shared" si="172"/>
        <v>0</v>
      </c>
      <c r="V449" s="47"/>
      <c r="W449" s="74"/>
      <c r="X449" s="74"/>
      <c r="Y449" s="41">
        <f t="shared" si="174"/>
        <v>0</v>
      </c>
      <c r="Z449" s="42"/>
      <c r="AA449" s="16"/>
      <c r="AB449" s="17"/>
      <c r="AC449" s="41">
        <f t="shared" si="173"/>
        <v>0</v>
      </c>
      <c r="AD449" s="42"/>
      <c r="AE449" s="42"/>
      <c r="AF449" s="75">
        <f>Table1[[#This Row],[Column33]]*Table1[[#This Row],[Column10]]</f>
        <v>0</v>
      </c>
      <c r="AG449" s="42"/>
      <c r="AH449" s="73"/>
    </row>
    <row r="450" spans="1:34" s="5" customFormat="1" ht="47.25" customHeight="1">
      <c r="A450" s="71"/>
      <c r="B450" s="43"/>
      <c r="C450" s="43" t="s">
        <v>221</v>
      </c>
      <c r="D450" s="35" t="s">
        <v>358</v>
      </c>
      <c r="E450" s="35" t="s">
        <v>262</v>
      </c>
      <c r="F450" s="35" t="s">
        <v>93</v>
      </c>
      <c r="G450" s="35"/>
      <c r="H450" s="104">
        <v>2</v>
      </c>
      <c r="I450" s="104">
        <v>398.6</v>
      </c>
      <c r="J450" s="35">
        <f t="shared" si="166"/>
        <v>797.2</v>
      </c>
      <c r="K450" s="41">
        <f t="shared" si="167"/>
        <v>797.2</v>
      </c>
      <c r="L450" s="42">
        <v>1</v>
      </c>
      <c r="M450" s="41">
        <f t="shared" si="168"/>
        <v>797.2</v>
      </c>
      <c r="N450" s="42">
        <v>1</v>
      </c>
      <c r="O450" s="41">
        <f t="shared" si="169"/>
        <v>797.2</v>
      </c>
      <c r="P450" s="42">
        <v>1</v>
      </c>
      <c r="Q450" s="41">
        <f t="shared" si="170"/>
        <v>318.88000000000005</v>
      </c>
      <c r="R450" s="42">
        <v>0.4</v>
      </c>
      <c r="S450" s="41">
        <f t="shared" si="171"/>
        <v>159.44000000000003</v>
      </c>
      <c r="T450" s="42">
        <v>0.2</v>
      </c>
      <c r="U450" s="41">
        <f t="shared" si="172"/>
        <v>0</v>
      </c>
      <c r="V450" s="47"/>
      <c r="W450" s="74"/>
      <c r="X450" s="74"/>
      <c r="Y450" s="41">
        <f t="shared" si="174"/>
        <v>0</v>
      </c>
      <c r="Z450" s="42"/>
      <c r="AA450" s="16"/>
      <c r="AB450" s="17"/>
      <c r="AC450" s="41">
        <f t="shared" si="173"/>
        <v>0</v>
      </c>
      <c r="AD450" s="42"/>
      <c r="AE450" s="42"/>
      <c r="AF450" s="75">
        <f>Table1[[#This Row],[Column33]]*Table1[[#This Row],[Column10]]</f>
        <v>0</v>
      </c>
      <c r="AG450" s="42"/>
      <c r="AH450" s="73"/>
    </row>
    <row r="451" spans="1:34" s="5" customFormat="1" ht="47.25" customHeight="1">
      <c r="A451" s="71"/>
      <c r="B451" s="43"/>
      <c r="C451" s="43" t="s">
        <v>221</v>
      </c>
      <c r="D451" s="35" t="s">
        <v>358</v>
      </c>
      <c r="E451" s="35" t="s">
        <v>242</v>
      </c>
      <c r="F451" s="35" t="s">
        <v>93</v>
      </c>
      <c r="G451" s="35"/>
      <c r="H451" s="104">
        <v>1</v>
      </c>
      <c r="I451" s="104">
        <v>398.6</v>
      </c>
      <c r="J451" s="35">
        <f t="shared" si="166"/>
        <v>398.6</v>
      </c>
      <c r="K451" s="41">
        <f t="shared" si="167"/>
        <v>398.6</v>
      </c>
      <c r="L451" s="42">
        <v>1</v>
      </c>
      <c r="M451" s="41">
        <f t="shared" si="168"/>
        <v>398.6</v>
      </c>
      <c r="N451" s="42">
        <v>1</v>
      </c>
      <c r="O451" s="41">
        <f t="shared" si="169"/>
        <v>398.6</v>
      </c>
      <c r="P451" s="42">
        <v>1</v>
      </c>
      <c r="Q451" s="41">
        <f t="shared" si="170"/>
        <v>159.44000000000003</v>
      </c>
      <c r="R451" s="42">
        <v>0.4</v>
      </c>
      <c r="S451" s="41">
        <f t="shared" si="171"/>
        <v>79.720000000000013</v>
      </c>
      <c r="T451" s="42">
        <v>0.2</v>
      </c>
      <c r="U451" s="41">
        <f t="shared" si="172"/>
        <v>0</v>
      </c>
      <c r="V451" s="47"/>
      <c r="W451" s="74"/>
      <c r="X451" s="74"/>
      <c r="Y451" s="41">
        <f t="shared" si="174"/>
        <v>0</v>
      </c>
      <c r="Z451" s="42"/>
      <c r="AA451" s="16"/>
      <c r="AB451" s="17"/>
      <c r="AC451" s="41">
        <f t="shared" si="173"/>
        <v>0</v>
      </c>
      <c r="AD451" s="42"/>
      <c r="AE451" s="42"/>
      <c r="AF451" s="75">
        <f>Table1[[#This Row],[Column33]]*Table1[[#This Row],[Column10]]</f>
        <v>0</v>
      </c>
      <c r="AG451" s="42"/>
      <c r="AH451" s="73"/>
    </row>
    <row r="452" spans="1:34" s="5" customFormat="1" ht="47.25" customHeight="1">
      <c r="A452" s="71"/>
      <c r="B452" s="43"/>
      <c r="C452" s="43" t="s">
        <v>221</v>
      </c>
      <c r="D452" s="35" t="s">
        <v>358</v>
      </c>
      <c r="E452" s="35" t="s">
        <v>243</v>
      </c>
      <c r="F452" s="35" t="s">
        <v>93</v>
      </c>
      <c r="G452" s="35"/>
      <c r="H452" s="104">
        <v>1</v>
      </c>
      <c r="I452" s="104">
        <v>424.9</v>
      </c>
      <c r="J452" s="35">
        <f t="shared" si="166"/>
        <v>424.9</v>
      </c>
      <c r="K452" s="41">
        <f t="shared" si="167"/>
        <v>424.9</v>
      </c>
      <c r="L452" s="42">
        <v>1</v>
      </c>
      <c r="M452" s="41">
        <f t="shared" si="168"/>
        <v>424.9</v>
      </c>
      <c r="N452" s="42">
        <v>1</v>
      </c>
      <c r="O452" s="41">
        <f t="shared" si="169"/>
        <v>424.9</v>
      </c>
      <c r="P452" s="42">
        <v>1</v>
      </c>
      <c r="Q452" s="41">
        <f t="shared" si="170"/>
        <v>169.96</v>
      </c>
      <c r="R452" s="42">
        <v>0.4</v>
      </c>
      <c r="S452" s="41">
        <f t="shared" si="171"/>
        <v>84.98</v>
      </c>
      <c r="T452" s="42">
        <v>0.2</v>
      </c>
      <c r="U452" s="41">
        <f t="shared" si="172"/>
        <v>0</v>
      </c>
      <c r="V452" s="47"/>
      <c r="W452" s="74"/>
      <c r="X452" s="74"/>
      <c r="Y452" s="41">
        <f t="shared" si="174"/>
        <v>0</v>
      </c>
      <c r="Z452" s="42"/>
      <c r="AA452" s="16"/>
      <c r="AB452" s="17"/>
      <c r="AC452" s="41">
        <f t="shared" si="173"/>
        <v>0</v>
      </c>
      <c r="AD452" s="42"/>
      <c r="AE452" s="42"/>
      <c r="AF452" s="75">
        <f>Table1[[#This Row],[Column33]]*Table1[[#This Row],[Column10]]</f>
        <v>0</v>
      </c>
      <c r="AG452" s="42"/>
      <c r="AH452" s="73"/>
    </row>
    <row r="453" spans="1:34" s="5" customFormat="1" ht="47.25" customHeight="1">
      <c r="A453" s="71"/>
      <c r="B453" s="43"/>
      <c r="C453" s="43" t="s">
        <v>221</v>
      </c>
      <c r="D453" s="35" t="s">
        <v>358</v>
      </c>
      <c r="E453" s="35" t="s">
        <v>150</v>
      </c>
      <c r="F453" s="35" t="s">
        <v>93</v>
      </c>
      <c r="G453" s="35"/>
      <c r="H453" s="104">
        <v>1</v>
      </c>
      <c r="I453" s="104">
        <v>413.5</v>
      </c>
      <c r="J453" s="35">
        <f t="shared" si="166"/>
        <v>413.5</v>
      </c>
      <c r="K453" s="41">
        <f t="shared" si="167"/>
        <v>413.5</v>
      </c>
      <c r="L453" s="42">
        <v>1</v>
      </c>
      <c r="M453" s="41">
        <f t="shared" si="168"/>
        <v>413.5</v>
      </c>
      <c r="N453" s="42">
        <v>1</v>
      </c>
      <c r="O453" s="41">
        <f t="shared" si="169"/>
        <v>413.5</v>
      </c>
      <c r="P453" s="42">
        <v>1</v>
      </c>
      <c r="Q453" s="41">
        <f t="shared" si="170"/>
        <v>165.4</v>
      </c>
      <c r="R453" s="42">
        <v>0.4</v>
      </c>
      <c r="S453" s="41">
        <f t="shared" si="171"/>
        <v>82.7</v>
      </c>
      <c r="T453" s="42">
        <v>0.2</v>
      </c>
      <c r="U453" s="41">
        <f t="shared" si="172"/>
        <v>0</v>
      </c>
      <c r="V453" s="47"/>
      <c r="W453" s="74"/>
      <c r="X453" s="74"/>
      <c r="Y453" s="41">
        <f t="shared" si="174"/>
        <v>0</v>
      </c>
      <c r="Z453" s="42"/>
      <c r="AA453" s="16"/>
      <c r="AB453" s="17"/>
      <c r="AC453" s="41">
        <f t="shared" si="173"/>
        <v>0</v>
      </c>
      <c r="AD453" s="42"/>
      <c r="AE453" s="42"/>
      <c r="AF453" s="75">
        <f>Table1[[#This Row],[Column33]]*Table1[[#This Row],[Column10]]</f>
        <v>0</v>
      </c>
      <c r="AG453" s="42"/>
      <c r="AH453" s="73"/>
    </row>
    <row r="454" spans="1:34" s="5" customFormat="1" ht="47.25" customHeight="1">
      <c r="A454" s="71"/>
      <c r="B454" s="43"/>
      <c r="C454" s="43" t="s">
        <v>221</v>
      </c>
      <c r="D454" s="35" t="s">
        <v>358</v>
      </c>
      <c r="E454" s="35" t="s">
        <v>244</v>
      </c>
      <c r="F454" s="35" t="s">
        <v>93</v>
      </c>
      <c r="G454" s="35"/>
      <c r="H454" s="104">
        <v>2</v>
      </c>
      <c r="I454" s="104">
        <v>414.7</v>
      </c>
      <c r="J454" s="35">
        <f t="shared" si="166"/>
        <v>829.4</v>
      </c>
      <c r="K454" s="41">
        <f t="shared" si="167"/>
        <v>829.4</v>
      </c>
      <c r="L454" s="42">
        <v>1</v>
      </c>
      <c r="M454" s="41">
        <f t="shared" si="168"/>
        <v>829.4</v>
      </c>
      <c r="N454" s="42">
        <v>1</v>
      </c>
      <c r="O454" s="41">
        <f t="shared" si="169"/>
        <v>829.4</v>
      </c>
      <c r="P454" s="42">
        <v>1</v>
      </c>
      <c r="Q454" s="41">
        <f t="shared" si="170"/>
        <v>331.76</v>
      </c>
      <c r="R454" s="42">
        <v>0.4</v>
      </c>
      <c r="S454" s="41">
        <f t="shared" si="171"/>
        <v>165.88</v>
      </c>
      <c r="T454" s="42">
        <v>0.2</v>
      </c>
      <c r="U454" s="41">
        <f t="shared" si="172"/>
        <v>0</v>
      </c>
      <c r="V454" s="47"/>
      <c r="W454" s="74"/>
      <c r="X454" s="74"/>
      <c r="Y454" s="41">
        <f t="shared" si="174"/>
        <v>0</v>
      </c>
      <c r="Z454" s="42"/>
      <c r="AA454" s="16"/>
      <c r="AB454" s="17"/>
      <c r="AC454" s="41">
        <f t="shared" si="173"/>
        <v>0</v>
      </c>
      <c r="AD454" s="42"/>
      <c r="AE454" s="42"/>
      <c r="AF454" s="75">
        <f>Table1[[#This Row],[Column33]]*Table1[[#This Row],[Column10]]</f>
        <v>0</v>
      </c>
      <c r="AG454" s="42"/>
      <c r="AH454" s="73"/>
    </row>
    <row r="455" spans="1:34" s="5" customFormat="1" ht="47.25" customHeight="1">
      <c r="A455" s="71"/>
      <c r="B455" s="43"/>
      <c r="C455" s="43" t="s">
        <v>221</v>
      </c>
      <c r="D455" s="35" t="s">
        <v>358</v>
      </c>
      <c r="E455" s="35" t="s">
        <v>245</v>
      </c>
      <c r="F455" s="35" t="s">
        <v>93</v>
      </c>
      <c r="G455" s="35"/>
      <c r="H455" s="104">
        <v>1</v>
      </c>
      <c r="I455" s="104">
        <v>439.5</v>
      </c>
      <c r="J455" s="35">
        <f t="shared" si="166"/>
        <v>439.5</v>
      </c>
      <c r="K455" s="41">
        <f t="shared" si="167"/>
        <v>439.5</v>
      </c>
      <c r="L455" s="42">
        <v>1</v>
      </c>
      <c r="M455" s="41">
        <f t="shared" si="168"/>
        <v>439.5</v>
      </c>
      <c r="N455" s="42">
        <v>1</v>
      </c>
      <c r="O455" s="41">
        <f t="shared" si="169"/>
        <v>439.5</v>
      </c>
      <c r="P455" s="42">
        <v>1</v>
      </c>
      <c r="Q455" s="41">
        <f t="shared" si="170"/>
        <v>175.8</v>
      </c>
      <c r="R455" s="42">
        <v>0.4</v>
      </c>
      <c r="S455" s="41">
        <f t="shared" si="171"/>
        <v>87.9</v>
      </c>
      <c r="T455" s="42">
        <v>0.2</v>
      </c>
      <c r="U455" s="41">
        <f t="shared" si="172"/>
        <v>0</v>
      </c>
      <c r="V455" s="47"/>
      <c r="W455" s="74"/>
      <c r="X455" s="74"/>
      <c r="Y455" s="41">
        <f t="shared" si="174"/>
        <v>0</v>
      </c>
      <c r="Z455" s="42"/>
      <c r="AA455" s="16"/>
      <c r="AB455" s="17"/>
      <c r="AC455" s="41">
        <f t="shared" si="173"/>
        <v>0</v>
      </c>
      <c r="AD455" s="42"/>
      <c r="AE455" s="42"/>
      <c r="AF455" s="75">
        <f>Table1[[#This Row],[Column33]]*Table1[[#This Row],[Column10]]</f>
        <v>0</v>
      </c>
      <c r="AG455" s="42"/>
      <c r="AH455" s="73"/>
    </row>
    <row r="456" spans="1:34" s="5" customFormat="1" ht="47.25" customHeight="1">
      <c r="A456" s="71"/>
      <c r="B456" s="43"/>
      <c r="C456" s="43" t="s">
        <v>221</v>
      </c>
      <c r="D456" s="35" t="s">
        <v>358</v>
      </c>
      <c r="E456" s="35" t="s">
        <v>263</v>
      </c>
      <c r="F456" s="35" t="s">
        <v>93</v>
      </c>
      <c r="G456" s="35"/>
      <c r="H456" s="104">
        <v>3</v>
      </c>
      <c r="I456" s="104">
        <v>437.5</v>
      </c>
      <c r="J456" s="35">
        <f t="shared" si="166"/>
        <v>1312.5</v>
      </c>
      <c r="K456" s="41">
        <f t="shared" si="167"/>
        <v>1312.5</v>
      </c>
      <c r="L456" s="42">
        <v>1</v>
      </c>
      <c r="M456" s="41">
        <f t="shared" si="168"/>
        <v>1312.5</v>
      </c>
      <c r="N456" s="42">
        <v>1</v>
      </c>
      <c r="O456" s="41">
        <f t="shared" si="169"/>
        <v>1312.5</v>
      </c>
      <c r="P456" s="42">
        <v>1</v>
      </c>
      <c r="Q456" s="41">
        <f t="shared" si="170"/>
        <v>525</v>
      </c>
      <c r="R456" s="42">
        <v>0.4</v>
      </c>
      <c r="S456" s="41">
        <f t="shared" si="171"/>
        <v>262.5</v>
      </c>
      <c r="T456" s="42">
        <v>0.2</v>
      </c>
      <c r="U456" s="41">
        <f t="shared" si="172"/>
        <v>0</v>
      </c>
      <c r="V456" s="47"/>
      <c r="W456" s="74"/>
      <c r="X456" s="74"/>
      <c r="Y456" s="41">
        <f t="shared" si="174"/>
        <v>0</v>
      </c>
      <c r="Z456" s="42"/>
      <c r="AA456" s="16"/>
      <c r="AB456" s="17"/>
      <c r="AC456" s="41">
        <f t="shared" si="173"/>
        <v>0</v>
      </c>
      <c r="AD456" s="42"/>
      <c r="AE456" s="42"/>
      <c r="AF456" s="75">
        <f>Table1[[#This Row],[Column33]]*Table1[[#This Row],[Column10]]</f>
        <v>0</v>
      </c>
      <c r="AG456" s="42"/>
      <c r="AH456" s="73"/>
    </row>
    <row r="457" spans="1:34" s="5" customFormat="1" ht="47.25" customHeight="1">
      <c r="A457" s="71"/>
      <c r="B457" s="43"/>
      <c r="C457" s="43" t="s">
        <v>221</v>
      </c>
      <c r="D457" s="35" t="s">
        <v>358</v>
      </c>
      <c r="E457" s="35" t="s">
        <v>264</v>
      </c>
      <c r="F457" s="35" t="s">
        <v>93</v>
      </c>
      <c r="G457" s="35"/>
      <c r="H457" s="104">
        <v>2</v>
      </c>
      <c r="I457" s="104">
        <v>229</v>
      </c>
      <c r="J457" s="35">
        <f t="shared" si="166"/>
        <v>458</v>
      </c>
      <c r="K457" s="41">
        <f t="shared" si="167"/>
        <v>458</v>
      </c>
      <c r="L457" s="42">
        <v>1</v>
      </c>
      <c r="M457" s="41">
        <f t="shared" si="168"/>
        <v>458</v>
      </c>
      <c r="N457" s="42">
        <v>1</v>
      </c>
      <c r="O457" s="41">
        <f t="shared" si="169"/>
        <v>458</v>
      </c>
      <c r="P457" s="42">
        <v>1</v>
      </c>
      <c r="Q457" s="41">
        <f t="shared" si="170"/>
        <v>183.20000000000002</v>
      </c>
      <c r="R457" s="42">
        <v>0.4</v>
      </c>
      <c r="S457" s="41">
        <f t="shared" si="171"/>
        <v>91.600000000000009</v>
      </c>
      <c r="T457" s="42">
        <v>0.2</v>
      </c>
      <c r="U457" s="41">
        <f t="shared" si="172"/>
        <v>0</v>
      </c>
      <c r="V457" s="47"/>
      <c r="W457" s="74"/>
      <c r="X457" s="74"/>
      <c r="Y457" s="41">
        <f t="shared" si="174"/>
        <v>0</v>
      </c>
      <c r="Z457" s="42"/>
      <c r="AA457" s="16"/>
      <c r="AB457" s="17"/>
      <c r="AC457" s="41">
        <f t="shared" si="173"/>
        <v>0</v>
      </c>
      <c r="AD457" s="42"/>
      <c r="AE457" s="42"/>
      <c r="AF457" s="75">
        <f>Table1[[#This Row],[Column33]]*Table1[[#This Row],[Column10]]</f>
        <v>0</v>
      </c>
      <c r="AG457" s="42"/>
      <c r="AH457" s="73"/>
    </row>
    <row r="458" spans="1:34" s="5" customFormat="1" ht="47.25" customHeight="1">
      <c r="A458" s="71"/>
      <c r="B458" s="43"/>
      <c r="C458" s="43" t="s">
        <v>221</v>
      </c>
      <c r="D458" s="35" t="s">
        <v>358</v>
      </c>
      <c r="E458" s="35" t="s">
        <v>265</v>
      </c>
      <c r="F458" s="35" t="s">
        <v>93</v>
      </c>
      <c r="G458" s="35"/>
      <c r="H458" s="104">
        <v>1</v>
      </c>
      <c r="I458" s="104">
        <v>265</v>
      </c>
      <c r="J458" s="35">
        <f t="shared" si="166"/>
        <v>265</v>
      </c>
      <c r="K458" s="41">
        <f t="shared" si="167"/>
        <v>265</v>
      </c>
      <c r="L458" s="42">
        <v>1</v>
      </c>
      <c r="M458" s="41">
        <f t="shared" si="168"/>
        <v>265</v>
      </c>
      <c r="N458" s="42">
        <v>1</v>
      </c>
      <c r="O458" s="41">
        <f t="shared" si="169"/>
        <v>265</v>
      </c>
      <c r="P458" s="42">
        <v>1</v>
      </c>
      <c r="Q458" s="41">
        <f t="shared" si="170"/>
        <v>106</v>
      </c>
      <c r="R458" s="42">
        <v>0.4</v>
      </c>
      <c r="S458" s="41">
        <f t="shared" si="171"/>
        <v>53</v>
      </c>
      <c r="T458" s="42">
        <v>0.2</v>
      </c>
      <c r="U458" s="41">
        <f t="shared" si="172"/>
        <v>0</v>
      </c>
      <c r="V458" s="47"/>
      <c r="W458" s="74"/>
      <c r="X458" s="74"/>
      <c r="Y458" s="41">
        <f t="shared" si="174"/>
        <v>0</v>
      </c>
      <c r="Z458" s="42"/>
      <c r="AA458" s="16"/>
      <c r="AB458" s="17"/>
      <c r="AC458" s="41">
        <f t="shared" si="173"/>
        <v>0</v>
      </c>
      <c r="AD458" s="42"/>
      <c r="AE458" s="42"/>
      <c r="AF458" s="75">
        <f>Table1[[#This Row],[Column33]]*Table1[[#This Row],[Column10]]</f>
        <v>0</v>
      </c>
      <c r="AG458" s="42"/>
      <c r="AH458" s="73"/>
    </row>
    <row r="459" spans="1:34" s="5" customFormat="1" ht="47.25" customHeight="1">
      <c r="A459" s="71"/>
      <c r="B459" s="43"/>
      <c r="C459" s="43" t="s">
        <v>221</v>
      </c>
      <c r="D459" s="35" t="s">
        <v>358</v>
      </c>
      <c r="E459" s="35" t="s">
        <v>266</v>
      </c>
      <c r="F459" s="35" t="s">
        <v>93</v>
      </c>
      <c r="G459" s="35"/>
      <c r="H459" s="104">
        <v>1</v>
      </c>
      <c r="I459" s="104">
        <v>173.9</v>
      </c>
      <c r="J459" s="35">
        <f t="shared" si="166"/>
        <v>173.9</v>
      </c>
      <c r="K459" s="41">
        <f t="shared" si="167"/>
        <v>173.9</v>
      </c>
      <c r="L459" s="42">
        <v>1</v>
      </c>
      <c r="M459" s="41">
        <f t="shared" si="168"/>
        <v>173.9</v>
      </c>
      <c r="N459" s="42">
        <v>1</v>
      </c>
      <c r="O459" s="41">
        <f t="shared" si="169"/>
        <v>173.9</v>
      </c>
      <c r="P459" s="42">
        <v>1</v>
      </c>
      <c r="Q459" s="41">
        <f t="shared" si="170"/>
        <v>69.56</v>
      </c>
      <c r="R459" s="42">
        <v>0.4</v>
      </c>
      <c r="S459" s="41">
        <f t="shared" si="171"/>
        <v>34.78</v>
      </c>
      <c r="T459" s="42">
        <v>0.2</v>
      </c>
      <c r="U459" s="41">
        <f t="shared" si="172"/>
        <v>0</v>
      </c>
      <c r="V459" s="47"/>
      <c r="W459" s="74"/>
      <c r="X459" s="74"/>
      <c r="Y459" s="41">
        <f t="shared" si="174"/>
        <v>0</v>
      </c>
      <c r="Z459" s="42"/>
      <c r="AA459" s="16"/>
      <c r="AB459" s="17"/>
      <c r="AC459" s="41">
        <f t="shared" si="173"/>
        <v>0</v>
      </c>
      <c r="AD459" s="42"/>
      <c r="AE459" s="42"/>
      <c r="AF459" s="75">
        <f>Table1[[#This Row],[Column33]]*Table1[[#This Row],[Column10]]</f>
        <v>0</v>
      </c>
      <c r="AG459" s="42"/>
      <c r="AH459" s="73"/>
    </row>
    <row r="460" spans="1:34" s="5" customFormat="1" ht="47.25" customHeight="1">
      <c r="A460" s="71"/>
      <c r="B460" s="43"/>
      <c r="C460" s="43" t="s">
        <v>221</v>
      </c>
      <c r="D460" s="35" t="s">
        <v>358</v>
      </c>
      <c r="E460" s="35" t="s">
        <v>246</v>
      </c>
      <c r="F460" s="35" t="s">
        <v>93</v>
      </c>
      <c r="G460" s="35"/>
      <c r="H460" s="104">
        <v>2</v>
      </c>
      <c r="I460" s="104">
        <v>269.3</v>
      </c>
      <c r="J460" s="35">
        <f t="shared" ref="J460:J477" si="175">I460*H460</f>
        <v>538.6</v>
      </c>
      <c r="K460" s="41">
        <f t="shared" ref="K460:K477" si="176">L460*$J460</f>
        <v>538.6</v>
      </c>
      <c r="L460" s="42">
        <v>1</v>
      </c>
      <c r="M460" s="41">
        <f t="shared" ref="M460:M477" si="177">N460*$J460</f>
        <v>538.6</v>
      </c>
      <c r="N460" s="42">
        <v>1</v>
      </c>
      <c r="O460" s="41">
        <f t="shared" ref="O460:O477" si="178">P460*$J460</f>
        <v>538.6</v>
      </c>
      <c r="P460" s="42">
        <v>1</v>
      </c>
      <c r="Q460" s="41">
        <f t="shared" ref="Q460:Q477" si="179">R460*$J460</f>
        <v>215.44000000000003</v>
      </c>
      <c r="R460" s="42">
        <v>0.4</v>
      </c>
      <c r="S460" s="41">
        <f t="shared" ref="S460:S477" si="180">T460*$J460</f>
        <v>107.72000000000001</v>
      </c>
      <c r="T460" s="42">
        <v>0.2</v>
      </c>
      <c r="U460" s="41">
        <f t="shared" ref="U460:U477" si="181">V460*$J460</f>
        <v>0</v>
      </c>
      <c r="V460" s="47"/>
      <c r="W460" s="74"/>
      <c r="X460" s="74"/>
      <c r="Y460" s="41">
        <f t="shared" si="174"/>
        <v>0</v>
      </c>
      <c r="Z460" s="42"/>
      <c r="AA460" s="16"/>
      <c r="AB460" s="17"/>
      <c r="AC460" s="41">
        <f t="shared" si="173"/>
        <v>0</v>
      </c>
      <c r="AD460" s="42"/>
      <c r="AE460" s="42"/>
      <c r="AF460" s="75">
        <f>Table1[[#This Row],[Column33]]*Table1[[#This Row],[Column10]]</f>
        <v>0</v>
      </c>
      <c r="AG460" s="42"/>
      <c r="AH460" s="73"/>
    </row>
    <row r="461" spans="1:34" s="5" customFormat="1" ht="47.25" customHeight="1">
      <c r="A461" s="71"/>
      <c r="B461" s="43"/>
      <c r="C461" s="43" t="s">
        <v>221</v>
      </c>
      <c r="D461" s="35" t="s">
        <v>358</v>
      </c>
      <c r="E461" s="35" t="s">
        <v>267</v>
      </c>
      <c r="F461" s="35" t="s">
        <v>93</v>
      </c>
      <c r="G461" s="35"/>
      <c r="H461" s="104">
        <v>1</v>
      </c>
      <c r="I461" s="104">
        <v>261.89999999999998</v>
      </c>
      <c r="J461" s="35">
        <f t="shared" si="175"/>
        <v>261.89999999999998</v>
      </c>
      <c r="K461" s="41">
        <f t="shared" si="176"/>
        <v>261.89999999999998</v>
      </c>
      <c r="L461" s="42">
        <v>1</v>
      </c>
      <c r="M461" s="41">
        <f t="shared" si="177"/>
        <v>261.89999999999998</v>
      </c>
      <c r="N461" s="42">
        <v>1</v>
      </c>
      <c r="O461" s="41">
        <f t="shared" si="178"/>
        <v>261.89999999999998</v>
      </c>
      <c r="P461" s="42">
        <v>1</v>
      </c>
      <c r="Q461" s="41">
        <f t="shared" si="179"/>
        <v>104.75999999999999</v>
      </c>
      <c r="R461" s="42">
        <v>0.4</v>
      </c>
      <c r="S461" s="41">
        <f t="shared" si="180"/>
        <v>52.379999999999995</v>
      </c>
      <c r="T461" s="42">
        <v>0.2</v>
      </c>
      <c r="U461" s="41">
        <f t="shared" si="181"/>
        <v>0</v>
      </c>
      <c r="V461" s="47"/>
      <c r="W461" s="74"/>
      <c r="X461" s="74"/>
      <c r="Y461" s="41">
        <f t="shared" si="174"/>
        <v>0</v>
      </c>
      <c r="Z461" s="42"/>
      <c r="AA461" s="16"/>
      <c r="AB461" s="17"/>
      <c r="AC461" s="41">
        <f t="shared" si="173"/>
        <v>0</v>
      </c>
      <c r="AD461" s="42"/>
      <c r="AE461" s="42"/>
      <c r="AF461" s="75">
        <f>Table1[[#This Row],[Column33]]*Table1[[#This Row],[Column10]]</f>
        <v>0</v>
      </c>
      <c r="AG461" s="42"/>
      <c r="AH461" s="73"/>
    </row>
    <row r="462" spans="1:34" s="5" customFormat="1" ht="47.25" customHeight="1">
      <c r="A462" s="71"/>
      <c r="B462" s="43"/>
      <c r="C462" s="43" t="s">
        <v>221</v>
      </c>
      <c r="D462" s="35" t="s">
        <v>358</v>
      </c>
      <c r="E462" s="35" t="s">
        <v>268</v>
      </c>
      <c r="F462" s="35" t="s">
        <v>93</v>
      </c>
      <c r="G462" s="35"/>
      <c r="H462" s="104">
        <v>1</v>
      </c>
      <c r="I462" s="104">
        <v>169.5</v>
      </c>
      <c r="J462" s="35">
        <f t="shared" si="175"/>
        <v>169.5</v>
      </c>
      <c r="K462" s="41">
        <f t="shared" si="176"/>
        <v>169.5</v>
      </c>
      <c r="L462" s="42">
        <v>1</v>
      </c>
      <c r="M462" s="41">
        <f t="shared" si="177"/>
        <v>169.5</v>
      </c>
      <c r="N462" s="42">
        <v>1</v>
      </c>
      <c r="O462" s="41">
        <f t="shared" si="178"/>
        <v>169.5</v>
      </c>
      <c r="P462" s="42">
        <v>1</v>
      </c>
      <c r="Q462" s="41">
        <f t="shared" si="179"/>
        <v>67.8</v>
      </c>
      <c r="R462" s="42">
        <v>0.4</v>
      </c>
      <c r="S462" s="41">
        <f t="shared" si="180"/>
        <v>33.9</v>
      </c>
      <c r="T462" s="42">
        <v>0.2</v>
      </c>
      <c r="U462" s="41">
        <f t="shared" si="181"/>
        <v>0</v>
      </c>
      <c r="V462" s="47"/>
      <c r="W462" s="74"/>
      <c r="X462" s="74"/>
      <c r="Y462" s="41">
        <f t="shared" si="174"/>
        <v>0</v>
      </c>
      <c r="Z462" s="42"/>
      <c r="AA462" s="16"/>
      <c r="AB462" s="17"/>
      <c r="AC462" s="41">
        <f t="shared" si="173"/>
        <v>0</v>
      </c>
      <c r="AD462" s="42"/>
      <c r="AE462" s="42"/>
      <c r="AF462" s="75">
        <f>Table1[[#This Row],[Column33]]*Table1[[#This Row],[Column10]]</f>
        <v>0</v>
      </c>
      <c r="AG462" s="42"/>
      <c r="AH462" s="73"/>
    </row>
    <row r="463" spans="1:34" s="5" customFormat="1" ht="47.25" customHeight="1">
      <c r="A463" s="71"/>
      <c r="B463" s="43"/>
      <c r="C463" s="43" t="s">
        <v>221</v>
      </c>
      <c r="D463" s="35" t="s">
        <v>358</v>
      </c>
      <c r="E463" s="35" t="s">
        <v>277</v>
      </c>
      <c r="F463" s="35" t="s">
        <v>93</v>
      </c>
      <c r="G463" s="35"/>
      <c r="H463" s="104">
        <v>1</v>
      </c>
      <c r="I463" s="104">
        <v>90.3</v>
      </c>
      <c r="J463" s="35">
        <f t="shared" si="175"/>
        <v>90.3</v>
      </c>
      <c r="K463" s="41">
        <f t="shared" si="176"/>
        <v>90.3</v>
      </c>
      <c r="L463" s="42">
        <v>1</v>
      </c>
      <c r="M463" s="41">
        <f t="shared" si="177"/>
        <v>90.3</v>
      </c>
      <c r="N463" s="42">
        <v>1</v>
      </c>
      <c r="O463" s="41">
        <f t="shared" si="178"/>
        <v>90.3</v>
      </c>
      <c r="P463" s="42">
        <v>1</v>
      </c>
      <c r="Q463" s="41">
        <f t="shared" si="179"/>
        <v>36.119999999999997</v>
      </c>
      <c r="R463" s="42">
        <v>0.4</v>
      </c>
      <c r="S463" s="41">
        <f t="shared" si="180"/>
        <v>18.059999999999999</v>
      </c>
      <c r="T463" s="42">
        <v>0.2</v>
      </c>
      <c r="U463" s="41">
        <f t="shared" si="181"/>
        <v>0</v>
      </c>
      <c r="V463" s="47"/>
      <c r="W463" s="74"/>
      <c r="X463" s="74"/>
      <c r="Y463" s="41">
        <f t="shared" si="174"/>
        <v>0</v>
      </c>
      <c r="Z463" s="42"/>
      <c r="AA463" s="16"/>
      <c r="AB463" s="17"/>
      <c r="AC463" s="41">
        <f t="shared" si="173"/>
        <v>0</v>
      </c>
      <c r="AD463" s="42"/>
      <c r="AE463" s="42"/>
      <c r="AF463" s="75">
        <f>Table1[[#This Row],[Column33]]*Table1[[#This Row],[Column10]]</f>
        <v>0</v>
      </c>
      <c r="AG463" s="42"/>
      <c r="AH463" s="73"/>
    </row>
    <row r="464" spans="1:34" s="5" customFormat="1" ht="47.25" customHeight="1">
      <c r="A464" s="71"/>
      <c r="B464" s="43"/>
      <c r="C464" s="43" t="s">
        <v>343</v>
      </c>
      <c r="D464" s="35" t="s">
        <v>358</v>
      </c>
      <c r="E464" s="35" t="s">
        <v>359</v>
      </c>
      <c r="F464" s="35" t="s">
        <v>93</v>
      </c>
      <c r="G464" s="35"/>
      <c r="H464" s="104">
        <v>1</v>
      </c>
      <c r="I464" s="104">
        <v>635.4</v>
      </c>
      <c r="J464" s="35">
        <f t="shared" si="175"/>
        <v>635.4</v>
      </c>
      <c r="K464" s="41">
        <f t="shared" si="176"/>
        <v>635.4</v>
      </c>
      <c r="L464" s="42">
        <v>1</v>
      </c>
      <c r="M464" s="41">
        <f t="shared" si="177"/>
        <v>635.4</v>
      </c>
      <c r="N464" s="42">
        <v>1</v>
      </c>
      <c r="O464" s="41">
        <f t="shared" si="178"/>
        <v>635.4</v>
      </c>
      <c r="P464" s="42">
        <v>1</v>
      </c>
      <c r="Q464" s="41">
        <f t="shared" si="179"/>
        <v>254.16</v>
      </c>
      <c r="R464" s="42">
        <v>0.4</v>
      </c>
      <c r="S464" s="41">
        <f t="shared" si="180"/>
        <v>127.08</v>
      </c>
      <c r="T464" s="42">
        <v>0.2</v>
      </c>
      <c r="U464" s="41">
        <f t="shared" si="181"/>
        <v>0</v>
      </c>
      <c r="V464" s="47"/>
      <c r="W464" s="74"/>
      <c r="X464" s="74"/>
      <c r="Y464" s="41">
        <f t="shared" si="174"/>
        <v>0</v>
      </c>
      <c r="Z464" s="42"/>
      <c r="AA464" s="16"/>
      <c r="AB464" s="17"/>
      <c r="AC464" s="41">
        <f t="shared" si="173"/>
        <v>0</v>
      </c>
      <c r="AD464" s="42"/>
      <c r="AE464" s="42"/>
      <c r="AF464" s="75">
        <f>Table1[[#This Row],[Column33]]*Table1[[#This Row],[Column10]]</f>
        <v>0</v>
      </c>
      <c r="AG464" s="42"/>
      <c r="AH464" s="73"/>
    </row>
    <row r="465" spans="1:34" s="5" customFormat="1" ht="47.25" customHeight="1">
      <c r="A465" s="71"/>
      <c r="B465" s="43"/>
      <c r="C465" s="43" t="s">
        <v>343</v>
      </c>
      <c r="D465" s="35" t="s">
        <v>358</v>
      </c>
      <c r="E465" s="35" t="s">
        <v>360</v>
      </c>
      <c r="F465" s="35" t="s">
        <v>93</v>
      </c>
      <c r="G465" s="35"/>
      <c r="H465" s="104">
        <v>1</v>
      </c>
      <c r="I465" s="104">
        <v>594.5</v>
      </c>
      <c r="J465" s="35">
        <f t="shared" si="175"/>
        <v>594.5</v>
      </c>
      <c r="K465" s="41">
        <f t="shared" si="176"/>
        <v>594.5</v>
      </c>
      <c r="L465" s="42">
        <v>1</v>
      </c>
      <c r="M465" s="41">
        <f t="shared" si="177"/>
        <v>594.5</v>
      </c>
      <c r="N465" s="42">
        <v>1</v>
      </c>
      <c r="O465" s="41">
        <f t="shared" si="178"/>
        <v>594.5</v>
      </c>
      <c r="P465" s="42">
        <v>1</v>
      </c>
      <c r="Q465" s="41">
        <f t="shared" si="179"/>
        <v>237.8</v>
      </c>
      <c r="R465" s="42">
        <v>0.4</v>
      </c>
      <c r="S465" s="41">
        <f t="shared" si="180"/>
        <v>118.9</v>
      </c>
      <c r="T465" s="42">
        <v>0.2</v>
      </c>
      <c r="U465" s="41">
        <f t="shared" si="181"/>
        <v>0</v>
      </c>
      <c r="V465" s="47"/>
      <c r="W465" s="74"/>
      <c r="X465" s="74"/>
      <c r="Y465" s="41">
        <f t="shared" si="174"/>
        <v>0</v>
      </c>
      <c r="Z465" s="42"/>
      <c r="AA465" s="16"/>
      <c r="AB465" s="17"/>
      <c r="AC465" s="41">
        <f t="shared" si="173"/>
        <v>0</v>
      </c>
      <c r="AD465" s="42"/>
      <c r="AE465" s="42"/>
      <c r="AF465" s="75">
        <f>Table1[[#This Row],[Column33]]*Table1[[#This Row],[Column10]]</f>
        <v>0</v>
      </c>
      <c r="AG465" s="42"/>
      <c r="AH465" s="73"/>
    </row>
    <row r="466" spans="1:34" s="5" customFormat="1" ht="47.25" customHeight="1">
      <c r="A466" s="71"/>
      <c r="B466" s="43"/>
      <c r="C466" s="43" t="s">
        <v>220</v>
      </c>
      <c r="D466" s="35" t="s">
        <v>358</v>
      </c>
      <c r="E466" s="35" t="s">
        <v>361</v>
      </c>
      <c r="F466" s="35" t="s">
        <v>93</v>
      </c>
      <c r="G466" s="35"/>
      <c r="H466" s="104">
        <v>1</v>
      </c>
      <c r="I466" s="104">
        <v>459.8</v>
      </c>
      <c r="J466" s="35">
        <f t="shared" si="175"/>
        <v>459.8</v>
      </c>
      <c r="K466" s="41">
        <f t="shared" si="176"/>
        <v>459.8</v>
      </c>
      <c r="L466" s="42">
        <v>1</v>
      </c>
      <c r="M466" s="41">
        <f t="shared" si="177"/>
        <v>459.8</v>
      </c>
      <c r="N466" s="42">
        <v>1</v>
      </c>
      <c r="O466" s="41">
        <f t="shared" si="178"/>
        <v>459.8</v>
      </c>
      <c r="P466" s="42">
        <v>1</v>
      </c>
      <c r="Q466" s="41">
        <f t="shared" si="179"/>
        <v>183.92000000000002</v>
      </c>
      <c r="R466" s="42">
        <v>0.4</v>
      </c>
      <c r="S466" s="41">
        <f t="shared" si="180"/>
        <v>91.960000000000008</v>
      </c>
      <c r="T466" s="42">
        <v>0.2</v>
      </c>
      <c r="U466" s="41">
        <f t="shared" si="181"/>
        <v>0</v>
      </c>
      <c r="V466" s="47"/>
      <c r="W466" s="74"/>
      <c r="X466" s="74"/>
      <c r="Y466" s="41">
        <f t="shared" si="174"/>
        <v>0</v>
      </c>
      <c r="Z466" s="42"/>
      <c r="AA466" s="16"/>
      <c r="AB466" s="17"/>
      <c r="AC466" s="41">
        <f t="shared" si="173"/>
        <v>0</v>
      </c>
      <c r="AD466" s="42"/>
      <c r="AE466" s="42"/>
      <c r="AF466" s="75">
        <f>Table1[[#This Row],[Column33]]*Table1[[#This Row],[Column10]]</f>
        <v>0</v>
      </c>
      <c r="AG466" s="42"/>
      <c r="AH466" s="73"/>
    </row>
    <row r="467" spans="1:34" s="5" customFormat="1" ht="47.25" customHeight="1">
      <c r="A467" s="71"/>
      <c r="B467" s="43"/>
      <c r="C467" s="43" t="s">
        <v>221</v>
      </c>
      <c r="D467" s="35" t="s">
        <v>358</v>
      </c>
      <c r="E467" s="35" t="s">
        <v>362</v>
      </c>
      <c r="F467" s="35" t="s">
        <v>93</v>
      </c>
      <c r="G467" s="35"/>
      <c r="H467" s="104">
        <v>1</v>
      </c>
      <c r="I467" s="104">
        <v>274.7</v>
      </c>
      <c r="J467" s="35">
        <f t="shared" si="175"/>
        <v>274.7</v>
      </c>
      <c r="K467" s="41">
        <f t="shared" si="176"/>
        <v>274.7</v>
      </c>
      <c r="L467" s="42">
        <v>1</v>
      </c>
      <c r="M467" s="41">
        <f t="shared" si="177"/>
        <v>274.7</v>
      </c>
      <c r="N467" s="42">
        <v>1</v>
      </c>
      <c r="O467" s="41">
        <f t="shared" si="178"/>
        <v>274.7</v>
      </c>
      <c r="P467" s="42">
        <v>1</v>
      </c>
      <c r="Q467" s="41">
        <f t="shared" si="179"/>
        <v>109.88</v>
      </c>
      <c r="R467" s="42">
        <v>0.4</v>
      </c>
      <c r="S467" s="41">
        <f t="shared" si="180"/>
        <v>54.94</v>
      </c>
      <c r="T467" s="42">
        <v>0.2</v>
      </c>
      <c r="U467" s="41">
        <f t="shared" si="181"/>
        <v>0</v>
      </c>
      <c r="V467" s="47"/>
      <c r="W467" s="74"/>
      <c r="X467" s="74"/>
      <c r="Y467" s="41">
        <f t="shared" si="174"/>
        <v>0</v>
      </c>
      <c r="Z467" s="42"/>
      <c r="AA467" s="16"/>
      <c r="AB467" s="17"/>
      <c r="AC467" s="41">
        <f t="shared" si="173"/>
        <v>0</v>
      </c>
      <c r="AD467" s="42"/>
      <c r="AE467" s="42"/>
      <c r="AF467" s="75">
        <f>Table1[[#This Row],[Column33]]*Table1[[#This Row],[Column10]]</f>
        <v>0</v>
      </c>
      <c r="AG467" s="42"/>
      <c r="AH467" s="73"/>
    </row>
    <row r="468" spans="1:34" s="5" customFormat="1" ht="47.25" customHeight="1">
      <c r="A468" s="71"/>
      <c r="B468" s="43"/>
      <c r="C468" s="43" t="s">
        <v>343</v>
      </c>
      <c r="D468" s="35" t="s">
        <v>358</v>
      </c>
      <c r="E468" s="35" t="s">
        <v>363</v>
      </c>
      <c r="F468" s="35" t="s">
        <v>93</v>
      </c>
      <c r="G468" s="35"/>
      <c r="H468" s="104">
        <v>1</v>
      </c>
      <c r="I468" s="104">
        <v>607</v>
      </c>
      <c r="J468" s="35">
        <f t="shared" si="175"/>
        <v>607</v>
      </c>
      <c r="K468" s="41">
        <f t="shared" si="176"/>
        <v>607</v>
      </c>
      <c r="L468" s="42">
        <v>1</v>
      </c>
      <c r="M468" s="41">
        <f t="shared" si="177"/>
        <v>607</v>
      </c>
      <c r="N468" s="42">
        <v>1</v>
      </c>
      <c r="O468" s="41">
        <f t="shared" si="178"/>
        <v>607</v>
      </c>
      <c r="P468" s="42">
        <v>1</v>
      </c>
      <c r="Q468" s="41">
        <f t="shared" si="179"/>
        <v>242.8</v>
      </c>
      <c r="R468" s="42">
        <v>0.4</v>
      </c>
      <c r="S468" s="41">
        <f t="shared" si="180"/>
        <v>121.4</v>
      </c>
      <c r="T468" s="42">
        <v>0.2</v>
      </c>
      <c r="U468" s="41">
        <f t="shared" si="181"/>
        <v>0</v>
      </c>
      <c r="V468" s="47"/>
      <c r="W468" s="74"/>
      <c r="X468" s="74"/>
      <c r="Y468" s="41">
        <f t="shared" si="174"/>
        <v>0</v>
      </c>
      <c r="Z468" s="42"/>
      <c r="AA468" s="16"/>
      <c r="AB468" s="17"/>
      <c r="AC468" s="41">
        <f t="shared" ref="AC468:AC531" si="182">AD468*$J468</f>
        <v>0</v>
      </c>
      <c r="AD468" s="42"/>
      <c r="AE468" s="42"/>
      <c r="AF468" s="75">
        <f>Table1[[#This Row],[Column33]]*Table1[[#This Row],[Column10]]</f>
        <v>0</v>
      </c>
      <c r="AG468" s="42"/>
      <c r="AH468" s="73"/>
    </row>
    <row r="469" spans="1:34" s="5" customFormat="1" ht="47.25" customHeight="1">
      <c r="A469" s="71"/>
      <c r="B469" s="43"/>
      <c r="C469" s="43" t="s">
        <v>343</v>
      </c>
      <c r="D469" s="35" t="s">
        <v>358</v>
      </c>
      <c r="E469" s="35" t="s">
        <v>364</v>
      </c>
      <c r="F469" s="35" t="s">
        <v>93</v>
      </c>
      <c r="G469" s="35"/>
      <c r="H469" s="104">
        <v>1</v>
      </c>
      <c r="I469" s="104">
        <v>607</v>
      </c>
      <c r="J469" s="35">
        <f t="shared" si="175"/>
        <v>607</v>
      </c>
      <c r="K469" s="41">
        <f t="shared" si="176"/>
        <v>607</v>
      </c>
      <c r="L469" s="42">
        <v>1</v>
      </c>
      <c r="M469" s="41">
        <f t="shared" si="177"/>
        <v>607</v>
      </c>
      <c r="N469" s="42">
        <v>1</v>
      </c>
      <c r="O469" s="41">
        <f t="shared" si="178"/>
        <v>607</v>
      </c>
      <c r="P469" s="42">
        <v>1</v>
      </c>
      <c r="Q469" s="41">
        <f t="shared" si="179"/>
        <v>242.8</v>
      </c>
      <c r="R469" s="42">
        <v>0.4</v>
      </c>
      <c r="S469" s="41">
        <f t="shared" si="180"/>
        <v>121.4</v>
      </c>
      <c r="T469" s="42">
        <v>0.2</v>
      </c>
      <c r="U469" s="41">
        <f t="shared" si="181"/>
        <v>0</v>
      </c>
      <c r="V469" s="47"/>
      <c r="W469" s="74"/>
      <c r="X469" s="74"/>
      <c r="Y469" s="41">
        <f t="shared" si="174"/>
        <v>0</v>
      </c>
      <c r="Z469" s="42"/>
      <c r="AA469" s="16"/>
      <c r="AB469" s="17"/>
      <c r="AC469" s="41">
        <f t="shared" si="182"/>
        <v>0</v>
      </c>
      <c r="AD469" s="42"/>
      <c r="AE469" s="42"/>
      <c r="AF469" s="75">
        <f>Table1[[#This Row],[Column33]]*Table1[[#This Row],[Column10]]</f>
        <v>0</v>
      </c>
      <c r="AG469" s="42"/>
      <c r="AH469" s="73"/>
    </row>
    <row r="470" spans="1:34" s="5" customFormat="1" ht="47.25" customHeight="1">
      <c r="A470" s="71"/>
      <c r="B470" s="43"/>
      <c r="C470" s="43" t="s">
        <v>468</v>
      </c>
      <c r="D470" s="35" t="s">
        <v>358</v>
      </c>
      <c r="E470" s="35" t="s">
        <v>365</v>
      </c>
      <c r="F470" s="35" t="s">
        <v>93</v>
      </c>
      <c r="G470" s="35"/>
      <c r="H470" s="104">
        <v>1</v>
      </c>
      <c r="I470" s="104">
        <v>131.4</v>
      </c>
      <c r="J470" s="35">
        <f t="shared" si="175"/>
        <v>131.4</v>
      </c>
      <c r="K470" s="41">
        <f t="shared" si="176"/>
        <v>131.4</v>
      </c>
      <c r="L470" s="42">
        <v>1</v>
      </c>
      <c r="M470" s="41">
        <f t="shared" si="177"/>
        <v>131.4</v>
      </c>
      <c r="N470" s="42">
        <v>1</v>
      </c>
      <c r="O470" s="41">
        <f t="shared" si="178"/>
        <v>131.4</v>
      </c>
      <c r="P470" s="42">
        <v>1</v>
      </c>
      <c r="Q470" s="41">
        <f t="shared" si="179"/>
        <v>131.4</v>
      </c>
      <c r="R470" s="42">
        <v>1</v>
      </c>
      <c r="S470" s="41">
        <f t="shared" si="180"/>
        <v>26.28</v>
      </c>
      <c r="T470" s="42">
        <v>0.2</v>
      </c>
      <c r="U470" s="41">
        <f t="shared" si="181"/>
        <v>0</v>
      </c>
      <c r="V470" s="47"/>
      <c r="W470" s="74"/>
      <c r="X470" s="74"/>
      <c r="Y470" s="41">
        <f t="shared" si="174"/>
        <v>0</v>
      </c>
      <c r="Z470" s="42"/>
      <c r="AA470" s="16"/>
      <c r="AB470" s="17"/>
      <c r="AC470" s="41">
        <f t="shared" si="182"/>
        <v>0</v>
      </c>
      <c r="AD470" s="42"/>
      <c r="AE470" s="42"/>
      <c r="AF470" s="75">
        <f>Table1[[#This Row],[Column33]]*Table1[[#This Row],[Column10]]</f>
        <v>0</v>
      </c>
      <c r="AG470" s="42"/>
      <c r="AH470" s="73"/>
    </row>
    <row r="471" spans="1:34" s="5" customFormat="1" ht="47.25" customHeight="1">
      <c r="A471" s="71"/>
      <c r="B471" s="43"/>
      <c r="C471" s="43" t="s">
        <v>468</v>
      </c>
      <c r="D471" s="35" t="s">
        <v>358</v>
      </c>
      <c r="E471" s="35" t="s">
        <v>366</v>
      </c>
      <c r="F471" s="35" t="s">
        <v>93</v>
      </c>
      <c r="G471" s="35"/>
      <c r="H471" s="104">
        <v>1</v>
      </c>
      <c r="I471" s="104">
        <v>188.6</v>
      </c>
      <c r="J471" s="35">
        <f t="shared" si="175"/>
        <v>188.6</v>
      </c>
      <c r="K471" s="41">
        <f t="shared" si="176"/>
        <v>188.6</v>
      </c>
      <c r="L471" s="42">
        <v>1</v>
      </c>
      <c r="M471" s="41">
        <f t="shared" si="177"/>
        <v>188.6</v>
      </c>
      <c r="N471" s="42">
        <v>1</v>
      </c>
      <c r="O471" s="41">
        <f t="shared" si="178"/>
        <v>188.6</v>
      </c>
      <c r="P471" s="42">
        <v>1</v>
      </c>
      <c r="Q471" s="41">
        <f t="shared" si="179"/>
        <v>188.6</v>
      </c>
      <c r="R471" s="42">
        <v>1</v>
      </c>
      <c r="S471" s="41">
        <f t="shared" si="180"/>
        <v>37.72</v>
      </c>
      <c r="T471" s="42">
        <v>0.2</v>
      </c>
      <c r="U471" s="41">
        <f t="shared" si="181"/>
        <v>0</v>
      </c>
      <c r="V471" s="47"/>
      <c r="W471" s="74"/>
      <c r="X471" s="74"/>
      <c r="Y471" s="41">
        <f t="shared" si="174"/>
        <v>0</v>
      </c>
      <c r="Z471" s="42"/>
      <c r="AA471" s="16"/>
      <c r="AB471" s="17"/>
      <c r="AC471" s="41">
        <f t="shared" si="182"/>
        <v>0</v>
      </c>
      <c r="AD471" s="42"/>
      <c r="AE471" s="42"/>
      <c r="AF471" s="75">
        <f>Table1[[#This Row],[Column33]]*Table1[[#This Row],[Column10]]</f>
        <v>0</v>
      </c>
      <c r="AG471" s="42"/>
      <c r="AH471" s="73"/>
    </row>
    <row r="472" spans="1:34" s="5" customFormat="1" ht="47.25" customHeight="1">
      <c r="A472" s="71"/>
      <c r="B472" s="43"/>
      <c r="C472" s="43" t="s">
        <v>468</v>
      </c>
      <c r="D472" s="35" t="s">
        <v>358</v>
      </c>
      <c r="E472" s="35" t="s">
        <v>367</v>
      </c>
      <c r="F472" s="35" t="s">
        <v>93</v>
      </c>
      <c r="G472" s="35"/>
      <c r="H472" s="104">
        <v>1</v>
      </c>
      <c r="I472" s="104">
        <v>130.5</v>
      </c>
      <c r="J472" s="35">
        <f t="shared" si="175"/>
        <v>130.5</v>
      </c>
      <c r="K472" s="41">
        <f t="shared" si="176"/>
        <v>130.5</v>
      </c>
      <c r="L472" s="42">
        <v>1</v>
      </c>
      <c r="M472" s="41">
        <f t="shared" si="177"/>
        <v>130.5</v>
      </c>
      <c r="N472" s="42">
        <v>1</v>
      </c>
      <c r="O472" s="41">
        <f t="shared" si="178"/>
        <v>130.5</v>
      </c>
      <c r="P472" s="42">
        <v>1</v>
      </c>
      <c r="Q472" s="41">
        <f t="shared" si="179"/>
        <v>130.5</v>
      </c>
      <c r="R472" s="42">
        <v>1</v>
      </c>
      <c r="S472" s="41">
        <f t="shared" si="180"/>
        <v>26.1</v>
      </c>
      <c r="T472" s="42">
        <v>0.2</v>
      </c>
      <c r="U472" s="41">
        <f t="shared" si="181"/>
        <v>0</v>
      </c>
      <c r="V472" s="47"/>
      <c r="W472" s="74"/>
      <c r="X472" s="74"/>
      <c r="Y472" s="41">
        <f t="shared" si="174"/>
        <v>0</v>
      </c>
      <c r="Z472" s="42"/>
      <c r="AA472" s="16"/>
      <c r="AB472" s="17"/>
      <c r="AC472" s="41">
        <f t="shared" si="182"/>
        <v>0</v>
      </c>
      <c r="AD472" s="42"/>
      <c r="AE472" s="42"/>
      <c r="AF472" s="75">
        <f>Table1[[#This Row],[Column33]]*Table1[[#This Row],[Column10]]</f>
        <v>0</v>
      </c>
      <c r="AG472" s="42"/>
      <c r="AH472" s="73"/>
    </row>
    <row r="473" spans="1:34" s="5" customFormat="1" ht="47.25" customHeight="1">
      <c r="A473" s="71"/>
      <c r="B473" s="43"/>
      <c r="C473" s="43" t="s">
        <v>468</v>
      </c>
      <c r="D473" s="35" t="s">
        <v>358</v>
      </c>
      <c r="E473" s="35" t="s">
        <v>368</v>
      </c>
      <c r="F473" s="35" t="s">
        <v>93</v>
      </c>
      <c r="G473" s="35"/>
      <c r="H473" s="104">
        <v>1</v>
      </c>
      <c r="I473" s="104">
        <v>151.6</v>
      </c>
      <c r="J473" s="35">
        <f t="shared" si="175"/>
        <v>151.6</v>
      </c>
      <c r="K473" s="41">
        <f t="shared" si="176"/>
        <v>151.6</v>
      </c>
      <c r="L473" s="42">
        <v>1</v>
      </c>
      <c r="M473" s="41">
        <f t="shared" si="177"/>
        <v>151.6</v>
      </c>
      <c r="N473" s="42">
        <v>1</v>
      </c>
      <c r="O473" s="41">
        <f t="shared" si="178"/>
        <v>151.6</v>
      </c>
      <c r="P473" s="42">
        <v>1</v>
      </c>
      <c r="Q473" s="41">
        <f t="shared" si="179"/>
        <v>151.6</v>
      </c>
      <c r="R473" s="42">
        <v>1</v>
      </c>
      <c r="S473" s="41">
        <f t="shared" si="180"/>
        <v>30.32</v>
      </c>
      <c r="T473" s="42">
        <v>0.2</v>
      </c>
      <c r="U473" s="41">
        <f t="shared" si="181"/>
        <v>0</v>
      </c>
      <c r="V473" s="47"/>
      <c r="W473" s="74"/>
      <c r="X473" s="74"/>
      <c r="Y473" s="41">
        <f t="shared" si="174"/>
        <v>0</v>
      </c>
      <c r="Z473" s="42"/>
      <c r="AA473" s="16"/>
      <c r="AB473" s="17"/>
      <c r="AC473" s="41">
        <f t="shared" si="182"/>
        <v>0</v>
      </c>
      <c r="AD473" s="42"/>
      <c r="AE473" s="42"/>
      <c r="AF473" s="75">
        <f>Table1[[#This Row],[Column33]]*Table1[[#This Row],[Column10]]</f>
        <v>0</v>
      </c>
      <c r="AG473" s="42"/>
      <c r="AH473" s="73"/>
    </row>
    <row r="474" spans="1:34" s="5" customFormat="1" ht="47.25" customHeight="1">
      <c r="A474" s="71"/>
      <c r="B474" s="43"/>
      <c r="C474" s="43" t="s">
        <v>213</v>
      </c>
      <c r="D474" s="35" t="s">
        <v>358</v>
      </c>
      <c r="E474" s="35" t="s">
        <v>369</v>
      </c>
      <c r="F474" s="35" t="s">
        <v>93</v>
      </c>
      <c r="G474" s="35"/>
      <c r="H474" s="104">
        <v>2</v>
      </c>
      <c r="I474" s="104">
        <v>20.5</v>
      </c>
      <c r="J474" s="35">
        <f t="shared" si="175"/>
        <v>41</v>
      </c>
      <c r="K474" s="41">
        <f t="shared" si="176"/>
        <v>41</v>
      </c>
      <c r="L474" s="42">
        <v>1</v>
      </c>
      <c r="M474" s="41">
        <f t="shared" si="177"/>
        <v>41</v>
      </c>
      <c r="N474" s="42">
        <v>1</v>
      </c>
      <c r="O474" s="41">
        <f t="shared" si="178"/>
        <v>41</v>
      </c>
      <c r="P474" s="42">
        <v>1</v>
      </c>
      <c r="Q474" s="41">
        <f t="shared" si="179"/>
        <v>16.400000000000002</v>
      </c>
      <c r="R474" s="42">
        <v>0.4</v>
      </c>
      <c r="S474" s="41">
        <f t="shared" si="180"/>
        <v>8.2000000000000011</v>
      </c>
      <c r="T474" s="42">
        <v>0.2</v>
      </c>
      <c r="U474" s="41">
        <f t="shared" si="181"/>
        <v>0</v>
      </c>
      <c r="V474" s="47"/>
      <c r="W474" s="74"/>
      <c r="X474" s="74"/>
      <c r="Y474" s="41">
        <f t="shared" ref="Y474:Y537" si="183">Z474*$J474</f>
        <v>0</v>
      </c>
      <c r="Z474" s="42"/>
      <c r="AA474" s="16"/>
      <c r="AB474" s="17"/>
      <c r="AC474" s="41">
        <f t="shared" si="182"/>
        <v>0</v>
      </c>
      <c r="AD474" s="42"/>
      <c r="AE474" s="42"/>
      <c r="AF474" s="75">
        <f>Table1[[#This Row],[Column33]]*Table1[[#This Row],[Column10]]</f>
        <v>0</v>
      </c>
      <c r="AG474" s="42"/>
      <c r="AH474" s="73"/>
    </row>
    <row r="475" spans="1:34" s="5" customFormat="1" ht="47.25" customHeight="1">
      <c r="A475" s="71"/>
      <c r="B475" s="43"/>
      <c r="C475" s="43" t="s">
        <v>213</v>
      </c>
      <c r="D475" s="35" t="s">
        <v>358</v>
      </c>
      <c r="E475" s="35" t="s">
        <v>370</v>
      </c>
      <c r="F475" s="35" t="s">
        <v>93</v>
      </c>
      <c r="G475" s="35"/>
      <c r="H475" s="104">
        <v>4</v>
      </c>
      <c r="I475" s="104">
        <v>20.100000000000001</v>
      </c>
      <c r="J475" s="35">
        <f t="shared" si="175"/>
        <v>80.400000000000006</v>
      </c>
      <c r="K475" s="41">
        <f t="shared" si="176"/>
        <v>80.400000000000006</v>
      </c>
      <c r="L475" s="42">
        <v>1</v>
      </c>
      <c r="M475" s="41">
        <f t="shared" si="177"/>
        <v>80.400000000000006</v>
      </c>
      <c r="N475" s="42">
        <v>1</v>
      </c>
      <c r="O475" s="41">
        <f t="shared" si="178"/>
        <v>80.400000000000006</v>
      </c>
      <c r="P475" s="42">
        <v>1</v>
      </c>
      <c r="Q475" s="41">
        <f t="shared" si="179"/>
        <v>32.160000000000004</v>
      </c>
      <c r="R475" s="42">
        <v>0.4</v>
      </c>
      <c r="S475" s="41">
        <f t="shared" si="180"/>
        <v>16.080000000000002</v>
      </c>
      <c r="T475" s="42">
        <v>0.2</v>
      </c>
      <c r="U475" s="41">
        <f t="shared" si="181"/>
        <v>0</v>
      </c>
      <c r="V475" s="47"/>
      <c r="W475" s="74"/>
      <c r="X475" s="74"/>
      <c r="Y475" s="41">
        <f t="shared" si="183"/>
        <v>0</v>
      </c>
      <c r="Z475" s="42"/>
      <c r="AA475" s="16"/>
      <c r="AB475" s="17"/>
      <c r="AC475" s="41">
        <f t="shared" si="182"/>
        <v>0</v>
      </c>
      <c r="AD475" s="42"/>
      <c r="AE475" s="42"/>
      <c r="AF475" s="75">
        <f>Table1[[#This Row],[Column33]]*Table1[[#This Row],[Column10]]</f>
        <v>0</v>
      </c>
      <c r="AG475" s="42"/>
      <c r="AH475" s="73"/>
    </row>
    <row r="476" spans="1:34" s="5" customFormat="1" ht="47.25" customHeight="1">
      <c r="A476" s="71"/>
      <c r="B476" s="43"/>
      <c r="C476" s="43" t="s">
        <v>468</v>
      </c>
      <c r="D476" s="35" t="s">
        <v>358</v>
      </c>
      <c r="E476" s="35" t="s">
        <v>371</v>
      </c>
      <c r="F476" s="35" t="s">
        <v>93</v>
      </c>
      <c r="G476" s="35"/>
      <c r="H476" s="104">
        <v>1</v>
      </c>
      <c r="I476" s="104">
        <v>230.8</v>
      </c>
      <c r="J476" s="35">
        <f t="shared" si="175"/>
        <v>230.8</v>
      </c>
      <c r="K476" s="41">
        <f t="shared" si="176"/>
        <v>230.8</v>
      </c>
      <c r="L476" s="42">
        <v>1</v>
      </c>
      <c r="M476" s="41">
        <f t="shared" si="177"/>
        <v>230.8</v>
      </c>
      <c r="N476" s="42">
        <v>1</v>
      </c>
      <c r="O476" s="41">
        <f t="shared" si="178"/>
        <v>230.8</v>
      </c>
      <c r="P476" s="42">
        <v>1</v>
      </c>
      <c r="Q476" s="41">
        <f t="shared" si="179"/>
        <v>230.8</v>
      </c>
      <c r="R476" s="42">
        <v>1</v>
      </c>
      <c r="S476" s="41">
        <f t="shared" si="180"/>
        <v>46.160000000000004</v>
      </c>
      <c r="T476" s="42">
        <v>0.2</v>
      </c>
      <c r="U476" s="41">
        <f t="shared" si="181"/>
        <v>0</v>
      </c>
      <c r="V476" s="47"/>
      <c r="W476" s="74"/>
      <c r="X476" s="74"/>
      <c r="Y476" s="41">
        <f t="shared" si="183"/>
        <v>0</v>
      </c>
      <c r="Z476" s="42"/>
      <c r="AA476" s="16"/>
      <c r="AB476" s="17"/>
      <c r="AC476" s="41">
        <f t="shared" si="182"/>
        <v>0</v>
      </c>
      <c r="AD476" s="42"/>
      <c r="AE476" s="42"/>
      <c r="AF476" s="75">
        <f>Table1[[#This Row],[Column33]]*Table1[[#This Row],[Column10]]</f>
        <v>0</v>
      </c>
      <c r="AG476" s="42"/>
      <c r="AH476" s="73"/>
    </row>
    <row r="477" spans="1:34" s="5" customFormat="1" ht="47.25" customHeight="1">
      <c r="A477" s="71"/>
      <c r="B477" s="43"/>
      <c r="C477" s="43" t="s">
        <v>468</v>
      </c>
      <c r="D477" s="35" t="s">
        <v>358</v>
      </c>
      <c r="E477" s="35" t="s">
        <v>372</v>
      </c>
      <c r="F477" s="35" t="s">
        <v>93</v>
      </c>
      <c r="G477" s="35"/>
      <c r="H477" s="104">
        <v>1</v>
      </c>
      <c r="I477" s="104">
        <v>203</v>
      </c>
      <c r="J477" s="35">
        <f t="shared" si="175"/>
        <v>203</v>
      </c>
      <c r="K477" s="41">
        <f t="shared" si="176"/>
        <v>203</v>
      </c>
      <c r="L477" s="42">
        <v>1</v>
      </c>
      <c r="M477" s="41">
        <f t="shared" si="177"/>
        <v>203</v>
      </c>
      <c r="N477" s="42">
        <v>1</v>
      </c>
      <c r="O477" s="41">
        <f t="shared" si="178"/>
        <v>203</v>
      </c>
      <c r="P477" s="42">
        <v>1</v>
      </c>
      <c r="Q477" s="41">
        <f t="shared" si="179"/>
        <v>203</v>
      </c>
      <c r="R477" s="42">
        <v>1</v>
      </c>
      <c r="S477" s="41">
        <f t="shared" si="180"/>
        <v>40.6</v>
      </c>
      <c r="T477" s="42">
        <v>0.2</v>
      </c>
      <c r="U477" s="41">
        <f t="shared" si="181"/>
        <v>0</v>
      </c>
      <c r="V477" s="47"/>
      <c r="W477" s="74"/>
      <c r="X477" s="74"/>
      <c r="Y477" s="41">
        <f t="shared" si="183"/>
        <v>0</v>
      </c>
      <c r="Z477" s="42"/>
      <c r="AA477" s="16"/>
      <c r="AB477" s="17"/>
      <c r="AC477" s="41">
        <f t="shared" si="182"/>
        <v>0</v>
      </c>
      <c r="AD477" s="42"/>
      <c r="AE477" s="42"/>
      <c r="AF477" s="75">
        <f>Table1[[#This Row],[Column33]]*Table1[[#This Row],[Column10]]</f>
        <v>0</v>
      </c>
      <c r="AG477" s="42"/>
      <c r="AH477" s="73"/>
    </row>
    <row r="478" spans="1:34" s="5" customFormat="1" ht="47.25" customHeight="1">
      <c r="A478" s="71"/>
      <c r="B478" s="43"/>
      <c r="C478" s="43" t="s">
        <v>221</v>
      </c>
      <c r="D478" s="35" t="s">
        <v>358</v>
      </c>
      <c r="E478" s="35" t="s">
        <v>373</v>
      </c>
      <c r="F478" s="35" t="s">
        <v>93</v>
      </c>
      <c r="G478" s="35"/>
      <c r="H478" s="104">
        <v>1</v>
      </c>
      <c r="I478" s="104">
        <v>88.9</v>
      </c>
      <c r="J478" s="35">
        <f t="shared" ref="J478:J495" si="184">I478*H478</f>
        <v>88.9</v>
      </c>
      <c r="K478" s="41">
        <f t="shared" ref="K478:K495" si="185">L478*$J478</f>
        <v>88.9</v>
      </c>
      <c r="L478" s="42">
        <v>1</v>
      </c>
      <c r="M478" s="41">
        <f t="shared" ref="M478:M495" si="186">N478*$J478</f>
        <v>88.9</v>
      </c>
      <c r="N478" s="42">
        <v>1</v>
      </c>
      <c r="O478" s="41">
        <f t="shared" ref="O478:O495" si="187">P478*$J478</f>
        <v>88.9</v>
      </c>
      <c r="P478" s="42">
        <v>1</v>
      </c>
      <c r="Q478" s="41">
        <f t="shared" ref="Q478:Q495" si="188">R478*$J478</f>
        <v>35.56</v>
      </c>
      <c r="R478" s="42">
        <v>0.4</v>
      </c>
      <c r="S478" s="41">
        <f t="shared" ref="S478:S495" si="189">T478*$J478</f>
        <v>17.78</v>
      </c>
      <c r="T478" s="42">
        <v>0.2</v>
      </c>
      <c r="U478" s="41">
        <f t="shared" ref="U478:U495" si="190">V478*$J478</f>
        <v>0</v>
      </c>
      <c r="V478" s="47"/>
      <c r="W478" s="74"/>
      <c r="X478" s="74"/>
      <c r="Y478" s="41">
        <f t="shared" si="183"/>
        <v>0</v>
      </c>
      <c r="Z478" s="42"/>
      <c r="AA478" s="16"/>
      <c r="AB478" s="17"/>
      <c r="AC478" s="41">
        <f t="shared" si="182"/>
        <v>0</v>
      </c>
      <c r="AD478" s="42"/>
      <c r="AE478" s="42"/>
      <c r="AF478" s="75">
        <f>Table1[[#This Row],[Column33]]*Table1[[#This Row],[Column10]]</f>
        <v>0</v>
      </c>
      <c r="AG478" s="42"/>
      <c r="AH478" s="73"/>
    </row>
    <row r="479" spans="1:34" s="5" customFormat="1" ht="47.25" customHeight="1">
      <c r="A479" s="71"/>
      <c r="B479" s="43"/>
      <c r="C479" s="43" t="s">
        <v>213</v>
      </c>
      <c r="D479" s="35" t="s">
        <v>358</v>
      </c>
      <c r="E479" s="35" t="s">
        <v>374</v>
      </c>
      <c r="F479" s="35" t="s">
        <v>93</v>
      </c>
      <c r="G479" s="35"/>
      <c r="H479" s="104">
        <v>3</v>
      </c>
      <c r="I479" s="104">
        <v>21.1</v>
      </c>
      <c r="J479" s="35">
        <f t="shared" si="184"/>
        <v>63.300000000000004</v>
      </c>
      <c r="K479" s="41">
        <f t="shared" si="185"/>
        <v>63.300000000000004</v>
      </c>
      <c r="L479" s="42">
        <v>1</v>
      </c>
      <c r="M479" s="41">
        <f t="shared" si="186"/>
        <v>63.300000000000004</v>
      </c>
      <c r="N479" s="42">
        <v>1</v>
      </c>
      <c r="O479" s="41">
        <f t="shared" si="187"/>
        <v>63.300000000000004</v>
      </c>
      <c r="P479" s="42">
        <v>1</v>
      </c>
      <c r="Q479" s="41">
        <f t="shared" si="188"/>
        <v>25.320000000000004</v>
      </c>
      <c r="R479" s="42">
        <v>0.4</v>
      </c>
      <c r="S479" s="41">
        <f t="shared" si="189"/>
        <v>12.660000000000002</v>
      </c>
      <c r="T479" s="42">
        <v>0.2</v>
      </c>
      <c r="U479" s="41">
        <f t="shared" si="190"/>
        <v>0</v>
      </c>
      <c r="V479" s="47"/>
      <c r="W479" s="74"/>
      <c r="X479" s="74"/>
      <c r="Y479" s="41">
        <f t="shared" si="183"/>
        <v>0</v>
      </c>
      <c r="Z479" s="42"/>
      <c r="AA479" s="16"/>
      <c r="AB479" s="17"/>
      <c r="AC479" s="41">
        <f t="shared" si="182"/>
        <v>0</v>
      </c>
      <c r="AD479" s="42"/>
      <c r="AE479" s="42"/>
      <c r="AF479" s="75">
        <f>Table1[[#This Row],[Column33]]*Table1[[#This Row],[Column10]]</f>
        <v>0</v>
      </c>
      <c r="AG479" s="42"/>
      <c r="AH479" s="73"/>
    </row>
    <row r="480" spans="1:34" s="5" customFormat="1" ht="47.25" customHeight="1">
      <c r="A480" s="71"/>
      <c r="B480" s="43"/>
      <c r="C480" s="43" t="s">
        <v>345</v>
      </c>
      <c r="D480" s="35" t="s">
        <v>358</v>
      </c>
      <c r="E480" s="35" t="s">
        <v>375</v>
      </c>
      <c r="F480" s="35" t="s">
        <v>93</v>
      </c>
      <c r="G480" s="35"/>
      <c r="H480" s="104">
        <v>1</v>
      </c>
      <c r="I480" s="104">
        <v>192.4</v>
      </c>
      <c r="J480" s="35">
        <f t="shared" si="184"/>
        <v>192.4</v>
      </c>
      <c r="K480" s="41">
        <f t="shared" si="185"/>
        <v>192.4</v>
      </c>
      <c r="L480" s="42">
        <v>1</v>
      </c>
      <c r="M480" s="41">
        <f t="shared" si="186"/>
        <v>192.4</v>
      </c>
      <c r="N480" s="42">
        <v>1</v>
      </c>
      <c r="O480" s="41">
        <f t="shared" si="187"/>
        <v>192.4</v>
      </c>
      <c r="P480" s="42">
        <v>1</v>
      </c>
      <c r="Q480" s="41">
        <f t="shared" si="188"/>
        <v>76.960000000000008</v>
      </c>
      <c r="R480" s="42">
        <v>0.4</v>
      </c>
      <c r="S480" s="41">
        <f t="shared" si="189"/>
        <v>38.480000000000004</v>
      </c>
      <c r="T480" s="42">
        <v>0.2</v>
      </c>
      <c r="U480" s="41">
        <f t="shared" si="190"/>
        <v>0</v>
      </c>
      <c r="V480" s="47"/>
      <c r="W480" s="74"/>
      <c r="X480" s="74"/>
      <c r="Y480" s="41">
        <f t="shared" si="183"/>
        <v>0</v>
      </c>
      <c r="Z480" s="42"/>
      <c r="AA480" s="16"/>
      <c r="AB480" s="17"/>
      <c r="AC480" s="41">
        <f t="shared" si="182"/>
        <v>0</v>
      </c>
      <c r="AD480" s="42"/>
      <c r="AE480" s="42"/>
      <c r="AF480" s="75">
        <f>Table1[[#This Row],[Column33]]*Table1[[#This Row],[Column10]]</f>
        <v>0</v>
      </c>
      <c r="AG480" s="42"/>
      <c r="AH480" s="73"/>
    </row>
    <row r="481" spans="1:34" s="5" customFormat="1" ht="47.25" customHeight="1">
      <c r="A481" s="71"/>
      <c r="B481" s="43"/>
      <c r="C481" s="43" t="s">
        <v>345</v>
      </c>
      <c r="D481" s="35" t="s">
        <v>358</v>
      </c>
      <c r="E481" s="35" t="s">
        <v>376</v>
      </c>
      <c r="F481" s="35" t="s">
        <v>93</v>
      </c>
      <c r="G481" s="35"/>
      <c r="H481" s="104">
        <v>1</v>
      </c>
      <c r="I481" s="104">
        <v>187.8</v>
      </c>
      <c r="J481" s="35">
        <f t="shared" si="184"/>
        <v>187.8</v>
      </c>
      <c r="K481" s="41">
        <f t="shared" si="185"/>
        <v>187.8</v>
      </c>
      <c r="L481" s="42">
        <v>1</v>
      </c>
      <c r="M481" s="41">
        <f t="shared" si="186"/>
        <v>187.8</v>
      </c>
      <c r="N481" s="42">
        <v>1</v>
      </c>
      <c r="O481" s="41">
        <f t="shared" si="187"/>
        <v>187.8</v>
      </c>
      <c r="P481" s="42">
        <v>1</v>
      </c>
      <c r="Q481" s="41">
        <f t="shared" si="188"/>
        <v>75.12</v>
      </c>
      <c r="R481" s="42">
        <v>0.4</v>
      </c>
      <c r="S481" s="41">
        <f t="shared" si="189"/>
        <v>37.56</v>
      </c>
      <c r="T481" s="42">
        <v>0.2</v>
      </c>
      <c r="U481" s="41">
        <f t="shared" si="190"/>
        <v>0</v>
      </c>
      <c r="V481" s="47"/>
      <c r="W481" s="74"/>
      <c r="X481" s="74"/>
      <c r="Y481" s="41">
        <f t="shared" si="183"/>
        <v>0</v>
      </c>
      <c r="Z481" s="42"/>
      <c r="AA481" s="16"/>
      <c r="AB481" s="17"/>
      <c r="AC481" s="41">
        <f t="shared" si="182"/>
        <v>0</v>
      </c>
      <c r="AD481" s="42"/>
      <c r="AE481" s="42"/>
      <c r="AF481" s="75">
        <f>Table1[[#This Row],[Column33]]*Table1[[#This Row],[Column10]]</f>
        <v>0</v>
      </c>
      <c r="AG481" s="42"/>
      <c r="AH481" s="73"/>
    </row>
    <row r="482" spans="1:34" s="5" customFormat="1" ht="47.25" customHeight="1">
      <c r="A482" s="71"/>
      <c r="B482" s="43"/>
      <c r="C482" s="43" t="s">
        <v>345</v>
      </c>
      <c r="D482" s="35" t="s">
        <v>358</v>
      </c>
      <c r="E482" s="35" t="s">
        <v>377</v>
      </c>
      <c r="F482" s="35" t="s">
        <v>93</v>
      </c>
      <c r="G482" s="35"/>
      <c r="H482" s="104">
        <v>1</v>
      </c>
      <c r="I482" s="104">
        <v>187.8</v>
      </c>
      <c r="J482" s="35">
        <f t="shared" si="184"/>
        <v>187.8</v>
      </c>
      <c r="K482" s="41">
        <f t="shared" si="185"/>
        <v>187.8</v>
      </c>
      <c r="L482" s="42">
        <v>1</v>
      </c>
      <c r="M482" s="41">
        <f t="shared" si="186"/>
        <v>187.8</v>
      </c>
      <c r="N482" s="42">
        <v>1</v>
      </c>
      <c r="O482" s="41">
        <f t="shared" si="187"/>
        <v>187.8</v>
      </c>
      <c r="P482" s="42">
        <v>1</v>
      </c>
      <c r="Q482" s="41">
        <f t="shared" si="188"/>
        <v>75.12</v>
      </c>
      <c r="R482" s="42">
        <v>0.4</v>
      </c>
      <c r="S482" s="41">
        <f t="shared" si="189"/>
        <v>37.56</v>
      </c>
      <c r="T482" s="42">
        <v>0.2</v>
      </c>
      <c r="U482" s="41">
        <f t="shared" si="190"/>
        <v>0</v>
      </c>
      <c r="V482" s="47"/>
      <c r="W482" s="74"/>
      <c r="X482" s="74"/>
      <c r="Y482" s="41">
        <f t="shared" si="183"/>
        <v>0</v>
      </c>
      <c r="Z482" s="42"/>
      <c r="AA482" s="16"/>
      <c r="AB482" s="17"/>
      <c r="AC482" s="41">
        <f t="shared" si="182"/>
        <v>0</v>
      </c>
      <c r="AD482" s="42"/>
      <c r="AE482" s="42"/>
      <c r="AF482" s="75">
        <f>Table1[[#This Row],[Column33]]*Table1[[#This Row],[Column10]]</f>
        <v>0</v>
      </c>
      <c r="AG482" s="42"/>
      <c r="AH482" s="73"/>
    </row>
    <row r="483" spans="1:34" s="5" customFormat="1" ht="47.25" customHeight="1">
      <c r="A483" s="71"/>
      <c r="B483" s="43"/>
      <c r="C483" s="43" t="s">
        <v>221</v>
      </c>
      <c r="D483" s="35" t="s">
        <v>358</v>
      </c>
      <c r="E483" s="35" t="s">
        <v>378</v>
      </c>
      <c r="F483" s="35" t="s">
        <v>93</v>
      </c>
      <c r="G483" s="35"/>
      <c r="H483" s="104">
        <v>2</v>
      </c>
      <c r="I483" s="104">
        <v>354.2</v>
      </c>
      <c r="J483" s="35">
        <f t="shared" si="184"/>
        <v>708.4</v>
      </c>
      <c r="K483" s="41">
        <f t="shared" si="185"/>
        <v>708.4</v>
      </c>
      <c r="L483" s="42">
        <v>1</v>
      </c>
      <c r="M483" s="41">
        <f t="shared" si="186"/>
        <v>708.4</v>
      </c>
      <c r="N483" s="42">
        <v>1</v>
      </c>
      <c r="O483" s="41">
        <f t="shared" si="187"/>
        <v>708.4</v>
      </c>
      <c r="P483" s="42">
        <v>1</v>
      </c>
      <c r="Q483" s="41">
        <f t="shared" si="188"/>
        <v>283.36</v>
      </c>
      <c r="R483" s="42">
        <v>0.4</v>
      </c>
      <c r="S483" s="41">
        <f t="shared" si="189"/>
        <v>141.68</v>
      </c>
      <c r="T483" s="42">
        <v>0.2</v>
      </c>
      <c r="U483" s="41">
        <f t="shared" si="190"/>
        <v>0</v>
      </c>
      <c r="V483" s="47"/>
      <c r="W483" s="74"/>
      <c r="X483" s="74"/>
      <c r="Y483" s="41">
        <f t="shared" si="183"/>
        <v>0</v>
      </c>
      <c r="Z483" s="42"/>
      <c r="AA483" s="16"/>
      <c r="AB483" s="17"/>
      <c r="AC483" s="41">
        <f t="shared" si="182"/>
        <v>0</v>
      </c>
      <c r="AD483" s="42"/>
      <c r="AE483" s="42"/>
      <c r="AF483" s="75">
        <f>Table1[[#This Row],[Column33]]*Table1[[#This Row],[Column10]]</f>
        <v>0</v>
      </c>
      <c r="AG483" s="42"/>
      <c r="AH483" s="73"/>
    </row>
    <row r="484" spans="1:34" s="5" customFormat="1" ht="47.25" customHeight="1">
      <c r="A484" s="71"/>
      <c r="B484" s="43"/>
      <c r="C484" s="43" t="s">
        <v>221</v>
      </c>
      <c r="D484" s="35" t="s">
        <v>358</v>
      </c>
      <c r="E484" s="35" t="s">
        <v>379</v>
      </c>
      <c r="F484" s="35" t="s">
        <v>93</v>
      </c>
      <c r="G484" s="35"/>
      <c r="H484" s="104">
        <v>1</v>
      </c>
      <c r="I484" s="104">
        <v>354.9</v>
      </c>
      <c r="J484" s="35">
        <f t="shared" si="184"/>
        <v>354.9</v>
      </c>
      <c r="K484" s="41">
        <f t="shared" si="185"/>
        <v>354.9</v>
      </c>
      <c r="L484" s="42">
        <v>1</v>
      </c>
      <c r="M484" s="41">
        <f t="shared" si="186"/>
        <v>354.9</v>
      </c>
      <c r="N484" s="42">
        <v>1</v>
      </c>
      <c r="O484" s="41">
        <f t="shared" si="187"/>
        <v>354.9</v>
      </c>
      <c r="P484" s="42">
        <v>1</v>
      </c>
      <c r="Q484" s="41">
        <f t="shared" si="188"/>
        <v>141.96</v>
      </c>
      <c r="R484" s="42">
        <v>0.4</v>
      </c>
      <c r="S484" s="41">
        <f t="shared" si="189"/>
        <v>70.98</v>
      </c>
      <c r="T484" s="42">
        <v>0.2</v>
      </c>
      <c r="U484" s="41">
        <f t="shared" si="190"/>
        <v>0</v>
      </c>
      <c r="V484" s="47"/>
      <c r="W484" s="74"/>
      <c r="X484" s="74"/>
      <c r="Y484" s="41">
        <f t="shared" si="183"/>
        <v>0</v>
      </c>
      <c r="Z484" s="42"/>
      <c r="AA484" s="16"/>
      <c r="AB484" s="17"/>
      <c r="AC484" s="41">
        <f t="shared" si="182"/>
        <v>0</v>
      </c>
      <c r="AD484" s="42"/>
      <c r="AE484" s="42"/>
      <c r="AF484" s="75">
        <f>Table1[[#This Row],[Column33]]*Table1[[#This Row],[Column10]]</f>
        <v>0</v>
      </c>
      <c r="AG484" s="42"/>
      <c r="AH484" s="73"/>
    </row>
    <row r="485" spans="1:34" s="5" customFormat="1" ht="47.25" customHeight="1">
      <c r="A485" s="71"/>
      <c r="B485" s="43"/>
      <c r="C485" s="43" t="s">
        <v>345</v>
      </c>
      <c r="D485" s="35" t="s">
        <v>358</v>
      </c>
      <c r="E485" s="35" t="s">
        <v>380</v>
      </c>
      <c r="F485" s="35" t="s">
        <v>93</v>
      </c>
      <c r="G485" s="35"/>
      <c r="H485" s="104">
        <v>2</v>
      </c>
      <c r="I485" s="104">
        <v>77.900000000000006</v>
      </c>
      <c r="J485" s="35">
        <f t="shared" si="184"/>
        <v>155.80000000000001</v>
      </c>
      <c r="K485" s="41">
        <f t="shared" si="185"/>
        <v>155.80000000000001</v>
      </c>
      <c r="L485" s="42">
        <v>1</v>
      </c>
      <c r="M485" s="41">
        <f t="shared" si="186"/>
        <v>155.80000000000001</v>
      </c>
      <c r="N485" s="42">
        <v>1</v>
      </c>
      <c r="O485" s="41">
        <f t="shared" si="187"/>
        <v>155.80000000000001</v>
      </c>
      <c r="P485" s="42">
        <v>1</v>
      </c>
      <c r="Q485" s="41">
        <f t="shared" si="188"/>
        <v>62.320000000000007</v>
      </c>
      <c r="R485" s="42">
        <v>0.4</v>
      </c>
      <c r="S485" s="41">
        <f t="shared" si="189"/>
        <v>31.160000000000004</v>
      </c>
      <c r="T485" s="42">
        <v>0.2</v>
      </c>
      <c r="U485" s="41">
        <f t="shared" si="190"/>
        <v>0</v>
      </c>
      <c r="V485" s="47"/>
      <c r="W485" s="74"/>
      <c r="X485" s="74"/>
      <c r="Y485" s="41">
        <f t="shared" si="183"/>
        <v>0</v>
      </c>
      <c r="Z485" s="42"/>
      <c r="AA485" s="16"/>
      <c r="AB485" s="17"/>
      <c r="AC485" s="41">
        <f t="shared" si="182"/>
        <v>0</v>
      </c>
      <c r="AD485" s="42"/>
      <c r="AE485" s="42"/>
      <c r="AF485" s="75">
        <f>Table1[[#This Row],[Column33]]*Table1[[#This Row],[Column10]]</f>
        <v>0</v>
      </c>
      <c r="AG485" s="42"/>
      <c r="AH485" s="73"/>
    </row>
    <row r="486" spans="1:34" s="5" customFormat="1" ht="47.25" customHeight="1">
      <c r="A486" s="71"/>
      <c r="B486" s="43"/>
      <c r="C486" s="43" t="s">
        <v>345</v>
      </c>
      <c r="D486" s="35" t="s">
        <v>358</v>
      </c>
      <c r="E486" s="35" t="s">
        <v>381</v>
      </c>
      <c r="F486" s="35" t="s">
        <v>93</v>
      </c>
      <c r="G486" s="35"/>
      <c r="H486" s="104">
        <v>2</v>
      </c>
      <c r="I486" s="104">
        <v>77.900000000000006</v>
      </c>
      <c r="J486" s="35">
        <f t="shared" si="184"/>
        <v>155.80000000000001</v>
      </c>
      <c r="K486" s="41">
        <f t="shared" si="185"/>
        <v>155.80000000000001</v>
      </c>
      <c r="L486" s="42">
        <v>1</v>
      </c>
      <c r="M486" s="41">
        <f t="shared" si="186"/>
        <v>155.80000000000001</v>
      </c>
      <c r="N486" s="42">
        <v>1</v>
      </c>
      <c r="O486" s="41">
        <f t="shared" si="187"/>
        <v>155.80000000000001</v>
      </c>
      <c r="P486" s="42">
        <v>1</v>
      </c>
      <c r="Q486" s="41">
        <f t="shared" si="188"/>
        <v>62.320000000000007</v>
      </c>
      <c r="R486" s="42">
        <v>0.4</v>
      </c>
      <c r="S486" s="41">
        <f t="shared" si="189"/>
        <v>31.160000000000004</v>
      </c>
      <c r="T486" s="42">
        <v>0.2</v>
      </c>
      <c r="U486" s="41">
        <f t="shared" si="190"/>
        <v>0</v>
      </c>
      <c r="V486" s="47"/>
      <c r="W486" s="74"/>
      <c r="X486" s="74"/>
      <c r="Y486" s="41">
        <f t="shared" si="183"/>
        <v>0</v>
      </c>
      <c r="Z486" s="42"/>
      <c r="AA486" s="16"/>
      <c r="AB486" s="17"/>
      <c r="AC486" s="41">
        <f t="shared" si="182"/>
        <v>0</v>
      </c>
      <c r="AD486" s="42"/>
      <c r="AE486" s="42"/>
      <c r="AF486" s="75">
        <f>Table1[[#This Row],[Column33]]*Table1[[#This Row],[Column10]]</f>
        <v>0</v>
      </c>
      <c r="AG486" s="42"/>
      <c r="AH486" s="73"/>
    </row>
    <row r="487" spans="1:34" s="5" customFormat="1" ht="47.25" customHeight="1">
      <c r="A487" s="71"/>
      <c r="B487" s="43"/>
      <c r="C487" s="43" t="s">
        <v>468</v>
      </c>
      <c r="D487" s="35" t="s">
        <v>358</v>
      </c>
      <c r="E487" s="35" t="s">
        <v>382</v>
      </c>
      <c r="F487" s="35" t="s">
        <v>93</v>
      </c>
      <c r="G487" s="35"/>
      <c r="H487" s="104">
        <v>1</v>
      </c>
      <c r="I487" s="104">
        <v>198.8</v>
      </c>
      <c r="J487" s="35">
        <f t="shared" si="184"/>
        <v>198.8</v>
      </c>
      <c r="K487" s="41">
        <f t="shared" si="185"/>
        <v>198.8</v>
      </c>
      <c r="L487" s="42">
        <v>1</v>
      </c>
      <c r="M487" s="41">
        <f t="shared" si="186"/>
        <v>198.8</v>
      </c>
      <c r="N487" s="42">
        <v>1</v>
      </c>
      <c r="O487" s="41">
        <f t="shared" si="187"/>
        <v>198.8</v>
      </c>
      <c r="P487" s="42">
        <v>1</v>
      </c>
      <c r="Q487" s="41">
        <f t="shared" si="188"/>
        <v>79.52000000000001</v>
      </c>
      <c r="R487" s="42">
        <v>0.4</v>
      </c>
      <c r="S487" s="41">
        <f t="shared" si="189"/>
        <v>39.760000000000005</v>
      </c>
      <c r="T487" s="42">
        <v>0.2</v>
      </c>
      <c r="U487" s="41">
        <f t="shared" si="190"/>
        <v>0</v>
      </c>
      <c r="V487" s="47"/>
      <c r="W487" s="74"/>
      <c r="X487" s="74"/>
      <c r="Y487" s="41">
        <f t="shared" si="183"/>
        <v>0</v>
      </c>
      <c r="Z487" s="42"/>
      <c r="AA487" s="16"/>
      <c r="AB487" s="17"/>
      <c r="AC487" s="41">
        <f t="shared" si="182"/>
        <v>0</v>
      </c>
      <c r="AD487" s="42"/>
      <c r="AE487" s="42"/>
      <c r="AF487" s="75">
        <f>Table1[[#This Row],[Column33]]*Table1[[#This Row],[Column10]]</f>
        <v>0</v>
      </c>
      <c r="AG487" s="42"/>
      <c r="AH487" s="73"/>
    </row>
    <row r="488" spans="1:34" s="5" customFormat="1" ht="47.25" customHeight="1">
      <c r="A488" s="71"/>
      <c r="B488" s="43"/>
      <c r="C488" s="43" t="s">
        <v>468</v>
      </c>
      <c r="D488" s="35" t="s">
        <v>358</v>
      </c>
      <c r="E488" s="35" t="s">
        <v>383</v>
      </c>
      <c r="F488" s="35" t="s">
        <v>93</v>
      </c>
      <c r="G488" s="35"/>
      <c r="H488" s="104">
        <v>1</v>
      </c>
      <c r="I488" s="104">
        <v>192.6</v>
      </c>
      <c r="J488" s="35">
        <f t="shared" si="184"/>
        <v>192.6</v>
      </c>
      <c r="K488" s="41">
        <f t="shared" si="185"/>
        <v>192.6</v>
      </c>
      <c r="L488" s="42">
        <v>1</v>
      </c>
      <c r="M488" s="41">
        <f t="shared" si="186"/>
        <v>192.6</v>
      </c>
      <c r="N488" s="42">
        <v>1</v>
      </c>
      <c r="O488" s="41">
        <f t="shared" si="187"/>
        <v>192.6</v>
      </c>
      <c r="P488" s="42">
        <v>1</v>
      </c>
      <c r="Q488" s="41">
        <f t="shared" si="188"/>
        <v>77.040000000000006</v>
      </c>
      <c r="R488" s="42">
        <v>0.4</v>
      </c>
      <c r="S488" s="41">
        <f t="shared" si="189"/>
        <v>38.520000000000003</v>
      </c>
      <c r="T488" s="42">
        <v>0.2</v>
      </c>
      <c r="U488" s="41">
        <f t="shared" si="190"/>
        <v>0</v>
      </c>
      <c r="V488" s="47"/>
      <c r="W488" s="74"/>
      <c r="X488" s="74"/>
      <c r="Y488" s="41">
        <f t="shared" si="183"/>
        <v>0</v>
      </c>
      <c r="Z488" s="42"/>
      <c r="AA488" s="16"/>
      <c r="AB488" s="17"/>
      <c r="AC488" s="41">
        <f t="shared" si="182"/>
        <v>0</v>
      </c>
      <c r="AD488" s="42"/>
      <c r="AE488" s="42"/>
      <c r="AF488" s="75">
        <f>Table1[[#This Row],[Column33]]*Table1[[#This Row],[Column10]]</f>
        <v>0</v>
      </c>
      <c r="AG488" s="42"/>
      <c r="AH488" s="73"/>
    </row>
    <row r="489" spans="1:34" s="5" customFormat="1" ht="47.25" customHeight="1">
      <c r="A489" s="71"/>
      <c r="B489" s="43"/>
      <c r="C489" s="43" t="s">
        <v>467</v>
      </c>
      <c r="D489" s="35" t="s">
        <v>358</v>
      </c>
      <c r="E489" s="35" t="s">
        <v>278</v>
      </c>
      <c r="F489" s="35" t="s">
        <v>462</v>
      </c>
      <c r="G489" s="35"/>
      <c r="H489" s="104">
        <v>1</v>
      </c>
      <c r="I489" s="104">
        <v>938.3</v>
      </c>
      <c r="J489" s="35">
        <f t="shared" si="184"/>
        <v>938.3</v>
      </c>
      <c r="K489" s="41">
        <f t="shared" si="185"/>
        <v>938.3</v>
      </c>
      <c r="L489" s="42">
        <v>1</v>
      </c>
      <c r="M489" s="41">
        <f t="shared" si="186"/>
        <v>938.3</v>
      </c>
      <c r="N489" s="42">
        <v>1</v>
      </c>
      <c r="O489" s="41">
        <f t="shared" si="187"/>
        <v>938.3</v>
      </c>
      <c r="P489" s="42">
        <v>1</v>
      </c>
      <c r="Q489" s="41">
        <f t="shared" si="188"/>
        <v>375.32</v>
      </c>
      <c r="R489" s="42">
        <v>0.4</v>
      </c>
      <c r="S489" s="41">
        <f t="shared" si="189"/>
        <v>187.66</v>
      </c>
      <c r="T489" s="42">
        <v>0.2</v>
      </c>
      <c r="U489" s="41">
        <f t="shared" si="190"/>
        <v>0</v>
      </c>
      <c r="V489" s="47"/>
      <c r="W489" s="74"/>
      <c r="X489" s="74"/>
      <c r="Y489" s="41">
        <f t="shared" si="183"/>
        <v>0</v>
      </c>
      <c r="Z489" s="42"/>
      <c r="AA489" s="16"/>
      <c r="AB489" s="17"/>
      <c r="AC489" s="41">
        <f t="shared" si="182"/>
        <v>0</v>
      </c>
      <c r="AD489" s="42"/>
      <c r="AE489" s="42"/>
      <c r="AF489" s="75">
        <f>Table1[[#This Row],[Column33]]*Table1[[#This Row],[Column10]]</f>
        <v>0</v>
      </c>
      <c r="AG489" s="42"/>
      <c r="AH489" s="73"/>
    </row>
    <row r="490" spans="1:34" s="5" customFormat="1" ht="47.25" customHeight="1">
      <c r="A490" s="71"/>
      <c r="B490" s="43"/>
      <c r="C490" s="43" t="s">
        <v>223</v>
      </c>
      <c r="D490" s="35" t="s">
        <v>358</v>
      </c>
      <c r="E490" s="35" t="s">
        <v>87</v>
      </c>
      <c r="F490" s="35" t="s">
        <v>94</v>
      </c>
      <c r="G490" s="35"/>
      <c r="H490" s="104">
        <v>1</v>
      </c>
      <c r="I490" s="104">
        <v>2403.8000000000002</v>
      </c>
      <c r="J490" s="35">
        <f t="shared" si="184"/>
        <v>2403.8000000000002</v>
      </c>
      <c r="K490" s="41">
        <f t="shared" si="185"/>
        <v>2403.8000000000002</v>
      </c>
      <c r="L490" s="42">
        <v>1</v>
      </c>
      <c r="M490" s="41">
        <f t="shared" si="186"/>
        <v>2403.8000000000002</v>
      </c>
      <c r="N490" s="42">
        <v>1</v>
      </c>
      <c r="O490" s="41">
        <f t="shared" si="187"/>
        <v>2403.8000000000002</v>
      </c>
      <c r="P490" s="42">
        <v>1</v>
      </c>
      <c r="Q490" s="41">
        <f t="shared" si="188"/>
        <v>961.5200000000001</v>
      </c>
      <c r="R490" s="42">
        <v>0.4</v>
      </c>
      <c r="S490" s="41">
        <f t="shared" si="189"/>
        <v>480.76000000000005</v>
      </c>
      <c r="T490" s="42">
        <v>0.2</v>
      </c>
      <c r="U490" s="41">
        <f t="shared" si="190"/>
        <v>0</v>
      </c>
      <c r="V490" s="47"/>
      <c r="W490" s="74"/>
      <c r="X490" s="74"/>
      <c r="Y490" s="41">
        <f t="shared" si="183"/>
        <v>0</v>
      </c>
      <c r="Z490" s="42"/>
      <c r="AA490" s="16"/>
      <c r="AB490" s="17"/>
      <c r="AC490" s="41">
        <f t="shared" si="182"/>
        <v>0</v>
      </c>
      <c r="AD490" s="42"/>
      <c r="AE490" s="42"/>
      <c r="AF490" s="75">
        <f>Table1[[#This Row],[Column33]]*Table1[[#This Row],[Column10]]</f>
        <v>0</v>
      </c>
      <c r="AG490" s="42"/>
      <c r="AH490" s="73"/>
    </row>
    <row r="491" spans="1:34" s="5" customFormat="1" ht="47.25" customHeight="1">
      <c r="A491" s="71"/>
      <c r="B491" s="43"/>
      <c r="C491" s="43" t="s">
        <v>223</v>
      </c>
      <c r="D491" s="35" t="s">
        <v>358</v>
      </c>
      <c r="E491" s="35" t="s">
        <v>88</v>
      </c>
      <c r="F491" s="35" t="s">
        <v>94</v>
      </c>
      <c r="G491" s="35"/>
      <c r="H491" s="104">
        <v>1</v>
      </c>
      <c r="I491" s="104">
        <v>2540.6</v>
      </c>
      <c r="J491" s="35">
        <f t="shared" si="184"/>
        <v>2540.6</v>
      </c>
      <c r="K491" s="41">
        <f t="shared" si="185"/>
        <v>2540.6</v>
      </c>
      <c r="L491" s="42">
        <v>1</v>
      </c>
      <c r="M491" s="41">
        <f t="shared" si="186"/>
        <v>2540.6</v>
      </c>
      <c r="N491" s="42">
        <v>1</v>
      </c>
      <c r="O491" s="41">
        <f t="shared" si="187"/>
        <v>2540.6</v>
      </c>
      <c r="P491" s="42">
        <v>1</v>
      </c>
      <c r="Q491" s="41">
        <f t="shared" si="188"/>
        <v>1016.24</v>
      </c>
      <c r="R491" s="42">
        <v>0.4</v>
      </c>
      <c r="S491" s="41">
        <f t="shared" si="189"/>
        <v>508.12</v>
      </c>
      <c r="T491" s="42">
        <v>0.2</v>
      </c>
      <c r="U491" s="41">
        <f t="shared" si="190"/>
        <v>0</v>
      </c>
      <c r="V491" s="47"/>
      <c r="W491" s="74"/>
      <c r="X491" s="74"/>
      <c r="Y491" s="41">
        <f t="shared" si="183"/>
        <v>0</v>
      </c>
      <c r="Z491" s="42"/>
      <c r="AA491" s="16"/>
      <c r="AB491" s="17"/>
      <c r="AC491" s="41">
        <f t="shared" si="182"/>
        <v>0</v>
      </c>
      <c r="AD491" s="42"/>
      <c r="AE491" s="42"/>
      <c r="AF491" s="75">
        <f>Table1[[#This Row],[Column33]]*Table1[[#This Row],[Column10]]</f>
        <v>0</v>
      </c>
      <c r="AG491" s="42"/>
      <c r="AH491" s="73"/>
    </row>
    <row r="492" spans="1:34" s="5" customFormat="1" ht="47.25" customHeight="1">
      <c r="A492" s="71"/>
      <c r="B492" s="43"/>
      <c r="C492" s="43" t="s">
        <v>223</v>
      </c>
      <c r="D492" s="35" t="s">
        <v>358</v>
      </c>
      <c r="E492" s="35" t="s">
        <v>89</v>
      </c>
      <c r="F492" s="35" t="s">
        <v>94</v>
      </c>
      <c r="G492" s="35"/>
      <c r="H492" s="104">
        <v>1</v>
      </c>
      <c r="I492" s="104">
        <v>2768.3</v>
      </c>
      <c r="J492" s="35">
        <f t="shared" si="184"/>
        <v>2768.3</v>
      </c>
      <c r="K492" s="41">
        <f t="shared" si="185"/>
        <v>2768.3</v>
      </c>
      <c r="L492" s="42">
        <v>1</v>
      </c>
      <c r="M492" s="41">
        <f t="shared" si="186"/>
        <v>2768.3</v>
      </c>
      <c r="N492" s="42">
        <v>1</v>
      </c>
      <c r="O492" s="41">
        <f t="shared" si="187"/>
        <v>2768.3</v>
      </c>
      <c r="P492" s="42">
        <v>1</v>
      </c>
      <c r="Q492" s="41">
        <f t="shared" si="188"/>
        <v>1107.3200000000002</v>
      </c>
      <c r="R492" s="42">
        <v>0.4</v>
      </c>
      <c r="S492" s="41">
        <f t="shared" si="189"/>
        <v>553.66000000000008</v>
      </c>
      <c r="T492" s="42">
        <v>0.2</v>
      </c>
      <c r="U492" s="41">
        <f t="shared" si="190"/>
        <v>0</v>
      </c>
      <c r="V492" s="47"/>
      <c r="W492" s="74"/>
      <c r="X492" s="74"/>
      <c r="Y492" s="41">
        <f t="shared" si="183"/>
        <v>0</v>
      </c>
      <c r="Z492" s="42"/>
      <c r="AA492" s="16"/>
      <c r="AB492" s="17"/>
      <c r="AC492" s="41">
        <f t="shared" si="182"/>
        <v>0</v>
      </c>
      <c r="AD492" s="42"/>
      <c r="AE492" s="42"/>
      <c r="AF492" s="75">
        <f>Table1[[#This Row],[Column33]]*Table1[[#This Row],[Column10]]</f>
        <v>0</v>
      </c>
      <c r="AG492" s="42"/>
      <c r="AH492" s="73"/>
    </row>
    <row r="493" spans="1:34" s="5" customFormat="1" ht="47.25" customHeight="1">
      <c r="A493" s="71"/>
      <c r="B493" s="43"/>
      <c r="C493" s="43" t="s">
        <v>223</v>
      </c>
      <c r="D493" s="35" t="s">
        <v>358</v>
      </c>
      <c r="E493" s="35" t="s">
        <v>90</v>
      </c>
      <c r="F493" s="35" t="s">
        <v>94</v>
      </c>
      <c r="G493" s="35"/>
      <c r="H493" s="104">
        <v>1</v>
      </c>
      <c r="I493" s="104">
        <v>2582.8000000000002</v>
      </c>
      <c r="J493" s="35">
        <f t="shared" si="184"/>
        <v>2582.8000000000002</v>
      </c>
      <c r="K493" s="41">
        <f t="shared" si="185"/>
        <v>2582.8000000000002</v>
      </c>
      <c r="L493" s="42">
        <v>1</v>
      </c>
      <c r="M493" s="41">
        <f t="shared" si="186"/>
        <v>2582.8000000000002</v>
      </c>
      <c r="N493" s="42">
        <v>1</v>
      </c>
      <c r="O493" s="41">
        <f t="shared" si="187"/>
        <v>2582.8000000000002</v>
      </c>
      <c r="P493" s="42">
        <v>1</v>
      </c>
      <c r="Q493" s="41">
        <f t="shared" si="188"/>
        <v>1033.1200000000001</v>
      </c>
      <c r="R493" s="42">
        <v>0.4</v>
      </c>
      <c r="S493" s="41">
        <f t="shared" si="189"/>
        <v>516.56000000000006</v>
      </c>
      <c r="T493" s="42">
        <v>0.2</v>
      </c>
      <c r="U493" s="41">
        <f t="shared" si="190"/>
        <v>0</v>
      </c>
      <c r="V493" s="47"/>
      <c r="W493" s="74"/>
      <c r="X493" s="74"/>
      <c r="Y493" s="41">
        <f t="shared" si="183"/>
        <v>0</v>
      </c>
      <c r="Z493" s="42"/>
      <c r="AA493" s="16"/>
      <c r="AB493" s="17"/>
      <c r="AC493" s="41">
        <f t="shared" si="182"/>
        <v>0</v>
      </c>
      <c r="AD493" s="42"/>
      <c r="AE493" s="42"/>
      <c r="AF493" s="75">
        <f>Table1[[#This Row],[Column33]]*Table1[[#This Row],[Column10]]</f>
        <v>0</v>
      </c>
      <c r="AG493" s="42"/>
      <c r="AH493" s="73"/>
    </row>
    <row r="494" spans="1:34" s="5" customFormat="1" ht="47.25" customHeight="1">
      <c r="A494" s="71"/>
      <c r="B494" s="43"/>
      <c r="C494" s="43" t="s">
        <v>347</v>
      </c>
      <c r="D494" s="35" t="s">
        <v>358</v>
      </c>
      <c r="E494" s="35" t="s">
        <v>181</v>
      </c>
      <c r="F494" s="35" t="s">
        <v>94</v>
      </c>
      <c r="G494" s="35"/>
      <c r="H494" s="104">
        <v>1</v>
      </c>
      <c r="I494" s="104">
        <v>1929.2</v>
      </c>
      <c r="J494" s="35">
        <f t="shared" si="184"/>
        <v>1929.2</v>
      </c>
      <c r="K494" s="41">
        <f t="shared" si="185"/>
        <v>1929.2</v>
      </c>
      <c r="L494" s="42">
        <v>1</v>
      </c>
      <c r="M494" s="41">
        <f t="shared" si="186"/>
        <v>1929.2</v>
      </c>
      <c r="N494" s="42">
        <v>1</v>
      </c>
      <c r="O494" s="41">
        <f t="shared" si="187"/>
        <v>1929.2</v>
      </c>
      <c r="P494" s="42">
        <v>1</v>
      </c>
      <c r="Q494" s="41">
        <f t="shared" si="188"/>
        <v>771.68000000000006</v>
      </c>
      <c r="R494" s="42">
        <v>0.4</v>
      </c>
      <c r="S494" s="41">
        <f t="shared" si="189"/>
        <v>385.84000000000003</v>
      </c>
      <c r="T494" s="42">
        <v>0.2</v>
      </c>
      <c r="U494" s="41">
        <f t="shared" si="190"/>
        <v>0</v>
      </c>
      <c r="V494" s="47"/>
      <c r="W494" s="74"/>
      <c r="X494" s="74"/>
      <c r="Y494" s="41">
        <f t="shared" si="183"/>
        <v>0</v>
      </c>
      <c r="Z494" s="42"/>
      <c r="AA494" s="16"/>
      <c r="AB494" s="17"/>
      <c r="AC494" s="41">
        <f t="shared" si="182"/>
        <v>0</v>
      </c>
      <c r="AD494" s="42"/>
      <c r="AE494" s="42"/>
      <c r="AF494" s="75">
        <f>Table1[[#This Row],[Column33]]*Table1[[#This Row],[Column10]]</f>
        <v>0</v>
      </c>
      <c r="AG494" s="42"/>
      <c r="AH494" s="73"/>
    </row>
    <row r="495" spans="1:34" s="5" customFormat="1" ht="47.25" customHeight="1">
      <c r="A495" s="71"/>
      <c r="B495" s="43"/>
      <c r="C495" s="43" t="s">
        <v>347</v>
      </c>
      <c r="D495" s="35" t="s">
        <v>358</v>
      </c>
      <c r="E495" s="35" t="s">
        <v>182</v>
      </c>
      <c r="F495" s="35" t="s">
        <v>94</v>
      </c>
      <c r="G495" s="35"/>
      <c r="H495" s="104">
        <v>1</v>
      </c>
      <c r="I495" s="104">
        <v>1833.6</v>
      </c>
      <c r="J495" s="35">
        <f t="shared" si="184"/>
        <v>1833.6</v>
      </c>
      <c r="K495" s="41">
        <f t="shared" si="185"/>
        <v>1833.6</v>
      </c>
      <c r="L495" s="42">
        <v>1</v>
      </c>
      <c r="M495" s="41">
        <f t="shared" si="186"/>
        <v>1833.6</v>
      </c>
      <c r="N495" s="42">
        <v>1</v>
      </c>
      <c r="O495" s="41">
        <f t="shared" si="187"/>
        <v>1833.6</v>
      </c>
      <c r="P495" s="42">
        <v>1</v>
      </c>
      <c r="Q495" s="41">
        <f t="shared" si="188"/>
        <v>733.44</v>
      </c>
      <c r="R495" s="42">
        <v>0.4</v>
      </c>
      <c r="S495" s="41">
        <f t="shared" si="189"/>
        <v>366.72</v>
      </c>
      <c r="T495" s="42">
        <v>0.2</v>
      </c>
      <c r="U495" s="41">
        <f t="shared" si="190"/>
        <v>0</v>
      </c>
      <c r="V495" s="47"/>
      <c r="W495" s="74"/>
      <c r="X495" s="74"/>
      <c r="Y495" s="41">
        <f t="shared" si="183"/>
        <v>0</v>
      </c>
      <c r="Z495" s="42"/>
      <c r="AA495" s="16"/>
      <c r="AB495" s="17"/>
      <c r="AC495" s="41">
        <f t="shared" si="182"/>
        <v>0</v>
      </c>
      <c r="AD495" s="42"/>
      <c r="AE495" s="42"/>
      <c r="AF495" s="75">
        <f>Table1[[#This Row],[Column33]]*Table1[[#This Row],[Column10]]</f>
        <v>0</v>
      </c>
      <c r="AG495" s="42"/>
      <c r="AH495" s="73"/>
    </row>
    <row r="496" spans="1:34" s="5" customFormat="1" ht="47.25" customHeight="1">
      <c r="A496" s="71"/>
      <c r="B496" s="43"/>
      <c r="C496" s="43" t="s">
        <v>469</v>
      </c>
      <c r="D496" s="35" t="s">
        <v>358</v>
      </c>
      <c r="E496" s="35" t="s">
        <v>298</v>
      </c>
      <c r="F496" s="35" t="s">
        <v>463</v>
      </c>
      <c r="G496" s="35"/>
      <c r="H496" s="104">
        <v>1</v>
      </c>
      <c r="I496" s="104">
        <v>3132.4</v>
      </c>
      <c r="J496" s="35">
        <f t="shared" ref="J496:J513" si="191">I496*H496</f>
        <v>3132.4</v>
      </c>
      <c r="K496" s="41">
        <f t="shared" ref="K496:K513" si="192">L496*$J496</f>
        <v>3132.4</v>
      </c>
      <c r="L496" s="42">
        <v>1</v>
      </c>
      <c r="M496" s="41">
        <f t="shared" ref="M496:M513" si="193">N496*$J496</f>
        <v>3132.4</v>
      </c>
      <c r="N496" s="42">
        <v>1</v>
      </c>
      <c r="O496" s="41">
        <f t="shared" ref="O496:O513" si="194">P496*$J496</f>
        <v>3132.4</v>
      </c>
      <c r="P496" s="42">
        <v>1</v>
      </c>
      <c r="Q496" s="41">
        <f t="shared" ref="Q496:Q513" si="195">R496*$J496</f>
        <v>1252.96</v>
      </c>
      <c r="R496" s="42">
        <v>0.4</v>
      </c>
      <c r="S496" s="41">
        <f t="shared" ref="S496:S513" si="196">T496*$J496</f>
        <v>626.48</v>
      </c>
      <c r="T496" s="42">
        <v>0.2</v>
      </c>
      <c r="U496" s="41">
        <f t="shared" ref="U496:U513" si="197">V496*$J496</f>
        <v>0</v>
      </c>
      <c r="V496" s="47"/>
      <c r="W496" s="74"/>
      <c r="X496" s="74"/>
      <c r="Y496" s="41">
        <f t="shared" si="183"/>
        <v>0</v>
      </c>
      <c r="Z496" s="42"/>
      <c r="AA496" s="16"/>
      <c r="AB496" s="17"/>
      <c r="AC496" s="41">
        <f t="shared" si="182"/>
        <v>0</v>
      </c>
      <c r="AD496" s="42"/>
      <c r="AE496" s="42"/>
      <c r="AF496" s="75">
        <f>Table1[[#This Row],[Column33]]*Table1[[#This Row],[Column10]]</f>
        <v>0</v>
      </c>
      <c r="AG496" s="42"/>
      <c r="AH496" s="73"/>
    </row>
    <row r="497" spans="1:34" s="5" customFormat="1" ht="47.25" customHeight="1">
      <c r="A497" s="71"/>
      <c r="B497" s="43"/>
      <c r="C497" s="43" t="s">
        <v>469</v>
      </c>
      <c r="D497" s="35" t="s">
        <v>358</v>
      </c>
      <c r="E497" s="35" t="s">
        <v>299</v>
      </c>
      <c r="F497" s="35" t="s">
        <v>463</v>
      </c>
      <c r="G497" s="35"/>
      <c r="H497" s="104">
        <v>1</v>
      </c>
      <c r="I497" s="104">
        <v>2918.8</v>
      </c>
      <c r="J497" s="35">
        <f t="shared" si="191"/>
        <v>2918.8</v>
      </c>
      <c r="K497" s="41">
        <f t="shared" si="192"/>
        <v>2918.8</v>
      </c>
      <c r="L497" s="42">
        <v>1</v>
      </c>
      <c r="M497" s="41">
        <f t="shared" si="193"/>
        <v>2918.8</v>
      </c>
      <c r="N497" s="42">
        <v>1</v>
      </c>
      <c r="O497" s="41">
        <f t="shared" si="194"/>
        <v>2918.8</v>
      </c>
      <c r="P497" s="42">
        <v>1</v>
      </c>
      <c r="Q497" s="41">
        <f t="shared" si="195"/>
        <v>1167.5200000000002</v>
      </c>
      <c r="R497" s="42">
        <v>0.4</v>
      </c>
      <c r="S497" s="41">
        <f t="shared" si="196"/>
        <v>583.7600000000001</v>
      </c>
      <c r="T497" s="42">
        <v>0.2</v>
      </c>
      <c r="U497" s="41">
        <f t="shared" si="197"/>
        <v>0</v>
      </c>
      <c r="V497" s="47"/>
      <c r="W497" s="74"/>
      <c r="X497" s="74"/>
      <c r="Y497" s="41">
        <f t="shared" si="183"/>
        <v>0</v>
      </c>
      <c r="Z497" s="42"/>
      <c r="AA497" s="16"/>
      <c r="AB497" s="17"/>
      <c r="AC497" s="41">
        <f t="shared" si="182"/>
        <v>0</v>
      </c>
      <c r="AD497" s="42"/>
      <c r="AE497" s="42"/>
      <c r="AF497" s="75">
        <f>Table1[[#This Row],[Column33]]*Table1[[#This Row],[Column10]]</f>
        <v>0</v>
      </c>
      <c r="AG497" s="42"/>
      <c r="AH497" s="73"/>
    </row>
    <row r="498" spans="1:34" s="5" customFormat="1" ht="47.25" customHeight="1">
      <c r="A498" s="71"/>
      <c r="B498" s="43"/>
      <c r="C498" s="43" t="s">
        <v>215</v>
      </c>
      <c r="D498" s="35" t="s">
        <v>358</v>
      </c>
      <c r="E498" s="35" t="s">
        <v>91</v>
      </c>
      <c r="F498" s="35" t="s">
        <v>95</v>
      </c>
      <c r="G498" s="35"/>
      <c r="H498" s="104">
        <v>4</v>
      </c>
      <c r="I498" s="104">
        <v>78.2</v>
      </c>
      <c r="J498" s="35">
        <f t="shared" si="191"/>
        <v>312.8</v>
      </c>
      <c r="K498" s="41">
        <f t="shared" si="192"/>
        <v>312.8</v>
      </c>
      <c r="L498" s="42">
        <v>1</v>
      </c>
      <c r="M498" s="41">
        <f t="shared" si="193"/>
        <v>312.8</v>
      </c>
      <c r="N498" s="42">
        <v>1</v>
      </c>
      <c r="O498" s="41">
        <f t="shared" si="194"/>
        <v>312.8</v>
      </c>
      <c r="P498" s="42">
        <v>1</v>
      </c>
      <c r="Q498" s="41">
        <f t="shared" si="195"/>
        <v>93.84</v>
      </c>
      <c r="R498" s="42">
        <v>0.3</v>
      </c>
      <c r="S498" s="41">
        <f t="shared" si="196"/>
        <v>31.28</v>
      </c>
      <c r="T498" s="42">
        <v>0.1</v>
      </c>
      <c r="U498" s="41">
        <f t="shared" si="197"/>
        <v>0</v>
      </c>
      <c r="V498" s="47"/>
      <c r="W498" s="74"/>
      <c r="X498" s="74"/>
      <c r="Y498" s="41">
        <f t="shared" si="183"/>
        <v>0</v>
      </c>
      <c r="Z498" s="42"/>
      <c r="AA498" s="16"/>
      <c r="AB498" s="17"/>
      <c r="AC498" s="41">
        <f t="shared" si="182"/>
        <v>0</v>
      </c>
      <c r="AD498" s="42"/>
      <c r="AE498" s="42"/>
      <c r="AF498" s="75">
        <f>Table1[[#This Row],[Column33]]*Table1[[#This Row],[Column10]]</f>
        <v>0</v>
      </c>
      <c r="AG498" s="42"/>
      <c r="AH498" s="73"/>
    </row>
    <row r="499" spans="1:34" s="5" customFormat="1" ht="47.25" customHeight="1">
      <c r="A499" s="71"/>
      <c r="B499" s="43"/>
      <c r="C499" s="43" t="s">
        <v>215</v>
      </c>
      <c r="D499" s="35" t="s">
        <v>358</v>
      </c>
      <c r="E499" s="35" t="s">
        <v>92</v>
      </c>
      <c r="F499" s="35" t="s">
        <v>95</v>
      </c>
      <c r="G499" s="35"/>
      <c r="H499" s="104">
        <v>2</v>
      </c>
      <c r="I499" s="104">
        <v>86.3</v>
      </c>
      <c r="J499" s="35">
        <f t="shared" si="191"/>
        <v>172.6</v>
      </c>
      <c r="K499" s="41">
        <f t="shared" si="192"/>
        <v>172.6</v>
      </c>
      <c r="L499" s="42">
        <v>1</v>
      </c>
      <c r="M499" s="41">
        <f t="shared" si="193"/>
        <v>172.6</v>
      </c>
      <c r="N499" s="42">
        <v>1</v>
      </c>
      <c r="O499" s="41">
        <f t="shared" si="194"/>
        <v>172.6</v>
      </c>
      <c r="P499" s="42">
        <v>1</v>
      </c>
      <c r="Q499" s="41">
        <f t="shared" si="195"/>
        <v>51.779999999999994</v>
      </c>
      <c r="R499" s="42">
        <v>0.3</v>
      </c>
      <c r="S499" s="41">
        <f t="shared" si="196"/>
        <v>17.260000000000002</v>
      </c>
      <c r="T499" s="42">
        <v>0.1</v>
      </c>
      <c r="U499" s="41">
        <f t="shared" si="197"/>
        <v>0</v>
      </c>
      <c r="V499" s="47"/>
      <c r="W499" s="74"/>
      <c r="X499" s="74"/>
      <c r="Y499" s="41">
        <f t="shared" si="183"/>
        <v>0</v>
      </c>
      <c r="Z499" s="42"/>
      <c r="AA499" s="16"/>
      <c r="AB499" s="17"/>
      <c r="AC499" s="41">
        <f t="shared" si="182"/>
        <v>0</v>
      </c>
      <c r="AD499" s="42"/>
      <c r="AE499" s="42"/>
      <c r="AF499" s="75">
        <f>Table1[[#This Row],[Column33]]*Table1[[#This Row],[Column10]]</f>
        <v>0</v>
      </c>
      <c r="AG499" s="42"/>
      <c r="AH499" s="73"/>
    </row>
    <row r="500" spans="1:34" s="5" customFormat="1" ht="47.25" customHeight="1">
      <c r="A500" s="71"/>
      <c r="B500" s="43"/>
      <c r="C500" s="43" t="s">
        <v>215</v>
      </c>
      <c r="D500" s="35" t="s">
        <v>358</v>
      </c>
      <c r="E500" s="35" t="s">
        <v>185</v>
      </c>
      <c r="F500" s="35" t="s">
        <v>95</v>
      </c>
      <c r="G500" s="35"/>
      <c r="H500" s="104">
        <v>8</v>
      </c>
      <c r="I500" s="104">
        <v>69.5</v>
      </c>
      <c r="J500" s="35">
        <f t="shared" si="191"/>
        <v>556</v>
      </c>
      <c r="K500" s="41">
        <f t="shared" si="192"/>
        <v>556</v>
      </c>
      <c r="L500" s="42">
        <v>1</v>
      </c>
      <c r="M500" s="41">
        <f t="shared" si="193"/>
        <v>556</v>
      </c>
      <c r="N500" s="42">
        <v>1</v>
      </c>
      <c r="O500" s="41">
        <f t="shared" si="194"/>
        <v>556</v>
      </c>
      <c r="P500" s="42">
        <v>1</v>
      </c>
      <c r="Q500" s="41">
        <f t="shared" si="195"/>
        <v>166.79999999999998</v>
      </c>
      <c r="R500" s="42">
        <v>0.3</v>
      </c>
      <c r="S500" s="41">
        <f t="shared" si="196"/>
        <v>55.6</v>
      </c>
      <c r="T500" s="42">
        <v>0.1</v>
      </c>
      <c r="U500" s="41">
        <f t="shared" si="197"/>
        <v>0</v>
      </c>
      <c r="V500" s="47"/>
      <c r="W500" s="74"/>
      <c r="X500" s="74"/>
      <c r="Y500" s="41">
        <f t="shared" si="183"/>
        <v>0</v>
      </c>
      <c r="Z500" s="42"/>
      <c r="AA500" s="16"/>
      <c r="AB500" s="17"/>
      <c r="AC500" s="41">
        <f t="shared" si="182"/>
        <v>0</v>
      </c>
      <c r="AD500" s="42"/>
      <c r="AE500" s="42"/>
      <c r="AF500" s="75">
        <f>Table1[[#This Row],[Column33]]*Table1[[#This Row],[Column10]]</f>
        <v>0</v>
      </c>
      <c r="AG500" s="42"/>
      <c r="AH500" s="73"/>
    </row>
    <row r="501" spans="1:34" s="5" customFormat="1" ht="47.25" customHeight="1">
      <c r="A501" s="71"/>
      <c r="B501" s="43"/>
      <c r="C501" s="43" t="s">
        <v>215</v>
      </c>
      <c r="D501" s="35" t="s">
        <v>358</v>
      </c>
      <c r="E501" s="35" t="s">
        <v>186</v>
      </c>
      <c r="F501" s="35" t="s">
        <v>95</v>
      </c>
      <c r="G501" s="35"/>
      <c r="H501" s="104">
        <v>12</v>
      </c>
      <c r="I501" s="104">
        <v>70.5</v>
      </c>
      <c r="J501" s="35">
        <f t="shared" si="191"/>
        <v>846</v>
      </c>
      <c r="K501" s="41">
        <f t="shared" si="192"/>
        <v>846</v>
      </c>
      <c r="L501" s="42">
        <v>1</v>
      </c>
      <c r="M501" s="41">
        <f t="shared" si="193"/>
        <v>846</v>
      </c>
      <c r="N501" s="42">
        <v>1</v>
      </c>
      <c r="O501" s="41">
        <f t="shared" si="194"/>
        <v>846</v>
      </c>
      <c r="P501" s="42">
        <v>1</v>
      </c>
      <c r="Q501" s="41">
        <f t="shared" si="195"/>
        <v>253.79999999999998</v>
      </c>
      <c r="R501" s="42">
        <v>0.3</v>
      </c>
      <c r="S501" s="41">
        <f t="shared" si="196"/>
        <v>84.600000000000009</v>
      </c>
      <c r="T501" s="42">
        <v>0.1</v>
      </c>
      <c r="U501" s="41">
        <f t="shared" si="197"/>
        <v>0</v>
      </c>
      <c r="V501" s="47"/>
      <c r="W501" s="74"/>
      <c r="X501" s="74"/>
      <c r="Y501" s="41">
        <f t="shared" si="183"/>
        <v>0</v>
      </c>
      <c r="Z501" s="42"/>
      <c r="AA501" s="16"/>
      <c r="AB501" s="17"/>
      <c r="AC501" s="41">
        <f t="shared" si="182"/>
        <v>0</v>
      </c>
      <c r="AD501" s="42"/>
      <c r="AE501" s="42"/>
      <c r="AF501" s="75">
        <f>Table1[[#This Row],[Column33]]*Table1[[#This Row],[Column10]]</f>
        <v>0</v>
      </c>
      <c r="AG501" s="42"/>
      <c r="AH501" s="73"/>
    </row>
    <row r="502" spans="1:34" s="5" customFormat="1" ht="47.25" customHeight="1">
      <c r="A502" s="71"/>
      <c r="B502" s="43"/>
      <c r="C502" s="43" t="s">
        <v>215</v>
      </c>
      <c r="D502" s="35" t="s">
        <v>358</v>
      </c>
      <c r="E502" s="35" t="s">
        <v>187</v>
      </c>
      <c r="F502" s="35" t="s">
        <v>95</v>
      </c>
      <c r="G502" s="35"/>
      <c r="H502" s="104">
        <v>4</v>
      </c>
      <c r="I502" s="104">
        <v>66.7</v>
      </c>
      <c r="J502" s="35">
        <f t="shared" si="191"/>
        <v>266.8</v>
      </c>
      <c r="K502" s="41">
        <f t="shared" si="192"/>
        <v>266.8</v>
      </c>
      <c r="L502" s="42">
        <v>1</v>
      </c>
      <c r="M502" s="41">
        <f t="shared" si="193"/>
        <v>266.8</v>
      </c>
      <c r="N502" s="42">
        <v>1</v>
      </c>
      <c r="O502" s="41">
        <f t="shared" si="194"/>
        <v>266.8</v>
      </c>
      <c r="P502" s="42">
        <v>1</v>
      </c>
      <c r="Q502" s="41">
        <f t="shared" si="195"/>
        <v>80.040000000000006</v>
      </c>
      <c r="R502" s="42">
        <v>0.3</v>
      </c>
      <c r="S502" s="41">
        <f t="shared" si="196"/>
        <v>26.680000000000003</v>
      </c>
      <c r="T502" s="42">
        <v>0.1</v>
      </c>
      <c r="U502" s="41">
        <f t="shared" si="197"/>
        <v>0</v>
      </c>
      <c r="V502" s="47"/>
      <c r="W502" s="74"/>
      <c r="X502" s="74"/>
      <c r="Y502" s="41">
        <f t="shared" si="183"/>
        <v>0</v>
      </c>
      <c r="Z502" s="42"/>
      <c r="AA502" s="16"/>
      <c r="AB502" s="17"/>
      <c r="AC502" s="41">
        <f t="shared" si="182"/>
        <v>0</v>
      </c>
      <c r="AD502" s="42"/>
      <c r="AE502" s="42"/>
      <c r="AF502" s="75">
        <f>Table1[[#This Row],[Column33]]*Table1[[#This Row],[Column10]]</f>
        <v>0</v>
      </c>
      <c r="AG502" s="42"/>
      <c r="AH502" s="73"/>
    </row>
    <row r="503" spans="1:34" s="5" customFormat="1" ht="47.25" customHeight="1">
      <c r="A503" s="71"/>
      <c r="B503" s="43"/>
      <c r="C503" s="43" t="s">
        <v>215</v>
      </c>
      <c r="D503" s="35" t="s">
        <v>358</v>
      </c>
      <c r="E503" s="35" t="s">
        <v>188</v>
      </c>
      <c r="F503" s="35" t="s">
        <v>95</v>
      </c>
      <c r="G503" s="35"/>
      <c r="H503" s="104">
        <v>2</v>
      </c>
      <c r="I503" s="104">
        <v>44</v>
      </c>
      <c r="J503" s="35">
        <f t="shared" si="191"/>
        <v>88</v>
      </c>
      <c r="K503" s="41">
        <f t="shared" si="192"/>
        <v>88</v>
      </c>
      <c r="L503" s="42">
        <v>1</v>
      </c>
      <c r="M503" s="41">
        <f t="shared" si="193"/>
        <v>88</v>
      </c>
      <c r="N503" s="42">
        <v>1</v>
      </c>
      <c r="O503" s="41">
        <f t="shared" si="194"/>
        <v>88</v>
      </c>
      <c r="P503" s="42">
        <v>1</v>
      </c>
      <c r="Q503" s="41">
        <f t="shared" si="195"/>
        <v>26.4</v>
      </c>
      <c r="R503" s="42">
        <v>0.3</v>
      </c>
      <c r="S503" s="41">
        <f t="shared" si="196"/>
        <v>8.8000000000000007</v>
      </c>
      <c r="T503" s="42">
        <v>0.1</v>
      </c>
      <c r="U503" s="41">
        <f t="shared" si="197"/>
        <v>0</v>
      </c>
      <c r="V503" s="47"/>
      <c r="W503" s="74"/>
      <c r="X503" s="74"/>
      <c r="Y503" s="41">
        <f t="shared" si="183"/>
        <v>0</v>
      </c>
      <c r="Z503" s="42"/>
      <c r="AA503" s="16"/>
      <c r="AB503" s="17"/>
      <c r="AC503" s="41">
        <f t="shared" si="182"/>
        <v>0</v>
      </c>
      <c r="AD503" s="42"/>
      <c r="AE503" s="42"/>
      <c r="AF503" s="75">
        <f>Table1[[#This Row],[Column33]]*Table1[[#This Row],[Column10]]</f>
        <v>0</v>
      </c>
      <c r="AG503" s="42"/>
      <c r="AH503" s="73"/>
    </row>
    <row r="504" spans="1:34" s="5" customFormat="1" ht="47.25" customHeight="1">
      <c r="A504" s="71"/>
      <c r="B504" s="43"/>
      <c r="C504" s="43" t="s">
        <v>215</v>
      </c>
      <c r="D504" s="35" t="s">
        <v>358</v>
      </c>
      <c r="E504" s="35" t="s">
        <v>189</v>
      </c>
      <c r="F504" s="35" t="s">
        <v>95</v>
      </c>
      <c r="G504" s="35"/>
      <c r="H504" s="104">
        <v>2</v>
      </c>
      <c r="I504" s="104">
        <v>38.200000000000003</v>
      </c>
      <c r="J504" s="35">
        <f t="shared" si="191"/>
        <v>76.400000000000006</v>
      </c>
      <c r="K504" s="41">
        <f t="shared" si="192"/>
        <v>76.400000000000006</v>
      </c>
      <c r="L504" s="42">
        <v>1</v>
      </c>
      <c r="M504" s="41">
        <f t="shared" si="193"/>
        <v>76.400000000000006</v>
      </c>
      <c r="N504" s="42">
        <v>1</v>
      </c>
      <c r="O504" s="41">
        <f t="shared" si="194"/>
        <v>76.400000000000006</v>
      </c>
      <c r="P504" s="42">
        <v>1</v>
      </c>
      <c r="Q504" s="41">
        <f t="shared" si="195"/>
        <v>22.92</v>
      </c>
      <c r="R504" s="42">
        <v>0.3</v>
      </c>
      <c r="S504" s="41">
        <f t="shared" si="196"/>
        <v>0</v>
      </c>
      <c r="T504" s="42"/>
      <c r="U504" s="41">
        <f t="shared" si="197"/>
        <v>0</v>
      </c>
      <c r="V504" s="47"/>
      <c r="W504" s="74"/>
      <c r="X504" s="74"/>
      <c r="Y504" s="41">
        <f t="shared" si="183"/>
        <v>0</v>
      </c>
      <c r="Z504" s="42"/>
      <c r="AA504" s="16"/>
      <c r="AB504" s="17"/>
      <c r="AC504" s="41">
        <f t="shared" si="182"/>
        <v>0</v>
      </c>
      <c r="AD504" s="42"/>
      <c r="AE504" s="42"/>
      <c r="AF504" s="75">
        <f>Table1[[#This Row],[Column33]]*Table1[[#This Row],[Column10]]</f>
        <v>0</v>
      </c>
      <c r="AG504" s="42"/>
      <c r="AH504" s="73"/>
    </row>
    <row r="505" spans="1:34" s="5" customFormat="1" ht="47.25" customHeight="1">
      <c r="A505" s="71"/>
      <c r="B505" s="43"/>
      <c r="C505" s="43" t="s">
        <v>215</v>
      </c>
      <c r="D505" s="35" t="s">
        <v>358</v>
      </c>
      <c r="E505" s="35" t="s">
        <v>190</v>
      </c>
      <c r="F505" s="35" t="s">
        <v>95</v>
      </c>
      <c r="G505" s="35"/>
      <c r="H505" s="104">
        <v>6</v>
      </c>
      <c r="I505" s="104">
        <v>39.200000000000003</v>
      </c>
      <c r="J505" s="35">
        <f t="shared" si="191"/>
        <v>235.20000000000002</v>
      </c>
      <c r="K505" s="41">
        <f t="shared" si="192"/>
        <v>235.20000000000002</v>
      </c>
      <c r="L505" s="42">
        <v>1</v>
      </c>
      <c r="M505" s="41">
        <f t="shared" si="193"/>
        <v>235.20000000000002</v>
      </c>
      <c r="N505" s="42">
        <v>1</v>
      </c>
      <c r="O505" s="41">
        <f t="shared" si="194"/>
        <v>235.20000000000002</v>
      </c>
      <c r="P505" s="42">
        <v>1</v>
      </c>
      <c r="Q505" s="41">
        <f t="shared" si="195"/>
        <v>70.56</v>
      </c>
      <c r="R505" s="42">
        <v>0.3</v>
      </c>
      <c r="S505" s="41">
        <f t="shared" si="196"/>
        <v>0</v>
      </c>
      <c r="T505" s="42"/>
      <c r="U505" s="41">
        <f t="shared" si="197"/>
        <v>0</v>
      </c>
      <c r="V505" s="47"/>
      <c r="W505" s="74"/>
      <c r="X505" s="74"/>
      <c r="Y505" s="41">
        <f t="shared" si="183"/>
        <v>0</v>
      </c>
      <c r="Z505" s="42"/>
      <c r="AA505" s="16"/>
      <c r="AB505" s="17"/>
      <c r="AC505" s="41">
        <f t="shared" si="182"/>
        <v>0</v>
      </c>
      <c r="AD505" s="42"/>
      <c r="AE505" s="42"/>
      <c r="AF505" s="75">
        <f>Table1[[#This Row],[Column33]]*Table1[[#This Row],[Column10]]</f>
        <v>0</v>
      </c>
      <c r="AG505" s="42"/>
      <c r="AH505" s="73"/>
    </row>
    <row r="506" spans="1:34" s="5" customFormat="1" ht="47.25" customHeight="1">
      <c r="A506" s="71"/>
      <c r="B506" s="43"/>
      <c r="C506" s="43" t="s">
        <v>215</v>
      </c>
      <c r="D506" s="35" t="s">
        <v>358</v>
      </c>
      <c r="E506" s="35" t="s">
        <v>191</v>
      </c>
      <c r="F506" s="35" t="s">
        <v>95</v>
      </c>
      <c r="G506" s="35"/>
      <c r="H506" s="104">
        <v>2</v>
      </c>
      <c r="I506" s="104">
        <v>39.6</v>
      </c>
      <c r="J506" s="35">
        <f t="shared" si="191"/>
        <v>79.2</v>
      </c>
      <c r="K506" s="41">
        <f t="shared" si="192"/>
        <v>79.2</v>
      </c>
      <c r="L506" s="42">
        <v>1</v>
      </c>
      <c r="M506" s="41">
        <f t="shared" si="193"/>
        <v>79.2</v>
      </c>
      <c r="N506" s="42">
        <v>1</v>
      </c>
      <c r="O506" s="41">
        <f t="shared" si="194"/>
        <v>79.2</v>
      </c>
      <c r="P506" s="42">
        <v>1</v>
      </c>
      <c r="Q506" s="41">
        <f t="shared" si="195"/>
        <v>23.76</v>
      </c>
      <c r="R506" s="42">
        <v>0.3</v>
      </c>
      <c r="S506" s="41">
        <f t="shared" si="196"/>
        <v>0</v>
      </c>
      <c r="T506" s="42"/>
      <c r="U506" s="41">
        <f t="shared" si="197"/>
        <v>0</v>
      </c>
      <c r="V506" s="47"/>
      <c r="W506" s="74"/>
      <c r="X506" s="74"/>
      <c r="Y506" s="41">
        <f t="shared" si="183"/>
        <v>0</v>
      </c>
      <c r="Z506" s="42"/>
      <c r="AA506" s="16"/>
      <c r="AB506" s="17"/>
      <c r="AC506" s="41">
        <f t="shared" si="182"/>
        <v>0</v>
      </c>
      <c r="AD506" s="42"/>
      <c r="AE506" s="42"/>
      <c r="AF506" s="75">
        <f>Table1[[#This Row],[Column33]]*Table1[[#This Row],[Column10]]</f>
        <v>0</v>
      </c>
      <c r="AG506" s="42"/>
      <c r="AH506" s="73"/>
    </row>
    <row r="507" spans="1:34" s="5" customFormat="1" ht="47.25" customHeight="1">
      <c r="A507" s="71"/>
      <c r="B507" s="43"/>
      <c r="C507" s="43" t="s">
        <v>215</v>
      </c>
      <c r="D507" s="35" t="s">
        <v>358</v>
      </c>
      <c r="E507" s="35" t="s">
        <v>269</v>
      </c>
      <c r="F507" s="35" t="s">
        <v>95</v>
      </c>
      <c r="G507" s="35"/>
      <c r="H507" s="104">
        <v>2</v>
      </c>
      <c r="I507" s="104">
        <v>29</v>
      </c>
      <c r="J507" s="35">
        <f t="shared" si="191"/>
        <v>58</v>
      </c>
      <c r="K507" s="41">
        <f t="shared" si="192"/>
        <v>58</v>
      </c>
      <c r="L507" s="42">
        <v>1</v>
      </c>
      <c r="M507" s="41">
        <f t="shared" si="193"/>
        <v>58</v>
      </c>
      <c r="N507" s="42">
        <v>1</v>
      </c>
      <c r="O507" s="41">
        <f t="shared" si="194"/>
        <v>58</v>
      </c>
      <c r="P507" s="42">
        <v>1</v>
      </c>
      <c r="Q507" s="41">
        <f t="shared" si="195"/>
        <v>17.399999999999999</v>
      </c>
      <c r="R507" s="42">
        <v>0.3</v>
      </c>
      <c r="S507" s="41">
        <f t="shared" si="196"/>
        <v>0</v>
      </c>
      <c r="T507" s="42"/>
      <c r="U507" s="41">
        <f t="shared" si="197"/>
        <v>0</v>
      </c>
      <c r="V507" s="47"/>
      <c r="W507" s="74"/>
      <c r="X507" s="74"/>
      <c r="Y507" s="41">
        <f t="shared" si="183"/>
        <v>0</v>
      </c>
      <c r="Z507" s="42"/>
      <c r="AA507" s="16"/>
      <c r="AB507" s="17"/>
      <c r="AC507" s="41">
        <f t="shared" si="182"/>
        <v>0</v>
      </c>
      <c r="AD507" s="42"/>
      <c r="AE507" s="42"/>
      <c r="AF507" s="75">
        <f>Table1[[#This Row],[Column33]]*Table1[[#This Row],[Column10]]</f>
        <v>0</v>
      </c>
      <c r="AG507" s="42"/>
      <c r="AH507" s="73"/>
    </row>
    <row r="508" spans="1:34" s="5" customFormat="1" ht="47.25" customHeight="1">
      <c r="A508" s="71"/>
      <c r="B508" s="43"/>
      <c r="C508" s="43" t="s">
        <v>215</v>
      </c>
      <c r="D508" s="35" t="s">
        <v>358</v>
      </c>
      <c r="E508" s="35" t="s">
        <v>270</v>
      </c>
      <c r="F508" s="35" t="s">
        <v>95</v>
      </c>
      <c r="G508" s="35"/>
      <c r="H508" s="104">
        <v>2</v>
      </c>
      <c r="I508" s="104">
        <v>28.2</v>
      </c>
      <c r="J508" s="35">
        <f t="shared" si="191"/>
        <v>56.4</v>
      </c>
      <c r="K508" s="41">
        <f t="shared" si="192"/>
        <v>56.4</v>
      </c>
      <c r="L508" s="42">
        <v>1</v>
      </c>
      <c r="M508" s="41">
        <f t="shared" si="193"/>
        <v>56.4</v>
      </c>
      <c r="N508" s="42">
        <v>1</v>
      </c>
      <c r="O508" s="41">
        <f t="shared" si="194"/>
        <v>56.4</v>
      </c>
      <c r="P508" s="42">
        <v>1</v>
      </c>
      <c r="Q508" s="41">
        <f t="shared" si="195"/>
        <v>16.919999999999998</v>
      </c>
      <c r="R508" s="42">
        <v>0.3</v>
      </c>
      <c r="S508" s="41">
        <f t="shared" si="196"/>
        <v>0</v>
      </c>
      <c r="T508" s="42"/>
      <c r="U508" s="41">
        <f t="shared" si="197"/>
        <v>0</v>
      </c>
      <c r="V508" s="47"/>
      <c r="W508" s="74"/>
      <c r="X508" s="74"/>
      <c r="Y508" s="41">
        <f t="shared" si="183"/>
        <v>0</v>
      </c>
      <c r="Z508" s="42"/>
      <c r="AA508" s="16"/>
      <c r="AB508" s="17"/>
      <c r="AC508" s="41">
        <f t="shared" si="182"/>
        <v>0</v>
      </c>
      <c r="AD508" s="42"/>
      <c r="AE508" s="42"/>
      <c r="AF508" s="75">
        <f>Table1[[#This Row],[Column33]]*Table1[[#This Row],[Column10]]</f>
        <v>0</v>
      </c>
      <c r="AG508" s="42"/>
      <c r="AH508" s="73"/>
    </row>
    <row r="509" spans="1:34" s="5" customFormat="1" ht="47.25" customHeight="1">
      <c r="A509" s="71"/>
      <c r="B509" s="43"/>
      <c r="C509" s="43" t="s">
        <v>215</v>
      </c>
      <c r="D509" s="35" t="s">
        <v>358</v>
      </c>
      <c r="E509" s="35" t="s">
        <v>306</v>
      </c>
      <c r="F509" s="35" t="s">
        <v>95</v>
      </c>
      <c r="G509" s="35"/>
      <c r="H509" s="104">
        <v>6</v>
      </c>
      <c r="I509" s="104">
        <v>17.600000000000001</v>
      </c>
      <c r="J509" s="35">
        <f t="shared" si="191"/>
        <v>105.60000000000001</v>
      </c>
      <c r="K509" s="41">
        <f t="shared" si="192"/>
        <v>105.60000000000001</v>
      </c>
      <c r="L509" s="42">
        <v>1</v>
      </c>
      <c r="M509" s="41">
        <f t="shared" si="193"/>
        <v>105.60000000000001</v>
      </c>
      <c r="N509" s="42">
        <v>1</v>
      </c>
      <c r="O509" s="41">
        <f t="shared" si="194"/>
        <v>105.60000000000001</v>
      </c>
      <c r="P509" s="42">
        <v>1</v>
      </c>
      <c r="Q509" s="41">
        <f t="shared" si="195"/>
        <v>31.68</v>
      </c>
      <c r="R509" s="42">
        <v>0.3</v>
      </c>
      <c r="S509" s="41">
        <f t="shared" si="196"/>
        <v>0</v>
      </c>
      <c r="T509" s="42"/>
      <c r="U509" s="41">
        <f t="shared" si="197"/>
        <v>0</v>
      </c>
      <c r="V509" s="47"/>
      <c r="W509" s="74"/>
      <c r="X509" s="74"/>
      <c r="Y509" s="41">
        <f t="shared" si="183"/>
        <v>0</v>
      </c>
      <c r="Z509" s="42"/>
      <c r="AA509" s="16"/>
      <c r="AB509" s="17"/>
      <c r="AC509" s="41">
        <f t="shared" si="182"/>
        <v>0</v>
      </c>
      <c r="AD509" s="42"/>
      <c r="AE509" s="42"/>
      <c r="AF509" s="75">
        <f>Table1[[#This Row],[Column33]]*Table1[[#This Row],[Column10]]</f>
        <v>0</v>
      </c>
      <c r="AG509" s="42"/>
      <c r="AH509" s="73"/>
    </row>
    <row r="510" spans="1:34" s="5" customFormat="1" ht="47.25" customHeight="1">
      <c r="A510" s="71"/>
      <c r="B510" s="43"/>
      <c r="C510" s="43" t="s">
        <v>215</v>
      </c>
      <c r="D510" s="35" t="s">
        <v>358</v>
      </c>
      <c r="E510" s="35" t="s">
        <v>307</v>
      </c>
      <c r="F510" s="35" t="s">
        <v>95</v>
      </c>
      <c r="G510" s="35"/>
      <c r="H510" s="104">
        <v>3</v>
      </c>
      <c r="I510" s="104">
        <v>20.100000000000001</v>
      </c>
      <c r="J510" s="35">
        <f t="shared" si="191"/>
        <v>60.300000000000004</v>
      </c>
      <c r="K510" s="41">
        <f t="shared" si="192"/>
        <v>60.300000000000004</v>
      </c>
      <c r="L510" s="42">
        <v>1</v>
      </c>
      <c r="M510" s="41">
        <f t="shared" si="193"/>
        <v>60.300000000000004</v>
      </c>
      <c r="N510" s="42">
        <v>1</v>
      </c>
      <c r="O510" s="41">
        <f t="shared" si="194"/>
        <v>60.300000000000004</v>
      </c>
      <c r="P510" s="42">
        <v>1</v>
      </c>
      <c r="Q510" s="41">
        <f t="shared" si="195"/>
        <v>18.09</v>
      </c>
      <c r="R510" s="42">
        <v>0.3</v>
      </c>
      <c r="S510" s="41">
        <f t="shared" si="196"/>
        <v>0</v>
      </c>
      <c r="T510" s="42"/>
      <c r="U510" s="41">
        <f t="shared" si="197"/>
        <v>0</v>
      </c>
      <c r="V510" s="47"/>
      <c r="W510" s="74"/>
      <c r="X510" s="74"/>
      <c r="Y510" s="41">
        <f t="shared" si="183"/>
        <v>0</v>
      </c>
      <c r="Z510" s="42"/>
      <c r="AA510" s="16"/>
      <c r="AB510" s="17"/>
      <c r="AC510" s="41">
        <f t="shared" si="182"/>
        <v>0</v>
      </c>
      <c r="AD510" s="42"/>
      <c r="AE510" s="42"/>
      <c r="AF510" s="75">
        <f>Table1[[#This Row],[Column33]]*Table1[[#This Row],[Column10]]</f>
        <v>0</v>
      </c>
      <c r="AG510" s="42"/>
      <c r="AH510" s="73"/>
    </row>
    <row r="511" spans="1:34" s="5" customFormat="1" ht="47.25" customHeight="1">
      <c r="A511" s="71"/>
      <c r="B511" s="43"/>
      <c r="C511" s="43" t="s">
        <v>215</v>
      </c>
      <c r="D511" s="35" t="s">
        <v>358</v>
      </c>
      <c r="E511" s="35" t="s">
        <v>308</v>
      </c>
      <c r="F511" s="35" t="s">
        <v>95</v>
      </c>
      <c r="G511" s="35"/>
      <c r="H511" s="104">
        <v>4</v>
      </c>
      <c r="I511" s="104">
        <v>20</v>
      </c>
      <c r="J511" s="35">
        <f t="shared" si="191"/>
        <v>80</v>
      </c>
      <c r="K511" s="41">
        <f t="shared" si="192"/>
        <v>80</v>
      </c>
      <c r="L511" s="42">
        <v>1</v>
      </c>
      <c r="M511" s="41">
        <f t="shared" si="193"/>
        <v>80</v>
      </c>
      <c r="N511" s="42">
        <v>1</v>
      </c>
      <c r="O511" s="41">
        <f t="shared" si="194"/>
        <v>80</v>
      </c>
      <c r="P511" s="42">
        <v>1</v>
      </c>
      <c r="Q511" s="41">
        <f t="shared" si="195"/>
        <v>24</v>
      </c>
      <c r="R511" s="42">
        <v>0.3</v>
      </c>
      <c r="S511" s="41">
        <f t="shared" si="196"/>
        <v>0</v>
      </c>
      <c r="T511" s="42"/>
      <c r="U511" s="41">
        <f t="shared" si="197"/>
        <v>0</v>
      </c>
      <c r="V511" s="47"/>
      <c r="W511" s="74"/>
      <c r="X511" s="74"/>
      <c r="Y511" s="41">
        <f t="shared" si="183"/>
        <v>0</v>
      </c>
      <c r="Z511" s="42"/>
      <c r="AA511" s="16"/>
      <c r="AB511" s="17"/>
      <c r="AC511" s="41">
        <f t="shared" si="182"/>
        <v>0</v>
      </c>
      <c r="AD511" s="42"/>
      <c r="AE511" s="42"/>
      <c r="AF511" s="75">
        <f>Table1[[#This Row],[Column33]]*Table1[[#This Row],[Column10]]</f>
        <v>0</v>
      </c>
      <c r="AG511" s="42"/>
      <c r="AH511" s="73"/>
    </row>
    <row r="512" spans="1:34" s="5" customFormat="1" ht="47.25" customHeight="1">
      <c r="A512" s="71"/>
      <c r="B512" s="43"/>
      <c r="C512" s="43" t="s">
        <v>215</v>
      </c>
      <c r="D512" s="35" t="s">
        <v>358</v>
      </c>
      <c r="E512" s="35" t="s">
        <v>309</v>
      </c>
      <c r="F512" s="35" t="s">
        <v>95</v>
      </c>
      <c r="G512" s="35"/>
      <c r="H512" s="104">
        <v>4</v>
      </c>
      <c r="I512" s="104">
        <v>13.7</v>
      </c>
      <c r="J512" s="35">
        <f t="shared" si="191"/>
        <v>54.8</v>
      </c>
      <c r="K512" s="41">
        <f t="shared" si="192"/>
        <v>54.8</v>
      </c>
      <c r="L512" s="42">
        <v>1</v>
      </c>
      <c r="M512" s="41">
        <f t="shared" si="193"/>
        <v>54.8</v>
      </c>
      <c r="N512" s="42">
        <v>1</v>
      </c>
      <c r="O512" s="41">
        <f t="shared" si="194"/>
        <v>54.8</v>
      </c>
      <c r="P512" s="42">
        <v>1</v>
      </c>
      <c r="Q512" s="41">
        <f t="shared" si="195"/>
        <v>16.439999999999998</v>
      </c>
      <c r="R512" s="42">
        <v>0.3</v>
      </c>
      <c r="S512" s="41">
        <f t="shared" si="196"/>
        <v>0</v>
      </c>
      <c r="T512" s="42"/>
      <c r="U512" s="41">
        <f t="shared" si="197"/>
        <v>0</v>
      </c>
      <c r="V512" s="47"/>
      <c r="W512" s="74"/>
      <c r="X512" s="74"/>
      <c r="Y512" s="41">
        <f t="shared" si="183"/>
        <v>0</v>
      </c>
      <c r="Z512" s="42"/>
      <c r="AA512" s="16"/>
      <c r="AB512" s="17"/>
      <c r="AC512" s="41">
        <f t="shared" si="182"/>
        <v>0</v>
      </c>
      <c r="AD512" s="42"/>
      <c r="AE512" s="42"/>
      <c r="AF512" s="75">
        <f>Table1[[#This Row],[Column33]]*Table1[[#This Row],[Column10]]</f>
        <v>0</v>
      </c>
      <c r="AG512" s="42"/>
      <c r="AH512" s="73"/>
    </row>
    <row r="513" spans="1:34" s="5" customFormat="1" ht="47.25" customHeight="1">
      <c r="A513" s="71"/>
      <c r="B513" s="43"/>
      <c r="C513" s="43" t="s">
        <v>470</v>
      </c>
      <c r="D513" s="35" t="s">
        <v>358</v>
      </c>
      <c r="E513" s="35" t="s">
        <v>384</v>
      </c>
      <c r="F513" s="35" t="s">
        <v>464</v>
      </c>
      <c r="G513" s="35"/>
      <c r="H513" s="104">
        <v>2</v>
      </c>
      <c r="I513" s="104">
        <v>5.6</v>
      </c>
      <c r="J513" s="35">
        <f t="shared" si="191"/>
        <v>11.2</v>
      </c>
      <c r="K513" s="41">
        <f t="shared" si="192"/>
        <v>11.2</v>
      </c>
      <c r="L513" s="42">
        <v>1</v>
      </c>
      <c r="M513" s="41">
        <f t="shared" si="193"/>
        <v>11.2</v>
      </c>
      <c r="N513" s="42">
        <v>1</v>
      </c>
      <c r="O513" s="41">
        <f t="shared" si="194"/>
        <v>11.2</v>
      </c>
      <c r="P513" s="42">
        <v>1</v>
      </c>
      <c r="Q513" s="41">
        <f t="shared" si="195"/>
        <v>3.36</v>
      </c>
      <c r="R513" s="42">
        <v>0.3</v>
      </c>
      <c r="S513" s="41">
        <f t="shared" si="196"/>
        <v>0</v>
      </c>
      <c r="T513" s="42"/>
      <c r="U513" s="41">
        <f t="shared" si="197"/>
        <v>0</v>
      </c>
      <c r="V513" s="47"/>
      <c r="W513" s="74"/>
      <c r="X513" s="74"/>
      <c r="Y513" s="41">
        <f t="shared" si="183"/>
        <v>0</v>
      </c>
      <c r="Z513" s="42"/>
      <c r="AA513" s="16"/>
      <c r="AB513" s="17"/>
      <c r="AC513" s="41">
        <f t="shared" si="182"/>
        <v>0</v>
      </c>
      <c r="AD513" s="42"/>
      <c r="AE513" s="42"/>
      <c r="AF513" s="75">
        <f>Table1[[#This Row],[Column33]]*Table1[[#This Row],[Column10]]</f>
        <v>0</v>
      </c>
      <c r="AG513" s="42"/>
      <c r="AH513" s="73"/>
    </row>
    <row r="514" spans="1:34" s="5" customFormat="1" ht="47.25" customHeight="1">
      <c r="A514" s="71"/>
      <c r="B514" s="43"/>
      <c r="C514" s="43" t="s">
        <v>470</v>
      </c>
      <c r="D514" s="35" t="s">
        <v>358</v>
      </c>
      <c r="E514" s="35" t="s">
        <v>385</v>
      </c>
      <c r="F514" s="35" t="s">
        <v>464</v>
      </c>
      <c r="G514" s="35"/>
      <c r="H514" s="104">
        <v>1</v>
      </c>
      <c r="I514" s="104">
        <v>5.6</v>
      </c>
      <c r="J514" s="35">
        <f t="shared" ref="J514:J531" si="198">I514*H514</f>
        <v>5.6</v>
      </c>
      <c r="K514" s="41">
        <f t="shared" ref="K514:K531" si="199">L514*$J514</f>
        <v>5.6</v>
      </c>
      <c r="L514" s="42">
        <v>1</v>
      </c>
      <c r="M514" s="41">
        <f t="shared" ref="M514:M531" si="200">N514*$J514</f>
        <v>5.6</v>
      </c>
      <c r="N514" s="42">
        <v>1</v>
      </c>
      <c r="O514" s="41">
        <f t="shared" ref="O514:O531" si="201">P514*$J514</f>
        <v>5.6</v>
      </c>
      <c r="P514" s="42">
        <v>1</v>
      </c>
      <c r="Q514" s="41">
        <f t="shared" ref="Q514:Q531" si="202">R514*$J514</f>
        <v>1.68</v>
      </c>
      <c r="R514" s="42">
        <v>0.3</v>
      </c>
      <c r="S514" s="41">
        <f t="shared" ref="S514:S531" si="203">T514*$J514</f>
        <v>0</v>
      </c>
      <c r="T514" s="42"/>
      <c r="U514" s="41">
        <f t="shared" ref="U514:U531" si="204">V514*$J514</f>
        <v>0</v>
      </c>
      <c r="V514" s="47"/>
      <c r="W514" s="74"/>
      <c r="X514" s="74"/>
      <c r="Y514" s="41">
        <f t="shared" si="183"/>
        <v>0</v>
      </c>
      <c r="Z514" s="42"/>
      <c r="AA514" s="16"/>
      <c r="AB514" s="17"/>
      <c r="AC514" s="41">
        <f t="shared" si="182"/>
        <v>0</v>
      </c>
      <c r="AD514" s="42"/>
      <c r="AE514" s="42"/>
      <c r="AF514" s="75">
        <f>Table1[[#This Row],[Column33]]*Table1[[#This Row],[Column10]]</f>
        <v>0</v>
      </c>
      <c r="AG514" s="42"/>
      <c r="AH514" s="73"/>
    </row>
    <row r="515" spans="1:34" s="5" customFormat="1" ht="47.25" customHeight="1">
      <c r="A515" s="71"/>
      <c r="B515" s="43"/>
      <c r="C515" s="43" t="s">
        <v>470</v>
      </c>
      <c r="D515" s="35" t="s">
        <v>358</v>
      </c>
      <c r="E515" s="35" t="s">
        <v>386</v>
      </c>
      <c r="F515" s="35" t="s">
        <v>464</v>
      </c>
      <c r="G515" s="35"/>
      <c r="H515" s="104">
        <v>4</v>
      </c>
      <c r="I515" s="104">
        <v>6.2</v>
      </c>
      <c r="J515" s="35">
        <f t="shared" si="198"/>
        <v>24.8</v>
      </c>
      <c r="K515" s="41">
        <f t="shared" si="199"/>
        <v>24.8</v>
      </c>
      <c r="L515" s="42">
        <v>1</v>
      </c>
      <c r="M515" s="41">
        <f t="shared" si="200"/>
        <v>24.8</v>
      </c>
      <c r="N515" s="42">
        <v>1</v>
      </c>
      <c r="O515" s="41">
        <f t="shared" si="201"/>
        <v>24.8</v>
      </c>
      <c r="P515" s="42">
        <v>1</v>
      </c>
      <c r="Q515" s="41">
        <f t="shared" si="202"/>
        <v>7.4399999999999995</v>
      </c>
      <c r="R515" s="42">
        <v>0.3</v>
      </c>
      <c r="S515" s="41">
        <f t="shared" si="203"/>
        <v>0</v>
      </c>
      <c r="T515" s="42"/>
      <c r="U515" s="41">
        <f t="shared" si="204"/>
        <v>0</v>
      </c>
      <c r="V515" s="47"/>
      <c r="W515" s="74"/>
      <c r="X515" s="74"/>
      <c r="Y515" s="41">
        <f t="shared" si="183"/>
        <v>0</v>
      </c>
      <c r="Z515" s="42"/>
      <c r="AA515" s="16"/>
      <c r="AB515" s="17"/>
      <c r="AC515" s="41">
        <f t="shared" si="182"/>
        <v>0</v>
      </c>
      <c r="AD515" s="42"/>
      <c r="AE515" s="42"/>
      <c r="AF515" s="75">
        <f>Table1[[#This Row],[Column33]]*Table1[[#This Row],[Column10]]</f>
        <v>0</v>
      </c>
      <c r="AG515" s="42"/>
      <c r="AH515" s="73"/>
    </row>
    <row r="516" spans="1:34" s="5" customFormat="1" ht="47.25" customHeight="1">
      <c r="A516" s="71"/>
      <c r="B516" s="43"/>
      <c r="C516" s="43" t="s">
        <v>470</v>
      </c>
      <c r="D516" s="35" t="s">
        <v>358</v>
      </c>
      <c r="E516" s="35" t="s">
        <v>387</v>
      </c>
      <c r="F516" s="35" t="s">
        <v>464</v>
      </c>
      <c r="G516" s="35"/>
      <c r="H516" s="104">
        <v>5</v>
      </c>
      <c r="I516" s="104">
        <v>6.2</v>
      </c>
      <c r="J516" s="35">
        <f t="shared" si="198"/>
        <v>31</v>
      </c>
      <c r="K516" s="41">
        <f t="shared" si="199"/>
        <v>31</v>
      </c>
      <c r="L516" s="42">
        <v>1</v>
      </c>
      <c r="M516" s="41">
        <f t="shared" si="200"/>
        <v>31</v>
      </c>
      <c r="N516" s="42">
        <v>1</v>
      </c>
      <c r="O516" s="41">
        <f t="shared" si="201"/>
        <v>31</v>
      </c>
      <c r="P516" s="42">
        <v>1</v>
      </c>
      <c r="Q516" s="41">
        <f t="shared" si="202"/>
        <v>9.2999999999999989</v>
      </c>
      <c r="R516" s="42">
        <v>0.3</v>
      </c>
      <c r="S516" s="41">
        <f t="shared" si="203"/>
        <v>0</v>
      </c>
      <c r="T516" s="42"/>
      <c r="U516" s="41">
        <f t="shared" si="204"/>
        <v>0</v>
      </c>
      <c r="V516" s="47"/>
      <c r="W516" s="74"/>
      <c r="X516" s="74"/>
      <c r="Y516" s="41">
        <f t="shared" si="183"/>
        <v>0</v>
      </c>
      <c r="Z516" s="42"/>
      <c r="AA516" s="16"/>
      <c r="AB516" s="17"/>
      <c r="AC516" s="41">
        <f t="shared" si="182"/>
        <v>0</v>
      </c>
      <c r="AD516" s="42"/>
      <c r="AE516" s="42"/>
      <c r="AF516" s="75">
        <f>Table1[[#This Row],[Column33]]*Table1[[#This Row],[Column10]]</f>
        <v>0</v>
      </c>
      <c r="AG516" s="42"/>
      <c r="AH516" s="73"/>
    </row>
    <row r="517" spans="1:34" s="5" customFormat="1" ht="47.25" customHeight="1">
      <c r="A517" s="71"/>
      <c r="B517" s="43"/>
      <c r="C517" s="43" t="s">
        <v>470</v>
      </c>
      <c r="D517" s="35" t="s">
        <v>358</v>
      </c>
      <c r="E517" s="35" t="s">
        <v>388</v>
      </c>
      <c r="F517" s="35" t="s">
        <v>464</v>
      </c>
      <c r="G517" s="35"/>
      <c r="H517" s="104">
        <v>4</v>
      </c>
      <c r="I517" s="104">
        <v>5.8</v>
      </c>
      <c r="J517" s="35">
        <f t="shared" si="198"/>
        <v>23.2</v>
      </c>
      <c r="K517" s="41">
        <f t="shared" si="199"/>
        <v>23.2</v>
      </c>
      <c r="L517" s="42">
        <v>1</v>
      </c>
      <c r="M517" s="41">
        <f t="shared" si="200"/>
        <v>23.2</v>
      </c>
      <c r="N517" s="42">
        <v>1</v>
      </c>
      <c r="O517" s="41">
        <f t="shared" si="201"/>
        <v>23.2</v>
      </c>
      <c r="P517" s="42">
        <v>1</v>
      </c>
      <c r="Q517" s="41">
        <f t="shared" si="202"/>
        <v>6.96</v>
      </c>
      <c r="R517" s="42">
        <v>0.3</v>
      </c>
      <c r="S517" s="41">
        <f t="shared" si="203"/>
        <v>0</v>
      </c>
      <c r="T517" s="42"/>
      <c r="U517" s="41">
        <f t="shared" si="204"/>
        <v>0</v>
      </c>
      <c r="V517" s="47"/>
      <c r="W517" s="74"/>
      <c r="X517" s="74"/>
      <c r="Y517" s="41">
        <f t="shared" si="183"/>
        <v>0</v>
      </c>
      <c r="Z517" s="42"/>
      <c r="AA517" s="16"/>
      <c r="AB517" s="17"/>
      <c r="AC517" s="41">
        <f t="shared" si="182"/>
        <v>0</v>
      </c>
      <c r="AD517" s="42"/>
      <c r="AE517" s="42"/>
      <c r="AF517" s="75">
        <f>Table1[[#This Row],[Column33]]*Table1[[#This Row],[Column10]]</f>
        <v>0</v>
      </c>
      <c r="AG517" s="42"/>
      <c r="AH517" s="73"/>
    </row>
    <row r="518" spans="1:34" s="5" customFormat="1" ht="47.25" customHeight="1">
      <c r="A518" s="71"/>
      <c r="B518" s="43"/>
      <c r="C518" s="43" t="s">
        <v>470</v>
      </c>
      <c r="D518" s="35" t="s">
        <v>358</v>
      </c>
      <c r="E518" s="35" t="s">
        <v>389</v>
      </c>
      <c r="F518" s="35" t="s">
        <v>464</v>
      </c>
      <c r="G518" s="35"/>
      <c r="H518" s="104">
        <v>2</v>
      </c>
      <c r="I518" s="104">
        <v>5.8</v>
      </c>
      <c r="J518" s="35">
        <f t="shared" si="198"/>
        <v>11.6</v>
      </c>
      <c r="K518" s="41">
        <f t="shared" si="199"/>
        <v>11.6</v>
      </c>
      <c r="L518" s="42">
        <v>1</v>
      </c>
      <c r="M518" s="41">
        <f t="shared" si="200"/>
        <v>11.6</v>
      </c>
      <c r="N518" s="42">
        <v>1</v>
      </c>
      <c r="O518" s="41">
        <f t="shared" si="201"/>
        <v>11.6</v>
      </c>
      <c r="P518" s="42">
        <v>1</v>
      </c>
      <c r="Q518" s="41">
        <f t="shared" si="202"/>
        <v>3.48</v>
      </c>
      <c r="R518" s="42">
        <v>0.3</v>
      </c>
      <c r="S518" s="41">
        <f t="shared" si="203"/>
        <v>0</v>
      </c>
      <c r="T518" s="42"/>
      <c r="U518" s="41">
        <f t="shared" si="204"/>
        <v>0</v>
      </c>
      <c r="V518" s="47"/>
      <c r="W518" s="74"/>
      <c r="X518" s="74"/>
      <c r="Y518" s="41">
        <f t="shared" si="183"/>
        <v>0</v>
      </c>
      <c r="Z518" s="42"/>
      <c r="AA518" s="16"/>
      <c r="AB518" s="17"/>
      <c r="AC518" s="41">
        <f t="shared" si="182"/>
        <v>0</v>
      </c>
      <c r="AD518" s="42"/>
      <c r="AE518" s="42"/>
      <c r="AF518" s="75">
        <f>Table1[[#This Row],[Column33]]*Table1[[#This Row],[Column10]]</f>
        <v>0</v>
      </c>
      <c r="AG518" s="42"/>
      <c r="AH518" s="73"/>
    </row>
    <row r="519" spans="1:34" s="5" customFormat="1" ht="47.25" customHeight="1">
      <c r="A519" s="71"/>
      <c r="B519" s="43"/>
      <c r="C519" s="43" t="s">
        <v>350</v>
      </c>
      <c r="D519" s="35" t="s">
        <v>358</v>
      </c>
      <c r="E519" s="35" t="s">
        <v>317</v>
      </c>
      <c r="F519" s="35" t="s">
        <v>338</v>
      </c>
      <c r="G519" s="35"/>
      <c r="H519" s="104">
        <v>1</v>
      </c>
      <c r="I519" s="104">
        <v>77.3</v>
      </c>
      <c r="J519" s="35">
        <f t="shared" si="198"/>
        <v>77.3</v>
      </c>
      <c r="K519" s="41">
        <f t="shared" si="199"/>
        <v>77.3</v>
      </c>
      <c r="L519" s="42">
        <v>1</v>
      </c>
      <c r="M519" s="41">
        <f t="shared" si="200"/>
        <v>77.3</v>
      </c>
      <c r="N519" s="42">
        <v>1</v>
      </c>
      <c r="O519" s="41">
        <f t="shared" si="201"/>
        <v>77.3</v>
      </c>
      <c r="P519" s="42">
        <v>1</v>
      </c>
      <c r="Q519" s="41">
        <f t="shared" si="202"/>
        <v>23.189999999999998</v>
      </c>
      <c r="R519" s="42">
        <v>0.3</v>
      </c>
      <c r="S519" s="41">
        <f t="shared" si="203"/>
        <v>0</v>
      </c>
      <c r="T519" s="42"/>
      <c r="U519" s="41">
        <f t="shared" si="204"/>
        <v>0</v>
      </c>
      <c r="V519" s="47"/>
      <c r="W519" s="74"/>
      <c r="X519" s="74"/>
      <c r="Y519" s="41">
        <f t="shared" si="183"/>
        <v>0</v>
      </c>
      <c r="Z519" s="42"/>
      <c r="AA519" s="16"/>
      <c r="AB519" s="17"/>
      <c r="AC519" s="41">
        <f t="shared" si="182"/>
        <v>0</v>
      </c>
      <c r="AD519" s="42"/>
      <c r="AE519" s="42"/>
      <c r="AF519" s="75">
        <f>Table1[[#This Row],[Column33]]*Table1[[#This Row],[Column10]]</f>
        <v>0</v>
      </c>
      <c r="AG519" s="42"/>
      <c r="AH519" s="73"/>
    </row>
    <row r="520" spans="1:34" s="5" customFormat="1" ht="47.25" customHeight="1">
      <c r="A520" s="71"/>
      <c r="B520" s="43"/>
      <c r="C520" s="43" t="s">
        <v>350</v>
      </c>
      <c r="D520" s="35" t="s">
        <v>358</v>
      </c>
      <c r="E520" s="35" t="s">
        <v>318</v>
      </c>
      <c r="F520" s="35" t="s">
        <v>338</v>
      </c>
      <c r="G520" s="35"/>
      <c r="H520" s="104">
        <v>1</v>
      </c>
      <c r="I520" s="104">
        <v>77.3</v>
      </c>
      <c r="J520" s="35">
        <f t="shared" si="198"/>
        <v>77.3</v>
      </c>
      <c r="K520" s="41">
        <f t="shared" si="199"/>
        <v>77.3</v>
      </c>
      <c r="L520" s="42">
        <v>1</v>
      </c>
      <c r="M520" s="41">
        <f t="shared" si="200"/>
        <v>77.3</v>
      </c>
      <c r="N520" s="42">
        <v>1</v>
      </c>
      <c r="O520" s="41">
        <f t="shared" si="201"/>
        <v>77.3</v>
      </c>
      <c r="P520" s="42">
        <v>1</v>
      </c>
      <c r="Q520" s="41">
        <f t="shared" si="202"/>
        <v>23.189999999999998</v>
      </c>
      <c r="R520" s="42">
        <v>0.3</v>
      </c>
      <c r="S520" s="41">
        <f t="shared" si="203"/>
        <v>0</v>
      </c>
      <c r="T520" s="42"/>
      <c r="U520" s="41">
        <f t="shared" si="204"/>
        <v>0</v>
      </c>
      <c r="V520" s="47"/>
      <c r="W520" s="74"/>
      <c r="X520" s="74"/>
      <c r="Y520" s="41">
        <f t="shared" si="183"/>
        <v>0</v>
      </c>
      <c r="Z520" s="42"/>
      <c r="AA520" s="16"/>
      <c r="AB520" s="17"/>
      <c r="AC520" s="41">
        <f t="shared" si="182"/>
        <v>0</v>
      </c>
      <c r="AD520" s="42"/>
      <c r="AE520" s="42"/>
      <c r="AF520" s="75">
        <f>Table1[[#This Row],[Column33]]*Table1[[#This Row],[Column10]]</f>
        <v>0</v>
      </c>
      <c r="AG520" s="42"/>
      <c r="AH520" s="73"/>
    </row>
    <row r="521" spans="1:34" s="5" customFormat="1" ht="47.25" customHeight="1">
      <c r="A521" s="71"/>
      <c r="B521" s="43"/>
      <c r="C521" s="43" t="s">
        <v>350</v>
      </c>
      <c r="D521" s="35" t="s">
        <v>358</v>
      </c>
      <c r="E521" s="35" t="s">
        <v>319</v>
      </c>
      <c r="F521" s="35" t="s">
        <v>338</v>
      </c>
      <c r="G521" s="35"/>
      <c r="H521" s="104">
        <v>1</v>
      </c>
      <c r="I521" s="104">
        <v>72.900000000000006</v>
      </c>
      <c r="J521" s="35">
        <f t="shared" si="198"/>
        <v>72.900000000000006</v>
      </c>
      <c r="K521" s="41">
        <f t="shared" si="199"/>
        <v>72.900000000000006</v>
      </c>
      <c r="L521" s="42">
        <v>1</v>
      </c>
      <c r="M521" s="41">
        <f t="shared" si="200"/>
        <v>72.900000000000006</v>
      </c>
      <c r="N521" s="42">
        <v>1</v>
      </c>
      <c r="O521" s="41">
        <f t="shared" si="201"/>
        <v>72.900000000000006</v>
      </c>
      <c r="P521" s="42">
        <v>1</v>
      </c>
      <c r="Q521" s="41">
        <f t="shared" si="202"/>
        <v>21.87</v>
      </c>
      <c r="R521" s="42">
        <v>0.3</v>
      </c>
      <c r="S521" s="41">
        <f t="shared" si="203"/>
        <v>0</v>
      </c>
      <c r="T521" s="42"/>
      <c r="U521" s="41">
        <f t="shared" si="204"/>
        <v>0</v>
      </c>
      <c r="V521" s="47"/>
      <c r="W521" s="74"/>
      <c r="X521" s="74"/>
      <c r="Y521" s="41">
        <f t="shared" si="183"/>
        <v>0</v>
      </c>
      <c r="Z521" s="42"/>
      <c r="AA521" s="16"/>
      <c r="AB521" s="17"/>
      <c r="AC521" s="41">
        <f t="shared" si="182"/>
        <v>0</v>
      </c>
      <c r="AD521" s="42"/>
      <c r="AE521" s="42"/>
      <c r="AF521" s="75">
        <f>Table1[[#This Row],[Column33]]*Table1[[#This Row],[Column10]]</f>
        <v>0</v>
      </c>
      <c r="AG521" s="42"/>
      <c r="AH521" s="73"/>
    </row>
    <row r="522" spans="1:34" s="5" customFormat="1" ht="47.25" customHeight="1">
      <c r="A522" s="71"/>
      <c r="B522" s="43"/>
      <c r="C522" s="43" t="s">
        <v>350</v>
      </c>
      <c r="D522" s="35" t="s">
        <v>358</v>
      </c>
      <c r="E522" s="35" t="s">
        <v>320</v>
      </c>
      <c r="F522" s="35" t="s">
        <v>338</v>
      </c>
      <c r="G522" s="35"/>
      <c r="H522" s="104">
        <v>1</v>
      </c>
      <c r="I522" s="104">
        <v>57.5</v>
      </c>
      <c r="J522" s="35">
        <f t="shared" si="198"/>
        <v>57.5</v>
      </c>
      <c r="K522" s="41">
        <f t="shared" si="199"/>
        <v>57.5</v>
      </c>
      <c r="L522" s="42">
        <v>1</v>
      </c>
      <c r="M522" s="41">
        <f t="shared" si="200"/>
        <v>57.5</v>
      </c>
      <c r="N522" s="42">
        <v>1</v>
      </c>
      <c r="O522" s="41">
        <f t="shared" si="201"/>
        <v>57.5</v>
      </c>
      <c r="P522" s="42">
        <v>1</v>
      </c>
      <c r="Q522" s="41">
        <f t="shared" si="202"/>
        <v>17.25</v>
      </c>
      <c r="R522" s="42">
        <v>0.3</v>
      </c>
      <c r="S522" s="41">
        <f t="shared" si="203"/>
        <v>0</v>
      </c>
      <c r="T522" s="42"/>
      <c r="U522" s="41">
        <f t="shared" si="204"/>
        <v>0</v>
      </c>
      <c r="V522" s="47"/>
      <c r="W522" s="74"/>
      <c r="X522" s="74"/>
      <c r="Y522" s="41">
        <f t="shared" si="183"/>
        <v>0</v>
      </c>
      <c r="Z522" s="42"/>
      <c r="AA522" s="16"/>
      <c r="AB522" s="17"/>
      <c r="AC522" s="41">
        <f t="shared" si="182"/>
        <v>0</v>
      </c>
      <c r="AD522" s="42"/>
      <c r="AE522" s="42"/>
      <c r="AF522" s="75">
        <f>Table1[[#This Row],[Column33]]*Table1[[#This Row],[Column10]]</f>
        <v>0</v>
      </c>
      <c r="AG522" s="42"/>
      <c r="AH522" s="73"/>
    </row>
    <row r="523" spans="1:34" s="5" customFormat="1" ht="47.25" customHeight="1">
      <c r="A523" s="71"/>
      <c r="B523" s="43"/>
      <c r="C523" s="43" t="s">
        <v>350</v>
      </c>
      <c r="D523" s="35" t="s">
        <v>358</v>
      </c>
      <c r="E523" s="35" t="s">
        <v>321</v>
      </c>
      <c r="F523" s="35" t="s">
        <v>338</v>
      </c>
      <c r="G523" s="35"/>
      <c r="H523" s="104">
        <v>1</v>
      </c>
      <c r="I523" s="104">
        <v>51.2</v>
      </c>
      <c r="J523" s="35">
        <f t="shared" si="198"/>
        <v>51.2</v>
      </c>
      <c r="K523" s="41">
        <f t="shared" si="199"/>
        <v>51.2</v>
      </c>
      <c r="L523" s="42">
        <v>1</v>
      </c>
      <c r="M523" s="41">
        <f t="shared" si="200"/>
        <v>51.2</v>
      </c>
      <c r="N523" s="42">
        <v>1</v>
      </c>
      <c r="O523" s="41">
        <f t="shared" si="201"/>
        <v>51.2</v>
      </c>
      <c r="P523" s="42">
        <v>1</v>
      </c>
      <c r="Q523" s="41">
        <f t="shared" si="202"/>
        <v>15.36</v>
      </c>
      <c r="R523" s="42">
        <v>0.3</v>
      </c>
      <c r="S523" s="41">
        <f t="shared" si="203"/>
        <v>0</v>
      </c>
      <c r="T523" s="42"/>
      <c r="U523" s="41">
        <f t="shared" si="204"/>
        <v>0</v>
      </c>
      <c r="V523" s="47"/>
      <c r="W523" s="74"/>
      <c r="X523" s="74"/>
      <c r="Y523" s="41">
        <f t="shared" si="183"/>
        <v>0</v>
      </c>
      <c r="Z523" s="42"/>
      <c r="AA523" s="16"/>
      <c r="AB523" s="17"/>
      <c r="AC523" s="41">
        <f t="shared" si="182"/>
        <v>0</v>
      </c>
      <c r="AD523" s="42"/>
      <c r="AE523" s="42"/>
      <c r="AF523" s="75">
        <f>Table1[[#This Row],[Column33]]*Table1[[#This Row],[Column10]]</f>
        <v>0</v>
      </c>
      <c r="AG523" s="42"/>
      <c r="AH523" s="73"/>
    </row>
    <row r="524" spans="1:34" s="5" customFormat="1" ht="47.25" customHeight="1">
      <c r="A524" s="71"/>
      <c r="B524" s="43"/>
      <c r="C524" s="43" t="s">
        <v>350</v>
      </c>
      <c r="D524" s="35" t="s">
        <v>358</v>
      </c>
      <c r="E524" s="35" t="s">
        <v>322</v>
      </c>
      <c r="F524" s="35" t="s">
        <v>338</v>
      </c>
      <c r="G524" s="35"/>
      <c r="H524" s="104">
        <v>1</v>
      </c>
      <c r="I524" s="104">
        <v>53.4</v>
      </c>
      <c r="J524" s="35">
        <f t="shared" si="198"/>
        <v>53.4</v>
      </c>
      <c r="K524" s="41">
        <f t="shared" si="199"/>
        <v>53.4</v>
      </c>
      <c r="L524" s="42">
        <v>1</v>
      </c>
      <c r="M524" s="41">
        <f t="shared" si="200"/>
        <v>53.4</v>
      </c>
      <c r="N524" s="42">
        <v>1</v>
      </c>
      <c r="O524" s="41">
        <f t="shared" si="201"/>
        <v>53.4</v>
      </c>
      <c r="P524" s="42">
        <v>1</v>
      </c>
      <c r="Q524" s="41">
        <f t="shared" si="202"/>
        <v>16.02</v>
      </c>
      <c r="R524" s="42">
        <v>0.3</v>
      </c>
      <c r="S524" s="41">
        <f t="shared" si="203"/>
        <v>0</v>
      </c>
      <c r="T524" s="42"/>
      <c r="U524" s="41">
        <f t="shared" si="204"/>
        <v>0</v>
      </c>
      <c r="V524" s="47"/>
      <c r="W524" s="74"/>
      <c r="X524" s="74"/>
      <c r="Y524" s="41">
        <f t="shared" si="183"/>
        <v>0</v>
      </c>
      <c r="Z524" s="42"/>
      <c r="AA524" s="16"/>
      <c r="AB524" s="17"/>
      <c r="AC524" s="41">
        <f t="shared" si="182"/>
        <v>0</v>
      </c>
      <c r="AD524" s="42"/>
      <c r="AE524" s="42"/>
      <c r="AF524" s="75">
        <f>Table1[[#This Row],[Column33]]*Table1[[#This Row],[Column10]]</f>
        <v>0</v>
      </c>
      <c r="AG524" s="42"/>
      <c r="AH524" s="73"/>
    </row>
    <row r="525" spans="1:34" s="5" customFormat="1" ht="47.25" customHeight="1">
      <c r="A525" s="71"/>
      <c r="B525" s="43"/>
      <c r="C525" s="43" t="s">
        <v>350</v>
      </c>
      <c r="D525" s="35" t="s">
        <v>358</v>
      </c>
      <c r="E525" s="35" t="s">
        <v>323</v>
      </c>
      <c r="F525" s="35" t="s">
        <v>338</v>
      </c>
      <c r="G525" s="35"/>
      <c r="H525" s="104">
        <v>1</v>
      </c>
      <c r="I525" s="104">
        <v>51.2</v>
      </c>
      <c r="J525" s="35">
        <f t="shared" si="198"/>
        <v>51.2</v>
      </c>
      <c r="K525" s="41">
        <f t="shared" si="199"/>
        <v>51.2</v>
      </c>
      <c r="L525" s="42">
        <v>1</v>
      </c>
      <c r="M525" s="41">
        <f t="shared" si="200"/>
        <v>51.2</v>
      </c>
      <c r="N525" s="42">
        <v>1</v>
      </c>
      <c r="O525" s="41">
        <f t="shared" si="201"/>
        <v>51.2</v>
      </c>
      <c r="P525" s="42">
        <v>1</v>
      </c>
      <c r="Q525" s="41">
        <f t="shared" si="202"/>
        <v>15.36</v>
      </c>
      <c r="R525" s="42">
        <v>0.3</v>
      </c>
      <c r="S525" s="41">
        <f t="shared" si="203"/>
        <v>0</v>
      </c>
      <c r="T525" s="42"/>
      <c r="U525" s="41">
        <f t="shared" si="204"/>
        <v>0</v>
      </c>
      <c r="V525" s="47"/>
      <c r="W525" s="74"/>
      <c r="X525" s="74"/>
      <c r="Y525" s="41">
        <f t="shared" si="183"/>
        <v>0</v>
      </c>
      <c r="Z525" s="42"/>
      <c r="AA525" s="16"/>
      <c r="AB525" s="17"/>
      <c r="AC525" s="41">
        <f t="shared" si="182"/>
        <v>0</v>
      </c>
      <c r="AD525" s="42"/>
      <c r="AE525" s="42"/>
      <c r="AF525" s="75">
        <f>Table1[[#This Row],[Column33]]*Table1[[#This Row],[Column10]]</f>
        <v>0</v>
      </c>
      <c r="AG525" s="42"/>
      <c r="AH525" s="73"/>
    </row>
    <row r="526" spans="1:34" s="5" customFormat="1" ht="47.25" customHeight="1">
      <c r="A526" s="71"/>
      <c r="B526" s="43"/>
      <c r="C526" s="43" t="s">
        <v>350</v>
      </c>
      <c r="D526" s="35" t="s">
        <v>358</v>
      </c>
      <c r="E526" s="35" t="s">
        <v>324</v>
      </c>
      <c r="F526" s="35" t="s">
        <v>338</v>
      </c>
      <c r="G526" s="35"/>
      <c r="H526" s="104">
        <v>3</v>
      </c>
      <c r="I526" s="104">
        <v>38.799999999999997</v>
      </c>
      <c r="J526" s="35">
        <f t="shared" si="198"/>
        <v>116.39999999999999</v>
      </c>
      <c r="K526" s="41">
        <f t="shared" si="199"/>
        <v>116.39999999999999</v>
      </c>
      <c r="L526" s="42">
        <v>1</v>
      </c>
      <c r="M526" s="41">
        <f t="shared" si="200"/>
        <v>116.39999999999999</v>
      </c>
      <c r="N526" s="42">
        <v>1</v>
      </c>
      <c r="O526" s="41">
        <f t="shared" si="201"/>
        <v>116.39999999999999</v>
      </c>
      <c r="P526" s="42">
        <v>1</v>
      </c>
      <c r="Q526" s="41">
        <f t="shared" si="202"/>
        <v>34.919999999999995</v>
      </c>
      <c r="R526" s="42">
        <v>0.3</v>
      </c>
      <c r="S526" s="41">
        <f t="shared" si="203"/>
        <v>0</v>
      </c>
      <c r="T526" s="42"/>
      <c r="U526" s="41">
        <f t="shared" si="204"/>
        <v>0</v>
      </c>
      <c r="V526" s="47"/>
      <c r="W526" s="74"/>
      <c r="X526" s="74"/>
      <c r="Y526" s="41">
        <f t="shared" si="183"/>
        <v>0</v>
      </c>
      <c r="Z526" s="42"/>
      <c r="AA526" s="16"/>
      <c r="AB526" s="17"/>
      <c r="AC526" s="41">
        <f t="shared" si="182"/>
        <v>0</v>
      </c>
      <c r="AD526" s="42"/>
      <c r="AE526" s="42"/>
      <c r="AF526" s="75">
        <f>Table1[[#This Row],[Column33]]*Table1[[#This Row],[Column10]]</f>
        <v>0</v>
      </c>
      <c r="AG526" s="42"/>
      <c r="AH526" s="73"/>
    </row>
    <row r="527" spans="1:34" s="5" customFormat="1" ht="47.25" customHeight="1">
      <c r="A527" s="71"/>
      <c r="B527" s="43"/>
      <c r="C527" s="43" t="s">
        <v>350</v>
      </c>
      <c r="D527" s="35" t="s">
        <v>358</v>
      </c>
      <c r="E527" s="35" t="s">
        <v>325</v>
      </c>
      <c r="F527" s="35" t="s">
        <v>338</v>
      </c>
      <c r="G527" s="35"/>
      <c r="H527" s="104">
        <v>1</v>
      </c>
      <c r="I527" s="104">
        <v>31.7</v>
      </c>
      <c r="J527" s="35">
        <f t="shared" si="198"/>
        <v>31.7</v>
      </c>
      <c r="K527" s="41">
        <f t="shared" si="199"/>
        <v>31.7</v>
      </c>
      <c r="L527" s="42">
        <v>1</v>
      </c>
      <c r="M527" s="41">
        <f t="shared" si="200"/>
        <v>31.7</v>
      </c>
      <c r="N527" s="42">
        <v>1</v>
      </c>
      <c r="O527" s="41">
        <f t="shared" si="201"/>
        <v>31.7</v>
      </c>
      <c r="P527" s="42">
        <v>1</v>
      </c>
      <c r="Q527" s="41">
        <f t="shared" si="202"/>
        <v>9.51</v>
      </c>
      <c r="R527" s="42">
        <v>0.3</v>
      </c>
      <c r="S527" s="41">
        <f t="shared" si="203"/>
        <v>0</v>
      </c>
      <c r="T527" s="42"/>
      <c r="U527" s="41">
        <f t="shared" si="204"/>
        <v>0</v>
      </c>
      <c r="V527" s="47"/>
      <c r="W527" s="74"/>
      <c r="X527" s="74"/>
      <c r="Y527" s="41">
        <f t="shared" si="183"/>
        <v>0</v>
      </c>
      <c r="Z527" s="42"/>
      <c r="AA527" s="16"/>
      <c r="AB527" s="17"/>
      <c r="AC527" s="41">
        <f t="shared" si="182"/>
        <v>0</v>
      </c>
      <c r="AD527" s="42"/>
      <c r="AE527" s="42"/>
      <c r="AF527" s="75">
        <f>Table1[[#This Row],[Column33]]*Table1[[#This Row],[Column10]]</f>
        <v>0</v>
      </c>
      <c r="AG527" s="42"/>
      <c r="AH527" s="73"/>
    </row>
    <row r="528" spans="1:34" s="5" customFormat="1" ht="47.25" customHeight="1">
      <c r="A528" s="71"/>
      <c r="B528" s="43"/>
      <c r="C528" s="43" t="s">
        <v>350</v>
      </c>
      <c r="D528" s="35" t="s">
        <v>358</v>
      </c>
      <c r="E528" s="35" t="s">
        <v>326</v>
      </c>
      <c r="F528" s="35" t="s">
        <v>338</v>
      </c>
      <c r="G528" s="35"/>
      <c r="H528" s="104">
        <v>1</v>
      </c>
      <c r="I528" s="104">
        <v>32.4</v>
      </c>
      <c r="J528" s="35">
        <f t="shared" si="198"/>
        <v>32.4</v>
      </c>
      <c r="K528" s="41">
        <f t="shared" si="199"/>
        <v>32.4</v>
      </c>
      <c r="L528" s="42">
        <v>1</v>
      </c>
      <c r="M528" s="41">
        <f t="shared" si="200"/>
        <v>32.4</v>
      </c>
      <c r="N528" s="42">
        <v>1</v>
      </c>
      <c r="O528" s="41">
        <f t="shared" si="201"/>
        <v>32.4</v>
      </c>
      <c r="P528" s="42">
        <v>1</v>
      </c>
      <c r="Q528" s="41">
        <f t="shared" si="202"/>
        <v>9.7199999999999989</v>
      </c>
      <c r="R528" s="42">
        <v>0.3</v>
      </c>
      <c r="S528" s="41">
        <f t="shared" si="203"/>
        <v>0</v>
      </c>
      <c r="T528" s="42"/>
      <c r="U528" s="41">
        <f t="shared" si="204"/>
        <v>0</v>
      </c>
      <c r="V528" s="47"/>
      <c r="W528" s="74"/>
      <c r="X528" s="74"/>
      <c r="Y528" s="41">
        <f t="shared" si="183"/>
        <v>0</v>
      </c>
      <c r="Z528" s="42"/>
      <c r="AA528" s="16"/>
      <c r="AB528" s="17"/>
      <c r="AC528" s="41">
        <f t="shared" si="182"/>
        <v>0</v>
      </c>
      <c r="AD528" s="42"/>
      <c r="AE528" s="42"/>
      <c r="AF528" s="75">
        <f>Table1[[#This Row],[Column33]]*Table1[[#This Row],[Column10]]</f>
        <v>0</v>
      </c>
      <c r="AG528" s="42"/>
      <c r="AH528" s="73"/>
    </row>
    <row r="529" spans="1:34" s="5" customFormat="1" ht="47.25" customHeight="1">
      <c r="A529" s="71"/>
      <c r="B529" s="43"/>
      <c r="C529" s="43" t="s">
        <v>350</v>
      </c>
      <c r="D529" s="35" t="s">
        <v>358</v>
      </c>
      <c r="E529" s="35" t="s">
        <v>390</v>
      </c>
      <c r="F529" s="35" t="s">
        <v>338</v>
      </c>
      <c r="G529" s="35"/>
      <c r="H529" s="104">
        <v>2</v>
      </c>
      <c r="I529" s="104">
        <v>111.9</v>
      </c>
      <c r="J529" s="35">
        <f t="shared" si="198"/>
        <v>223.8</v>
      </c>
      <c r="K529" s="41">
        <f t="shared" si="199"/>
        <v>223.8</v>
      </c>
      <c r="L529" s="42">
        <v>1</v>
      </c>
      <c r="M529" s="41">
        <f t="shared" si="200"/>
        <v>223.8</v>
      </c>
      <c r="N529" s="42">
        <v>1</v>
      </c>
      <c r="O529" s="41">
        <f t="shared" si="201"/>
        <v>223.8</v>
      </c>
      <c r="P529" s="42">
        <v>1</v>
      </c>
      <c r="Q529" s="41">
        <f t="shared" si="202"/>
        <v>67.14</v>
      </c>
      <c r="R529" s="42">
        <v>0.3</v>
      </c>
      <c r="S529" s="41">
        <f t="shared" si="203"/>
        <v>0</v>
      </c>
      <c r="T529" s="42"/>
      <c r="U529" s="41">
        <f t="shared" si="204"/>
        <v>0</v>
      </c>
      <c r="V529" s="47"/>
      <c r="W529" s="74"/>
      <c r="X529" s="74"/>
      <c r="Y529" s="41">
        <f t="shared" si="183"/>
        <v>0</v>
      </c>
      <c r="Z529" s="42"/>
      <c r="AA529" s="16"/>
      <c r="AB529" s="17"/>
      <c r="AC529" s="41">
        <f t="shared" si="182"/>
        <v>0</v>
      </c>
      <c r="AD529" s="42"/>
      <c r="AE529" s="42"/>
      <c r="AF529" s="75">
        <f>Table1[[#This Row],[Column33]]*Table1[[#This Row],[Column10]]</f>
        <v>0</v>
      </c>
      <c r="AG529" s="42"/>
      <c r="AH529" s="73"/>
    </row>
    <row r="530" spans="1:34" s="5" customFormat="1" ht="47.25" customHeight="1">
      <c r="A530" s="71"/>
      <c r="B530" s="43"/>
      <c r="C530" s="43" t="s">
        <v>350</v>
      </c>
      <c r="D530" s="35" t="s">
        <v>358</v>
      </c>
      <c r="E530" s="35" t="s">
        <v>391</v>
      </c>
      <c r="F530" s="35" t="s">
        <v>338</v>
      </c>
      <c r="G530" s="35"/>
      <c r="H530" s="104">
        <v>3</v>
      </c>
      <c r="I530" s="104">
        <v>43.3</v>
      </c>
      <c r="J530" s="35">
        <f t="shared" si="198"/>
        <v>129.89999999999998</v>
      </c>
      <c r="K530" s="41">
        <f t="shared" si="199"/>
        <v>129.89999999999998</v>
      </c>
      <c r="L530" s="42">
        <v>1</v>
      </c>
      <c r="M530" s="41">
        <f t="shared" si="200"/>
        <v>129.89999999999998</v>
      </c>
      <c r="N530" s="42">
        <v>1</v>
      </c>
      <c r="O530" s="41">
        <f t="shared" si="201"/>
        <v>129.89999999999998</v>
      </c>
      <c r="P530" s="42">
        <v>1</v>
      </c>
      <c r="Q530" s="41">
        <f t="shared" si="202"/>
        <v>38.969999999999992</v>
      </c>
      <c r="R530" s="42">
        <v>0.3</v>
      </c>
      <c r="S530" s="41">
        <f t="shared" si="203"/>
        <v>0</v>
      </c>
      <c r="T530" s="42"/>
      <c r="U530" s="41">
        <f t="shared" si="204"/>
        <v>0</v>
      </c>
      <c r="V530" s="47"/>
      <c r="W530" s="74"/>
      <c r="X530" s="74"/>
      <c r="Y530" s="41">
        <f t="shared" si="183"/>
        <v>0</v>
      </c>
      <c r="Z530" s="42"/>
      <c r="AA530" s="16"/>
      <c r="AB530" s="17"/>
      <c r="AC530" s="41">
        <f t="shared" si="182"/>
        <v>0</v>
      </c>
      <c r="AD530" s="42"/>
      <c r="AE530" s="42"/>
      <c r="AF530" s="75">
        <f>Table1[[#This Row],[Column33]]*Table1[[#This Row],[Column10]]</f>
        <v>0</v>
      </c>
      <c r="AG530" s="42"/>
      <c r="AH530" s="73"/>
    </row>
    <row r="531" spans="1:34" s="5" customFormat="1" ht="47.25" customHeight="1">
      <c r="A531" s="71"/>
      <c r="B531" s="43"/>
      <c r="C531" s="43" t="s">
        <v>350</v>
      </c>
      <c r="D531" s="35" t="s">
        <v>358</v>
      </c>
      <c r="E531" s="35" t="s">
        <v>392</v>
      </c>
      <c r="F531" s="35" t="s">
        <v>338</v>
      </c>
      <c r="G531" s="35"/>
      <c r="H531" s="104">
        <v>1</v>
      </c>
      <c r="I531" s="104">
        <v>21.7</v>
      </c>
      <c r="J531" s="35">
        <f t="shared" si="198"/>
        <v>21.7</v>
      </c>
      <c r="K531" s="41">
        <f t="shared" si="199"/>
        <v>21.7</v>
      </c>
      <c r="L531" s="42">
        <v>1</v>
      </c>
      <c r="M531" s="41">
        <f t="shared" si="200"/>
        <v>21.7</v>
      </c>
      <c r="N531" s="42">
        <v>1</v>
      </c>
      <c r="O531" s="41">
        <f t="shared" si="201"/>
        <v>21.7</v>
      </c>
      <c r="P531" s="42">
        <v>1</v>
      </c>
      <c r="Q531" s="41">
        <f t="shared" si="202"/>
        <v>6.51</v>
      </c>
      <c r="R531" s="42">
        <v>0.3</v>
      </c>
      <c r="S531" s="41">
        <f t="shared" si="203"/>
        <v>0</v>
      </c>
      <c r="T531" s="42"/>
      <c r="U531" s="41">
        <f t="shared" si="204"/>
        <v>0</v>
      </c>
      <c r="V531" s="47"/>
      <c r="W531" s="74"/>
      <c r="X531" s="74"/>
      <c r="Y531" s="41">
        <f t="shared" si="183"/>
        <v>0</v>
      </c>
      <c r="Z531" s="42"/>
      <c r="AA531" s="16"/>
      <c r="AB531" s="17"/>
      <c r="AC531" s="41">
        <f t="shared" si="182"/>
        <v>0</v>
      </c>
      <c r="AD531" s="42"/>
      <c r="AE531" s="42"/>
      <c r="AF531" s="75">
        <f>Table1[[#This Row],[Column33]]*Table1[[#This Row],[Column10]]</f>
        <v>0</v>
      </c>
      <c r="AG531" s="42"/>
      <c r="AH531" s="73"/>
    </row>
    <row r="532" spans="1:34" s="5" customFormat="1" ht="47.25" customHeight="1">
      <c r="A532" s="71"/>
      <c r="B532" s="43"/>
      <c r="C532" s="43" t="s">
        <v>350</v>
      </c>
      <c r="D532" s="35" t="s">
        <v>358</v>
      </c>
      <c r="E532" s="35" t="s">
        <v>393</v>
      </c>
      <c r="F532" s="35" t="s">
        <v>338</v>
      </c>
      <c r="G532" s="35"/>
      <c r="H532" s="104">
        <v>1</v>
      </c>
      <c r="I532" s="104">
        <v>114</v>
      </c>
      <c r="J532" s="35">
        <f t="shared" ref="J532:J549" si="205">I532*H532</f>
        <v>114</v>
      </c>
      <c r="K532" s="41">
        <f t="shared" ref="K532:K549" si="206">L532*$J532</f>
        <v>114</v>
      </c>
      <c r="L532" s="42">
        <v>1</v>
      </c>
      <c r="M532" s="41">
        <f t="shared" ref="M532:M549" si="207">N532*$J532</f>
        <v>114</v>
      </c>
      <c r="N532" s="42">
        <v>1</v>
      </c>
      <c r="O532" s="41">
        <f t="shared" ref="O532:O549" si="208">P532*$J532</f>
        <v>114</v>
      </c>
      <c r="P532" s="42">
        <v>1</v>
      </c>
      <c r="Q532" s="41">
        <f t="shared" ref="Q532:Q549" si="209">R532*$J532</f>
        <v>34.199999999999996</v>
      </c>
      <c r="R532" s="42">
        <v>0.3</v>
      </c>
      <c r="S532" s="41">
        <f t="shared" ref="S532:S549" si="210">T532*$J532</f>
        <v>0</v>
      </c>
      <c r="T532" s="42"/>
      <c r="U532" s="41">
        <f t="shared" ref="U532:U549" si="211">V532*$J532</f>
        <v>0</v>
      </c>
      <c r="V532" s="47"/>
      <c r="W532" s="74"/>
      <c r="X532" s="74"/>
      <c r="Y532" s="41">
        <f t="shared" si="183"/>
        <v>0</v>
      </c>
      <c r="Z532" s="42"/>
      <c r="AA532" s="16"/>
      <c r="AB532" s="17"/>
      <c r="AC532" s="41">
        <f t="shared" ref="AC532:AC595" si="212">AD532*$J532</f>
        <v>0</v>
      </c>
      <c r="AD532" s="42"/>
      <c r="AE532" s="42"/>
      <c r="AF532" s="75">
        <f>Table1[[#This Row],[Column33]]*Table1[[#This Row],[Column10]]</f>
        <v>0</v>
      </c>
      <c r="AG532" s="42"/>
      <c r="AH532" s="73"/>
    </row>
    <row r="533" spans="1:34" s="5" customFormat="1" ht="47.25" customHeight="1">
      <c r="A533" s="71"/>
      <c r="B533" s="43"/>
      <c r="C533" s="43" t="s">
        <v>350</v>
      </c>
      <c r="D533" s="35" t="s">
        <v>358</v>
      </c>
      <c r="E533" s="35" t="s">
        <v>394</v>
      </c>
      <c r="F533" s="35" t="s">
        <v>338</v>
      </c>
      <c r="G533" s="35"/>
      <c r="H533" s="104">
        <v>3</v>
      </c>
      <c r="I533" s="104">
        <v>113.5</v>
      </c>
      <c r="J533" s="35">
        <f t="shared" si="205"/>
        <v>340.5</v>
      </c>
      <c r="K533" s="41">
        <f t="shared" si="206"/>
        <v>340.5</v>
      </c>
      <c r="L533" s="42">
        <v>1</v>
      </c>
      <c r="M533" s="41">
        <f t="shared" si="207"/>
        <v>340.5</v>
      </c>
      <c r="N533" s="42">
        <v>1</v>
      </c>
      <c r="O533" s="41">
        <f t="shared" si="208"/>
        <v>340.5</v>
      </c>
      <c r="P533" s="42">
        <v>1</v>
      </c>
      <c r="Q533" s="41">
        <f t="shared" si="209"/>
        <v>102.14999999999999</v>
      </c>
      <c r="R533" s="42">
        <v>0.3</v>
      </c>
      <c r="S533" s="41">
        <f t="shared" si="210"/>
        <v>0</v>
      </c>
      <c r="T533" s="42"/>
      <c r="U533" s="41">
        <f t="shared" si="211"/>
        <v>0</v>
      </c>
      <c r="V533" s="47"/>
      <c r="W533" s="74"/>
      <c r="X533" s="74"/>
      <c r="Y533" s="41">
        <f t="shared" si="183"/>
        <v>0</v>
      </c>
      <c r="Z533" s="42"/>
      <c r="AA533" s="16"/>
      <c r="AB533" s="17"/>
      <c r="AC533" s="41">
        <f t="shared" si="212"/>
        <v>0</v>
      </c>
      <c r="AD533" s="42"/>
      <c r="AE533" s="42"/>
      <c r="AF533" s="75">
        <f>Table1[[#This Row],[Column33]]*Table1[[#This Row],[Column10]]</f>
        <v>0</v>
      </c>
      <c r="AG533" s="42"/>
      <c r="AH533" s="73"/>
    </row>
    <row r="534" spans="1:34" s="5" customFormat="1" ht="47.25" customHeight="1">
      <c r="A534" s="71"/>
      <c r="B534" s="43"/>
      <c r="C534" s="43" t="s">
        <v>350</v>
      </c>
      <c r="D534" s="35" t="s">
        <v>358</v>
      </c>
      <c r="E534" s="35" t="s">
        <v>395</v>
      </c>
      <c r="F534" s="35" t="s">
        <v>338</v>
      </c>
      <c r="G534" s="35"/>
      <c r="H534" s="104">
        <v>1</v>
      </c>
      <c r="I534" s="104">
        <v>81.8</v>
      </c>
      <c r="J534" s="35">
        <f t="shared" si="205"/>
        <v>81.8</v>
      </c>
      <c r="K534" s="41">
        <f t="shared" si="206"/>
        <v>81.8</v>
      </c>
      <c r="L534" s="42">
        <v>1</v>
      </c>
      <c r="M534" s="41">
        <f t="shared" si="207"/>
        <v>81.8</v>
      </c>
      <c r="N534" s="42">
        <v>1</v>
      </c>
      <c r="O534" s="41">
        <f t="shared" si="208"/>
        <v>81.8</v>
      </c>
      <c r="P534" s="42">
        <v>1</v>
      </c>
      <c r="Q534" s="41">
        <f t="shared" si="209"/>
        <v>24.54</v>
      </c>
      <c r="R534" s="42">
        <v>0.3</v>
      </c>
      <c r="S534" s="41">
        <f t="shared" si="210"/>
        <v>0</v>
      </c>
      <c r="T534" s="42"/>
      <c r="U534" s="41">
        <f t="shared" si="211"/>
        <v>0</v>
      </c>
      <c r="V534" s="47"/>
      <c r="W534" s="74"/>
      <c r="X534" s="74"/>
      <c r="Y534" s="41">
        <f t="shared" si="183"/>
        <v>0</v>
      </c>
      <c r="Z534" s="42"/>
      <c r="AA534" s="16"/>
      <c r="AB534" s="17"/>
      <c r="AC534" s="41">
        <f t="shared" si="212"/>
        <v>0</v>
      </c>
      <c r="AD534" s="42"/>
      <c r="AE534" s="42"/>
      <c r="AF534" s="75">
        <f>Table1[[#This Row],[Column33]]*Table1[[#This Row],[Column10]]</f>
        <v>0</v>
      </c>
      <c r="AG534" s="42"/>
      <c r="AH534" s="73"/>
    </row>
    <row r="535" spans="1:34" s="5" customFormat="1" ht="47.25" customHeight="1">
      <c r="A535" s="71"/>
      <c r="B535" s="43"/>
      <c r="C535" s="43" t="s">
        <v>350</v>
      </c>
      <c r="D535" s="35" t="s">
        <v>358</v>
      </c>
      <c r="E535" s="35" t="s">
        <v>396</v>
      </c>
      <c r="F535" s="35" t="s">
        <v>338</v>
      </c>
      <c r="G535" s="35"/>
      <c r="H535" s="104">
        <v>1</v>
      </c>
      <c r="I535" s="104">
        <v>86.4</v>
      </c>
      <c r="J535" s="35">
        <f t="shared" si="205"/>
        <v>86.4</v>
      </c>
      <c r="K535" s="41">
        <f t="shared" si="206"/>
        <v>86.4</v>
      </c>
      <c r="L535" s="42">
        <v>1</v>
      </c>
      <c r="M535" s="41">
        <f t="shared" si="207"/>
        <v>86.4</v>
      </c>
      <c r="N535" s="42">
        <v>1</v>
      </c>
      <c r="O535" s="41">
        <f t="shared" si="208"/>
        <v>86.4</v>
      </c>
      <c r="P535" s="42">
        <v>1</v>
      </c>
      <c r="Q535" s="41">
        <f t="shared" si="209"/>
        <v>25.92</v>
      </c>
      <c r="R535" s="42">
        <v>0.3</v>
      </c>
      <c r="S535" s="41">
        <f t="shared" si="210"/>
        <v>0</v>
      </c>
      <c r="T535" s="42"/>
      <c r="U535" s="41">
        <f t="shared" si="211"/>
        <v>0</v>
      </c>
      <c r="V535" s="47"/>
      <c r="W535" s="74"/>
      <c r="X535" s="74"/>
      <c r="Y535" s="41">
        <f t="shared" si="183"/>
        <v>0</v>
      </c>
      <c r="Z535" s="42"/>
      <c r="AA535" s="16"/>
      <c r="AB535" s="17"/>
      <c r="AC535" s="41">
        <f t="shared" si="212"/>
        <v>0</v>
      </c>
      <c r="AD535" s="42"/>
      <c r="AE535" s="42"/>
      <c r="AF535" s="75">
        <f>Table1[[#This Row],[Column33]]*Table1[[#This Row],[Column10]]</f>
        <v>0</v>
      </c>
      <c r="AG535" s="42"/>
      <c r="AH535" s="73"/>
    </row>
    <row r="536" spans="1:34" s="5" customFormat="1" ht="47.25" customHeight="1">
      <c r="A536" s="71"/>
      <c r="B536" s="43"/>
      <c r="C536" s="43" t="s">
        <v>350</v>
      </c>
      <c r="D536" s="35" t="s">
        <v>358</v>
      </c>
      <c r="E536" s="35" t="s">
        <v>397</v>
      </c>
      <c r="F536" s="35" t="s">
        <v>338</v>
      </c>
      <c r="G536" s="35"/>
      <c r="H536" s="104">
        <v>1</v>
      </c>
      <c r="I536" s="104">
        <v>56.5</v>
      </c>
      <c r="J536" s="35">
        <f t="shared" si="205"/>
        <v>56.5</v>
      </c>
      <c r="K536" s="41">
        <f t="shared" si="206"/>
        <v>56.5</v>
      </c>
      <c r="L536" s="42">
        <v>1</v>
      </c>
      <c r="M536" s="41">
        <f t="shared" si="207"/>
        <v>56.5</v>
      </c>
      <c r="N536" s="42">
        <v>1</v>
      </c>
      <c r="O536" s="41">
        <f t="shared" si="208"/>
        <v>56.5</v>
      </c>
      <c r="P536" s="42">
        <v>1</v>
      </c>
      <c r="Q536" s="41">
        <f t="shared" si="209"/>
        <v>16.95</v>
      </c>
      <c r="R536" s="42">
        <v>0.3</v>
      </c>
      <c r="S536" s="41">
        <f t="shared" si="210"/>
        <v>0</v>
      </c>
      <c r="T536" s="42"/>
      <c r="U536" s="41">
        <f t="shared" si="211"/>
        <v>0</v>
      </c>
      <c r="V536" s="47"/>
      <c r="W536" s="74"/>
      <c r="X536" s="74"/>
      <c r="Y536" s="41">
        <f t="shared" si="183"/>
        <v>0</v>
      </c>
      <c r="Z536" s="42"/>
      <c r="AA536" s="16"/>
      <c r="AB536" s="17"/>
      <c r="AC536" s="41">
        <f t="shared" si="212"/>
        <v>0</v>
      </c>
      <c r="AD536" s="42"/>
      <c r="AE536" s="42"/>
      <c r="AF536" s="75">
        <f>Table1[[#This Row],[Column33]]*Table1[[#This Row],[Column10]]</f>
        <v>0</v>
      </c>
      <c r="AG536" s="42"/>
      <c r="AH536" s="73"/>
    </row>
    <row r="537" spans="1:34" s="5" customFormat="1" ht="47.25" customHeight="1">
      <c r="A537" s="71"/>
      <c r="B537" s="43"/>
      <c r="C537" s="43" t="s">
        <v>350</v>
      </c>
      <c r="D537" s="35" t="s">
        <v>358</v>
      </c>
      <c r="E537" s="35" t="s">
        <v>398</v>
      </c>
      <c r="F537" s="35" t="s">
        <v>338</v>
      </c>
      <c r="G537" s="35"/>
      <c r="H537" s="104">
        <v>1</v>
      </c>
      <c r="I537" s="104">
        <v>57.8</v>
      </c>
      <c r="J537" s="35">
        <f t="shared" si="205"/>
        <v>57.8</v>
      </c>
      <c r="K537" s="41">
        <f t="shared" si="206"/>
        <v>57.8</v>
      </c>
      <c r="L537" s="42">
        <v>1</v>
      </c>
      <c r="M537" s="41">
        <f t="shared" si="207"/>
        <v>57.8</v>
      </c>
      <c r="N537" s="42">
        <v>1</v>
      </c>
      <c r="O537" s="41">
        <f t="shared" si="208"/>
        <v>57.8</v>
      </c>
      <c r="P537" s="42">
        <v>1</v>
      </c>
      <c r="Q537" s="41">
        <f t="shared" si="209"/>
        <v>17.34</v>
      </c>
      <c r="R537" s="42">
        <v>0.3</v>
      </c>
      <c r="S537" s="41">
        <f t="shared" si="210"/>
        <v>0</v>
      </c>
      <c r="T537" s="42"/>
      <c r="U537" s="41">
        <f t="shared" si="211"/>
        <v>0</v>
      </c>
      <c r="V537" s="47"/>
      <c r="W537" s="74"/>
      <c r="X537" s="74"/>
      <c r="Y537" s="41">
        <f t="shared" si="183"/>
        <v>0</v>
      </c>
      <c r="Z537" s="42"/>
      <c r="AA537" s="16"/>
      <c r="AB537" s="17"/>
      <c r="AC537" s="41">
        <f t="shared" si="212"/>
        <v>0</v>
      </c>
      <c r="AD537" s="42"/>
      <c r="AE537" s="42"/>
      <c r="AF537" s="75">
        <f>Table1[[#This Row],[Column33]]*Table1[[#This Row],[Column10]]</f>
        <v>0</v>
      </c>
      <c r="AG537" s="42"/>
      <c r="AH537" s="73"/>
    </row>
    <row r="538" spans="1:34" s="5" customFormat="1" ht="47.25" customHeight="1">
      <c r="A538" s="71"/>
      <c r="B538" s="43"/>
      <c r="C538" s="43" t="s">
        <v>350</v>
      </c>
      <c r="D538" s="35" t="s">
        <v>358</v>
      </c>
      <c r="E538" s="35" t="s">
        <v>399</v>
      </c>
      <c r="F538" s="35" t="s">
        <v>338</v>
      </c>
      <c r="G538" s="35"/>
      <c r="H538" s="104">
        <v>1</v>
      </c>
      <c r="I538" s="104">
        <v>58.2</v>
      </c>
      <c r="J538" s="35">
        <f t="shared" si="205"/>
        <v>58.2</v>
      </c>
      <c r="K538" s="41">
        <f t="shared" si="206"/>
        <v>58.2</v>
      </c>
      <c r="L538" s="42">
        <v>1</v>
      </c>
      <c r="M538" s="41">
        <f t="shared" si="207"/>
        <v>58.2</v>
      </c>
      <c r="N538" s="42">
        <v>1</v>
      </c>
      <c r="O538" s="41">
        <f t="shared" si="208"/>
        <v>58.2</v>
      </c>
      <c r="P538" s="42">
        <v>1</v>
      </c>
      <c r="Q538" s="41">
        <f t="shared" si="209"/>
        <v>17.46</v>
      </c>
      <c r="R538" s="42">
        <v>0.3</v>
      </c>
      <c r="S538" s="41">
        <f t="shared" si="210"/>
        <v>0</v>
      </c>
      <c r="T538" s="42"/>
      <c r="U538" s="41">
        <f t="shared" si="211"/>
        <v>0</v>
      </c>
      <c r="V538" s="47"/>
      <c r="W538" s="74"/>
      <c r="X538" s="74"/>
      <c r="Y538" s="41">
        <f t="shared" ref="Y538:Y601" si="213">Z538*$J538</f>
        <v>0</v>
      </c>
      <c r="Z538" s="42"/>
      <c r="AA538" s="16"/>
      <c r="AB538" s="17"/>
      <c r="AC538" s="41">
        <f t="shared" si="212"/>
        <v>0</v>
      </c>
      <c r="AD538" s="42"/>
      <c r="AE538" s="42"/>
      <c r="AF538" s="75">
        <f>Table1[[#This Row],[Column33]]*Table1[[#This Row],[Column10]]</f>
        <v>0</v>
      </c>
      <c r="AG538" s="42"/>
      <c r="AH538" s="73"/>
    </row>
    <row r="539" spans="1:34" s="5" customFormat="1" ht="47.25" customHeight="1">
      <c r="A539" s="71"/>
      <c r="B539" s="43"/>
      <c r="C539" s="43" t="s">
        <v>350</v>
      </c>
      <c r="D539" s="35" t="s">
        <v>358</v>
      </c>
      <c r="E539" s="35" t="s">
        <v>400</v>
      </c>
      <c r="F539" s="35" t="s">
        <v>338</v>
      </c>
      <c r="G539" s="35"/>
      <c r="H539" s="104">
        <v>1</v>
      </c>
      <c r="I539" s="104">
        <v>43.2</v>
      </c>
      <c r="J539" s="35">
        <f t="shared" si="205"/>
        <v>43.2</v>
      </c>
      <c r="K539" s="41">
        <f t="shared" si="206"/>
        <v>43.2</v>
      </c>
      <c r="L539" s="42">
        <v>1</v>
      </c>
      <c r="M539" s="41">
        <f t="shared" si="207"/>
        <v>43.2</v>
      </c>
      <c r="N539" s="42">
        <v>1</v>
      </c>
      <c r="O539" s="41">
        <f t="shared" si="208"/>
        <v>43.2</v>
      </c>
      <c r="P539" s="42">
        <v>1</v>
      </c>
      <c r="Q539" s="41">
        <f t="shared" si="209"/>
        <v>12.96</v>
      </c>
      <c r="R539" s="42">
        <v>0.3</v>
      </c>
      <c r="S539" s="41">
        <f t="shared" si="210"/>
        <v>0</v>
      </c>
      <c r="T539" s="42"/>
      <c r="U539" s="41">
        <f t="shared" si="211"/>
        <v>0</v>
      </c>
      <c r="V539" s="47"/>
      <c r="W539" s="74"/>
      <c r="X539" s="74"/>
      <c r="Y539" s="41">
        <f t="shared" si="213"/>
        <v>0</v>
      </c>
      <c r="Z539" s="42"/>
      <c r="AA539" s="16"/>
      <c r="AB539" s="17"/>
      <c r="AC539" s="41">
        <f t="shared" si="212"/>
        <v>0</v>
      </c>
      <c r="AD539" s="42"/>
      <c r="AE539" s="42"/>
      <c r="AF539" s="75">
        <f>Table1[[#This Row],[Column33]]*Table1[[#This Row],[Column10]]</f>
        <v>0</v>
      </c>
      <c r="AG539" s="42"/>
      <c r="AH539" s="73"/>
    </row>
    <row r="540" spans="1:34" s="5" customFormat="1" ht="47.25" customHeight="1">
      <c r="A540" s="71"/>
      <c r="B540" s="43"/>
      <c r="C540" s="43" t="s">
        <v>350</v>
      </c>
      <c r="D540" s="35" t="s">
        <v>358</v>
      </c>
      <c r="E540" s="35" t="s">
        <v>401</v>
      </c>
      <c r="F540" s="35" t="s">
        <v>338</v>
      </c>
      <c r="G540" s="35"/>
      <c r="H540" s="104">
        <v>1</v>
      </c>
      <c r="I540" s="104">
        <v>43.8</v>
      </c>
      <c r="J540" s="35">
        <f t="shared" si="205"/>
        <v>43.8</v>
      </c>
      <c r="K540" s="41">
        <f t="shared" si="206"/>
        <v>43.8</v>
      </c>
      <c r="L540" s="42">
        <v>1</v>
      </c>
      <c r="M540" s="41">
        <f t="shared" si="207"/>
        <v>43.8</v>
      </c>
      <c r="N540" s="42">
        <v>1</v>
      </c>
      <c r="O540" s="41">
        <f t="shared" si="208"/>
        <v>43.8</v>
      </c>
      <c r="P540" s="42">
        <v>1</v>
      </c>
      <c r="Q540" s="41">
        <f t="shared" si="209"/>
        <v>13.139999999999999</v>
      </c>
      <c r="R540" s="42">
        <v>0.3</v>
      </c>
      <c r="S540" s="41">
        <f t="shared" si="210"/>
        <v>0</v>
      </c>
      <c r="T540" s="42"/>
      <c r="U540" s="41">
        <f t="shared" si="211"/>
        <v>0</v>
      </c>
      <c r="V540" s="47"/>
      <c r="W540" s="74"/>
      <c r="X540" s="74"/>
      <c r="Y540" s="41">
        <f t="shared" si="213"/>
        <v>0</v>
      </c>
      <c r="Z540" s="42"/>
      <c r="AA540" s="16"/>
      <c r="AB540" s="17"/>
      <c r="AC540" s="41">
        <f t="shared" si="212"/>
        <v>0</v>
      </c>
      <c r="AD540" s="42"/>
      <c r="AE540" s="42"/>
      <c r="AF540" s="75">
        <f>Table1[[#This Row],[Column33]]*Table1[[#This Row],[Column10]]</f>
        <v>0</v>
      </c>
      <c r="AG540" s="42"/>
      <c r="AH540" s="73"/>
    </row>
    <row r="541" spans="1:34" s="5" customFormat="1" ht="47.25" customHeight="1">
      <c r="A541" s="71"/>
      <c r="B541" s="43"/>
      <c r="C541" s="43" t="s">
        <v>350</v>
      </c>
      <c r="D541" s="35" t="s">
        <v>358</v>
      </c>
      <c r="E541" s="35" t="s">
        <v>402</v>
      </c>
      <c r="F541" s="35" t="s">
        <v>338</v>
      </c>
      <c r="G541" s="35"/>
      <c r="H541" s="104">
        <v>1</v>
      </c>
      <c r="I541" s="104">
        <v>44</v>
      </c>
      <c r="J541" s="35">
        <f t="shared" si="205"/>
        <v>44</v>
      </c>
      <c r="K541" s="41">
        <f t="shared" si="206"/>
        <v>44</v>
      </c>
      <c r="L541" s="42">
        <v>1</v>
      </c>
      <c r="M541" s="41">
        <f t="shared" si="207"/>
        <v>44</v>
      </c>
      <c r="N541" s="42">
        <v>1</v>
      </c>
      <c r="O541" s="41">
        <f t="shared" si="208"/>
        <v>44</v>
      </c>
      <c r="P541" s="42">
        <v>1</v>
      </c>
      <c r="Q541" s="41">
        <f t="shared" si="209"/>
        <v>13.2</v>
      </c>
      <c r="R541" s="42">
        <v>0.3</v>
      </c>
      <c r="S541" s="41">
        <f t="shared" si="210"/>
        <v>0</v>
      </c>
      <c r="T541" s="42"/>
      <c r="U541" s="41">
        <f t="shared" si="211"/>
        <v>0</v>
      </c>
      <c r="V541" s="47"/>
      <c r="W541" s="74"/>
      <c r="X541" s="74"/>
      <c r="Y541" s="41">
        <f t="shared" si="213"/>
        <v>0</v>
      </c>
      <c r="Z541" s="42"/>
      <c r="AA541" s="16"/>
      <c r="AB541" s="17"/>
      <c r="AC541" s="41">
        <f t="shared" si="212"/>
        <v>0</v>
      </c>
      <c r="AD541" s="42"/>
      <c r="AE541" s="42"/>
      <c r="AF541" s="75">
        <f>Table1[[#This Row],[Column33]]*Table1[[#This Row],[Column10]]</f>
        <v>0</v>
      </c>
      <c r="AG541" s="42"/>
      <c r="AH541" s="73"/>
    </row>
    <row r="542" spans="1:34" s="5" customFormat="1" ht="47.25" customHeight="1">
      <c r="A542" s="71"/>
      <c r="B542" s="43"/>
      <c r="C542" s="43" t="s">
        <v>350</v>
      </c>
      <c r="D542" s="35" t="s">
        <v>358</v>
      </c>
      <c r="E542" s="35" t="s">
        <v>403</v>
      </c>
      <c r="F542" s="35" t="s">
        <v>338</v>
      </c>
      <c r="G542" s="35"/>
      <c r="H542" s="104">
        <v>1</v>
      </c>
      <c r="I542" s="104">
        <v>47.4</v>
      </c>
      <c r="J542" s="35">
        <f t="shared" si="205"/>
        <v>47.4</v>
      </c>
      <c r="K542" s="41">
        <f t="shared" si="206"/>
        <v>47.4</v>
      </c>
      <c r="L542" s="42">
        <v>1</v>
      </c>
      <c r="M542" s="41">
        <f t="shared" si="207"/>
        <v>47.4</v>
      </c>
      <c r="N542" s="42">
        <v>1</v>
      </c>
      <c r="O542" s="41">
        <f t="shared" si="208"/>
        <v>47.4</v>
      </c>
      <c r="P542" s="42">
        <v>1</v>
      </c>
      <c r="Q542" s="41">
        <f t="shared" si="209"/>
        <v>14.219999999999999</v>
      </c>
      <c r="R542" s="42">
        <v>0.3</v>
      </c>
      <c r="S542" s="41">
        <f t="shared" si="210"/>
        <v>0</v>
      </c>
      <c r="T542" s="42"/>
      <c r="U542" s="41">
        <f t="shared" si="211"/>
        <v>0</v>
      </c>
      <c r="V542" s="47"/>
      <c r="W542" s="74"/>
      <c r="X542" s="74"/>
      <c r="Y542" s="41">
        <f t="shared" si="213"/>
        <v>0</v>
      </c>
      <c r="Z542" s="42"/>
      <c r="AA542" s="16"/>
      <c r="AB542" s="17"/>
      <c r="AC542" s="41">
        <f t="shared" si="212"/>
        <v>0</v>
      </c>
      <c r="AD542" s="42"/>
      <c r="AE542" s="42"/>
      <c r="AF542" s="75">
        <f>Table1[[#This Row],[Column33]]*Table1[[#This Row],[Column10]]</f>
        <v>0</v>
      </c>
      <c r="AG542" s="42"/>
      <c r="AH542" s="73"/>
    </row>
    <row r="543" spans="1:34" s="5" customFormat="1" ht="47.25" customHeight="1">
      <c r="A543" s="71"/>
      <c r="B543" s="43"/>
      <c r="C543" s="43" t="s">
        <v>350</v>
      </c>
      <c r="D543" s="35" t="s">
        <v>358</v>
      </c>
      <c r="E543" s="35" t="s">
        <v>404</v>
      </c>
      <c r="F543" s="35" t="s">
        <v>338</v>
      </c>
      <c r="G543" s="35"/>
      <c r="H543" s="104">
        <v>2</v>
      </c>
      <c r="I543" s="104">
        <v>43.3</v>
      </c>
      <c r="J543" s="35">
        <f t="shared" si="205"/>
        <v>86.6</v>
      </c>
      <c r="K543" s="41">
        <f t="shared" si="206"/>
        <v>86.6</v>
      </c>
      <c r="L543" s="42">
        <v>1</v>
      </c>
      <c r="M543" s="41">
        <f t="shared" si="207"/>
        <v>86.6</v>
      </c>
      <c r="N543" s="42">
        <v>1</v>
      </c>
      <c r="O543" s="41">
        <f t="shared" si="208"/>
        <v>86.6</v>
      </c>
      <c r="P543" s="42">
        <v>1</v>
      </c>
      <c r="Q543" s="41">
        <f t="shared" si="209"/>
        <v>25.979999999999997</v>
      </c>
      <c r="R543" s="42">
        <v>0.3</v>
      </c>
      <c r="S543" s="41">
        <f t="shared" si="210"/>
        <v>0</v>
      </c>
      <c r="T543" s="42"/>
      <c r="U543" s="41">
        <f t="shared" si="211"/>
        <v>0</v>
      </c>
      <c r="V543" s="47"/>
      <c r="W543" s="74"/>
      <c r="X543" s="74"/>
      <c r="Y543" s="41">
        <f t="shared" si="213"/>
        <v>0</v>
      </c>
      <c r="Z543" s="42"/>
      <c r="AA543" s="16"/>
      <c r="AB543" s="17"/>
      <c r="AC543" s="41">
        <f t="shared" si="212"/>
        <v>0</v>
      </c>
      <c r="AD543" s="42"/>
      <c r="AE543" s="42"/>
      <c r="AF543" s="75">
        <f>Table1[[#This Row],[Column33]]*Table1[[#This Row],[Column10]]</f>
        <v>0</v>
      </c>
      <c r="AG543" s="42"/>
      <c r="AH543" s="73"/>
    </row>
    <row r="544" spans="1:34" s="5" customFormat="1" ht="47.25" customHeight="1">
      <c r="A544" s="71"/>
      <c r="B544" s="43"/>
      <c r="C544" s="43" t="s">
        <v>350</v>
      </c>
      <c r="D544" s="35" t="s">
        <v>358</v>
      </c>
      <c r="E544" s="35" t="s">
        <v>405</v>
      </c>
      <c r="F544" s="35" t="s">
        <v>338</v>
      </c>
      <c r="G544" s="35"/>
      <c r="H544" s="104">
        <v>1</v>
      </c>
      <c r="I544" s="104">
        <v>25.1</v>
      </c>
      <c r="J544" s="35">
        <f t="shared" si="205"/>
        <v>25.1</v>
      </c>
      <c r="K544" s="41">
        <f t="shared" si="206"/>
        <v>25.1</v>
      </c>
      <c r="L544" s="42">
        <v>1</v>
      </c>
      <c r="M544" s="41">
        <f t="shared" si="207"/>
        <v>25.1</v>
      </c>
      <c r="N544" s="42">
        <v>1</v>
      </c>
      <c r="O544" s="41">
        <f t="shared" si="208"/>
        <v>25.1</v>
      </c>
      <c r="P544" s="42">
        <v>1</v>
      </c>
      <c r="Q544" s="41">
        <f t="shared" si="209"/>
        <v>7.53</v>
      </c>
      <c r="R544" s="42">
        <v>0.3</v>
      </c>
      <c r="S544" s="41">
        <f t="shared" si="210"/>
        <v>0</v>
      </c>
      <c r="T544" s="42"/>
      <c r="U544" s="41">
        <f t="shared" si="211"/>
        <v>0</v>
      </c>
      <c r="V544" s="47"/>
      <c r="W544" s="74"/>
      <c r="X544" s="74"/>
      <c r="Y544" s="41">
        <f t="shared" si="213"/>
        <v>0</v>
      </c>
      <c r="Z544" s="42"/>
      <c r="AA544" s="16"/>
      <c r="AB544" s="17"/>
      <c r="AC544" s="41">
        <f t="shared" si="212"/>
        <v>0</v>
      </c>
      <c r="AD544" s="42"/>
      <c r="AE544" s="42"/>
      <c r="AF544" s="75">
        <f>Table1[[#This Row],[Column33]]*Table1[[#This Row],[Column10]]</f>
        <v>0</v>
      </c>
      <c r="AG544" s="42"/>
      <c r="AH544" s="73"/>
    </row>
    <row r="545" spans="1:34" s="5" customFormat="1" ht="47.25" customHeight="1">
      <c r="A545" s="71"/>
      <c r="B545" s="43"/>
      <c r="C545" s="43" t="s">
        <v>350</v>
      </c>
      <c r="D545" s="35" t="s">
        <v>358</v>
      </c>
      <c r="E545" s="35" t="s">
        <v>406</v>
      </c>
      <c r="F545" s="35" t="s">
        <v>338</v>
      </c>
      <c r="G545" s="35"/>
      <c r="H545" s="104">
        <v>1</v>
      </c>
      <c r="I545" s="104">
        <v>22.1</v>
      </c>
      <c r="J545" s="35">
        <f t="shared" si="205"/>
        <v>22.1</v>
      </c>
      <c r="K545" s="41">
        <f t="shared" si="206"/>
        <v>22.1</v>
      </c>
      <c r="L545" s="42">
        <v>1</v>
      </c>
      <c r="M545" s="41">
        <f t="shared" si="207"/>
        <v>22.1</v>
      </c>
      <c r="N545" s="42">
        <v>1</v>
      </c>
      <c r="O545" s="41">
        <f t="shared" si="208"/>
        <v>22.1</v>
      </c>
      <c r="P545" s="42">
        <v>1</v>
      </c>
      <c r="Q545" s="41">
        <f t="shared" si="209"/>
        <v>6.63</v>
      </c>
      <c r="R545" s="42">
        <v>0.3</v>
      </c>
      <c r="S545" s="41">
        <f t="shared" si="210"/>
        <v>0</v>
      </c>
      <c r="T545" s="42"/>
      <c r="U545" s="41">
        <f t="shared" si="211"/>
        <v>0</v>
      </c>
      <c r="V545" s="47"/>
      <c r="W545" s="74"/>
      <c r="X545" s="74"/>
      <c r="Y545" s="41">
        <f t="shared" si="213"/>
        <v>0</v>
      </c>
      <c r="Z545" s="42"/>
      <c r="AA545" s="16"/>
      <c r="AB545" s="17"/>
      <c r="AC545" s="41">
        <f t="shared" si="212"/>
        <v>0</v>
      </c>
      <c r="AD545" s="42"/>
      <c r="AE545" s="42"/>
      <c r="AF545" s="75">
        <f>Table1[[#This Row],[Column33]]*Table1[[#This Row],[Column10]]</f>
        <v>0</v>
      </c>
      <c r="AG545" s="42"/>
      <c r="AH545" s="73"/>
    </row>
    <row r="546" spans="1:34" s="5" customFormat="1" ht="47.25" customHeight="1">
      <c r="A546" s="71"/>
      <c r="B546" s="43"/>
      <c r="C546" s="43" t="s">
        <v>350</v>
      </c>
      <c r="D546" s="35" t="s">
        <v>358</v>
      </c>
      <c r="E546" s="35" t="s">
        <v>407</v>
      </c>
      <c r="F546" s="35" t="s">
        <v>338</v>
      </c>
      <c r="G546" s="35"/>
      <c r="H546" s="104">
        <v>1</v>
      </c>
      <c r="I546" s="104">
        <v>23.2</v>
      </c>
      <c r="J546" s="35">
        <f t="shared" si="205"/>
        <v>23.2</v>
      </c>
      <c r="K546" s="41">
        <f t="shared" si="206"/>
        <v>23.2</v>
      </c>
      <c r="L546" s="42">
        <v>1</v>
      </c>
      <c r="M546" s="41">
        <f t="shared" si="207"/>
        <v>23.2</v>
      </c>
      <c r="N546" s="42">
        <v>1</v>
      </c>
      <c r="O546" s="41">
        <f t="shared" si="208"/>
        <v>23.2</v>
      </c>
      <c r="P546" s="42">
        <v>1</v>
      </c>
      <c r="Q546" s="41">
        <f t="shared" si="209"/>
        <v>6.96</v>
      </c>
      <c r="R546" s="42">
        <v>0.3</v>
      </c>
      <c r="S546" s="41">
        <f t="shared" si="210"/>
        <v>0</v>
      </c>
      <c r="T546" s="42"/>
      <c r="U546" s="41">
        <f t="shared" si="211"/>
        <v>0</v>
      </c>
      <c r="V546" s="47"/>
      <c r="W546" s="74"/>
      <c r="X546" s="74"/>
      <c r="Y546" s="41">
        <f t="shared" si="213"/>
        <v>0</v>
      </c>
      <c r="Z546" s="42"/>
      <c r="AA546" s="16"/>
      <c r="AB546" s="17"/>
      <c r="AC546" s="41">
        <f t="shared" si="212"/>
        <v>0</v>
      </c>
      <c r="AD546" s="42"/>
      <c r="AE546" s="42"/>
      <c r="AF546" s="75">
        <f>Table1[[#This Row],[Column33]]*Table1[[#This Row],[Column10]]</f>
        <v>0</v>
      </c>
      <c r="AG546" s="42"/>
      <c r="AH546" s="73"/>
    </row>
    <row r="547" spans="1:34" s="5" customFormat="1" ht="47.25" customHeight="1">
      <c r="A547" s="71"/>
      <c r="B547" s="43"/>
      <c r="C547" s="43" t="s">
        <v>350</v>
      </c>
      <c r="D547" s="35" t="s">
        <v>358</v>
      </c>
      <c r="E547" s="35" t="s">
        <v>408</v>
      </c>
      <c r="F547" s="35" t="s">
        <v>338</v>
      </c>
      <c r="G547" s="35"/>
      <c r="H547" s="104">
        <v>1</v>
      </c>
      <c r="I547" s="104">
        <v>25.7</v>
      </c>
      <c r="J547" s="35">
        <f t="shared" si="205"/>
        <v>25.7</v>
      </c>
      <c r="K547" s="41">
        <f t="shared" si="206"/>
        <v>25.7</v>
      </c>
      <c r="L547" s="42">
        <v>1</v>
      </c>
      <c r="M547" s="41">
        <f t="shared" si="207"/>
        <v>25.7</v>
      </c>
      <c r="N547" s="42">
        <v>1</v>
      </c>
      <c r="O547" s="41">
        <f t="shared" si="208"/>
        <v>25.7</v>
      </c>
      <c r="P547" s="42">
        <v>1</v>
      </c>
      <c r="Q547" s="41">
        <f t="shared" si="209"/>
        <v>7.7099999999999991</v>
      </c>
      <c r="R547" s="42">
        <v>0.3</v>
      </c>
      <c r="S547" s="41">
        <f t="shared" si="210"/>
        <v>0</v>
      </c>
      <c r="T547" s="42"/>
      <c r="U547" s="41">
        <f t="shared" si="211"/>
        <v>0</v>
      </c>
      <c r="V547" s="47"/>
      <c r="W547" s="74"/>
      <c r="X547" s="74"/>
      <c r="Y547" s="41">
        <f t="shared" si="213"/>
        <v>0</v>
      </c>
      <c r="Z547" s="42"/>
      <c r="AA547" s="16"/>
      <c r="AB547" s="17"/>
      <c r="AC547" s="41">
        <f t="shared" si="212"/>
        <v>0</v>
      </c>
      <c r="AD547" s="42"/>
      <c r="AE547" s="42"/>
      <c r="AF547" s="75">
        <f>Table1[[#This Row],[Column33]]*Table1[[#This Row],[Column10]]</f>
        <v>0</v>
      </c>
      <c r="AG547" s="42"/>
      <c r="AH547" s="73"/>
    </row>
    <row r="548" spans="1:34" s="5" customFormat="1" ht="47.25" customHeight="1">
      <c r="A548" s="71"/>
      <c r="B548" s="43"/>
      <c r="C548" s="43" t="s">
        <v>350</v>
      </c>
      <c r="D548" s="35" t="s">
        <v>358</v>
      </c>
      <c r="E548" s="35" t="s">
        <v>409</v>
      </c>
      <c r="F548" s="35" t="s">
        <v>338</v>
      </c>
      <c r="G548" s="35"/>
      <c r="H548" s="104">
        <v>1</v>
      </c>
      <c r="I548" s="104">
        <v>23.2</v>
      </c>
      <c r="J548" s="35">
        <f t="shared" si="205"/>
        <v>23.2</v>
      </c>
      <c r="K548" s="41">
        <f t="shared" si="206"/>
        <v>23.2</v>
      </c>
      <c r="L548" s="42">
        <v>1</v>
      </c>
      <c r="M548" s="41">
        <f t="shared" si="207"/>
        <v>23.2</v>
      </c>
      <c r="N548" s="42">
        <v>1</v>
      </c>
      <c r="O548" s="41">
        <f t="shared" si="208"/>
        <v>23.2</v>
      </c>
      <c r="P548" s="42">
        <v>1</v>
      </c>
      <c r="Q548" s="41">
        <f t="shared" si="209"/>
        <v>6.96</v>
      </c>
      <c r="R548" s="42">
        <v>0.3</v>
      </c>
      <c r="S548" s="41">
        <f t="shared" si="210"/>
        <v>0</v>
      </c>
      <c r="T548" s="42"/>
      <c r="U548" s="41">
        <f t="shared" si="211"/>
        <v>0</v>
      </c>
      <c r="V548" s="47"/>
      <c r="W548" s="74"/>
      <c r="X548" s="74"/>
      <c r="Y548" s="41">
        <f t="shared" si="213"/>
        <v>0</v>
      </c>
      <c r="Z548" s="42"/>
      <c r="AA548" s="16"/>
      <c r="AB548" s="17"/>
      <c r="AC548" s="41">
        <f t="shared" si="212"/>
        <v>0</v>
      </c>
      <c r="AD548" s="42"/>
      <c r="AE548" s="42"/>
      <c r="AF548" s="75">
        <f>Table1[[#This Row],[Column33]]*Table1[[#This Row],[Column10]]</f>
        <v>0</v>
      </c>
      <c r="AG548" s="42"/>
      <c r="AH548" s="73"/>
    </row>
    <row r="549" spans="1:34" s="5" customFormat="1" ht="47.25" customHeight="1">
      <c r="A549" s="71"/>
      <c r="B549" s="43"/>
      <c r="C549" s="43" t="s">
        <v>350</v>
      </c>
      <c r="D549" s="35" t="s">
        <v>358</v>
      </c>
      <c r="E549" s="35" t="s">
        <v>410</v>
      </c>
      <c r="F549" s="35" t="s">
        <v>338</v>
      </c>
      <c r="G549" s="35"/>
      <c r="H549" s="104">
        <v>1</v>
      </c>
      <c r="I549" s="104">
        <v>27.6</v>
      </c>
      <c r="J549" s="35">
        <f t="shared" si="205"/>
        <v>27.6</v>
      </c>
      <c r="K549" s="41">
        <f t="shared" si="206"/>
        <v>27.6</v>
      </c>
      <c r="L549" s="42">
        <v>1</v>
      </c>
      <c r="M549" s="41">
        <f t="shared" si="207"/>
        <v>27.6</v>
      </c>
      <c r="N549" s="42">
        <v>1</v>
      </c>
      <c r="O549" s="41">
        <f t="shared" si="208"/>
        <v>27.6</v>
      </c>
      <c r="P549" s="42">
        <v>1</v>
      </c>
      <c r="Q549" s="41">
        <f t="shared" si="209"/>
        <v>8.2799999999999994</v>
      </c>
      <c r="R549" s="42">
        <v>0.3</v>
      </c>
      <c r="S549" s="41">
        <f t="shared" si="210"/>
        <v>0</v>
      </c>
      <c r="T549" s="42"/>
      <c r="U549" s="41">
        <f t="shared" si="211"/>
        <v>0</v>
      </c>
      <c r="V549" s="47"/>
      <c r="W549" s="74"/>
      <c r="X549" s="74"/>
      <c r="Y549" s="41">
        <f t="shared" si="213"/>
        <v>0</v>
      </c>
      <c r="Z549" s="42"/>
      <c r="AA549" s="16"/>
      <c r="AB549" s="17"/>
      <c r="AC549" s="41">
        <f t="shared" si="212"/>
        <v>0</v>
      </c>
      <c r="AD549" s="42"/>
      <c r="AE549" s="42"/>
      <c r="AF549" s="75">
        <f>Table1[[#This Row],[Column33]]*Table1[[#This Row],[Column10]]</f>
        <v>0</v>
      </c>
      <c r="AG549" s="42"/>
      <c r="AH549" s="73"/>
    </row>
    <row r="550" spans="1:34" s="5" customFormat="1" ht="47.25" customHeight="1">
      <c r="A550" s="71"/>
      <c r="B550" s="43"/>
      <c r="C550" s="43" t="s">
        <v>350</v>
      </c>
      <c r="D550" s="35" t="s">
        <v>358</v>
      </c>
      <c r="E550" s="35" t="s">
        <v>411</v>
      </c>
      <c r="F550" s="35" t="s">
        <v>338</v>
      </c>
      <c r="G550" s="35"/>
      <c r="H550" s="104">
        <v>1</v>
      </c>
      <c r="I550" s="104">
        <v>26.7</v>
      </c>
      <c r="J550" s="35">
        <f t="shared" ref="J550:J567" si="214">I550*H550</f>
        <v>26.7</v>
      </c>
      <c r="K550" s="41">
        <f t="shared" ref="K550:K567" si="215">L550*$J550</f>
        <v>26.7</v>
      </c>
      <c r="L550" s="42">
        <v>1</v>
      </c>
      <c r="M550" s="41">
        <f t="shared" ref="M550:M567" si="216">N550*$J550</f>
        <v>26.7</v>
      </c>
      <c r="N550" s="42">
        <v>1</v>
      </c>
      <c r="O550" s="41">
        <f t="shared" ref="O550:O567" si="217">P550*$J550</f>
        <v>26.7</v>
      </c>
      <c r="P550" s="42">
        <v>1</v>
      </c>
      <c r="Q550" s="41">
        <f t="shared" ref="Q550:Q567" si="218">R550*$J550</f>
        <v>8.01</v>
      </c>
      <c r="R550" s="42">
        <v>0.3</v>
      </c>
      <c r="S550" s="41">
        <f t="shared" ref="S550:S567" si="219">T550*$J550</f>
        <v>0</v>
      </c>
      <c r="T550" s="42"/>
      <c r="U550" s="41">
        <f t="shared" ref="U550:U567" si="220">V550*$J550</f>
        <v>0</v>
      </c>
      <c r="V550" s="47"/>
      <c r="W550" s="74"/>
      <c r="X550" s="74"/>
      <c r="Y550" s="41">
        <f t="shared" si="213"/>
        <v>0</v>
      </c>
      <c r="Z550" s="42"/>
      <c r="AA550" s="16"/>
      <c r="AB550" s="17"/>
      <c r="AC550" s="41">
        <f t="shared" si="212"/>
        <v>0</v>
      </c>
      <c r="AD550" s="42"/>
      <c r="AE550" s="42"/>
      <c r="AF550" s="75">
        <f>Table1[[#This Row],[Column33]]*Table1[[#This Row],[Column10]]</f>
        <v>0</v>
      </c>
      <c r="AG550" s="42"/>
      <c r="AH550" s="73"/>
    </row>
    <row r="551" spans="1:34" s="5" customFormat="1" ht="47.25" customHeight="1">
      <c r="A551" s="71"/>
      <c r="B551" s="43"/>
      <c r="C551" s="43" t="s">
        <v>350</v>
      </c>
      <c r="D551" s="35" t="s">
        <v>358</v>
      </c>
      <c r="E551" s="35" t="s">
        <v>412</v>
      </c>
      <c r="F551" s="35" t="s">
        <v>338</v>
      </c>
      <c r="G551" s="35"/>
      <c r="H551" s="104">
        <v>1</v>
      </c>
      <c r="I551" s="104">
        <v>22.7</v>
      </c>
      <c r="J551" s="35">
        <f t="shared" si="214"/>
        <v>22.7</v>
      </c>
      <c r="K551" s="41">
        <f t="shared" si="215"/>
        <v>22.7</v>
      </c>
      <c r="L551" s="42">
        <v>1</v>
      </c>
      <c r="M551" s="41">
        <f t="shared" si="216"/>
        <v>22.7</v>
      </c>
      <c r="N551" s="42">
        <v>1</v>
      </c>
      <c r="O551" s="41">
        <f t="shared" si="217"/>
        <v>22.7</v>
      </c>
      <c r="P551" s="42">
        <v>1</v>
      </c>
      <c r="Q551" s="41">
        <f t="shared" si="218"/>
        <v>6.81</v>
      </c>
      <c r="R551" s="42">
        <v>0.3</v>
      </c>
      <c r="S551" s="41">
        <f t="shared" si="219"/>
        <v>0</v>
      </c>
      <c r="T551" s="42"/>
      <c r="U551" s="41">
        <f t="shared" si="220"/>
        <v>0</v>
      </c>
      <c r="V551" s="47"/>
      <c r="W551" s="74"/>
      <c r="X551" s="74"/>
      <c r="Y551" s="41">
        <f t="shared" si="213"/>
        <v>0</v>
      </c>
      <c r="Z551" s="42"/>
      <c r="AA551" s="16"/>
      <c r="AB551" s="17"/>
      <c r="AC551" s="41">
        <f t="shared" si="212"/>
        <v>0</v>
      </c>
      <c r="AD551" s="42"/>
      <c r="AE551" s="42"/>
      <c r="AF551" s="75">
        <f>Table1[[#This Row],[Column33]]*Table1[[#This Row],[Column10]]</f>
        <v>0</v>
      </c>
      <c r="AG551" s="42"/>
      <c r="AH551" s="73"/>
    </row>
    <row r="552" spans="1:34" s="5" customFormat="1" ht="47.25" customHeight="1">
      <c r="A552" s="71"/>
      <c r="B552" s="43"/>
      <c r="C552" s="43" t="s">
        <v>350</v>
      </c>
      <c r="D552" s="35" t="s">
        <v>358</v>
      </c>
      <c r="E552" s="35" t="s">
        <v>413</v>
      </c>
      <c r="F552" s="35" t="s">
        <v>338</v>
      </c>
      <c r="G552" s="35"/>
      <c r="H552" s="104">
        <v>1</v>
      </c>
      <c r="I552" s="104">
        <v>22.7</v>
      </c>
      <c r="J552" s="35">
        <f t="shared" si="214"/>
        <v>22.7</v>
      </c>
      <c r="K552" s="41">
        <f t="shared" si="215"/>
        <v>22.7</v>
      </c>
      <c r="L552" s="42">
        <v>1</v>
      </c>
      <c r="M552" s="41">
        <f t="shared" si="216"/>
        <v>22.7</v>
      </c>
      <c r="N552" s="42">
        <v>1</v>
      </c>
      <c r="O552" s="41">
        <f t="shared" si="217"/>
        <v>22.7</v>
      </c>
      <c r="P552" s="42">
        <v>1</v>
      </c>
      <c r="Q552" s="41">
        <f t="shared" si="218"/>
        <v>6.81</v>
      </c>
      <c r="R552" s="42">
        <v>0.3</v>
      </c>
      <c r="S552" s="41">
        <f t="shared" si="219"/>
        <v>0</v>
      </c>
      <c r="T552" s="42"/>
      <c r="U552" s="41">
        <f t="shared" si="220"/>
        <v>0</v>
      </c>
      <c r="V552" s="47"/>
      <c r="W552" s="74"/>
      <c r="X552" s="74"/>
      <c r="Y552" s="41">
        <f t="shared" si="213"/>
        <v>0</v>
      </c>
      <c r="Z552" s="42"/>
      <c r="AA552" s="16"/>
      <c r="AB552" s="17"/>
      <c r="AC552" s="41">
        <f t="shared" si="212"/>
        <v>0</v>
      </c>
      <c r="AD552" s="42"/>
      <c r="AE552" s="42"/>
      <c r="AF552" s="75">
        <f>Table1[[#This Row],[Column33]]*Table1[[#This Row],[Column10]]</f>
        <v>0</v>
      </c>
      <c r="AG552" s="42"/>
      <c r="AH552" s="73"/>
    </row>
    <row r="553" spans="1:34" s="5" customFormat="1" ht="47.25" customHeight="1">
      <c r="A553" s="71"/>
      <c r="B553" s="43"/>
      <c r="C553" s="43" t="s">
        <v>350</v>
      </c>
      <c r="D553" s="35" t="s">
        <v>358</v>
      </c>
      <c r="E553" s="35" t="s">
        <v>414</v>
      </c>
      <c r="F553" s="35" t="s">
        <v>338</v>
      </c>
      <c r="G553" s="35"/>
      <c r="H553" s="104">
        <v>1</v>
      </c>
      <c r="I553" s="104">
        <v>31.6</v>
      </c>
      <c r="J553" s="35">
        <f t="shared" si="214"/>
        <v>31.6</v>
      </c>
      <c r="K553" s="41">
        <f t="shared" si="215"/>
        <v>31.6</v>
      </c>
      <c r="L553" s="42">
        <v>1</v>
      </c>
      <c r="M553" s="41">
        <f t="shared" si="216"/>
        <v>31.6</v>
      </c>
      <c r="N553" s="42">
        <v>1</v>
      </c>
      <c r="O553" s="41">
        <f t="shared" si="217"/>
        <v>31.6</v>
      </c>
      <c r="P553" s="42">
        <v>1</v>
      </c>
      <c r="Q553" s="41">
        <f t="shared" si="218"/>
        <v>9.48</v>
      </c>
      <c r="R553" s="42">
        <v>0.3</v>
      </c>
      <c r="S553" s="41">
        <f t="shared" si="219"/>
        <v>0</v>
      </c>
      <c r="T553" s="42"/>
      <c r="U553" s="41">
        <f t="shared" si="220"/>
        <v>0</v>
      </c>
      <c r="V553" s="47"/>
      <c r="W553" s="74"/>
      <c r="X553" s="74"/>
      <c r="Y553" s="41">
        <f t="shared" si="213"/>
        <v>0</v>
      </c>
      <c r="Z553" s="42"/>
      <c r="AA553" s="16"/>
      <c r="AB553" s="17"/>
      <c r="AC553" s="41">
        <f t="shared" si="212"/>
        <v>0</v>
      </c>
      <c r="AD553" s="42"/>
      <c r="AE553" s="42"/>
      <c r="AF553" s="75">
        <f>Table1[[#This Row],[Column33]]*Table1[[#This Row],[Column10]]</f>
        <v>0</v>
      </c>
      <c r="AG553" s="42"/>
      <c r="AH553" s="73"/>
    </row>
    <row r="554" spans="1:34" s="5" customFormat="1" ht="47.25" customHeight="1">
      <c r="A554" s="71"/>
      <c r="B554" s="43"/>
      <c r="C554" s="43" t="s">
        <v>350</v>
      </c>
      <c r="D554" s="35" t="s">
        <v>358</v>
      </c>
      <c r="E554" s="35" t="s">
        <v>415</v>
      </c>
      <c r="F554" s="35" t="s">
        <v>338</v>
      </c>
      <c r="G554" s="35"/>
      <c r="H554" s="104">
        <v>1</v>
      </c>
      <c r="I554" s="104">
        <v>31.1</v>
      </c>
      <c r="J554" s="35">
        <f t="shared" si="214"/>
        <v>31.1</v>
      </c>
      <c r="K554" s="41">
        <f t="shared" si="215"/>
        <v>31.1</v>
      </c>
      <c r="L554" s="42">
        <v>1</v>
      </c>
      <c r="M554" s="41">
        <f t="shared" si="216"/>
        <v>31.1</v>
      </c>
      <c r="N554" s="42">
        <v>1</v>
      </c>
      <c r="O554" s="41">
        <f t="shared" si="217"/>
        <v>31.1</v>
      </c>
      <c r="P554" s="42">
        <v>1</v>
      </c>
      <c r="Q554" s="41">
        <f t="shared" si="218"/>
        <v>9.33</v>
      </c>
      <c r="R554" s="42">
        <v>0.3</v>
      </c>
      <c r="S554" s="41">
        <f t="shared" si="219"/>
        <v>0</v>
      </c>
      <c r="T554" s="42"/>
      <c r="U554" s="41">
        <f t="shared" si="220"/>
        <v>0</v>
      </c>
      <c r="V554" s="47"/>
      <c r="W554" s="74"/>
      <c r="X554" s="74"/>
      <c r="Y554" s="41">
        <f t="shared" si="213"/>
        <v>0</v>
      </c>
      <c r="Z554" s="42"/>
      <c r="AA554" s="16"/>
      <c r="AB554" s="17"/>
      <c r="AC554" s="41">
        <f t="shared" si="212"/>
        <v>0</v>
      </c>
      <c r="AD554" s="42"/>
      <c r="AE554" s="42"/>
      <c r="AF554" s="75">
        <f>Table1[[#This Row],[Column33]]*Table1[[#This Row],[Column10]]</f>
        <v>0</v>
      </c>
      <c r="AG554" s="42"/>
      <c r="AH554" s="73"/>
    </row>
    <row r="555" spans="1:34" s="5" customFormat="1" ht="47.25" customHeight="1">
      <c r="A555" s="71"/>
      <c r="B555" s="43"/>
      <c r="C555" s="43" t="s">
        <v>350</v>
      </c>
      <c r="D555" s="35" t="s">
        <v>358</v>
      </c>
      <c r="E555" s="35" t="s">
        <v>416</v>
      </c>
      <c r="F555" s="35" t="s">
        <v>338</v>
      </c>
      <c r="G555" s="35"/>
      <c r="H555" s="104">
        <v>1</v>
      </c>
      <c r="I555" s="104">
        <v>31.1</v>
      </c>
      <c r="J555" s="35">
        <f t="shared" si="214"/>
        <v>31.1</v>
      </c>
      <c r="K555" s="41">
        <f t="shared" si="215"/>
        <v>31.1</v>
      </c>
      <c r="L555" s="42">
        <v>1</v>
      </c>
      <c r="M555" s="41">
        <f t="shared" si="216"/>
        <v>31.1</v>
      </c>
      <c r="N555" s="42">
        <v>1</v>
      </c>
      <c r="O555" s="41">
        <f t="shared" si="217"/>
        <v>31.1</v>
      </c>
      <c r="P555" s="42">
        <v>1</v>
      </c>
      <c r="Q555" s="41">
        <f t="shared" si="218"/>
        <v>9.33</v>
      </c>
      <c r="R555" s="42">
        <v>0.3</v>
      </c>
      <c r="S555" s="41">
        <f t="shared" si="219"/>
        <v>0</v>
      </c>
      <c r="T555" s="42"/>
      <c r="U555" s="41">
        <f t="shared" si="220"/>
        <v>0</v>
      </c>
      <c r="V555" s="47"/>
      <c r="W555" s="74"/>
      <c r="X555" s="74"/>
      <c r="Y555" s="41">
        <f t="shared" si="213"/>
        <v>0</v>
      </c>
      <c r="Z555" s="42"/>
      <c r="AA555" s="16"/>
      <c r="AB555" s="17"/>
      <c r="AC555" s="41">
        <f t="shared" si="212"/>
        <v>0</v>
      </c>
      <c r="AD555" s="42"/>
      <c r="AE555" s="42"/>
      <c r="AF555" s="75">
        <f>Table1[[#This Row],[Column33]]*Table1[[#This Row],[Column10]]</f>
        <v>0</v>
      </c>
      <c r="AG555" s="42"/>
      <c r="AH555" s="73"/>
    </row>
    <row r="556" spans="1:34" s="5" customFormat="1" ht="47.25" customHeight="1">
      <c r="A556" s="71"/>
      <c r="B556" s="43"/>
      <c r="C556" s="43" t="s">
        <v>350</v>
      </c>
      <c r="D556" s="35" t="s">
        <v>358</v>
      </c>
      <c r="E556" s="35" t="s">
        <v>417</v>
      </c>
      <c r="F556" s="35" t="s">
        <v>338</v>
      </c>
      <c r="G556" s="35"/>
      <c r="H556" s="104">
        <v>1</v>
      </c>
      <c r="I556" s="104">
        <v>78.3</v>
      </c>
      <c r="J556" s="35">
        <f t="shared" si="214"/>
        <v>78.3</v>
      </c>
      <c r="K556" s="41">
        <f t="shared" si="215"/>
        <v>78.3</v>
      </c>
      <c r="L556" s="42">
        <v>1</v>
      </c>
      <c r="M556" s="41">
        <f t="shared" si="216"/>
        <v>78.3</v>
      </c>
      <c r="N556" s="42">
        <v>1</v>
      </c>
      <c r="O556" s="41">
        <f t="shared" si="217"/>
        <v>78.3</v>
      </c>
      <c r="P556" s="42">
        <v>1</v>
      </c>
      <c r="Q556" s="41">
        <f t="shared" si="218"/>
        <v>23.49</v>
      </c>
      <c r="R556" s="42">
        <v>0.3</v>
      </c>
      <c r="S556" s="41">
        <f t="shared" si="219"/>
        <v>0</v>
      </c>
      <c r="T556" s="42"/>
      <c r="U556" s="41">
        <f t="shared" si="220"/>
        <v>0</v>
      </c>
      <c r="V556" s="47"/>
      <c r="W556" s="74"/>
      <c r="X556" s="74"/>
      <c r="Y556" s="41">
        <f t="shared" si="213"/>
        <v>0</v>
      </c>
      <c r="Z556" s="42"/>
      <c r="AA556" s="16"/>
      <c r="AB556" s="17"/>
      <c r="AC556" s="41">
        <f t="shared" si="212"/>
        <v>0</v>
      </c>
      <c r="AD556" s="42"/>
      <c r="AE556" s="42"/>
      <c r="AF556" s="75">
        <f>Table1[[#This Row],[Column33]]*Table1[[#This Row],[Column10]]</f>
        <v>0</v>
      </c>
      <c r="AG556" s="42"/>
      <c r="AH556" s="73"/>
    </row>
    <row r="557" spans="1:34" s="5" customFormat="1" ht="47.25" customHeight="1">
      <c r="A557" s="71"/>
      <c r="B557" s="43"/>
      <c r="C557" s="43" t="s">
        <v>350</v>
      </c>
      <c r="D557" s="35" t="s">
        <v>358</v>
      </c>
      <c r="E557" s="35" t="s">
        <v>418</v>
      </c>
      <c r="F557" s="35" t="s">
        <v>338</v>
      </c>
      <c r="G557" s="35"/>
      <c r="H557" s="104">
        <v>2</v>
      </c>
      <c r="I557" s="104">
        <v>78.3</v>
      </c>
      <c r="J557" s="35">
        <f t="shared" si="214"/>
        <v>156.6</v>
      </c>
      <c r="K557" s="41">
        <f t="shared" si="215"/>
        <v>156.6</v>
      </c>
      <c r="L557" s="42">
        <v>1</v>
      </c>
      <c r="M557" s="41">
        <f t="shared" si="216"/>
        <v>156.6</v>
      </c>
      <c r="N557" s="42">
        <v>1</v>
      </c>
      <c r="O557" s="41">
        <f t="shared" si="217"/>
        <v>156.6</v>
      </c>
      <c r="P557" s="42">
        <v>1</v>
      </c>
      <c r="Q557" s="41">
        <f t="shared" si="218"/>
        <v>46.98</v>
      </c>
      <c r="R557" s="42">
        <v>0.3</v>
      </c>
      <c r="S557" s="41">
        <f t="shared" si="219"/>
        <v>0</v>
      </c>
      <c r="T557" s="42"/>
      <c r="U557" s="41">
        <f t="shared" si="220"/>
        <v>0</v>
      </c>
      <c r="V557" s="47"/>
      <c r="W557" s="74"/>
      <c r="X557" s="74"/>
      <c r="Y557" s="41">
        <f t="shared" si="213"/>
        <v>0</v>
      </c>
      <c r="Z557" s="42"/>
      <c r="AA557" s="16"/>
      <c r="AB557" s="17"/>
      <c r="AC557" s="41">
        <f t="shared" si="212"/>
        <v>0</v>
      </c>
      <c r="AD557" s="42"/>
      <c r="AE557" s="42"/>
      <c r="AF557" s="75">
        <f>Table1[[#This Row],[Column33]]*Table1[[#This Row],[Column10]]</f>
        <v>0</v>
      </c>
      <c r="AG557" s="42"/>
      <c r="AH557" s="73"/>
    </row>
    <row r="558" spans="1:34" s="5" customFormat="1" ht="47.25" customHeight="1">
      <c r="A558" s="71"/>
      <c r="B558" s="43"/>
      <c r="C558" s="43" t="s">
        <v>350</v>
      </c>
      <c r="D558" s="35" t="s">
        <v>358</v>
      </c>
      <c r="E558" s="35" t="s">
        <v>419</v>
      </c>
      <c r="F558" s="35" t="s">
        <v>338</v>
      </c>
      <c r="G558" s="35"/>
      <c r="H558" s="104">
        <v>1</v>
      </c>
      <c r="I558" s="104">
        <v>79.3</v>
      </c>
      <c r="J558" s="35">
        <f t="shared" si="214"/>
        <v>79.3</v>
      </c>
      <c r="K558" s="41">
        <f t="shared" si="215"/>
        <v>79.3</v>
      </c>
      <c r="L558" s="42">
        <v>1</v>
      </c>
      <c r="M558" s="41">
        <f t="shared" si="216"/>
        <v>79.3</v>
      </c>
      <c r="N558" s="42">
        <v>1</v>
      </c>
      <c r="O558" s="41">
        <f t="shared" si="217"/>
        <v>79.3</v>
      </c>
      <c r="P558" s="42">
        <v>1</v>
      </c>
      <c r="Q558" s="41">
        <f t="shared" si="218"/>
        <v>23.79</v>
      </c>
      <c r="R558" s="42">
        <v>0.3</v>
      </c>
      <c r="S558" s="41">
        <f t="shared" si="219"/>
        <v>0</v>
      </c>
      <c r="T558" s="42"/>
      <c r="U558" s="41">
        <f t="shared" si="220"/>
        <v>0</v>
      </c>
      <c r="V558" s="47"/>
      <c r="W558" s="74"/>
      <c r="X558" s="74"/>
      <c r="Y558" s="41">
        <f t="shared" si="213"/>
        <v>0</v>
      </c>
      <c r="Z558" s="42"/>
      <c r="AA558" s="16"/>
      <c r="AB558" s="17"/>
      <c r="AC558" s="41">
        <f t="shared" si="212"/>
        <v>0</v>
      </c>
      <c r="AD558" s="42"/>
      <c r="AE558" s="42"/>
      <c r="AF558" s="75">
        <f>Table1[[#This Row],[Column33]]*Table1[[#This Row],[Column10]]</f>
        <v>0</v>
      </c>
      <c r="AG558" s="42"/>
      <c r="AH558" s="73"/>
    </row>
    <row r="559" spans="1:34" s="5" customFormat="1" ht="47.25" customHeight="1">
      <c r="A559" s="71"/>
      <c r="B559" s="43"/>
      <c r="C559" s="43" t="s">
        <v>350</v>
      </c>
      <c r="D559" s="35" t="s">
        <v>358</v>
      </c>
      <c r="E559" s="35" t="s">
        <v>420</v>
      </c>
      <c r="F559" s="35" t="s">
        <v>338</v>
      </c>
      <c r="G559" s="35"/>
      <c r="H559" s="104">
        <v>1</v>
      </c>
      <c r="I559" s="104">
        <v>77.7</v>
      </c>
      <c r="J559" s="35">
        <f t="shared" si="214"/>
        <v>77.7</v>
      </c>
      <c r="K559" s="41">
        <f t="shared" si="215"/>
        <v>77.7</v>
      </c>
      <c r="L559" s="42">
        <v>1</v>
      </c>
      <c r="M559" s="41">
        <f t="shared" si="216"/>
        <v>77.7</v>
      </c>
      <c r="N559" s="42">
        <v>1</v>
      </c>
      <c r="O559" s="41">
        <f t="shared" si="217"/>
        <v>77.7</v>
      </c>
      <c r="P559" s="42">
        <v>1</v>
      </c>
      <c r="Q559" s="41">
        <f t="shared" si="218"/>
        <v>23.31</v>
      </c>
      <c r="R559" s="42">
        <v>0.3</v>
      </c>
      <c r="S559" s="41">
        <f t="shared" si="219"/>
        <v>0</v>
      </c>
      <c r="T559" s="42"/>
      <c r="U559" s="41">
        <f t="shared" si="220"/>
        <v>0</v>
      </c>
      <c r="V559" s="47"/>
      <c r="W559" s="74"/>
      <c r="X559" s="74"/>
      <c r="Y559" s="41">
        <f t="shared" si="213"/>
        <v>0</v>
      </c>
      <c r="Z559" s="42"/>
      <c r="AA559" s="16"/>
      <c r="AB559" s="17"/>
      <c r="AC559" s="41">
        <f t="shared" si="212"/>
        <v>0</v>
      </c>
      <c r="AD559" s="42"/>
      <c r="AE559" s="42"/>
      <c r="AF559" s="75">
        <f>Table1[[#This Row],[Column33]]*Table1[[#This Row],[Column10]]</f>
        <v>0</v>
      </c>
      <c r="AG559" s="42"/>
      <c r="AH559" s="73"/>
    </row>
    <row r="560" spans="1:34" s="5" customFormat="1" ht="47.25" customHeight="1">
      <c r="A560" s="71"/>
      <c r="B560" s="43"/>
      <c r="C560" s="43" t="s">
        <v>350</v>
      </c>
      <c r="D560" s="35" t="s">
        <v>358</v>
      </c>
      <c r="E560" s="35" t="s">
        <v>421</v>
      </c>
      <c r="F560" s="35" t="s">
        <v>338</v>
      </c>
      <c r="G560" s="35"/>
      <c r="H560" s="104">
        <v>1</v>
      </c>
      <c r="I560" s="104">
        <v>79.599999999999994</v>
      </c>
      <c r="J560" s="35">
        <f t="shared" si="214"/>
        <v>79.599999999999994</v>
      </c>
      <c r="K560" s="41">
        <f t="shared" si="215"/>
        <v>79.599999999999994</v>
      </c>
      <c r="L560" s="42">
        <v>1</v>
      </c>
      <c r="M560" s="41">
        <f t="shared" si="216"/>
        <v>79.599999999999994</v>
      </c>
      <c r="N560" s="42">
        <v>1</v>
      </c>
      <c r="O560" s="41">
        <f t="shared" si="217"/>
        <v>79.599999999999994</v>
      </c>
      <c r="P560" s="42">
        <v>1</v>
      </c>
      <c r="Q560" s="41">
        <f t="shared" si="218"/>
        <v>23.88</v>
      </c>
      <c r="R560" s="42">
        <v>0.3</v>
      </c>
      <c r="S560" s="41">
        <f t="shared" si="219"/>
        <v>0</v>
      </c>
      <c r="T560" s="42"/>
      <c r="U560" s="41">
        <f t="shared" si="220"/>
        <v>0</v>
      </c>
      <c r="V560" s="47"/>
      <c r="W560" s="74"/>
      <c r="X560" s="74"/>
      <c r="Y560" s="41">
        <f t="shared" si="213"/>
        <v>0</v>
      </c>
      <c r="Z560" s="42"/>
      <c r="AA560" s="16"/>
      <c r="AB560" s="17"/>
      <c r="AC560" s="41">
        <f t="shared" si="212"/>
        <v>0</v>
      </c>
      <c r="AD560" s="42"/>
      <c r="AE560" s="42"/>
      <c r="AF560" s="75">
        <f>Table1[[#This Row],[Column33]]*Table1[[#This Row],[Column10]]</f>
        <v>0</v>
      </c>
      <c r="AG560" s="42"/>
      <c r="AH560" s="73"/>
    </row>
    <row r="561" spans="1:34" s="5" customFormat="1" ht="47.25" customHeight="1">
      <c r="A561" s="71"/>
      <c r="B561" s="43"/>
      <c r="C561" s="43" t="s">
        <v>350</v>
      </c>
      <c r="D561" s="35" t="s">
        <v>358</v>
      </c>
      <c r="E561" s="35" t="s">
        <v>422</v>
      </c>
      <c r="F561" s="35" t="s">
        <v>338</v>
      </c>
      <c r="G561" s="35"/>
      <c r="H561" s="104">
        <v>1</v>
      </c>
      <c r="I561" s="104">
        <v>57.9</v>
      </c>
      <c r="J561" s="35">
        <f t="shared" si="214"/>
        <v>57.9</v>
      </c>
      <c r="K561" s="41">
        <f t="shared" si="215"/>
        <v>57.9</v>
      </c>
      <c r="L561" s="42">
        <v>1</v>
      </c>
      <c r="M561" s="41">
        <f t="shared" si="216"/>
        <v>57.9</v>
      </c>
      <c r="N561" s="42">
        <v>1</v>
      </c>
      <c r="O561" s="41">
        <f t="shared" si="217"/>
        <v>57.9</v>
      </c>
      <c r="P561" s="42">
        <v>1</v>
      </c>
      <c r="Q561" s="41">
        <f t="shared" si="218"/>
        <v>17.369999999999997</v>
      </c>
      <c r="R561" s="42">
        <v>0.3</v>
      </c>
      <c r="S561" s="41">
        <f t="shared" si="219"/>
        <v>0</v>
      </c>
      <c r="T561" s="42"/>
      <c r="U561" s="41">
        <f t="shared" si="220"/>
        <v>0</v>
      </c>
      <c r="V561" s="47"/>
      <c r="W561" s="74"/>
      <c r="X561" s="74"/>
      <c r="Y561" s="41">
        <f t="shared" si="213"/>
        <v>0</v>
      </c>
      <c r="Z561" s="42"/>
      <c r="AA561" s="16"/>
      <c r="AB561" s="17"/>
      <c r="AC561" s="41">
        <f t="shared" si="212"/>
        <v>0</v>
      </c>
      <c r="AD561" s="42"/>
      <c r="AE561" s="42"/>
      <c r="AF561" s="75">
        <f>Table1[[#This Row],[Column33]]*Table1[[#This Row],[Column10]]</f>
        <v>0</v>
      </c>
      <c r="AG561" s="42"/>
      <c r="AH561" s="73"/>
    </row>
    <row r="562" spans="1:34" s="5" customFormat="1" ht="47.25" customHeight="1">
      <c r="A562" s="71"/>
      <c r="B562" s="43"/>
      <c r="C562" s="43" t="s">
        <v>350</v>
      </c>
      <c r="D562" s="35" t="s">
        <v>358</v>
      </c>
      <c r="E562" s="35" t="s">
        <v>423</v>
      </c>
      <c r="F562" s="35" t="s">
        <v>338</v>
      </c>
      <c r="G562" s="35"/>
      <c r="H562" s="104">
        <v>1</v>
      </c>
      <c r="I562" s="104">
        <v>25.7</v>
      </c>
      <c r="J562" s="35">
        <f t="shared" si="214"/>
        <v>25.7</v>
      </c>
      <c r="K562" s="41">
        <f t="shared" si="215"/>
        <v>25.7</v>
      </c>
      <c r="L562" s="42">
        <v>1</v>
      </c>
      <c r="M562" s="41">
        <f t="shared" si="216"/>
        <v>25.7</v>
      </c>
      <c r="N562" s="42">
        <v>1</v>
      </c>
      <c r="O562" s="41">
        <f t="shared" si="217"/>
        <v>25.7</v>
      </c>
      <c r="P562" s="42">
        <v>1</v>
      </c>
      <c r="Q562" s="41">
        <f t="shared" si="218"/>
        <v>7.7099999999999991</v>
      </c>
      <c r="R562" s="42">
        <v>0.3</v>
      </c>
      <c r="S562" s="41">
        <f t="shared" si="219"/>
        <v>0</v>
      </c>
      <c r="T562" s="42"/>
      <c r="U562" s="41">
        <f t="shared" si="220"/>
        <v>0</v>
      </c>
      <c r="V562" s="47"/>
      <c r="W562" s="74"/>
      <c r="X562" s="74"/>
      <c r="Y562" s="41">
        <f t="shared" si="213"/>
        <v>0</v>
      </c>
      <c r="Z562" s="42"/>
      <c r="AA562" s="16"/>
      <c r="AB562" s="17"/>
      <c r="AC562" s="41">
        <f t="shared" si="212"/>
        <v>0</v>
      </c>
      <c r="AD562" s="42"/>
      <c r="AE562" s="42"/>
      <c r="AF562" s="75">
        <f>Table1[[#This Row],[Column33]]*Table1[[#This Row],[Column10]]</f>
        <v>0</v>
      </c>
      <c r="AG562" s="42"/>
      <c r="AH562" s="73"/>
    </row>
    <row r="563" spans="1:34" s="5" customFormat="1" ht="47.25" customHeight="1">
      <c r="A563" s="71"/>
      <c r="B563" s="43"/>
      <c r="C563" s="43" t="s">
        <v>350</v>
      </c>
      <c r="D563" s="35" t="s">
        <v>358</v>
      </c>
      <c r="E563" s="35" t="s">
        <v>424</v>
      </c>
      <c r="F563" s="35" t="s">
        <v>338</v>
      </c>
      <c r="G563" s="35"/>
      <c r="H563" s="104">
        <v>1</v>
      </c>
      <c r="I563" s="104">
        <v>26.3</v>
      </c>
      <c r="J563" s="35">
        <f t="shared" si="214"/>
        <v>26.3</v>
      </c>
      <c r="K563" s="41">
        <f t="shared" si="215"/>
        <v>26.3</v>
      </c>
      <c r="L563" s="42">
        <v>1</v>
      </c>
      <c r="M563" s="41">
        <f t="shared" si="216"/>
        <v>26.3</v>
      </c>
      <c r="N563" s="42">
        <v>1</v>
      </c>
      <c r="O563" s="41">
        <f t="shared" si="217"/>
        <v>26.3</v>
      </c>
      <c r="P563" s="42">
        <v>1</v>
      </c>
      <c r="Q563" s="41">
        <f t="shared" si="218"/>
        <v>7.89</v>
      </c>
      <c r="R563" s="42">
        <v>0.3</v>
      </c>
      <c r="S563" s="41">
        <f t="shared" si="219"/>
        <v>0</v>
      </c>
      <c r="T563" s="42"/>
      <c r="U563" s="41">
        <f t="shared" si="220"/>
        <v>0</v>
      </c>
      <c r="V563" s="47"/>
      <c r="W563" s="74"/>
      <c r="X563" s="74"/>
      <c r="Y563" s="41">
        <f t="shared" si="213"/>
        <v>0</v>
      </c>
      <c r="Z563" s="42"/>
      <c r="AA563" s="16"/>
      <c r="AB563" s="17"/>
      <c r="AC563" s="41">
        <f t="shared" si="212"/>
        <v>0</v>
      </c>
      <c r="AD563" s="42"/>
      <c r="AE563" s="42"/>
      <c r="AF563" s="75">
        <f>Table1[[#This Row],[Column33]]*Table1[[#This Row],[Column10]]</f>
        <v>0</v>
      </c>
      <c r="AG563" s="42"/>
      <c r="AH563" s="73"/>
    </row>
    <row r="564" spans="1:34" s="5" customFormat="1" ht="47.25" customHeight="1">
      <c r="A564" s="71"/>
      <c r="B564" s="43"/>
      <c r="C564" s="43" t="s">
        <v>350</v>
      </c>
      <c r="D564" s="35" t="s">
        <v>358</v>
      </c>
      <c r="E564" s="35" t="s">
        <v>425</v>
      </c>
      <c r="F564" s="35" t="s">
        <v>338</v>
      </c>
      <c r="G564" s="35"/>
      <c r="H564" s="104">
        <v>1</v>
      </c>
      <c r="I564" s="104">
        <v>43.4</v>
      </c>
      <c r="J564" s="35">
        <f t="shared" si="214"/>
        <v>43.4</v>
      </c>
      <c r="K564" s="41">
        <f t="shared" si="215"/>
        <v>43.4</v>
      </c>
      <c r="L564" s="42">
        <v>1</v>
      </c>
      <c r="M564" s="41">
        <f t="shared" si="216"/>
        <v>43.4</v>
      </c>
      <c r="N564" s="42">
        <v>1</v>
      </c>
      <c r="O564" s="41">
        <f t="shared" si="217"/>
        <v>43.4</v>
      </c>
      <c r="P564" s="42">
        <v>1</v>
      </c>
      <c r="Q564" s="41">
        <f t="shared" si="218"/>
        <v>13.02</v>
      </c>
      <c r="R564" s="42">
        <v>0.3</v>
      </c>
      <c r="S564" s="41">
        <f t="shared" si="219"/>
        <v>0</v>
      </c>
      <c r="T564" s="42"/>
      <c r="U564" s="41">
        <f t="shared" si="220"/>
        <v>0</v>
      </c>
      <c r="V564" s="47"/>
      <c r="W564" s="74"/>
      <c r="X564" s="74"/>
      <c r="Y564" s="41">
        <f t="shared" si="213"/>
        <v>0</v>
      </c>
      <c r="Z564" s="42"/>
      <c r="AA564" s="16"/>
      <c r="AB564" s="17"/>
      <c r="AC564" s="41">
        <f t="shared" si="212"/>
        <v>0</v>
      </c>
      <c r="AD564" s="42"/>
      <c r="AE564" s="42"/>
      <c r="AF564" s="75">
        <f>Table1[[#This Row],[Column33]]*Table1[[#This Row],[Column10]]</f>
        <v>0</v>
      </c>
      <c r="AG564" s="42"/>
      <c r="AH564" s="73"/>
    </row>
    <row r="565" spans="1:34" s="5" customFormat="1" ht="47.25" customHeight="1">
      <c r="A565" s="71"/>
      <c r="B565" s="43"/>
      <c r="C565" s="43" t="s">
        <v>350</v>
      </c>
      <c r="D565" s="35" t="s">
        <v>358</v>
      </c>
      <c r="E565" s="35" t="s">
        <v>426</v>
      </c>
      <c r="F565" s="35" t="s">
        <v>338</v>
      </c>
      <c r="G565" s="35"/>
      <c r="H565" s="104">
        <v>1</v>
      </c>
      <c r="I565" s="104">
        <v>23</v>
      </c>
      <c r="J565" s="35">
        <f t="shared" si="214"/>
        <v>23</v>
      </c>
      <c r="K565" s="41">
        <f t="shared" si="215"/>
        <v>23</v>
      </c>
      <c r="L565" s="42">
        <v>1</v>
      </c>
      <c r="M565" s="41">
        <f t="shared" si="216"/>
        <v>23</v>
      </c>
      <c r="N565" s="42">
        <v>1</v>
      </c>
      <c r="O565" s="41">
        <f t="shared" si="217"/>
        <v>23</v>
      </c>
      <c r="P565" s="42">
        <v>1</v>
      </c>
      <c r="Q565" s="41">
        <f t="shared" si="218"/>
        <v>6.8999999999999995</v>
      </c>
      <c r="R565" s="42">
        <v>0.3</v>
      </c>
      <c r="S565" s="41">
        <f t="shared" si="219"/>
        <v>0</v>
      </c>
      <c r="T565" s="42"/>
      <c r="U565" s="41">
        <f t="shared" si="220"/>
        <v>0</v>
      </c>
      <c r="V565" s="47"/>
      <c r="W565" s="74"/>
      <c r="X565" s="74"/>
      <c r="Y565" s="41">
        <f t="shared" si="213"/>
        <v>0</v>
      </c>
      <c r="Z565" s="42"/>
      <c r="AA565" s="16"/>
      <c r="AB565" s="17"/>
      <c r="AC565" s="41">
        <f t="shared" si="212"/>
        <v>0</v>
      </c>
      <c r="AD565" s="42"/>
      <c r="AE565" s="42"/>
      <c r="AF565" s="75">
        <f>Table1[[#This Row],[Column33]]*Table1[[#This Row],[Column10]]</f>
        <v>0</v>
      </c>
      <c r="AG565" s="42"/>
      <c r="AH565" s="73"/>
    </row>
    <row r="566" spans="1:34" s="5" customFormat="1" ht="47.25" customHeight="1">
      <c r="A566" s="71"/>
      <c r="B566" s="43"/>
      <c r="C566" s="43" t="s">
        <v>350</v>
      </c>
      <c r="D566" s="35" t="s">
        <v>358</v>
      </c>
      <c r="E566" s="35" t="s">
        <v>427</v>
      </c>
      <c r="F566" s="35" t="s">
        <v>338</v>
      </c>
      <c r="G566" s="35"/>
      <c r="H566" s="104">
        <v>2</v>
      </c>
      <c r="I566" s="104">
        <v>22.5</v>
      </c>
      <c r="J566" s="35">
        <f t="shared" si="214"/>
        <v>45</v>
      </c>
      <c r="K566" s="41">
        <f t="shared" si="215"/>
        <v>45</v>
      </c>
      <c r="L566" s="42">
        <v>1</v>
      </c>
      <c r="M566" s="41">
        <f t="shared" si="216"/>
        <v>45</v>
      </c>
      <c r="N566" s="42">
        <v>1</v>
      </c>
      <c r="O566" s="41">
        <f t="shared" si="217"/>
        <v>45</v>
      </c>
      <c r="P566" s="42">
        <v>1</v>
      </c>
      <c r="Q566" s="41">
        <f t="shared" si="218"/>
        <v>13.5</v>
      </c>
      <c r="R566" s="42">
        <v>0.3</v>
      </c>
      <c r="S566" s="41">
        <f t="shared" si="219"/>
        <v>0</v>
      </c>
      <c r="T566" s="42"/>
      <c r="U566" s="41">
        <f t="shared" si="220"/>
        <v>0</v>
      </c>
      <c r="V566" s="47"/>
      <c r="W566" s="74"/>
      <c r="X566" s="74"/>
      <c r="Y566" s="41">
        <f t="shared" si="213"/>
        <v>0</v>
      </c>
      <c r="Z566" s="42"/>
      <c r="AA566" s="16"/>
      <c r="AB566" s="17"/>
      <c r="AC566" s="41">
        <f t="shared" si="212"/>
        <v>0</v>
      </c>
      <c r="AD566" s="42"/>
      <c r="AE566" s="42"/>
      <c r="AF566" s="75">
        <f>Table1[[#This Row],[Column33]]*Table1[[#This Row],[Column10]]</f>
        <v>0</v>
      </c>
      <c r="AG566" s="42"/>
      <c r="AH566" s="73"/>
    </row>
    <row r="567" spans="1:34" s="5" customFormat="1" ht="47.25" customHeight="1">
      <c r="A567" s="71"/>
      <c r="B567" s="43"/>
      <c r="C567" s="43" t="s">
        <v>350</v>
      </c>
      <c r="D567" s="35" t="s">
        <v>358</v>
      </c>
      <c r="E567" s="35" t="s">
        <v>428</v>
      </c>
      <c r="F567" s="35" t="s">
        <v>338</v>
      </c>
      <c r="G567" s="35"/>
      <c r="H567" s="104">
        <v>1</v>
      </c>
      <c r="I567" s="104">
        <v>31.5</v>
      </c>
      <c r="J567" s="35">
        <f t="shared" si="214"/>
        <v>31.5</v>
      </c>
      <c r="K567" s="41">
        <f t="shared" si="215"/>
        <v>31.5</v>
      </c>
      <c r="L567" s="42">
        <v>1</v>
      </c>
      <c r="M567" s="41">
        <f t="shared" si="216"/>
        <v>31.5</v>
      </c>
      <c r="N567" s="42">
        <v>1</v>
      </c>
      <c r="O567" s="41">
        <f t="shared" si="217"/>
        <v>31.5</v>
      </c>
      <c r="P567" s="42">
        <v>1</v>
      </c>
      <c r="Q567" s="41">
        <f t="shared" si="218"/>
        <v>9.4499999999999993</v>
      </c>
      <c r="R567" s="42">
        <v>0.3</v>
      </c>
      <c r="S567" s="41">
        <f t="shared" si="219"/>
        <v>0</v>
      </c>
      <c r="T567" s="42"/>
      <c r="U567" s="41">
        <f t="shared" si="220"/>
        <v>0</v>
      </c>
      <c r="V567" s="47"/>
      <c r="W567" s="74"/>
      <c r="X567" s="74"/>
      <c r="Y567" s="41">
        <f t="shared" si="213"/>
        <v>0</v>
      </c>
      <c r="Z567" s="42"/>
      <c r="AA567" s="16"/>
      <c r="AB567" s="17"/>
      <c r="AC567" s="41">
        <f t="shared" si="212"/>
        <v>0</v>
      </c>
      <c r="AD567" s="42"/>
      <c r="AE567" s="42"/>
      <c r="AF567" s="75">
        <f>Table1[[#This Row],[Column33]]*Table1[[#This Row],[Column10]]</f>
        <v>0</v>
      </c>
      <c r="AG567" s="42"/>
      <c r="AH567" s="73"/>
    </row>
    <row r="568" spans="1:34" s="5" customFormat="1" ht="47.25" customHeight="1">
      <c r="A568" s="71"/>
      <c r="B568" s="43"/>
      <c r="C568" s="43" t="s">
        <v>350</v>
      </c>
      <c r="D568" s="35" t="s">
        <v>358</v>
      </c>
      <c r="E568" s="35" t="s">
        <v>429</v>
      </c>
      <c r="F568" s="35" t="s">
        <v>338</v>
      </c>
      <c r="G568" s="35"/>
      <c r="H568" s="104">
        <v>1</v>
      </c>
      <c r="I568" s="104">
        <v>65</v>
      </c>
      <c r="J568" s="35">
        <f t="shared" ref="J568:J585" si="221">I568*H568</f>
        <v>65</v>
      </c>
      <c r="K568" s="41">
        <f t="shared" ref="K568:K585" si="222">L568*$J568</f>
        <v>65</v>
      </c>
      <c r="L568" s="42">
        <v>1</v>
      </c>
      <c r="M568" s="41">
        <f t="shared" ref="M568:M585" si="223">N568*$J568</f>
        <v>65</v>
      </c>
      <c r="N568" s="42">
        <v>1</v>
      </c>
      <c r="O568" s="41">
        <f t="shared" ref="O568:O585" si="224">P568*$J568</f>
        <v>65</v>
      </c>
      <c r="P568" s="42">
        <v>1</v>
      </c>
      <c r="Q568" s="41">
        <f t="shared" ref="Q568:Q585" si="225">R568*$J568</f>
        <v>19.5</v>
      </c>
      <c r="R568" s="42">
        <v>0.3</v>
      </c>
      <c r="S568" s="41">
        <f t="shared" ref="S568:S585" si="226">T568*$J568</f>
        <v>0</v>
      </c>
      <c r="T568" s="42"/>
      <c r="U568" s="41">
        <f t="shared" ref="U568:U585" si="227">V568*$J568</f>
        <v>0</v>
      </c>
      <c r="V568" s="47"/>
      <c r="W568" s="74"/>
      <c r="X568" s="74"/>
      <c r="Y568" s="41">
        <f t="shared" si="213"/>
        <v>0</v>
      </c>
      <c r="Z568" s="42"/>
      <c r="AA568" s="16"/>
      <c r="AB568" s="17"/>
      <c r="AC568" s="41">
        <f t="shared" si="212"/>
        <v>0</v>
      </c>
      <c r="AD568" s="42"/>
      <c r="AE568" s="42"/>
      <c r="AF568" s="75">
        <f>Table1[[#This Row],[Column33]]*Table1[[#This Row],[Column10]]</f>
        <v>0</v>
      </c>
      <c r="AG568" s="42"/>
      <c r="AH568" s="73"/>
    </row>
    <row r="569" spans="1:34" s="5" customFormat="1" ht="47.25" customHeight="1">
      <c r="A569" s="71"/>
      <c r="B569" s="43"/>
      <c r="C569" s="43" t="s">
        <v>350</v>
      </c>
      <c r="D569" s="35" t="s">
        <v>358</v>
      </c>
      <c r="E569" s="35" t="s">
        <v>430</v>
      </c>
      <c r="F569" s="35" t="s">
        <v>338</v>
      </c>
      <c r="G569" s="35"/>
      <c r="H569" s="104">
        <v>1</v>
      </c>
      <c r="I569" s="104">
        <v>67</v>
      </c>
      <c r="J569" s="35">
        <f t="shared" si="221"/>
        <v>67</v>
      </c>
      <c r="K569" s="41">
        <f t="shared" si="222"/>
        <v>67</v>
      </c>
      <c r="L569" s="42">
        <v>1</v>
      </c>
      <c r="M569" s="41">
        <f t="shared" si="223"/>
        <v>67</v>
      </c>
      <c r="N569" s="42">
        <v>1</v>
      </c>
      <c r="O569" s="41">
        <f t="shared" si="224"/>
        <v>67</v>
      </c>
      <c r="P569" s="42">
        <v>1</v>
      </c>
      <c r="Q569" s="41">
        <f t="shared" si="225"/>
        <v>20.099999999999998</v>
      </c>
      <c r="R569" s="42">
        <v>0.3</v>
      </c>
      <c r="S569" s="41">
        <f t="shared" si="226"/>
        <v>0</v>
      </c>
      <c r="T569" s="42"/>
      <c r="U569" s="41">
        <f t="shared" si="227"/>
        <v>0</v>
      </c>
      <c r="V569" s="47"/>
      <c r="W569" s="74"/>
      <c r="X569" s="74"/>
      <c r="Y569" s="41">
        <f t="shared" si="213"/>
        <v>0</v>
      </c>
      <c r="Z569" s="42"/>
      <c r="AA569" s="16"/>
      <c r="AB569" s="17"/>
      <c r="AC569" s="41">
        <f t="shared" si="212"/>
        <v>0</v>
      </c>
      <c r="AD569" s="42"/>
      <c r="AE569" s="42"/>
      <c r="AF569" s="75">
        <f>Table1[[#This Row],[Column33]]*Table1[[#This Row],[Column10]]</f>
        <v>0</v>
      </c>
      <c r="AG569" s="42"/>
      <c r="AH569" s="73"/>
    </row>
    <row r="570" spans="1:34" s="5" customFormat="1" ht="47.25" customHeight="1">
      <c r="A570" s="71"/>
      <c r="B570" s="43"/>
      <c r="C570" s="43" t="s">
        <v>350</v>
      </c>
      <c r="D570" s="35" t="s">
        <v>358</v>
      </c>
      <c r="E570" s="35" t="s">
        <v>431</v>
      </c>
      <c r="F570" s="35" t="s">
        <v>338</v>
      </c>
      <c r="G570" s="35"/>
      <c r="H570" s="104">
        <v>3</v>
      </c>
      <c r="I570" s="104">
        <v>58.9</v>
      </c>
      <c r="J570" s="35">
        <f t="shared" si="221"/>
        <v>176.7</v>
      </c>
      <c r="K570" s="41">
        <f t="shared" si="222"/>
        <v>176.7</v>
      </c>
      <c r="L570" s="42">
        <v>1</v>
      </c>
      <c r="M570" s="41">
        <f t="shared" si="223"/>
        <v>176.7</v>
      </c>
      <c r="N570" s="42">
        <v>1</v>
      </c>
      <c r="O570" s="41">
        <f t="shared" si="224"/>
        <v>176.7</v>
      </c>
      <c r="P570" s="42">
        <v>1</v>
      </c>
      <c r="Q570" s="41">
        <f t="shared" si="225"/>
        <v>53.01</v>
      </c>
      <c r="R570" s="42">
        <v>0.3</v>
      </c>
      <c r="S570" s="41">
        <f t="shared" si="226"/>
        <v>0</v>
      </c>
      <c r="T570" s="42"/>
      <c r="U570" s="41">
        <f t="shared" si="227"/>
        <v>0</v>
      </c>
      <c r="V570" s="47"/>
      <c r="W570" s="74"/>
      <c r="X570" s="74"/>
      <c r="Y570" s="41">
        <f t="shared" si="213"/>
        <v>0</v>
      </c>
      <c r="Z570" s="42"/>
      <c r="AA570" s="16"/>
      <c r="AB570" s="17"/>
      <c r="AC570" s="41">
        <f t="shared" si="212"/>
        <v>0</v>
      </c>
      <c r="AD570" s="42"/>
      <c r="AE570" s="42"/>
      <c r="AF570" s="75">
        <f>Table1[[#This Row],[Column33]]*Table1[[#This Row],[Column10]]</f>
        <v>0</v>
      </c>
      <c r="AG570" s="42"/>
      <c r="AH570" s="73"/>
    </row>
    <row r="571" spans="1:34" s="5" customFormat="1" ht="47.25" customHeight="1">
      <c r="A571" s="71"/>
      <c r="B571" s="43"/>
      <c r="C571" s="43" t="s">
        <v>350</v>
      </c>
      <c r="D571" s="35" t="s">
        <v>358</v>
      </c>
      <c r="E571" s="35" t="s">
        <v>432</v>
      </c>
      <c r="F571" s="35" t="s">
        <v>338</v>
      </c>
      <c r="G571" s="35"/>
      <c r="H571" s="104">
        <v>3</v>
      </c>
      <c r="I571" s="104">
        <v>58.9</v>
      </c>
      <c r="J571" s="35">
        <f t="shared" si="221"/>
        <v>176.7</v>
      </c>
      <c r="K571" s="41">
        <f t="shared" si="222"/>
        <v>176.7</v>
      </c>
      <c r="L571" s="42">
        <v>1</v>
      </c>
      <c r="M571" s="41">
        <f t="shared" si="223"/>
        <v>176.7</v>
      </c>
      <c r="N571" s="42">
        <v>1</v>
      </c>
      <c r="O571" s="41">
        <f t="shared" si="224"/>
        <v>176.7</v>
      </c>
      <c r="P571" s="42">
        <v>1</v>
      </c>
      <c r="Q571" s="41">
        <f t="shared" si="225"/>
        <v>53.01</v>
      </c>
      <c r="R571" s="42">
        <v>0.3</v>
      </c>
      <c r="S571" s="41">
        <f t="shared" si="226"/>
        <v>0</v>
      </c>
      <c r="T571" s="42"/>
      <c r="U571" s="41">
        <f t="shared" si="227"/>
        <v>0</v>
      </c>
      <c r="V571" s="47"/>
      <c r="W571" s="74"/>
      <c r="X571" s="74"/>
      <c r="Y571" s="41">
        <f t="shared" si="213"/>
        <v>0</v>
      </c>
      <c r="Z571" s="42"/>
      <c r="AA571" s="16"/>
      <c r="AB571" s="17"/>
      <c r="AC571" s="41">
        <f t="shared" si="212"/>
        <v>0</v>
      </c>
      <c r="AD571" s="42"/>
      <c r="AE571" s="42"/>
      <c r="AF571" s="75">
        <f>Table1[[#This Row],[Column33]]*Table1[[#This Row],[Column10]]</f>
        <v>0</v>
      </c>
      <c r="AG571" s="42"/>
      <c r="AH571" s="73"/>
    </row>
    <row r="572" spans="1:34" s="5" customFormat="1" ht="47.25" customHeight="1">
      <c r="A572" s="71"/>
      <c r="B572" s="43"/>
      <c r="C572" s="43" t="s">
        <v>348</v>
      </c>
      <c r="D572" s="35" t="s">
        <v>358</v>
      </c>
      <c r="E572" s="35" t="s">
        <v>327</v>
      </c>
      <c r="F572" s="35" t="s">
        <v>339</v>
      </c>
      <c r="G572" s="35"/>
      <c r="H572" s="104">
        <v>3</v>
      </c>
      <c r="I572" s="104">
        <v>72.900000000000006</v>
      </c>
      <c r="J572" s="35">
        <f t="shared" si="221"/>
        <v>218.70000000000002</v>
      </c>
      <c r="K572" s="41">
        <f t="shared" si="222"/>
        <v>218.70000000000002</v>
      </c>
      <c r="L572" s="42">
        <v>1</v>
      </c>
      <c r="M572" s="41">
        <f t="shared" si="223"/>
        <v>218.70000000000002</v>
      </c>
      <c r="N572" s="42">
        <v>1</v>
      </c>
      <c r="O572" s="41">
        <f t="shared" si="224"/>
        <v>218.70000000000002</v>
      </c>
      <c r="P572" s="42">
        <v>1</v>
      </c>
      <c r="Q572" s="41">
        <f t="shared" si="225"/>
        <v>65.61</v>
      </c>
      <c r="R572" s="42">
        <v>0.3</v>
      </c>
      <c r="S572" s="41">
        <f t="shared" si="226"/>
        <v>0</v>
      </c>
      <c r="T572" s="42"/>
      <c r="U572" s="41">
        <f t="shared" si="227"/>
        <v>0</v>
      </c>
      <c r="V572" s="47"/>
      <c r="W572" s="74"/>
      <c r="X572" s="74"/>
      <c r="Y572" s="41">
        <f t="shared" si="213"/>
        <v>0</v>
      </c>
      <c r="Z572" s="42"/>
      <c r="AA572" s="16"/>
      <c r="AB572" s="17"/>
      <c r="AC572" s="41">
        <f t="shared" si="212"/>
        <v>0</v>
      </c>
      <c r="AD572" s="42"/>
      <c r="AE572" s="42"/>
      <c r="AF572" s="75">
        <f>Table1[[#This Row],[Column33]]*Table1[[#This Row],[Column10]]</f>
        <v>0</v>
      </c>
      <c r="AG572" s="42"/>
      <c r="AH572" s="73"/>
    </row>
    <row r="573" spans="1:34" s="5" customFormat="1" ht="47.25" customHeight="1">
      <c r="A573" s="71"/>
      <c r="B573" s="43"/>
      <c r="C573" s="43" t="s">
        <v>348</v>
      </c>
      <c r="D573" s="35" t="s">
        <v>358</v>
      </c>
      <c r="E573" s="35" t="s">
        <v>328</v>
      </c>
      <c r="F573" s="35" t="s">
        <v>339</v>
      </c>
      <c r="G573" s="35"/>
      <c r="H573" s="104">
        <v>3</v>
      </c>
      <c r="I573" s="104">
        <v>36</v>
      </c>
      <c r="J573" s="35">
        <f t="shared" si="221"/>
        <v>108</v>
      </c>
      <c r="K573" s="41">
        <f t="shared" si="222"/>
        <v>108</v>
      </c>
      <c r="L573" s="42">
        <v>1</v>
      </c>
      <c r="M573" s="41">
        <f t="shared" si="223"/>
        <v>108</v>
      </c>
      <c r="N573" s="42">
        <v>1</v>
      </c>
      <c r="O573" s="41">
        <f t="shared" si="224"/>
        <v>108</v>
      </c>
      <c r="P573" s="42">
        <v>1</v>
      </c>
      <c r="Q573" s="41">
        <f t="shared" si="225"/>
        <v>32.4</v>
      </c>
      <c r="R573" s="42">
        <v>0.3</v>
      </c>
      <c r="S573" s="41">
        <f t="shared" si="226"/>
        <v>0</v>
      </c>
      <c r="T573" s="42"/>
      <c r="U573" s="41">
        <f t="shared" si="227"/>
        <v>0</v>
      </c>
      <c r="V573" s="47"/>
      <c r="W573" s="74"/>
      <c r="X573" s="74"/>
      <c r="Y573" s="41">
        <f t="shared" si="213"/>
        <v>0</v>
      </c>
      <c r="Z573" s="42"/>
      <c r="AA573" s="16"/>
      <c r="AB573" s="17"/>
      <c r="AC573" s="41">
        <f t="shared" si="212"/>
        <v>0</v>
      </c>
      <c r="AD573" s="42"/>
      <c r="AE573" s="42"/>
      <c r="AF573" s="75">
        <f>Table1[[#This Row],[Column33]]*Table1[[#This Row],[Column10]]</f>
        <v>0</v>
      </c>
      <c r="AG573" s="42"/>
      <c r="AH573" s="73"/>
    </row>
    <row r="574" spans="1:34" s="5" customFormat="1" ht="47.25" customHeight="1">
      <c r="A574" s="71"/>
      <c r="B574" s="43"/>
      <c r="C574" s="43" t="s">
        <v>351</v>
      </c>
      <c r="D574" s="35" t="s">
        <v>358</v>
      </c>
      <c r="E574" s="35" t="s">
        <v>329</v>
      </c>
      <c r="F574" s="35" t="s">
        <v>339</v>
      </c>
      <c r="G574" s="35"/>
      <c r="H574" s="104">
        <v>2</v>
      </c>
      <c r="I574" s="104">
        <v>2.9</v>
      </c>
      <c r="J574" s="35">
        <f t="shared" si="221"/>
        <v>5.8</v>
      </c>
      <c r="K574" s="41">
        <f t="shared" si="222"/>
        <v>5.8</v>
      </c>
      <c r="L574" s="42">
        <v>1</v>
      </c>
      <c r="M574" s="41">
        <f t="shared" si="223"/>
        <v>5.8</v>
      </c>
      <c r="N574" s="42">
        <v>1</v>
      </c>
      <c r="O574" s="41">
        <f t="shared" si="224"/>
        <v>5.8</v>
      </c>
      <c r="P574" s="42">
        <v>1</v>
      </c>
      <c r="Q574" s="41">
        <f t="shared" si="225"/>
        <v>1.74</v>
      </c>
      <c r="R574" s="42">
        <v>0.3</v>
      </c>
      <c r="S574" s="41">
        <f t="shared" si="226"/>
        <v>0</v>
      </c>
      <c r="T574" s="42"/>
      <c r="U574" s="41">
        <f t="shared" si="227"/>
        <v>0</v>
      </c>
      <c r="V574" s="47"/>
      <c r="W574" s="74"/>
      <c r="X574" s="74"/>
      <c r="Y574" s="41">
        <f t="shared" si="213"/>
        <v>0</v>
      </c>
      <c r="Z574" s="42"/>
      <c r="AA574" s="16"/>
      <c r="AB574" s="17"/>
      <c r="AC574" s="41">
        <f t="shared" si="212"/>
        <v>0</v>
      </c>
      <c r="AD574" s="42"/>
      <c r="AE574" s="42"/>
      <c r="AF574" s="75">
        <f>Table1[[#This Row],[Column33]]*Table1[[#This Row],[Column10]]</f>
        <v>0</v>
      </c>
      <c r="AG574" s="42"/>
      <c r="AH574" s="73"/>
    </row>
    <row r="575" spans="1:34" s="5" customFormat="1" ht="47.25" customHeight="1">
      <c r="A575" s="71"/>
      <c r="B575" s="43"/>
      <c r="C575" s="43" t="s">
        <v>471</v>
      </c>
      <c r="D575" s="35" t="s">
        <v>358</v>
      </c>
      <c r="E575" s="35" t="s">
        <v>433</v>
      </c>
      <c r="F575" s="35" t="s">
        <v>465</v>
      </c>
      <c r="G575" s="35"/>
      <c r="H575" s="104">
        <v>3</v>
      </c>
      <c r="I575" s="104">
        <v>106.5</v>
      </c>
      <c r="J575" s="35">
        <f t="shared" si="221"/>
        <v>319.5</v>
      </c>
      <c r="K575" s="41">
        <f t="shared" si="222"/>
        <v>319.5</v>
      </c>
      <c r="L575" s="42">
        <v>1</v>
      </c>
      <c r="M575" s="41">
        <f t="shared" si="223"/>
        <v>319.5</v>
      </c>
      <c r="N575" s="42">
        <v>1</v>
      </c>
      <c r="O575" s="41">
        <f t="shared" si="224"/>
        <v>319.5</v>
      </c>
      <c r="P575" s="42">
        <v>1</v>
      </c>
      <c r="Q575" s="41">
        <f t="shared" si="225"/>
        <v>95.85</v>
      </c>
      <c r="R575" s="42">
        <v>0.3</v>
      </c>
      <c r="S575" s="41">
        <f t="shared" si="226"/>
        <v>0</v>
      </c>
      <c r="T575" s="42"/>
      <c r="U575" s="41">
        <f t="shared" si="227"/>
        <v>0</v>
      </c>
      <c r="V575" s="47"/>
      <c r="W575" s="74"/>
      <c r="X575" s="74"/>
      <c r="Y575" s="41">
        <f t="shared" si="213"/>
        <v>0</v>
      </c>
      <c r="Z575" s="42"/>
      <c r="AA575" s="16"/>
      <c r="AB575" s="17"/>
      <c r="AC575" s="41">
        <f t="shared" si="212"/>
        <v>0</v>
      </c>
      <c r="AD575" s="42"/>
      <c r="AE575" s="42"/>
      <c r="AF575" s="75">
        <f>Table1[[#This Row],[Column33]]*Table1[[#This Row],[Column10]]</f>
        <v>0</v>
      </c>
      <c r="AG575" s="42"/>
      <c r="AH575" s="73"/>
    </row>
    <row r="576" spans="1:34" s="5" customFormat="1" ht="47.25" customHeight="1">
      <c r="A576" s="71"/>
      <c r="B576" s="43"/>
      <c r="C576" s="43" t="s">
        <v>472</v>
      </c>
      <c r="D576" s="35" t="s">
        <v>358</v>
      </c>
      <c r="E576" s="35" t="s">
        <v>434</v>
      </c>
      <c r="F576" s="35" t="s">
        <v>465</v>
      </c>
      <c r="G576" s="35"/>
      <c r="H576" s="104">
        <v>1</v>
      </c>
      <c r="I576" s="104">
        <v>226</v>
      </c>
      <c r="J576" s="35">
        <f t="shared" si="221"/>
        <v>226</v>
      </c>
      <c r="K576" s="41">
        <f t="shared" si="222"/>
        <v>226</v>
      </c>
      <c r="L576" s="42">
        <v>1</v>
      </c>
      <c r="M576" s="41">
        <f t="shared" si="223"/>
        <v>226</v>
      </c>
      <c r="N576" s="42">
        <v>1</v>
      </c>
      <c r="O576" s="41">
        <f t="shared" si="224"/>
        <v>226</v>
      </c>
      <c r="P576" s="42">
        <v>1</v>
      </c>
      <c r="Q576" s="41">
        <f t="shared" si="225"/>
        <v>67.8</v>
      </c>
      <c r="R576" s="42">
        <v>0.3</v>
      </c>
      <c r="S576" s="41">
        <f t="shared" si="226"/>
        <v>0</v>
      </c>
      <c r="T576" s="42"/>
      <c r="U576" s="41">
        <f t="shared" si="227"/>
        <v>0</v>
      </c>
      <c r="V576" s="47"/>
      <c r="W576" s="74"/>
      <c r="X576" s="74"/>
      <c r="Y576" s="41">
        <f t="shared" si="213"/>
        <v>0</v>
      </c>
      <c r="Z576" s="42"/>
      <c r="AA576" s="16"/>
      <c r="AB576" s="17"/>
      <c r="AC576" s="41">
        <f t="shared" si="212"/>
        <v>0</v>
      </c>
      <c r="AD576" s="42"/>
      <c r="AE576" s="42"/>
      <c r="AF576" s="75">
        <f>Table1[[#This Row],[Column33]]*Table1[[#This Row],[Column10]]</f>
        <v>0</v>
      </c>
      <c r="AG576" s="42"/>
      <c r="AH576" s="73"/>
    </row>
    <row r="577" spans="1:34" s="5" customFormat="1" ht="47.25" customHeight="1">
      <c r="A577" s="71"/>
      <c r="B577" s="43"/>
      <c r="C577" s="43" t="s">
        <v>472</v>
      </c>
      <c r="D577" s="35" t="s">
        <v>358</v>
      </c>
      <c r="E577" s="35" t="s">
        <v>435</v>
      </c>
      <c r="F577" s="35" t="s">
        <v>465</v>
      </c>
      <c r="G577" s="35"/>
      <c r="H577" s="104">
        <v>1</v>
      </c>
      <c r="I577" s="104">
        <v>285.60000000000002</v>
      </c>
      <c r="J577" s="35">
        <f t="shared" si="221"/>
        <v>285.60000000000002</v>
      </c>
      <c r="K577" s="41">
        <f t="shared" si="222"/>
        <v>285.60000000000002</v>
      </c>
      <c r="L577" s="42">
        <v>1</v>
      </c>
      <c r="M577" s="41">
        <f t="shared" si="223"/>
        <v>285.60000000000002</v>
      </c>
      <c r="N577" s="42">
        <v>1</v>
      </c>
      <c r="O577" s="41">
        <f t="shared" si="224"/>
        <v>285.60000000000002</v>
      </c>
      <c r="P577" s="42">
        <v>1</v>
      </c>
      <c r="Q577" s="41">
        <f t="shared" si="225"/>
        <v>85.68</v>
      </c>
      <c r="R577" s="42">
        <v>0.3</v>
      </c>
      <c r="S577" s="41">
        <f t="shared" si="226"/>
        <v>0</v>
      </c>
      <c r="T577" s="42"/>
      <c r="U577" s="41">
        <f t="shared" si="227"/>
        <v>0</v>
      </c>
      <c r="V577" s="47"/>
      <c r="W577" s="74"/>
      <c r="X577" s="74"/>
      <c r="Y577" s="41">
        <f t="shared" si="213"/>
        <v>0</v>
      </c>
      <c r="Z577" s="42"/>
      <c r="AA577" s="16"/>
      <c r="AB577" s="17"/>
      <c r="AC577" s="41">
        <f t="shared" si="212"/>
        <v>0</v>
      </c>
      <c r="AD577" s="42"/>
      <c r="AE577" s="42"/>
      <c r="AF577" s="75">
        <f>Table1[[#This Row],[Column33]]*Table1[[#This Row],[Column10]]</f>
        <v>0</v>
      </c>
      <c r="AG577" s="42"/>
      <c r="AH577" s="73"/>
    </row>
    <row r="578" spans="1:34" s="5" customFormat="1" ht="47.25" customHeight="1">
      <c r="A578" s="71"/>
      <c r="B578" s="43"/>
      <c r="C578" s="43" t="s">
        <v>472</v>
      </c>
      <c r="D578" s="35" t="s">
        <v>358</v>
      </c>
      <c r="E578" s="35" t="s">
        <v>436</v>
      </c>
      <c r="F578" s="35" t="s">
        <v>465</v>
      </c>
      <c r="G578" s="35"/>
      <c r="H578" s="104">
        <v>1</v>
      </c>
      <c r="I578" s="104">
        <v>280.39999999999998</v>
      </c>
      <c r="J578" s="35">
        <f t="shared" si="221"/>
        <v>280.39999999999998</v>
      </c>
      <c r="K578" s="41">
        <f t="shared" si="222"/>
        <v>280.39999999999998</v>
      </c>
      <c r="L578" s="42">
        <v>1</v>
      </c>
      <c r="M578" s="41">
        <f t="shared" si="223"/>
        <v>280.39999999999998</v>
      </c>
      <c r="N578" s="42">
        <v>1</v>
      </c>
      <c r="O578" s="41">
        <f t="shared" si="224"/>
        <v>280.39999999999998</v>
      </c>
      <c r="P578" s="42">
        <v>1</v>
      </c>
      <c r="Q578" s="41">
        <f t="shared" si="225"/>
        <v>84.11999999999999</v>
      </c>
      <c r="R578" s="42">
        <v>0.3</v>
      </c>
      <c r="S578" s="41">
        <f t="shared" si="226"/>
        <v>0</v>
      </c>
      <c r="T578" s="42"/>
      <c r="U578" s="41">
        <f t="shared" si="227"/>
        <v>0</v>
      </c>
      <c r="V578" s="47"/>
      <c r="W578" s="74"/>
      <c r="X578" s="74"/>
      <c r="Y578" s="41">
        <f t="shared" si="213"/>
        <v>0</v>
      </c>
      <c r="Z578" s="42"/>
      <c r="AA578" s="16"/>
      <c r="AB578" s="17"/>
      <c r="AC578" s="41">
        <f t="shared" si="212"/>
        <v>0</v>
      </c>
      <c r="AD578" s="42"/>
      <c r="AE578" s="42"/>
      <c r="AF578" s="75">
        <f>Table1[[#This Row],[Column33]]*Table1[[#This Row],[Column10]]</f>
        <v>0</v>
      </c>
      <c r="AG578" s="42"/>
      <c r="AH578" s="73"/>
    </row>
    <row r="579" spans="1:34" s="5" customFormat="1" ht="47.25" customHeight="1">
      <c r="A579" s="71"/>
      <c r="B579" s="43"/>
      <c r="C579" s="43" t="s">
        <v>472</v>
      </c>
      <c r="D579" s="35" t="s">
        <v>358</v>
      </c>
      <c r="E579" s="35" t="s">
        <v>437</v>
      </c>
      <c r="F579" s="35" t="s">
        <v>465</v>
      </c>
      <c r="G579" s="35"/>
      <c r="H579" s="104">
        <v>2</v>
      </c>
      <c r="I579" s="104">
        <v>190.9</v>
      </c>
      <c r="J579" s="35">
        <f t="shared" si="221"/>
        <v>381.8</v>
      </c>
      <c r="K579" s="41">
        <f t="shared" si="222"/>
        <v>381.8</v>
      </c>
      <c r="L579" s="42">
        <v>1</v>
      </c>
      <c r="M579" s="41">
        <f t="shared" si="223"/>
        <v>381.8</v>
      </c>
      <c r="N579" s="42">
        <v>1</v>
      </c>
      <c r="O579" s="41">
        <f t="shared" si="224"/>
        <v>381.8</v>
      </c>
      <c r="P579" s="42">
        <v>1</v>
      </c>
      <c r="Q579" s="41">
        <f t="shared" si="225"/>
        <v>114.54</v>
      </c>
      <c r="R579" s="42">
        <v>0.3</v>
      </c>
      <c r="S579" s="41">
        <f t="shared" si="226"/>
        <v>0</v>
      </c>
      <c r="T579" s="42"/>
      <c r="U579" s="41">
        <f t="shared" si="227"/>
        <v>0</v>
      </c>
      <c r="V579" s="47"/>
      <c r="W579" s="74"/>
      <c r="X579" s="74"/>
      <c r="Y579" s="41">
        <f t="shared" si="213"/>
        <v>0</v>
      </c>
      <c r="Z579" s="42"/>
      <c r="AA579" s="16"/>
      <c r="AB579" s="17"/>
      <c r="AC579" s="41">
        <f t="shared" si="212"/>
        <v>0</v>
      </c>
      <c r="AD579" s="42"/>
      <c r="AE579" s="42"/>
      <c r="AF579" s="75">
        <f>Table1[[#This Row],[Column33]]*Table1[[#This Row],[Column10]]</f>
        <v>0</v>
      </c>
      <c r="AG579" s="42"/>
      <c r="AH579" s="73"/>
    </row>
    <row r="580" spans="1:34" s="5" customFormat="1" ht="47.25" customHeight="1">
      <c r="A580" s="71"/>
      <c r="B580" s="43"/>
      <c r="C580" s="43" t="s">
        <v>472</v>
      </c>
      <c r="D580" s="35" t="s">
        <v>358</v>
      </c>
      <c r="E580" s="35" t="s">
        <v>438</v>
      </c>
      <c r="F580" s="35" t="s">
        <v>465</v>
      </c>
      <c r="G580" s="35"/>
      <c r="H580" s="104">
        <v>1</v>
      </c>
      <c r="I580" s="104">
        <v>190.9</v>
      </c>
      <c r="J580" s="35">
        <f t="shared" si="221"/>
        <v>190.9</v>
      </c>
      <c r="K580" s="41">
        <f t="shared" si="222"/>
        <v>190.9</v>
      </c>
      <c r="L580" s="42">
        <v>1</v>
      </c>
      <c r="M580" s="41">
        <f t="shared" si="223"/>
        <v>190.9</v>
      </c>
      <c r="N580" s="42">
        <v>1</v>
      </c>
      <c r="O580" s="41">
        <f t="shared" si="224"/>
        <v>190.9</v>
      </c>
      <c r="P580" s="42">
        <v>1</v>
      </c>
      <c r="Q580" s="41">
        <f t="shared" si="225"/>
        <v>57.27</v>
      </c>
      <c r="R580" s="42">
        <v>0.3</v>
      </c>
      <c r="S580" s="41">
        <f t="shared" si="226"/>
        <v>0</v>
      </c>
      <c r="T580" s="42"/>
      <c r="U580" s="41">
        <f t="shared" si="227"/>
        <v>0</v>
      </c>
      <c r="V580" s="47"/>
      <c r="W580" s="74"/>
      <c r="X580" s="74"/>
      <c r="Y580" s="41">
        <f t="shared" si="213"/>
        <v>0</v>
      </c>
      <c r="Z580" s="42"/>
      <c r="AA580" s="16"/>
      <c r="AB580" s="17"/>
      <c r="AC580" s="41">
        <f t="shared" si="212"/>
        <v>0</v>
      </c>
      <c r="AD580" s="42"/>
      <c r="AE580" s="42"/>
      <c r="AF580" s="75">
        <f>Table1[[#This Row],[Column33]]*Table1[[#This Row],[Column10]]</f>
        <v>0</v>
      </c>
      <c r="AG580" s="42"/>
      <c r="AH580" s="73"/>
    </row>
    <row r="581" spans="1:34" s="5" customFormat="1" ht="47.25" customHeight="1">
      <c r="A581" s="71"/>
      <c r="B581" s="43"/>
      <c r="C581" s="43" t="s">
        <v>347</v>
      </c>
      <c r="D581" s="35" t="s">
        <v>358</v>
      </c>
      <c r="E581" s="35" t="s">
        <v>439</v>
      </c>
      <c r="F581" s="35" t="s">
        <v>465</v>
      </c>
      <c r="G581" s="35"/>
      <c r="H581" s="104">
        <v>1</v>
      </c>
      <c r="I581" s="104">
        <v>387.1</v>
      </c>
      <c r="J581" s="35">
        <f t="shared" si="221"/>
        <v>387.1</v>
      </c>
      <c r="K581" s="41">
        <f t="shared" si="222"/>
        <v>387.1</v>
      </c>
      <c r="L581" s="42">
        <v>1</v>
      </c>
      <c r="M581" s="41">
        <f t="shared" si="223"/>
        <v>387.1</v>
      </c>
      <c r="N581" s="42">
        <v>1</v>
      </c>
      <c r="O581" s="41">
        <f t="shared" si="224"/>
        <v>387.1</v>
      </c>
      <c r="P581" s="42">
        <v>1</v>
      </c>
      <c r="Q581" s="41">
        <f t="shared" si="225"/>
        <v>116.13</v>
      </c>
      <c r="R581" s="42">
        <v>0.3</v>
      </c>
      <c r="S581" s="41">
        <f t="shared" si="226"/>
        <v>0</v>
      </c>
      <c r="T581" s="42"/>
      <c r="U581" s="41">
        <f t="shared" si="227"/>
        <v>0</v>
      </c>
      <c r="V581" s="47"/>
      <c r="W581" s="74"/>
      <c r="X581" s="74"/>
      <c r="Y581" s="41">
        <f t="shared" si="213"/>
        <v>0</v>
      </c>
      <c r="Z581" s="42"/>
      <c r="AA581" s="16"/>
      <c r="AB581" s="17"/>
      <c r="AC581" s="41">
        <f t="shared" si="212"/>
        <v>0</v>
      </c>
      <c r="AD581" s="42"/>
      <c r="AE581" s="42"/>
      <c r="AF581" s="75">
        <f>Table1[[#This Row],[Column33]]*Table1[[#This Row],[Column10]]</f>
        <v>0</v>
      </c>
      <c r="AG581" s="42"/>
      <c r="AH581" s="73"/>
    </row>
    <row r="582" spans="1:34" s="5" customFormat="1" ht="47.25" customHeight="1">
      <c r="A582" s="71"/>
      <c r="B582" s="43"/>
      <c r="C582" s="43" t="s">
        <v>472</v>
      </c>
      <c r="D582" s="35" t="s">
        <v>358</v>
      </c>
      <c r="E582" s="35" t="s">
        <v>440</v>
      </c>
      <c r="F582" s="35" t="s">
        <v>465</v>
      </c>
      <c r="G582" s="35"/>
      <c r="H582" s="104">
        <v>1</v>
      </c>
      <c r="I582" s="104">
        <v>182.8</v>
      </c>
      <c r="J582" s="35">
        <f t="shared" si="221"/>
        <v>182.8</v>
      </c>
      <c r="K582" s="41">
        <f t="shared" si="222"/>
        <v>182.8</v>
      </c>
      <c r="L582" s="42">
        <v>1</v>
      </c>
      <c r="M582" s="41">
        <f t="shared" si="223"/>
        <v>182.8</v>
      </c>
      <c r="N582" s="42">
        <v>1</v>
      </c>
      <c r="O582" s="41">
        <f t="shared" si="224"/>
        <v>182.8</v>
      </c>
      <c r="P582" s="42">
        <v>1</v>
      </c>
      <c r="Q582" s="41">
        <f t="shared" si="225"/>
        <v>54.84</v>
      </c>
      <c r="R582" s="42">
        <v>0.3</v>
      </c>
      <c r="S582" s="41">
        <f t="shared" si="226"/>
        <v>0</v>
      </c>
      <c r="T582" s="42"/>
      <c r="U582" s="41">
        <f t="shared" si="227"/>
        <v>0</v>
      </c>
      <c r="V582" s="47"/>
      <c r="W582" s="74"/>
      <c r="X582" s="74"/>
      <c r="Y582" s="41">
        <f t="shared" si="213"/>
        <v>0</v>
      </c>
      <c r="Z582" s="42"/>
      <c r="AA582" s="16"/>
      <c r="AB582" s="17"/>
      <c r="AC582" s="41">
        <f t="shared" si="212"/>
        <v>0</v>
      </c>
      <c r="AD582" s="42"/>
      <c r="AE582" s="42"/>
      <c r="AF582" s="75">
        <f>Table1[[#This Row],[Column33]]*Table1[[#This Row],[Column10]]</f>
        <v>0</v>
      </c>
      <c r="AG582" s="42"/>
      <c r="AH582" s="73"/>
    </row>
    <row r="583" spans="1:34" s="5" customFormat="1" ht="47.25" customHeight="1">
      <c r="A583" s="71"/>
      <c r="B583" s="43"/>
      <c r="C583" s="43" t="s">
        <v>472</v>
      </c>
      <c r="D583" s="35" t="s">
        <v>358</v>
      </c>
      <c r="E583" s="35" t="s">
        <v>441</v>
      </c>
      <c r="F583" s="35" t="s">
        <v>465</v>
      </c>
      <c r="G583" s="35"/>
      <c r="H583" s="104">
        <v>1</v>
      </c>
      <c r="I583" s="104">
        <v>80.400000000000006</v>
      </c>
      <c r="J583" s="35">
        <f t="shared" si="221"/>
        <v>80.400000000000006</v>
      </c>
      <c r="K583" s="41">
        <f t="shared" si="222"/>
        <v>80.400000000000006</v>
      </c>
      <c r="L583" s="42">
        <v>1</v>
      </c>
      <c r="M583" s="41">
        <f t="shared" si="223"/>
        <v>80.400000000000006</v>
      </c>
      <c r="N583" s="42">
        <v>1</v>
      </c>
      <c r="O583" s="41">
        <f t="shared" si="224"/>
        <v>80.400000000000006</v>
      </c>
      <c r="P583" s="42">
        <v>1</v>
      </c>
      <c r="Q583" s="41">
        <f t="shared" si="225"/>
        <v>24.12</v>
      </c>
      <c r="R583" s="42">
        <v>0.3</v>
      </c>
      <c r="S583" s="41">
        <f t="shared" si="226"/>
        <v>0</v>
      </c>
      <c r="T583" s="42"/>
      <c r="U583" s="41">
        <f t="shared" si="227"/>
        <v>0</v>
      </c>
      <c r="V583" s="47"/>
      <c r="W583" s="74"/>
      <c r="X583" s="74"/>
      <c r="Y583" s="41">
        <f t="shared" si="213"/>
        <v>0</v>
      </c>
      <c r="Z583" s="42"/>
      <c r="AA583" s="16"/>
      <c r="AB583" s="17"/>
      <c r="AC583" s="41">
        <f t="shared" si="212"/>
        <v>0</v>
      </c>
      <c r="AD583" s="42"/>
      <c r="AE583" s="42"/>
      <c r="AF583" s="75">
        <f>Table1[[#This Row],[Column33]]*Table1[[#This Row],[Column10]]</f>
        <v>0</v>
      </c>
      <c r="AG583" s="42"/>
      <c r="AH583" s="73"/>
    </row>
    <row r="584" spans="1:34" s="5" customFormat="1" ht="47.25" customHeight="1">
      <c r="A584" s="71"/>
      <c r="B584" s="43"/>
      <c r="C584" s="43" t="s">
        <v>472</v>
      </c>
      <c r="D584" s="35" t="s">
        <v>358</v>
      </c>
      <c r="E584" s="35" t="s">
        <v>442</v>
      </c>
      <c r="F584" s="35" t="s">
        <v>465</v>
      </c>
      <c r="G584" s="35"/>
      <c r="H584" s="104">
        <v>2</v>
      </c>
      <c r="I584" s="104">
        <v>171</v>
      </c>
      <c r="J584" s="35">
        <f t="shared" si="221"/>
        <v>342</v>
      </c>
      <c r="K584" s="41">
        <f t="shared" si="222"/>
        <v>342</v>
      </c>
      <c r="L584" s="42">
        <v>1</v>
      </c>
      <c r="M584" s="41">
        <f t="shared" si="223"/>
        <v>342</v>
      </c>
      <c r="N584" s="42">
        <v>1</v>
      </c>
      <c r="O584" s="41">
        <f t="shared" si="224"/>
        <v>342</v>
      </c>
      <c r="P584" s="42">
        <v>1</v>
      </c>
      <c r="Q584" s="41">
        <f t="shared" si="225"/>
        <v>102.6</v>
      </c>
      <c r="R584" s="42">
        <v>0.3</v>
      </c>
      <c r="S584" s="41">
        <f t="shared" si="226"/>
        <v>0</v>
      </c>
      <c r="T584" s="42"/>
      <c r="U584" s="41">
        <f t="shared" si="227"/>
        <v>0</v>
      </c>
      <c r="V584" s="47"/>
      <c r="W584" s="74"/>
      <c r="X584" s="74"/>
      <c r="Y584" s="41">
        <f t="shared" si="213"/>
        <v>0</v>
      </c>
      <c r="Z584" s="42"/>
      <c r="AA584" s="16"/>
      <c r="AB584" s="17"/>
      <c r="AC584" s="41">
        <f t="shared" si="212"/>
        <v>0</v>
      </c>
      <c r="AD584" s="42"/>
      <c r="AE584" s="42"/>
      <c r="AF584" s="75">
        <f>Table1[[#This Row],[Column33]]*Table1[[#This Row],[Column10]]</f>
        <v>0</v>
      </c>
      <c r="AG584" s="42"/>
      <c r="AH584" s="73"/>
    </row>
    <row r="585" spans="1:34" s="5" customFormat="1" ht="47.25" customHeight="1">
      <c r="A585" s="71"/>
      <c r="B585" s="43"/>
      <c r="C585" s="43" t="s">
        <v>472</v>
      </c>
      <c r="D585" s="35" t="s">
        <v>358</v>
      </c>
      <c r="E585" s="35" t="s">
        <v>443</v>
      </c>
      <c r="F585" s="35" t="s">
        <v>465</v>
      </c>
      <c r="G585" s="35"/>
      <c r="H585" s="104">
        <v>2</v>
      </c>
      <c r="I585" s="104">
        <v>171</v>
      </c>
      <c r="J585" s="35">
        <f t="shared" si="221"/>
        <v>342</v>
      </c>
      <c r="K585" s="41">
        <f t="shared" si="222"/>
        <v>342</v>
      </c>
      <c r="L585" s="42">
        <v>1</v>
      </c>
      <c r="M585" s="41">
        <f t="shared" si="223"/>
        <v>342</v>
      </c>
      <c r="N585" s="42">
        <v>1</v>
      </c>
      <c r="O585" s="41">
        <f t="shared" si="224"/>
        <v>342</v>
      </c>
      <c r="P585" s="42">
        <v>1</v>
      </c>
      <c r="Q585" s="41">
        <f t="shared" si="225"/>
        <v>102.6</v>
      </c>
      <c r="R585" s="42">
        <v>0.3</v>
      </c>
      <c r="S585" s="41">
        <f t="shared" si="226"/>
        <v>0</v>
      </c>
      <c r="T585" s="42"/>
      <c r="U585" s="41">
        <f t="shared" si="227"/>
        <v>0</v>
      </c>
      <c r="V585" s="47"/>
      <c r="W585" s="74"/>
      <c r="X585" s="74"/>
      <c r="Y585" s="41">
        <f t="shared" si="213"/>
        <v>0</v>
      </c>
      <c r="Z585" s="42"/>
      <c r="AA585" s="16"/>
      <c r="AB585" s="17"/>
      <c r="AC585" s="41">
        <f t="shared" si="212"/>
        <v>0</v>
      </c>
      <c r="AD585" s="42"/>
      <c r="AE585" s="42"/>
      <c r="AF585" s="75">
        <f>Table1[[#This Row],[Column33]]*Table1[[#This Row],[Column10]]</f>
        <v>0</v>
      </c>
      <c r="AG585" s="42"/>
      <c r="AH585" s="73"/>
    </row>
    <row r="586" spans="1:34" s="5" customFormat="1" ht="47.25" customHeight="1">
      <c r="A586" s="71"/>
      <c r="B586" s="43"/>
      <c r="C586" s="43" t="s">
        <v>347</v>
      </c>
      <c r="D586" s="35" t="s">
        <v>358</v>
      </c>
      <c r="E586" s="35" t="s">
        <v>444</v>
      </c>
      <c r="F586" s="35" t="s">
        <v>465</v>
      </c>
      <c r="G586" s="35"/>
      <c r="H586" s="104">
        <v>1</v>
      </c>
      <c r="I586" s="104">
        <v>366.3</v>
      </c>
      <c r="J586" s="35">
        <f t="shared" ref="J586:J603" si="228">I586*H586</f>
        <v>366.3</v>
      </c>
      <c r="K586" s="41">
        <f t="shared" ref="K586:K603" si="229">L586*$J586</f>
        <v>366.3</v>
      </c>
      <c r="L586" s="42">
        <v>1</v>
      </c>
      <c r="M586" s="41">
        <f t="shared" ref="M586:M603" si="230">N586*$J586</f>
        <v>366.3</v>
      </c>
      <c r="N586" s="42">
        <v>1</v>
      </c>
      <c r="O586" s="41">
        <f t="shared" ref="O586:O603" si="231">P586*$J586</f>
        <v>366.3</v>
      </c>
      <c r="P586" s="42">
        <v>1</v>
      </c>
      <c r="Q586" s="41">
        <f t="shared" ref="Q586:Q603" si="232">R586*$J586</f>
        <v>109.89</v>
      </c>
      <c r="R586" s="42">
        <v>0.3</v>
      </c>
      <c r="S586" s="41">
        <f t="shared" ref="S586:S603" si="233">T586*$J586</f>
        <v>0</v>
      </c>
      <c r="T586" s="42"/>
      <c r="U586" s="41">
        <f t="shared" ref="U586:U603" si="234">V586*$J586</f>
        <v>0</v>
      </c>
      <c r="V586" s="47"/>
      <c r="W586" s="74"/>
      <c r="X586" s="74"/>
      <c r="Y586" s="41">
        <f t="shared" si="213"/>
        <v>0</v>
      </c>
      <c r="Z586" s="42"/>
      <c r="AA586" s="16"/>
      <c r="AB586" s="17"/>
      <c r="AC586" s="41">
        <f t="shared" si="212"/>
        <v>0</v>
      </c>
      <c r="AD586" s="42"/>
      <c r="AE586" s="42"/>
      <c r="AF586" s="75">
        <f>Table1[[#This Row],[Column33]]*Table1[[#This Row],[Column10]]</f>
        <v>0</v>
      </c>
      <c r="AG586" s="42"/>
      <c r="AH586" s="73"/>
    </row>
    <row r="587" spans="1:34" s="5" customFormat="1" ht="47.25" customHeight="1">
      <c r="A587" s="71"/>
      <c r="B587" s="43"/>
      <c r="C587" s="43" t="s">
        <v>471</v>
      </c>
      <c r="D587" s="35" t="s">
        <v>358</v>
      </c>
      <c r="E587" s="35" t="s">
        <v>445</v>
      </c>
      <c r="F587" s="35" t="s">
        <v>465</v>
      </c>
      <c r="G587" s="35"/>
      <c r="H587" s="104">
        <v>4</v>
      </c>
      <c r="I587" s="104">
        <v>213.7</v>
      </c>
      <c r="J587" s="35">
        <f t="shared" si="228"/>
        <v>854.8</v>
      </c>
      <c r="K587" s="41">
        <f t="shared" si="229"/>
        <v>854.8</v>
      </c>
      <c r="L587" s="42">
        <v>1</v>
      </c>
      <c r="M587" s="41">
        <f t="shared" si="230"/>
        <v>854.8</v>
      </c>
      <c r="N587" s="42">
        <v>1</v>
      </c>
      <c r="O587" s="41">
        <f t="shared" si="231"/>
        <v>854.8</v>
      </c>
      <c r="P587" s="42">
        <v>1</v>
      </c>
      <c r="Q587" s="41">
        <f t="shared" si="232"/>
        <v>256.44</v>
      </c>
      <c r="R587" s="42">
        <v>0.3</v>
      </c>
      <c r="S587" s="41">
        <f t="shared" si="233"/>
        <v>0</v>
      </c>
      <c r="T587" s="42"/>
      <c r="U587" s="41">
        <f t="shared" si="234"/>
        <v>0</v>
      </c>
      <c r="V587" s="47"/>
      <c r="W587" s="74"/>
      <c r="X587" s="74"/>
      <c r="Y587" s="41">
        <f t="shared" si="213"/>
        <v>0</v>
      </c>
      <c r="Z587" s="42"/>
      <c r="AA587" s="16"/>
      <c r="AB587" s="17"/>
      <c r="AC587" s="41">
        <f t="shared" si="212"/>
        <v>0</v>
      </c>
      <c r="AD587" s="42"/>
      <c r="AE587" s="42"/>
      <c r="AF587" s="75">
        <f>Table1[[#This Row],[Column33]]*Table1[[#This Row],[Column10]]</f>
        <v>0</v>
      </c>
      <c r="AG587" s="42"/>
      <c r="AH587" s="73"/>
    </row>
    <row r="588" spans="1:34" s="5" customFormat="1" ht="47.25" customHeight="1">
      <c r="A588" s="71"/>
      <c r="B588" s="43"/>
      <c r="C588" s="43" t="s">
        <v>471</v>
      </c>
      <c r="D588" s="35" t="s">
        <v>358</v>
      </c>
      <c r="E588" s="35" t="s">
        <v>446</v>
      </c>
      <c r="F588" s="35" t="s">
        <v>465</v>
      </c>
      <c r="G588" s="35"/>
      <c r="H588" s="104">
        <v>2</v>
      </c>
      <c r="I588" s="104">
        <v>214.5</v>
      </c>
      <c r="J588" s="35">
        <f t="shared" si="228"/>
        <v>429</v>
      </c>
      <c r="K588" s="41">
        <f t="shared" si="229"/>
        <v>429</v>
      </c>
      <c r="L588" s="42">
        <v>1</v>
      </c>
      <c r="M588" s="41">
        <f t="shared" si="230"/>
        <v>429</v>
      </c>
      <c r="N588" s="42">
        <v>1</v>
      </c>
      <c r="O588" s="41">
        <f t="shared" si="231"/>
        <v>429</v>
      </c>
      <c r="P588" s="42">
        <v>1</v>
      </c>
      <c r="Q588" s="41">
        <f t="shared" si="232"/>
        <v>128.69999999999999</v>
      </c>
      <c r="R588" s="42">
        <v>0.3</v>
      </c>
      <c r="S588" s="41">
        <f t="shared" si="233"/>
        <v>0</v>
      </c>
      <c r="T588" s="42"/>
      <c r="U588" s="41">
        <f t="shared" si="234"/>
        <v>0</v>
      </c>
      <c r="V588" s="47"/>
      <c r="W588" s="74"/>
      <c r="X588" s="74"/>
      <c r="Y588" s="41">
        <f t="shared" si="213"/>
        <v>0</v>
      </c>
      <c r="Z588" s="42"/>
      <c r="AA588" s="16"/>
      <c r="AB588" s="17"/>
      <c r="AC588" s="41">
        <f t="shared" si="212"/>
        <v>0</v>
      </c>
      <c r="AD588" s="42"/>
      <c r="AE588" s="42"/>
      <c r="AF588" s="75">
        <f>Table1[[#This Row],[Column33]]*Table1[[#This Row],[Column10]]</f>
        <v>0</v>
      </c>
      <c r="AG588" s="42"/>
      <c r="AH588" s="73"/>
    </row>
    <row r="589" spans="1:34" s="5" customFormat="1" ht="47.25" customHeight="1">
      <c r="A589" s="71"/>
      <c r="B589" s="43"/>
      <c r="C589" s="43" t="s">
        <v>471</v>
      </c>
      <c r="D589" s="35" t="s">
        <v>358</v>
      </c>
      <c r="E589" s="35" t="s">
        <v>447</v>
      </c>
      <c r="F589" s="35" t="s">
        <v>465</v>
      </c>
      <c r="G589" s="35"/>
      <c r="H589" s="104">
        <v>2</v>
      </c>
      <c r="I589" s="104">
        <v>215.2</v>
      </c>
      <c r="J589" s="35">
        <f t="shared" si="228"/>
        <v>430.4</v>
      </c>
      <c r="K589" s="41">
        <f t="shared" si="229"/>
        <v>430.4</v>
      </c>
      <c r="L589" s="42">
        <v>1</v>
      </c>
      <c r="M589" s="41">
        <f t="shared" si="230"/>
        <v>430.4</v>
      </c>
      <c r="N589" s="42">
        <v>1</v>
      </c>
      <c r="O589" s="41">
        <f t="shared" si="231"/>
        <v>430.4</v>
      </c>
      <c r="P589" s="42">
        <v>1</v>
      </c>
      <c r="Q589" s="41">
        <f t="shared" si="232"/>
        <v>129.11999999999998</v>
      </c>
      <c r="R589" s="42">
        <v>0.3</v>
      </c>
      <c r="S589" s="41">
        <f t="shared" si="233"/>
        <v>0</v>
      </c>
      <c r="T589" s="42"/>
      <c r="U589" s="41">
        <f t="shared" si="234"/>
        <v>0</v>
      </c>
      <c r="V589" s="47"/>
      <c r="W589" s="74"/>
      <c r="X589" s="74"/>
      <c r="Y589" s="41">
        <f t="shared" si="213"/>
        <v>0</v>
      </c>
      <c r="Z589" s="42"/>
      <c r="AA589" s="16"/>
      <c r="AB589" s="17"/>
      <c r="AC589" s="41">
        <f t="shared" si="212"/>
        <v>0</v>
      </c>
      <c r="AD589" s="42"/>
      <c r="AE589" s="42"/>
      <c r="AF589" s="75">
        <f>Table1[[#This Row],[Column33]]*Table1[[#This Row],[Column10]]</f>
        <v>0</v>
      </c>
      <c r="AG589" s="42"/>
      <c r="AH589" s="73"/>
    </row>
    <row r="590" spans="1:34" s="5" customFormat="1" ht="47.25" customHeight="1">
      <c r="A590" s="71"/>
      <c r="B590" s="43"/>
      <c r="C590" s="43" t="s">
        <v>471</v>
      </c>
      <c r="D590" s="35" t="s">
        <v>358</v>
      </c>
      <c r="E590" s="35" t="s">
        <v>448</v>
      </c>
      <c r="F590" s="35" t="s">
        <v>465</v>
      </c>
      <c r="G590" s="35"/>
      <c r="H590" s="104">
        <v>2</v>
      </c>
      <c r="I590" s="104">
        <v>213.7</v>
      </c>
      <c r="J590" s="35">
        <f t="shared" si="228"/>
        <v>427.4</v>
      </c>
      <c r="K590" s="41">
        <f t="shared" si="229"/>
        <v>427.4</v>
      </c>
      <c r="L590" s="42">
        <v>1</v>
      </c>
      <c r="M590" s="41">
        <f t="shared" si="230"/>
        <v>427.4</v>
      </c>
      <c r="N590" s="42">
        <v>1</v>
      </c>
      <c r="O590" s="41">
        <f t="shared" si="231"/>
        <v>427.4</v>
      </c>
      <c r="P590" s="42">
        <v>1</v>
      </c>
      <c r="Q590" s="41">
        <f t="shared" si="232"/>
        <v>128.22</v>
      </c>
      <c r="R590" s="42">
        <v>0.3</v>
      </c>
      <c r="S590" s="41">
        <f t="shared" si="233"/>
        <v>0</v>
      </c>
      <c r="T590" s="42"/>
      <c r="U590" s="41">
        <f t="shared" si="234"/>
        <v>0</v>
      </c>
      <c r="V590" s="47"/>
      <c r="W590" s="74"/>
      <c r="X590" s="74"/>
      <c r="Y590" s="41">
        <f t="shared" si="213"/>
        <v>0</v>
      </c>
      <c r="Z590" s="42"/>
      <c r="AA590" s="16"/>
      <c r="AB590" s="17"/>
      <c r="AC590" s="41">
        <f t="shared" si="212"/>
        <v>0</v>
      </c>
      <c r="AD590" s="42"/>
      <c r="AE590" s="42"/>
      <c r="AF590" s="75">
        <f>Table1[[#This Row],[Column33]]*Table1[[#This Row],[Column10]]</f>
        <v>0</v>
      </c>
      <c r="AG590" s="42"/>
      <c r="AH590" s="73"/>
    </row>
    <row r="591" spans="1:34" s="5" customFormat="1" ht="47.25" customHeight="1">
      <c r="A591" s="71"/>
      <c r="B591" s="43"/>
      <c r="C591" s="43" t="s">
        <v>353</v>
      </c>
      <c r="D591" s="35" t="s">
        <v>358</v>
      </c>
      <c r="E591" s="35" t="s">
        <v>332</v>
      </c>
      <c r="F591" s="35" t="s">
        <v>341</v>
      </c>
      <c r="G591" s="35"/>
      <c r="H591" s="104">
        <v>6</v>
      </c>
      <c r="I591" s="104">
        <v>5.2</v>
      </c>
      <c r="J591" s="35">
        <f t="shared" si="228"/>
        <v>31.200000000000003</v>
      </c>
      <c r="K591" s="41">
        <f t="shared" si="229"/>
        <v>31.200000000000003</v>
      </c>
      <c r="L591" s="42">
        <v>1</v>
      </c>
      <c r="M591" s="41">
        <f t="shared" si="230"/>
        <v>31.200000000000003</v>
      </c>
      <c r="N591" s="42">
        <v>1</v>
      </c>
      <c r="O591" s="41">
        <f t="shared" si="231"/>
        <v>31.200000000000003</v>
      </c>
      <c r="P591" s="42">
        <v>1</v>
      </c>
      <c r="Q591" s="41">
        <f t="shared" si="232"/>
        <v>0</v>
      </c>
      <c r="R591" s="42"/>
      <c r="S591" s="41">
        <f t="shared" si="233"/>
        <v>0</v>
      </c>
      <c r="T591" s="42"/>
      <c r="U591" s="41">
        <f t="shared" si="234"/>
        <v>0</v>
      </c>
      <c r="V591" s="47"/>
      <c r="W591" s="74"/>
      <c r="X591" s="74"/>
      <c r="Y591" s="41">
        <f t="shared" si="213"/>
        <v>0</v>
      </c>
      <c r="Z591" s="42"/>
      <c r="AA591" s="16"/>
      <c r="AB591" s="17"/>
      <c r="AC591" s="41">
        <f t="shared" si="212"/>
        <v>0</v>
      </c>
      <c r="AD591" s="42"/>
      <c r="AE591" s="42"/>
      <c r="AF591" s="75">
        <f>Table1[[#This Row],[Column33]]*Table1[[#This Row],[Column10]]</f>
        <v>0</v>
      </c>
      <c r="AG591" s="42"/>
      <c r="AH591" s="73"/>
    </row>
    <row r="592" spans="1:34" s="5" customFormat="1" ht="47.25" customHeight="1">
      <c r="A592" s="71"/>
      <c r="B592" s="43"/>
      <c r="C592" s="43" t="s">
        <v>473</v>
      </c>
      <c r="D592" s="35" t="s">
        <v>358</v>
      </c>
      <c r="E592" s="35" t="s">
        <v>449</v>
      </c>
      <c r="F592" s="35" t="s">
        <v>466</v>
      </c>
      <c r="G592" s="35"/>
      <c r="H592" s="104">
        <v>1</v>
      </c>
      <c r="I592" s="104">
        <v>106.5</v>
      </c>
      <c r="J592" s="35">
        <f t="shared" si="228"/>
        <v>106.5</v>
      </c>
      <c r="K592" s="41">
        <f t="shared" si="229"/>
        <v>106.5</v>
      </c>
      <c r="L592" s="42">
        <v>1</v>
      </c>
      <c r="M592" s="41">
        <f t="shared" si="230"/>
        <v>106.5</v>
      </c>
      <c r="N592" s="42">
        <v>1</v>
      </c>
      <c r="O592" s="41">
        <f t="shared" si="231"/>
        <v>106.5</v>
      </c>
      <c r="P592" s="42">
        <v>1</v>
      </c>
      <c r="Q592" s="41">
        <f t="shared" si="232"/>
        <v>0</v>
      </c>
      <c r="R592" s="42"/>
      <c r="S592" s="41">
        <f t="shared" si="233"/>
        <v>0</v>
      </c>
      <c r="T592" s="42"/>
      <c r="U592" s="41">
        <f t="shared" si="234"/>
        <v>0</v>
      </c>
      <c r="V592" s="47"/>
      <c r="W592" s="74"/>
      <c r="X592" s="74"/>
      <c r="Y592" s="41">
        <f t="shared" si="213"/>
        <v>0</v>
      </c>
      <c r="Z592" s="42"/>
      <c r="AA592" s="16"/>
      <c r="AB592" s="17"/>
      <c r="AC592" s="41">
        <f t="shared" si="212"/>
        <v>0</v>
      </c>
      <c r="AD592" s="42"/>
      <c r="AE592" s="42"/>
      <c r="AF592" s="75">
        <f>Table1[[#This Row],[Column33]]*Table1[[#This Row],[Column10]]</f>
        <v>0</v>
      </c>
      <c r="AG592" s="42"/>
      <c r="AH592" s="73"/>
    </row>
    <row r="593" spans="1:34" s="5" customFormat="1" ht="47.25" customHeight="1">
      <c r="A593" s="71"/>
      <c r="B593" s="43"/>
      <c r="C593" s="43" t="s">
        <v>473</v>
      </c>
      <c r="D593" s="35" t="s">
        <v>358</v>
      </c>
      <c r="E593" s="35" t="s">
        <v>450</v>
      </c>
      <c r="F593" s="35" t="s">
        <v>466</v>
      </c>
      <c r="G593" s="35"/>
      <c r="H593" s="104">
        <v>1</v>
      </c>
      <c r="I593" s="104">
        <v>106.5</v>
      </c>
      <c r="J593" s="35">
        <f t="shared" si="228"/>
        <v>106.5</v>
      </c>
      <c r="K593" s="41">
        <f t="shared" si="229"/>
        <v>106.5</v>
      </c>
      <c r="L593" s="42">
        <v>1</v>
      </c>
      <c r="M593" s="41">
        <f t="shared" si="230"/>
        <v>106.5</v>
      </c>
      <c r="N593" s="42">
        <v>1</v>
      </c>
      <c r="O593" s="41">
        <f t="shared" si="231"/>
        <v>106.5</v>
      </c>
      <c r="P593" s="42">
        <v>1</v>
      </c>
      <c r="Q593" s="41">
        <f t="shared" si="232"/>
        <v>0</v>
      </c>
      <c r="R593" s="42"/>
      <c r="S593" s="41">
        <f t="shared" si="233"/>
        <v>0</v>
      </c>
      <c r="T593" s="42"/>
      <c r="U593" s="41">
        <f t="shared" si="234"/>
        <v>0</v>
      </c>
      <c r="V593" s="47"/>
      <c r="W593" s="74"/>
      <c r="X593" s="74"/>
      <c r="Y593" s="41">
        <f t="shared" si="213"/>
        <v>0</v>
      </c>
      <c r="Z593" s="42"/>
      <c r="AA593" s="16"/>
      <c r="AB593" s="17"/>
      <c r="AC593" s="41">
        <f t="shared" si="212"/>
        <v>0</v>
      </c>
      <c r="AD593" s="42"/>
      <c r="AE593" s="42"/>
      <c r="AF593" s="75">
        <f>Table1[[#This Row],[Column33]]*Table1[[#This Row],[Column10]]</f>
        <v>0</v>
      </c>
      <c r="AG593" s="42"/>
      <c r="AH593" s="73"/>
    </row>
    <row r="594" spans="1:34" s="5" customFormat="1" ht="47.25" customHeight="1">
      <c r="A594" s="71"/>
      <c r="B594" s="43"/>
      <c r="C594" s="43" t="s">
        <v>473</v>
      </c>
      <c r="D594" s="35" t="s">
        <v>358</v>
      </c>
      <c r="E594" s="35" t="s">
        <v>451</v>
      </c>
      <c r="F594" s="35" t="s">
        <v>466</v>
      </c>
      <c r="G594" s="35"/>
      <c r="H594" s="104">
        <v>1</v>
      </c>
      <c r="I594" s="104">
        <v>139.19999999999999</v>
      </c>
      <c r="J594" s="35">
        <f t="shared" si="228"/>
        <v>139.19999999999999</v>
      </c>
      <c r="K594" s="41">
        <f t="shared" si="229"/>
        <v>139.19999999999999</v>
      </c>
      <c r="L594" s="42">
        <v>1</v>
      </c>
      <c r="M594" s="41">
        <f t="shared" si="230"/>
        <v>139.19999999999999</v>
      </c>
      <c r="N594" s="42">
        <v>1</v>
      </c>
      <c r="O594" s="41">
        <f t="shared" si="231"/>
        <v>139.19999999999999</v>
      </c>
      <c r="P594" s="42">
        <v>1</v>
      </c>
      <c r="Q594" s="41">
        <f t="shared" si="232"/>
        <v>0</v>
      </c>
      <c r="R594" s="42"/>
      <c r="S594" s="41">
        <f t="shared" si="233"/>
        <v>0</v>
      </c>
      <c r="T594" s="42"/>
      <c r="U594" s="41">
        <f t="shared" si="234"/>
        <v>0</v>
      </c>
      <c r="V594" s="47"/>
      <c r="W594" s="74"/>
      <c r="X594" s="74"/>
      <c r="Y594" s="41">
        <f t="shared" si="213"/>
        <v>0</v>
      </c>
      <c r="Z594" s="42"/>
      <c r="AA594" s="16"/>
      <c r="AB594" s="17"/>
      <c r="AC594" s="41">
        <f t="shared" si="212"/>
        <v>0</v>
      </c>
      <c r="AD594" s="42"/>
      <c r="AE594" s="42"/>
      <c r="AF594" s="75">
        <f>Table1[[#This Row],[Column33]]*Table1[[#This Row],[Column10]]</f>
        <v>0</v>
      </c>
      <c r="AG594" s="42"/>
      <c r="AH594" s="73"/>
    </row>
    <row r="595" spans="1:34" s="5" customFormat="1" ht="47.25" customHeight="1">
      <c r="A595" s="71"/>
      <c r="B595" s="43"/>
      <c r="C595" s="43" t="s">
        <v>473</v>
      </c>
      <c r="D595" s="35" t="s">
        <v>358</v>
      </c>
      <c r="E595" s="35" t="s">
        <v>452</v>
      </c>
      <c r="F595" s="35" t="s">
        <v>466</v>
      </c>
      <c r="G595" s="35"/>
      <c r="H595" s="104">
        <v>1</v>
      </c>
      <c r="I595" s="104">
        <v>139.19999999999999</v>
      </c>
      <c r="J595" s="35">
        <f t="shared" si="228"/>
        <v>139.19999999999999</v>
      </c>
      <c r="K595" s="41">
        <f t="shared" si="229"/>
        <v>139.19999999999999</v>
      </c>
      <c r="L595" s="42">
        <v>1</v>
      </c>
      <c r="M595" s="41">
        <f t="shared" si="230"/>
        <v>139.19999999999999</v>
      </c>
      <c r="N595" s="42">
        <v>1</v>
      </c>
      <c r="O595" s="41">
        <f t="shared" si="231"/>
        <v>139.19999999999999</v>
      </c>
      <c r="P595" s="42">
        <v>1</v>
      </c>
      <c r="Q595" s="41">
        <f t="shared" si="232"/>
        <v>0</v>
      </c>
      <c r="R595" s="42"/>
      <c r="S595" s="41">
        <f t="shared" si="233"/>
        <v>0</v>
      </c>
      <c r="T595" s="42"/>
      <c r="U595" s="41">
        <f t="shared" si="234"/>
        <v>0</v>
      </c>
      <c r="V595" s="47"/>
      <c r="W595" s="74"/>
      <c r="X595" s="74"/>
      <c r="Y595" s="41">
        <f t="shared" si="213"/>
        <v>0</v>
      </c>
      <c r="Z595" s="42"/>
      <c r="AA595" s="16"/>
      <c r="AB595" s="17"/>
      <c r="AC595" s="41">
        <f t="shared" si="212"/>
        <v>0</v>
      </c>
      <c r="AD595" s="42"/>
      <c r="AE595" s="42"/>
      <c r="AF595" s="75">
        <f>Table1[[#This Row],[Column33]]*Table1[[#This Row],[Column10]]</f>
        <v>0</v>
      </c>
      <c r="AG595" s="42"/>
      <c r="AH595" s="73"/>
    </row>
    <row r="596" spans="1:34" s="5" customFormat="1" ht="47.25" customHeight="1">
      <c r="A596" s="71"/>
      <c r="B596" s="43"/>
      <c r="C596" s="43" t="s">
        <v>473</v>
      </c>
      <c r="D596" s="35" t="s">
        <v>358</v>
      </c>
      <c r="E596" s="35" t="s">
        <v>453</v>
      </c>
      <c r="F596" s="35" t="s">
        <v>466</v>
      </c>
      <c r="G596" s="35"/>
      <c r="H596" s="104">
        <v>1</v>
      </c>
      <c r="I596" s="104">
        <v>139.19999999999999</v>
      </c>
      <c r="J596" s="35">
        <f t="shared" si="228"/>
        <v>139.19999999999999</v>
      </c>
      <c r="K596" s="41">
        <f t="shared" si="229"/>
        <v>139.19999999999999</v>
      </c>
      <c r="L596" s="42">
        <v>1</v>
      </c>
      <c r="M596" s="41">
        <f t="shared" si="230"/>
        <v>139.19999999999999</v>
      </c>
      <c r="N596" s="42">
        <v>1</v>
      </c>
      <c r="O596" s="41">
        <f t="shared" si="231"/>
        <v>139.19999999999999</v>
      </c>
      <c r="P596" s="42">
        <v>1</v>
      </c>
      <c r="Q596" s="41">
        <f t="shared" si="232"/>
        <v>0</v>
      </c>
      <c r="R596" s="42"/>
      <c r="S596" s="41">
        <f t="shared" si="233"/>
        <v>0</v>
      </c>
      <c r="T596" s="42"/>
      <c r="U596" s="41">
        <f t="shared" si="234"/>
        <v>0</v>
      </c>
      <c r="V596" s="47"/>
      <c r="W596" s="74"/>
      <c r="X596" s="74"/>
      <c r="Y596" s="41">
        <f t="shared" si="213"/>
        <v>0</v>
      </c>
      <c r="Z596" s="42"/>
      <c r="AA596" s="16"/>
      <c r="AB596" s="17"/>
      <c r="AC596" s="41">
        <f t="shared" ref="AC596:AC617" si="235">AD596*$J596</f>
        <v>0</v>
      </c>
      <c r="AD596" s="42"/>
      <c r="AE596" s="42"/>
      <c r="AF596" s="75">
        <f>Table1[[#This Row],[Column33]]*Table1[[#This Row],[Column10]]</f>
        <v>0</v>
      </c>
      <c r="AG596" s="42"/>
      <c r="AH596" s="73"/>
    </row>
    <row r="597" spans="1:34" s="5" customFormat="1" ht="47.25" customHeight="1">
      <c r="A597" s="71"/>
      <c r="B597" s="43"/>
      <c r="C597" s="43" t="s">
        <v>473</v>
      </c>
      <c r="D597" s="35" t="s">
        <v>358</v>
      </c>
      <c r="E597" s="35" t="s">
        <v>454</v>
      </c>
      <c r="F597" s="35" t="s">
        <v>466</v>
      </c>
      <c r="G597" s="35"/>
      <c r="H597" s="104">
        <v>1</v>
      </c>
      <c r="I597" s="104">
        <v>138.69999999999999</v>
      </c>
      <c r="J597" s="35">
        <f t="shared" si="228"/>
        <v>138.69999999999999</v>
      </c>
      <c r="K597" s="41">
        <f t="shared" si="229"/>
        <v>138.69999999999999</v>
      </c>
      <c r="L597" s="42">
        <v>1</v>
      </c>
      <c r="M597" s="41">
        <f t="shared" si="230"/>
        <v>138.69999999999999</v>
      </c>
      <c r="N597" s="42">
        <v>1</v>
      </c>
      <c r="O597" s="41">
        <f t="shared" si="231"/>
        <v>138.69999999999999</v>
      </c>
      <c r="P597" s="42">
        <v>1</v>
      </c>
      <c r="Q597" s="41">
        <f t="shared" si="232"/>
        <v>0</v>
      </c>
      <c r="R597" s="42"/>
      <c r="S597" s="41">
        <f t="shared" si="233"/>
        <v>0</v>
      </c>
      <c r="T597" s="42"/>
      <c r="U597" s="41">
        <f t="shared" si="234"/>
        <v>0</v>
      </c>
      <c r="V597" s="47"/>
      <c r="W597" s="74"/>
      <c r="X597" s="74"/>
      <c r="Y597" s="41">
        <f t="shared" si="213"/>
        <v>0</v>
      </c>
      <c r="Z597" s="42"/>
      <c r="AA597" s="16"/>
      <c r="AB597" s="17"/>
      <c r="AC597" s="41">
        <f t="shared" si="235"/>
        <v>0</v>
      </c>
      <c r="AD597" s="42"/>
      <c r="AE597" s="42"/>
      <c r="AF597" s="75">
        <f>Table1[[#This Row],[Column33]]*Table1[[#This Row],[Column10]]</f>
        <v>0</v>
      </c>
      <c r="AG597" s="42"/>
      <c r="AH597" s="73"/>
    </row>
    <row r="598" spans="1:34" s="5" customFormat="1" ht="47.25" customHeight="1">
      <c r="A598" s="71"/>
      <c r="B598" s="43"/>
      <c r="C598" s="43" t="s">
        <v>473</v>
      </c>
      <c r="D598" s="35" t="s">
        <v>358</v>
      </c>
      <c r="E598" s="35" t="s">
        <v>455</v>
      </c>
      <c r="F598" s="35" t="s">
        <v>466</v>
      </c>
      <c r="G598" s="35"/>
      <c r="H598" s="104">
        <v>1</v>
      </c>
      <c r="I598" s="104">
        <v>139.19999999999999</v>
      </c>
      <c r="J598" s="35">
        <f t="shared" si="228"/>
        <v>139.19999999999999</v>
      </c>
      <c r="K598" s="41">
        <f t="shared" si="229"/>
        <v>139.19999999999999</v>
      </c>
      <c r="L598" s="42">
        <v>1</v>
      </c>
      <c r="M598" s="41">
        <f t="shared" si="230"/>
        <v>139.19999999999999</v>
      </c>
      <c r="N598" s="42">
        <v>1</v>
      </c>
      <c r="O598" s="41">
        <f t="shared" si="231"/>
        <v>139.19999999999999</v>
      </c>
      <c r="P598" s="42">
        <v>1</v>
      </c>
      <c r="Q598" s="41">
        <f t="shared" si="232"/>
        <v>0</v>
      </c>
      <c r="R598" s="42"/>
      <c r="S598" s="41">
        <f t="shared" si="233"/>
        <v>0</v>
      </c>
      <c r="T598" s="42"/>
      <c r="U598" s="41">
        <f t="shared" si="234"/>
        <v>0</v>
      </c>
      <c r="V598" s="47"/>
      <c r="W598" s="74"/>
      <c r="X598" s="74"/>
      <c r="Y598" s="41">
        <f t="shared" si="213"/>
        <v>0</v>
      </c>
      <c r="Z598" s="42"/>
      <c r="AA598" s="16"/>
      <c r="AB598" s="17"/>
      <c r="AC598" s="41">
        <f t="shared" si="235"/>
        <v>0</v>
      </c>
      <c r="AD598" s="42"/>
      <c r="AE598" s="42"/>
      <c r="AF598" s="75">
        <f>Table1[[#This Row],[Column33]]*Table1[[#This Row],[Column10]]</f>
        <v>0</v>
      </c>
      <c r="AG598" s="42"/>
      <c r="AH598" s="73"/>
    </row>
    <row r="599" spans="1:34" s="5" customFormat="1" ht="47.25" customHeight="1">
      <c r="A599" s="71"/>
      <c r="B599" s="43"/>
      <c r="C599" s="43" t="s">
        <v>473</v>
      </c>
      <c r="D599" s="35" t="s">
        <v>358</v>
      </c>
      <c r="E599" s="35" t="s">
        <v>456</v>
      </c>
      <c r="F599" s="35" t="s">
        <v>466</v>
      </c>
      <c r="G599" s="35"/>
      <c r="H599" s="104">
        <v>1</v>
      </c>
      <c r="I599" s="104">
        <v>138.69999999999999</v>
      </c>
      <c r="J599" s="35">
        <f t="shared" si="228"/>
        <v>138.69999999999999</v>
      </c>
      <c r="K599" s="41">
        <f t="shared" si="229"/>
        <v>138.69999999999999</v>
      </c>
      <c r="L599" s="42">
        <v>1</v>
      </c>
      <c r="M599" s="41">
        <f t="shared" si="230"/>
        <v>138.69999999999999</v>
      </c>
      <c r="N599" s="42">
        <v>1</v>
      </c>
      <c r="O599" s="41">
        <f t="shared" si="231"/>
        <v>138.69999999999999</v>
      </c>
      <c r="P599" s="42">
        <v>1</v>
      </c>
      <c r="Q599" s="41">
        <f t="shared" si="232"/>
        <v>0</v>
      </c>
      <c r="R599" s="42"/>
      <c r="S599" s="41">
        <f t="shared" si="233"/>
        <v>0</v>
      </c>
      <c r="T599" s="42"/>
      <c r="U599" s="41">
        <f t="shared" si="234"/>
        <v>0</v>
      </c>
      <c r="V599" s="47"/>
      <c r="W599" s="74"/>
      <c r="X599" s="74"/>
      <c r="Y599" s="41">
        <f t="shared" si="213"/>
        <v>0</v>
      </c>
      <c r="Z599" s="42"/>
      <c r="AA599" s="16"/>
      <c r="AB599" s="17"/>
      <c r="AC599" s="41">
        <f t="shared" si="235"/>
        <v>0</v>
      </c>
      <c r="AD599" s="42"/>
      <c r="AE599" s="42"/>
      <c r="AF599" s="75">
        <f>Table1[[#This Row],[Column33]]*Table1[[#This Row],[Column10]]</f>
        <v>0</v>
      </c>
      <c r="AG599" s="42"/>
      <c r="AH599" s="73"/>
    </row>
    <row r="600" spans="1:34" s="5" customFormat="1" ht="47.25" customHeight="1">
      <c r="A600" s="71"/>
      <c r="B600" s="43"/>
      <c r="C600" s="43" t="s">
        <v>473</v>
      </c>
      <c r="D600" s="35" t="s">
        <v>358</v>
      </c>
      <c r="E600" s="35" t="s">
        <v>457</v>
      </c>
      <c r="F600" s="35" t="s">
        <v>466</v>
      </c>
      <c r="G600" s="35"/>
      <c r="H600" s="104">
        <v>1</v>
      </c>
      <c r="I600" s="104">
        <v>138.30000000000001</v>
      </c>
      <c r="J600" s="35">
        <f t="shared" si="228"/>
        <v>138.30000000000001</v>
      </c>
      <c r="K600" s="41">
        <f t="shared" si="229"/>
        <v>138.30000000000001</v>
      </c>
      <c r="L600" s="42">
        <v>1</v>
      </c>
      <c r="M600" s="41">
        <f t="shared" si="230"/>
        <v>138.30000000000001</v>
      </c>
      <c r="N600" s="42">
        <v>1</v>
      </c>
      <c r="O600" s="41">
        <f t="shared" si="231"/>
        <v>138.30000000000001</v>
      </c>
      <c r="P600" s="42">
        <v>1</v>
      </c>
      <c r="Q600" s="41">
        <f t="shared" si="232"/>
        <v>0</v>
      </c>
      <c r="R600" s="42"/>
      <c r="S600" s="41">
        <f t="shared" si="233"/>
        <v>0</v>
      </c>
      <c r="T600" s="42"/>
      <c r="U600" s="41">
        <f t="shared" si="234"/>
        <v>0</v>
      </c>
      <c r="V600" s="47"/>
      <c r="W600" s="74"/>
      <c r="X600" s="74"/>
      <c r="Y600" s="41">
        <f t="shared" si="213"/>
        <v>0</v>
      </c>
      <c r="Z600" s="42"/>
      <c r="AA600" s="16"/>
      <c r="AB600" s="17"/>
      <c r="AC600" s="41">
        <f t="shared" si="235"/>
        <v>0</v>
      </c>
      <c r="AD600" s="42"/>
      <c r="AE600" s="42"/>
      <c r="AF600" s="75">
        <f>Table1[[#This Row],[Column33]]*Table1[[#This Row],[Column10]]</f>
        <v>0</v>
      </c>
      <c r="AG600" s="42"/>
      <c r="AH600" s="73"/>
    </row>
    <row r="601" spans="1:34" s="5" customFormat="1" ht="47.25" customHeight="1">
      <c r="A601" s="71"/>
      <c r="B601" s="43"/>
      <c r="C601" s="43" t="s">
        <v>473</v>
      </c>
      <c r="D601" s="35" t="s">
        <v>358</v>
      </c>
      <c r="E601" s="35" t="s">
        <v>458</v>
      </c>
      <c r="F601" s="35" t="s">
        <v>466</v>
      </c>
      <c r="G601" s="35"/>
      <c r="H601" s="104">
        <v>1</v>
      </c>
      <c r="I601" s="104">
        <v>138.9</v>
      </c>
      <c r="J601" s="35">
        <f t="shared" si="228"/>
        <v>138.9</v>
      </c>
      <c r="K601" s="41">
        <f t="shared" si="229"/>
        <v>138.9</v>
      </c>
      <c r="L601" s="42">
        <v>1</v>
      </c>
      <c r="M601" s="41">
        <f t="shared" si="230"/>
        <v>138.9</v>
      </c>
      <c r="N601" s="42">
        <v>1</v>
      </c>
      <c r="O601" s="41">
        <f t="shared" si="231"/>
        <v>138.9</v>
      </c>
      <c r="P601" s="42">
        <v>1</v>
      </c>
      <c r="Q601" s="41">
        <f t="shared" si="232"/>
        <v>0</v>
      </c>
      <c r="R601" s="42"/>
      <c r="S601" s="41">
        <f t="shared" si="233"/>
        <v>0</v>
      </c>
      <c r="T601" s="42"/>
      <c r="U601" s="41">
        <f t="shared" si="234"/>
        <v>0</v>
      </c>
      <c r="V601" s="47"/>
      <c r="W601" s="74"/>
      <c r="X601" s="74"/>
      <c r="Y601" s="41">
        <f t="shared" si="213"/>
        <v>0</v>
      </c>
      <c r="Z601" s="42"/>
      <c r="AA601" s="16"/>
      <c r="AB601" s="17"/>
      <c r="AC601" s="41">
        <f t="shared" si="235"/>
        <v>0</v>
      </c>
      <c r="AD601" s="42"/>
      <c r="AE601" s="42"/>
      <c r="AF601" s="75">
        <f>Table1[[#This Row],[Column33]]*Table1[[#This Row],[Column10]]</f>
        <v>0</v>
      </c>
      <c r="AG601" s="42"/>
      <c r="AH601" s="73"/>
    </row>
    <row r="602" spans="1:34" s="5" customFormat="1" ht="47.25" customHeight="1">
      <c r="A602" s="71"/>
      <c r="B602" s="43"/>
      <c r="C602" s="43" t="s">
        <v>473</v>
      </c>
      <c r="D602" s="35" t="s">
        <v>358</v>
      </c>
      <c r="E602" s="35" t="s">
        <v>459</v>
      </c>
      <c r="F602" s="35" t="s">
        <v>466</v>
      </c>
      <c r="G602" s="35"/>
      <c r="H602" s="104">
        <v>1</v>
      </c>
      <c r="I602" s="104">
        <v>138.30000000000001</v>
      </c>
      <c r="J602" s="35">
        <f t="shared" si="228"/>
        <v>138.30000000000001</v>
      </c>
      <c r="K602" s="41">
        <f t="shared" si="229"/>
        <v>138.30000000000001</v>
      </c>
      <c r="L602" s="42">
        <v>1</v>
      </c>
      <c r="M602" s="41">
        <f t="shared" si="230"/>
        <v>138.30000000000001</v>
      </c>
      <c r="N602" s="42">
        <v>1</v>
      </c>
      <c r="O602" s="41">
        <f t="shared" si="231"/>
        <v>138.30000000000001</v>
      </c>
      <c r="P602" s="42">
        <v>1</v>
      </c>
      <c r="Q602" s="41">
        <f t="shared" si="232"/>
        <v>0</v>
      </c>
      <c r="R602" s="42"/>
      <c r="S602" s="41">
        <f t="shared" si="233"/>
        <v>0</v>
      </c>
      <c r="T602" s="42"/>
      <c r="U602" s="41">
        <f t="shared" si="234"/>
        <v>0</v>
      </c>
      <c r="V602" s="47"/>
      <c r="W602" s="74"/>
      <c r="X602" s="74"/>
      <c r="Y602" s="41">
        <f t="shared" ref="Y602:Y617" si="236">Z602*$J602</f>
        <v>0</v>
      </c>
      <c r="Z602" s="42"/>
      <c r="AA602" s="16"/>
      <c r="AB602" s="17"/>
      <c r="AC602" s="41">
        <f t="shared" si="235"/>
        <v>0</v>
      </c>
      <c r="AD602" s="42"/>
      <c r="AE602" s="42"/>
      <c r="AF602" s="75">
        <f>Table1[[#This Row],[Column33]]*Table1[[#This Row],[Column10]]</f>
        <v>0</v>
      </c>
      <c r="AG602" s="42"/>
      <c r="AH602" s="73"/>
    </row>
    <row r="603" spans="1:34" s="5" customFormat="1" ht="47.25" customHeight="1">
      <c r="A603" s="71"/>
      <c r="B603" s="43"/>
      <c r="C603" s="43" t="s">
        <v>473</v>
      </c>
      <c r="D603" s="35" t="s">
        <v>358</v>
      </c>
      <c r="E603" s="35" t="s">
        <v>460</v>
      </c>
      <c r="F603" s="35" t="s">
        <v>466</v>
      </c>
      <c r="G603" s="35"/>
      <c r="H603" s="104">
        <v>1</v>
      </c>
      <c r="I603" s="104">
        <v>138.9</v>
      </c>
      <c r="J603" s="35">
        <f t="shared" si="228"/>
        <v>138.9</v>
      </c>
      <c r="K603" s="41">
        <f t="shared" si="229"/>
        <v>138.9</v>
      </c>
      <c r="L603" s="42">
        <v>1</v>
      </c>
      <c r="M603" s="41">
        <f t="shared" si="230"/>
        <v>138.9</v>
      </c>
      <c r="N603" s="42">
        <v>1</v>
      </c>
      <c r="O603" s="41">
        <f t="shared" si="231"/>
        <v>138.9</v>
      </c>
      <c r="P603" s="42">
        <v>1</v>
      </c>
      <c r="Q603" s="41">
        <f t="shared" si="232"/>
        <v>0</v>
      </c>
      <c r="R603" s="42"/>
      <c r="S603" s="41">
        <f t="shared" si="233"/>
        <v>0</v>
      </c>
      <c r="T603" s="42"/>
      <c r="U603" s="41">
        <f t="shared" si="234"/>
        <v>0</v>
      </c>
      <c r="V603" s="47"/>
      <c r="W603" s="74"/>
      <c r="X603" s="74"/>
      <c r="Y603" s="41">
        <f t="shared" si="236"/>
        <v>0</v>
      </c>
      <c r="Z603" s="42"/>
      <c r="AA603" s="16"/>
      <c r="AB603" s="17"/>
      <c r="AC603" s="41">
        <f t="shared" si="235"/>
        <v>0</v>
      </c>
      <c r="AD603" s="42"/>
      <c r="AE603" s="42"/>
      <c r="AF603" s="75">
        <f>Table1[[#This Row],[Column33]]*Table1[[#This Row],[Column10]]</f>
        <v>0</v>
      </c>
      <c r="AG603" s="42"/>
      <c r="AH603" s="73"/>
    </row>
    <row r="604" spans="1:34" s="5" customFormat="1" ht="47.25" customHeight="1">
      <c r="A604" s="71"/>
      <c r="B604" s="43"/>
      <c r="C604" s="43" t="s">
        <v>215</v>
      </c>
      <c r="D604" s="35" t="s">
        <v>358</v>
      </c>
      <c r="E604" s="35" t="s">
        <v>461</v>
      </c>
      <c r="F604" s="35" t="s">
        <v>466</v>
      </c>
      <c r="G604" s="35"/>
      <c r="H604" s="104">
        <v>11</v>
      </c>
      <c r="I604" s="104">
        <v>11</v>
      </c>
      <c r="J604" s="35">
        <f t="shared" ref="J604:J617" si="237">I604*H604</f>
        <v>121</v>
      </c>
      <c r="K604" s="41">
        <f t="shared" ref="K604:K617" si="238">L604*$J604</f>
        <v>121</v>
      </c>
      <c r="L604" s="42">
        <v>1</v>
      </c>
      <c r="M604" s="41">
        <f t="shared" ref="M604:M617" si="239">N604*$J604</f>
        <v>121</v>
      </c>
      <c r="N604" s="42">
        <v>1</v>
      </c>
      <c r="O604" s="41">
        <f t="shared" ref="O604:O617" si="240">P604*$J604</f>
        <v>121</v>
      </c>
      <c r="P604" s="42">
        <v>1</v>
      </c>
      <c r="Q604" s="41">
        <f t="shared" ref="Q604:Q617" si="241">R604*$J604</f>
        <v>0</v>
      </c>
      <c r="R604" s="42"/>
      <c r="S604" s="41">
        <f t="shared" ref="S604:S617" si="242">T604*$J604</f>
        <v>0</v>
      </c>
      <c r="T604" s="42"/>
      <c r="U604" s="41">
        <f t="shared" ref="U604:U617" si="243">V604*$J604</f>
        <v>0</v>
      </c>
      <c r="V604" s="47"/>
      <c r="W604" s="74"/>
      <c r="X604" s="74"/>
      <c r="Y604" s="41">
        <f t="shared" si="236"/>
        <v>0</v>
      </c>
      <c r="Z604" s="42"/>
      <c r="AA604" s="16"/>
      <c r="AB604" s="17"/>
      <c r="AC604" s="41">
        <f t="shared" si="235"/>
        <v>0</v>
      </c>
      <c r="AD604" s="42"/>
      <c r="AE604" s="42"/>
      <c r="AF604" s="75">
        <f>Table1[[#This Row],[Column33]]*Table1[[#This Row],[Column10]]</f>
        <v>0</v>
      </c>
      <c r="AG604" s="42"/>
      <c r="AH604" s="73"/>
    </row>
    <row r="605" spans="1:34" s="5" customFormat="1" ht="47.25" customHeight="1">
      <c r="A605" s="71"/>
      <c r="B605" s="43"/>
      <c r="C605" s="43" t="s">
        <v>343</v>
      </c>
      <c r="D605" s="35" t="s">
        <v>358</v>
      </c>
      <c r="E605" s="35" t="s">
        <v>106</v>
      </c>
      <c r="F605" s="35" t="s">
        <v>109</v>
      </c>
      <c r="G605" s="35"/>
      <c r="H605" s="104">
        <v>1</v>
      </c>
      <c r="I605" s="104">
        <v>321.8</v>
      </c>
      <c r="J605" s="35">
        <f t="shared" si="237"/>
        <v>321.8</v>
      </c>
      <c r="K605" s="41">
        <f t="shared" si="238"/>
        <v>321.8</v>
      </c>
      <c r="L605" s="42">
        <v>1</v>
      </c>
      <c r="M605" s="41">
        <f t="shared" si="239"/>
        <v>321.8</v>
      </c>
      <c r="N605" s="42">
        <v>1</v>
      </c>
      <c r="O605" s="41">
        <f t="shared" si="240"/>
        <v>321.8</v>
      </c>
      <c r="P605" s="42">
        <v>1</v>
      </c>
      <c r="Q605" s="41">
        <f t="shared" si="241"/>
        <v>0</v>
      </c>
      <c r="R605" s="42"/>
      <c r="S605" s="41">
        <f t="shared" si="242"/>
        <v>0</v>
      </c>
      <c r="T605" s="42"/>
      <c r="U605" s="41">
        <f t="shared" si="243"/>
        <v>0</v>
      </c>
      <c r="V605" s="47"/>
      <c r="W605" s="74"/>
      <c r="X605" s="74"/>
      <c r="Y605" s="41">
        <f t="shared" si="236"/>
        <v>0</v>
      </c>
      <c r="Z605" s="42"/>
      <c r="AA605" s="16"/>
      <c r="AB605" s="17"/>
      <c r="AC605" s="41">
        <f t="shared" si="235"/>
        <v>0</v>
      </c>
      <c r="AD605" s="42"/>
      <c r="AE605" s="42"/>
      <c r="AF605" s="75">
        <f>Table1[[#This Row],[Column33]]*Table1[[#This Row],[Column10]]</f>
        <v>0</v>
      </c>
      <c r="AG605" s="42"/>
      <c r="AH605" s="73"/>
    </row>
    <row r="606" spans="1:34" s="5" customFormat="1" ht="47.25" customHeight="1">
      <c r="A606" s="71"/>
      <c r="B606" s="43"/>
      <c r="C606" s="43" t="s">
        <v>343</v>
      </c>
      <c r="D606" s="35" t="s">
        <v>358</v>
      </c>
      <c r="E606" s="35" t="s">
        <v>192</v>
      </c>
      <c r="F606" s="35" t="s">
        <v>109</v>
      </c>
      <c r="G606" s="35"/>
      <c r="H606" s="104">
        <v>1</v>
      </c>
      <c r="I606" s="104">
        <v>453.3</v>
      </c>
      <c r="J606" s="35">
        <f t="shared" si="237"/>
        <v>453.3</v>
      </c>
      <c r="K606" s="41">
        <f t="shared" si="238"/>
        <v>453.3</v>
      </c>
      <c r="L606" s="42">
        <v>1</v>
      </c>
      <c r="M606" s="41">
        <f t="shared" si="239"/>
        <v>453.3</v>
      </c>
      <c r="N606" s="42">
        <v>1</v>
      </c>
      <c r="O606" s="41">
        <f t="shared" si="240"/>
        <v>453.3</v>
      </c>
      <c r="P606" s="42">
        <v>1</v>
      </c>
      <c r="Q606" s="41">
        <f t="shared" si="241"/>
        <v>0</v>
      </c>
      <c r="R606" s="42"/>
      <c r="S606" s="41">
        <f t="shared" si="242"/>
        <v>0</v>
      </c>
      <c r="T606" s="42"/>
      <c r="U606" s="41">
        <f t="shared" si="243"/>
        <v>0</v>
      </c>
      <c r="V606" s="47"/>
      <c r="W606" s="74"/>
      <c r="X606" s="74"/>
      <c r="Y606" s="41">
        <f t="shared" si="236"/>
        <v>0</v>
      </c>
      <c r="Z606" s="42"/>
      <c r="AA606" s="16"/>
      <c r="AB606" s="17"/>
      <c r="AC606" s="41">
        <f t="shared" si="235"/>
        <v>0</v>
      </c>
      <c r="AD606" s="42"/>
      <c r="AE606" s="42"/>
      <c r="AF606" s="75">
        <f>Table1[[#This Row],[Column33]]*Table1[[#This Row],[Column10]]</f>
        <v>0</v>
      </c>
      <c r="AG606" s="42"/>
      <c r="AH606" s="73"/>
    </row>
    <row r="607" spans="1:34" s="5" customFormat="1" ht="47.25" customHeight="1">
      <c r="A607" s="71"/>
      <c r="B607" s="43"/>
      <c r="C607" s="43" t="s">
        <v>215</v>
      </c>
      <c r="D607" s="35" t="s">
        <v>358</v>
      </c>
      <c r="E607" s="35" t="s">
        <v>107</v>
      </c>
      <c r="F607" s="35" t="s">
        <v>115</v>
      </c>
      <c r="G607" s="35"/>
      <c r="H607" s="104">
        <v>2</v>
      </c>
      <c r="I607" s="104">
        <v>23.1</v>
      </c>
      <c r="J607" s="35">
        <f t="shared" si="237"/>
        <v>46.2</v>
      </c>
      <c r="K607" s="41">
        <f t="shared" si="238"/>
        <v>46.2</v>
      </c>
      <c r="L607" s="42">
        <v>1</v>
      </c>
      <c r="M607" s="41">
        <f t="shared" si="239"/>
        <v>46.2</v>
      </c>
      <c r="N607" s="42">
        <v>1</v>
      </c>
      <c r="O607" s="41">
        <f t="shared" si="240"/>
        <v>46.2</v>
      </c>
      <c r="P607" s="42">
        <v>1</v>
      </c>
      <c r="Q607" s="41">
        <f t="shared" si="241"/>
        <v>0</v>
      </c>
      <c r="R607" s="42"/>
      <c r="S607" s="41">
        <f t="shared" si="242"/>
        <v>0</v>
      </c>
      <c r="T607" s="42"/>
      <c r="U607" s="41">
        <f t="shared" si="243"/>
        <v>0</v>
      </c>
      <c r="V607" s="47"/>
      <c r="W607" s="74"/>
      <c r="X607" s="74"/>
      <c r="Y607" s="41">
        <f t="shared" si="236"/>
        <v>0</v>
      </c>
      <c r="Z607" s="42"/>
      <c r="AA607" s="16"/>
      <c r="AB607" s="17"/>
      <c r="AC607" s="41">
        <f t="shared" si="235"/>
        <v>0</v>
      </c>
      <c r="AD607" s="42"/>
      <c r="AE607" s="42"/>
      <c r="AF607" s="75">
        <f>Table1[[#This Row],[Column33]]*Table1[[#This Row],[Column10]]</f>
        <v>0</v>
      </c>
      <c r="AG607" s="42"/>
      <c r="AH607" s="73"/>
    </row>
    <row r="608" spans="1:34" s="5" customFormat="1" ht="47.25" customHeight="1">
      <c r="A608" s="71"/>
      <c r="B608" s="43"/>
      <c r="C608" s="43" t="s">
        <v>352</v>
      </c>
      <c r="D608" s="35" t="s">
        <v>358</v>
      </c>
      <c r="E608" s="35" t="s">
        <v>108</v>
      </c>
      <c r="F608" s="35" t="s">
        <v>115</v>
      </c>
      <c r="G608" s="35"/>
      <c r="H608" s="104">
        <v>6</v>
      </c>
      <c r="I608" s="104">
        <v>167.6</v>
      </c>
      <c r="J608" s="35">
        <f t="shared" si="237"/>
        <v>1005.5999999999999</v>
      </c>
      <c r="K608" s="41">
        <f t="shared" si="238"/>
        <v>1005.5999999999999</v>
      </c>
      <c r="L608" s="42">
        <v>1</v>
      </c>
      <c r="M608" s="41">
        <f t="shared" si="239"/>
        <v>1005.5999999999999</v>
      </c>
      <c r="N608" s="42">
        <v>1</v>
      </c>
      <c r="O608" s="41">
        <f t="shared" si="240"/>
        <v>1005.5999999999999</v>
      </c>
      <c r="P608" s="42">
        <v>1</v>
      </c>
      <c r="Q608" s="41">
        <f t="shared" si="241"/>
        <v>0</v>
      </c>
      <c r="R608" s="42"/>
      <c r="S608" s="41">
        <f t="shared" si="242"/>
        <v>0</v>
      </c>
      <c r="T608" s="42"/>
      <c r="U608" s="41">
        <f t="shared" si="243"/>
        <v>0</v>
      </c>
      <c r="V608" s="47"/>
      <c r="W608" s="74"/>
      <c r="X608" s="74"/>
      <c r="Y608" s="41">
        <f t="shared" si="236"/>
        <v>0</v>
      </c>
      <c r="Z608" s="42"/>
      <c r="AA608" s="16"/>
      <c r="AB608" s="17"/>
      <c r="AC608" s="41">
        <f t="shared" si="235"/>
        <v>0</v>
      </c>
      <c r="AD608" s="42"/>
      <c r="AE608" s="42"/>
      <c r="AF608" s="75">
        <f>Table1[[#This Row],[Column33]]*Table1[[#This Row],[Column10]]</f>
        <v>0</v>
      </c>
      <c r="AG608" s="42"/>
      <c r="AH608" s="73"/>
    </row>
    <row r="609" spans="1:34" s="5" customFormat="1" ht="47.25" customHeight="1">
      <c r="A609" s="71"/>
      <c r="B609" s="43"/>
      <c r="C609" s="43" t="s">
        <v>352</v>
      </c>
      <c r="D609" s="35" t="s">
        <v>358</v>
      </c>
      <c r="E609" s="35" t="s">
        <v>193</v>
      </c>
      <c r="F609" s="35" t="s">
        <v>115</v>
      </c>
      <c r="G609" s="35"/>
      <c r="H609" s="104">
        <v>4</v>
      </c>
      <c r="I609" s="104">
        <v>152.4</v>
      </c>
      <c r="J609" s="35">
        <f t="shared" si="237"/>
        <v>609.6</v>
      </c>
      <c r="K609" s="41">
        <f t="shared" si="238"/>
        <v>609.6</v>
      </c>
      <c r="L609" s="42">
        <v>1</v>
      </c>
      <c r="M609" s="41">
        <f t="shared" si="239"/>
        <v>609.6</v>
      </c>
      <c r="N609" s="42">
        <v>1</v>
      </c>
      <c r="O609" s="41">
        <f t="shared" si="240"/>
        <v>609.6</v>
      </c>
      <c r="P609" s="42">
        <v>1</v>
      </c>
      <c r="Q609" s="41">
        <f t="shared" si="241"/>
        <v>0</v>
      </c>
      <c r="R609" s="42"/>
      <c r="S609" s="41">
        <f t="shared" si="242"/>
        <v>0</v>
      </c>
      <c r="T609" s="42"/>
      <c r="U609" s="41">
        <f t="shared" si="243"/>
        <v>0</v>
      </c>
      <c r="V609" s="47"/>
      <c r="W609" s="74"/>
      <c r="X609" s="74"/>
      <c r="Y609" s="41">
        <f t="shared" si="236"/>
        <v>0</v>
      </c>
      <c r="Z609" s="42"/>
      <c r="AA609" s="16"/>
      <c r="AB609" s="17"/>
      <c r="AC609" s="41">
        <f t="shared" si="235"/>
        <v>0</v>
      </c>
      <c r="AD609" s="42"/>
      <c r="AE609" s="42"/>
      <c r="AF609" s="75">
        <f>Table1[[#This Row],[Column33]]*Table1[[#This Row],[Column10]]</f>
        <v>0</v>
      </c>
      <c r="AG609" s="42"/>
      <c r="AH609" s="73"/>
    </row>
    <row r="610" spans="1:34" s="5" customFormat="1" ht="47.25" customHeight="1">
      <c r="A610" s="71"/>
      <c r="B610" s="43"/>
      <c r="C610" s="43" t="s">
        <v>352</v>
      </c>
      <c r="D610" s="35" t="s">
        <v>358</v>
      </c>
      <c r="E610" s="35" t="s">
        <v>194</v>
      </c>
      <c r="F610" s="35" t="s">
        <v>115</v>
      </c>
      <c r="G610" s="35"/>
      <c r="H610" s="104">
        <v>2</v>
      </c>
      <c r="I610" s="104">
        <v>143.1</v>
      </c>
      <c r="J610" s="35">
        <f t="shared" si="237"/>
        <v>286.2</v>
      </c>
      <c r="K610" s="41">
        <f t="shared" si="238"/>
        <v>286.2</v>
      </c>
      <c r="L610" s="42">
        <v>1</v>
      </c>
      <c r="M610" s="41">
        <f t="shared" si="239"/>
        <v>286.2</v>
      </c>
      <c r="N610" s="42">
        <v>1</v>
      </c>
      <c r="O610" s="41">
        <f t="shared" si="240"/>
        <v>286.2</v>
      </c>
      <c r="P610" s="42">
        <v>1</v>
      </c>
      <c r="Q610" s="41">
        <f t="shared" si="241"/>
        <v>0</v>
      </c>
      <c r="R610" s="42"/>
      <c r="S610" s="41">
        <f t="shared" si="242"/>
        <v>0</v>
      </c>
      <c r="T610" s="42"/>
      <c r="U610" s="41">
        <f t="shared" si="243"/>
        <v>0</v>
      </c>
      <c r="V610" s="47"/>
      <c r="W610" s="74"/>
      <c r="X610" s="74"/>
      <c r="Y610" s="41">
        <f t="shared" si="236"/>
        <v>0</v>
      </c>
      <c r="Z610" s="42"/>
      <c r="AA610" s="16"/>
      <c r="AB610" s="17"/>
      <c r="AC610" s="41">
        <f t="shared" si="235"/>
        <v>0</v>
      </c>
      <c r="AD610" s="42"/>
      <c r="AE610" s="42"/>
      <c r="AF610" s="75">
        <f>Table1[[#This Row],[Column33]]*Table1[[#This Row],[Column10]]</f>
        <v>0</v>
      </c>
      <c r="AG610" s="42"/>
      <c r="AH610" s="73"/>
    </row>
    <row r="611" spans="1:34" s="5" customFormat="1" ht="47.25" customHeight="1">
      <c r="A611" s="71"/>
      <c r="B611" s="43"/>
      <c r="C611" s="43" t="s">
        <v>215</v>
      </c>
      <c r="D611" s="35" t="s">
        <v>358</v>
      </c>
      <c r="E611" s="35" t="s">
        <v>195</v>
      </c>
      <c r="F611" s="35" t="s">
        <v>115</v>
      </c>
      <c r="G611" s="35"/>
      <c r="H611" s="104">
        <v>4</v>
      </c>
      <c r="I611" s="104">
        <v>63.6</v>
      </c>
      <c r="J611" s="35">
        <f t="shared" si="237"/>
        <v>254.4</v>
      </c>
      <c r="K611" s="41">
        <f t="shared" si="238"/>
        <v>254.4</v>
      </c>
      <c r="L611" s="42">
        <v>1</v>
      </c>
      <c r="M611" s="41">
        <f t="shared" si="239"/>
        <v>254.4</v>
      </c>
      <c r="N611" s="42">
        <v>1</v>
      </c>
      <c r="O611" s="41">
        <f t="shared" si="240"/>
        <v>254.4</v>
      </c>
      <c r="P611" s="42">
        <v>1</v>
      </c>
      <c r="Q611" s="41">
        <f t="shared" si="241"/>
        <v>0</v>
      </c>
      <c r="R611" s="42"/>
      <c r="S611" s="41">
        <f t="shared" si="242"/>
        <v>0</v>
      </c>
      <c r="T611" s="42"/>
      <c r="U611" s="41">
        <f t="shared" si="243"/>
        <v>0</v>
      </c>
      <c r="V611" s="47"/>
      <c r="W611" s="74"/>
      <c r="X611" s="74"/>
      <c r="Y611" s="41">
        <f t="shared" si="236"/>
        <v>0</v>
      </c>
      <c r="Z611" s="42"/>
      <c r="AA611" s="16"/>
      <c r="AB611" s="17"/>
      <c r="AC611" s="41">
        <f t="shared" si="235"/>
        <v>0</v>
      </c>
      <c r="AD611" s="42"/>
      <c r="AE611" s="42"/>
      <c r="AF611" s="75">
        <f>Table1[[#This Row],[Column33]]*Table1[[#This Row],[Column10]]</f>
        <v>0</v>
      </c>
      <c r="AG611" s="42"/>
      <c r="AH611" s="73"/>
    </row>
    <row r="612" spans="1:34" s="5" customFormat="1" ht="47.25" customHeight="1">
      <c r="A612" s="71"/>
      <c r="B612" s="43"/>
      <c r="C612" s="43" t="s">
        <v>215</v>
      </c>
      <c r="D612" s="35" t="s">
        <v>358</v>
      </c>
      <c r="E612" s="35" t="s">
        <v>196</v>
      </c>
      <c r="F612" s="35" t="s">
        <v>115</v>
      </c>
      <c r="G612" s="35"/>
      <c r="H612" s="104">
        <v>6</v>
      </c>
      <c r="I612" s="104">
        <v>65.099999999999994</v>
      </c>
      <c r="J612" s="35">
        <f t="shared" si="237"/>
        <v>390.59999999999997</v>
      </c>
      <c r="K612" s="41">
        <f t="shared" si="238"/>
        <v>390.59999999999997</v>
      </c>
      <c r="L612" s="42">
        <v>1</v>
      </c>
      <c r="M612" s="41">
        <f t="shared" si="239"/>
        <v>390.59999999999997</v>
      </c>
      <c r="N612" s="42">
        <v>1</v>
      </c>
      <c r="O612" s="41">
        <f t="shared" si="240"/>
        <v>390.59999999999997</v>
      </c>
      <c r="P612" s="42">
        <v>1</v>
      </c>
      <c r="Q612" s="41">
        <f t="shared" si="241"/>
        <v>0</v>
      </c>
      <c r="R612" s="42"/>
      <c r="S612" s="41">
        <f t="shared" si="242"/>
        <v>0</v>
      </c>
      <c r="T612" s="42"/>
      <c r="U612" s="41">
        <f t="shared" si="243"/>
        <v>0</v>
      </c>
      <c r="V612" s="47"/>
      <c r="W612" s="74"/>
      <c r="X612" s="74"/>
      <c r="Y612" s="41">
        <f t="shared" si="236"/>
        <v>0</v>
      </c>
      <c r="Z612" s="42"/>
      <c r="AA612" s="16"/>
      <c r="AB612" s="17"/>
      <c r="AC612" s="41">
        <f t="shared" si="235"/>
        <v>0</v>
      </c>
      <c r="AD612" s="42"/>
      <c r="AE612" s="42"/>
      <c r="AF612" s="75">
        <f>Table1[[#This Row],[Column33]]*Table1[[#This Row],[Column10]]</f>
        <v>0</v>
      </c>
      <c r="AG612" s="42"/>
      <c r="AH612" s="73"/>
    </row>
    <row r="613" spans="1:34" s="5" customFormat="1" ht="47.25" customHeight="1">
      <c r="A613" s="71"/>
      <c r="B613" s="43"/>
      <c r="C613" s="43" t="s">
        <v>215</v>
      </c>
      <c r="D613" s="35" t="s">
        <v>358</v>
      </c>
      <c r="E613" s="35" t="s">
        <v>197</v>
      </c>
      <c r="F613" s="35" t="s">
        <v>115</v>
      </c>
      <c r="G613" s="35"/>
      <c r="H613" s="104">
        <v>2</v>
      </c>
      <c r="I613" s="104">
        <v>61.8</v>
      </c>
      <c r="J613" s="35">
        <f t="shared" si="237"/>
        <v>123.6</v>
      </c>
      <c r="K613" s="41">
        <f t="shared" si="238"/>
        <v>123.6</v>
      </c>
      <c r="L613" s="42">
        <v>1</v>
      </c>
      <c r="M613" s="41">
        <f t="shared" si="239"/>
        <v>123.6</v>
      </c>
      <c r="N613" s="42">
        <v>1</v>
      </c>
      <c r="O613" s="41">
        <f t="shared" si="240"/>
        <v>123.6</v>
      </c>
      <c r="P613" s="42">
        <v>1</v>
      </c>
      <c r="Q613" s="41">
        <f t="shared" si="241"/>
        <v>0</v>
      </c>
      <c r="R613" s="42"/>
      <c r="S613" s="41">
        <f t="shared" si="242"/>
        <v>0</v>
      </c>
      <c r="T613" s="42"/>
      <c r="U613" s="41">
        <f t="shared" si="243"/>
        <v>0</v>
      </c>
      <c r="V613" s="47"/>
      <c r="W613" s="74"/>
      <c r="X613" s="74"/>
      <c r="Y613" s="41">
        <f t="shared" si="236"/>
        <v>0</v>
      </c>
      <c r="Z613" s="42"/>
      <c r="AA613" s="16"/>
      <c r="AB613" s="17"/>
      <c r="AC613" s="41">
        <f t="shared" si="235"/>
        <v>0</v>
      </c>
      <c r="AD613" s="42"/>
      <c r="AE613" s="42"/>
      <c r="AF613" s="75">
        <f>Table1[[#This Row],[Column33]]*Table1[[#This Row],[Column10]]</f>
        <v>0</v>
      </c>
      <c r="AG613" s="42"/>
      <c r="AH613" s="73"/>
    </row>
    <row r="614" spans="1:34" s="5" customFormat="1" ht="47.25" customHeight="1">
      <c r="A614" s="71"/>
      <c r="B614" s="43"/>
      <c r="C614" s="43" t="s">
        <v>352</v>
      </c>
      <c r="D614" s="35" t="s">
        <v>358</v>
      </c>
      <c r="E614" s="35" t="s">
        <v>198</v>
      </c>
      <c r="F614" s="35" t="s">
        <v>115</v>
      </c>
      <c r="G614" s="35"/>
      <c r="H614" s="104">
        <v>2</v>
      </c>
      <c r="I614" s="104">
        <v>183.5</v>
      </c>
      <c r="J614" s="35">
        <f t="shared" si="237"/>
        <v>367</v>
      </c>
      <c r="K614" s="41">
        <f t="shared" si="238"/>
        <v>367</v>
      </c>
      <c r="L614" s="42">
        <v>1</v>
      </c>
      <c r="M614" s="41">
        <f t="shared" si="239"/>
        <v>367</v>
      </c>
      <c r="N614" s="42">
        <v>1</v>
      </c>
      <c r="O614" s="41">
        <f t="shared" si="240"/>
        <v>367</v>
      </c>
      <c r="P614" s="42">
        <v>1</v>
      </c>
      <c r="Q614" s="41">
        <f t="shared" si="241"/>
        <v>0</v>
      </c>
      <c r="R614" s="42"/>
      <c r="S614" s="41">
        <f t="shared" si="242"/>
        <v>0</v>
      </c>
      <c r="T614" s="42"/>
      <c r="U614" s="41">
        <f t="shared" si="243"/>
        <v>0</v>
      </c>
      <c r="V614" s="47"/>
      <c r="W614" s="74"/>
      <c r="X614" s="74"/>
      <c r="Y614" s="41">
        <f t="shared" si="236"/>
        <v>0</v>
      </c>
      <c r="Z614" s="42"/>
      <c r="AA614" s="16"/>
      <c r="AB614" s="17"/>
      <c r="AC614" s="41">
        <f t="shared" si="235"/>
        <v>0</v>
      </c>
      <c r="AD614" s="42"/>
      <c r="AE614" s="42"/>
      <c r="AF614" s="75">
        <f>Table1[[#This Row],[Column33]]*Table1[[#This Row],[Column10]]</f>
        <v>0</v>
      </c>
      <c r="AG614" s="42"/>
      <c r="AH614" s="73"/>
    </row>
    <row r="615" spans="1:34" s="5" customFormat="1" ht="47.25" customHeight="1">
      <c r="A615" s="71"/>
      <c r="B615" s="43"/>
      <c r="C615" s="43" t="s">
        <v>352</v>
      </c>
      <c r="D615" s="35" t="s">
        <v>358</v>
      </c>
      <c r="E615" s="35" t="s">
        <v>199</v>
      </c>
      <c r="F615" s="35" t="s">
        <v>115</v>
      </c>
      <c r="G615" s="35"/>
      <c r="H615" s="104">
        <v>2</v>
      </c>
      <c r="I615" s="104">
        <v>167.1</v>
      </c>
      <c r="J615" s="35">
        <f t="shared" si="237"/>
        <v>334.2</v>
      </c>
      <c r="K615" s="41">
        <f t="shared" si="238"/>
        <v>334.2</v>
      </c>
      <c r="L615" s="42">
        <v>1</v>
      </c>
      <c r="M615" s="41">
        <f t="shared" si="239"/>
        <v>334.2</v>
      </c>
      <c r="N615" s="42">
        <v>1</v>
      </c>
      <c r="O615" s="41">
        <f t="shared" si="240"/>
        <v>334.2</v>
      </c>
      <c r="P615" s="42">
        <v>1</v>
      </c>
      <c r="Q615" s="41">
        <f t="shared" si="241"/>
        <v>0</v>
      </c>
      <c r="R615" s="42"/>
      <c r="S615" s="41">
        <f t="shared" si="242"/>
        <v>0</v>
      </c>
      <c r="T615" s="42"/>
      <c r="U615" s="41">
        <f t="shared" si="243"/>
        <v>0</v>
      </c>
      <c r="V615" s="47"/>
      <c r="W615" s="74"/>
      <c r="X615" s="74"/>
      <c r="Y615" s="41">
        <f t="shared" si="236"/>
        <v>0</v>
      </c>
      <c r="Z615" s="42"/>
      <c r="AA615" s="16"/>
      <c r="AB615" s="17"/>
      <c r="AC615" s="41">
        <f t="shared" si="235"/>
        <v>0</v>
      </c>
      <c r="AD615" s="42"/>
      <c r="AE615" s="42"/>
      <c r="AF615" s="75">
        <f>Table1[[#This Row],[Column33]]*Table1[[#This Row],[Column10]]</f>
        <v>0</v>
      </c>
      <c r="AG615" s="42"/>
      <c r="AH615" s="73"/>
    </row>
    <row r="616" spans="1:34" s="5" customFormat="1" ht="47.25" customHeight="1">
      <c r="A616" s="71"/>
      <c r="B616" s="43"/>
      <c r="C616" s="43" t="s">
        <v>215</v>
      </c>
      <c r="D616" s="35" t="s">
        <v>358</v>
      </c>
      <c r="E616" s="35" t="s">
        <v>200</v>
      </c>
      <c r="F616" s="35" t="s">
        <v>115</v>
      </c>
      <c r="G616" s="35"/>
      <c r="H616" s="104">
        <v>1</v>
      </c>
      <c r="I616" s="104">
        <v>18</v>
      </c>
      <c r="J616" s="35">
        <f t="shared" si="237"/>
        <v>18</v>
      </c>
      <c r="K616" s="41">
        <f t="shared" si="238"/>
        <v>18</v>
      </c>
      <c r="L616" s="42">
        <v>1</v>
      </c>
      <c r="M616" s="41">
        <f t="shared" si="239"/>
        <v>18</v>
      </c>
      <c r="N616" s="42">
        <v>1</v>
      </c>
      <c r="O616" s="41">
        <f t="shared" si="240"/>
        <v>18</v>
      </c>
      <c r="P616" s="42">
        <v>1</v>
      </c>
      <c r="Q616" s="41">
        <f t="shared" si="241"/>
        <v>0</v>
      </c>
      <c r="R616" s="42"/>
      <c r="S616" s="41">
        <f t="shared" si="242"/>
        <v>0</v>
      </c>
      <c r="T616" s="42"/>
      <c r="U616" s="41">
        <f t="shared" si="243"/>
        <v>0</v>
      </c>
      <c r="V616" s="47"/>
      <c r="W616" s="74"/>
      <c r="X616" s="74"/>
      <c r="Y616" s="41">
        <f t="shared" si="236"/>
        <v>0</v>
      </c>
      <c r="Z616" s="42"/>
      <c r="AA616" s="16"/>
      <c r="AB616" s="17"/>
      <c r="AC616" s="41">
        <f t="shared" si="235"/>
        <v>0</v>
      </c>
      <c r="AD616" s="42"/>
      <c r="AE616" s="42"/>
      <c r="AF616" s="75">
        <f>Table1[[#This Row],[Column33]]*Table1[[#This Row],[Column10]]</f>
        <v>0</v>
      </c>
      <c r="AG616" s="42"/>
      <c r="AH616" s="73"/>
    </row>
    <row r="617" spans="1:34" s="5" customFormat="1" ht="47.25" customHeight="1">
      <c r="A617" s="71"/>
      <c r="B617" s="43"/>
      <c r="C617" s="43" t="s">
        <v>215</v>
      </c>
      <c r="D617" s="35" t="s">
        <v>358</v>
      </c>
      <c r="E617" s="35" t="s">
        <v>201</v>
      </c>
      <c r="F617" s="35" t="s">
        <v>115</v>
      </c>
      <c r="G617" s="35"/>
      <c r="H617" s="104">
        <v>2</v>
      </c>
      <c r="I617" s="104">
        <v>22.9</v>
      </c>
      <c r="J617" s="35">
        <f t="shared" si="237"/>
        <v>45.8</v>
      </c>
      <c r="K617" s="41">
        <f t="shared" si="238"/>
        <v>45.8</v>
      </c>
      <c r="L617" s="42">
        <v>1</v>
      </c>
      <c r="M617" s="41">
        <f t="shared" si="239"/>
        <v>45.8</v>
      </c>
      <c r="N617" s="42">
        <v>1</v>
      </c>
      <c r="O617" s="41">
        <f t="shared" si="240"/>
        <v>45.8</v>
      </c>
      <c r="P617" s="42">
        <v>1</v>
      </c>
      <c r="Q617" s="41">
        <f t="shared" si="241"/>
        <v>0</v>
      </c>
      <c r="R617" s="42"/>
      <c r="S617" s="41">
        <f t="shared" si="242"/>
        <v>0</v>
      </c>
      <c r="T617" s="42"/>
      <c r="U617" s="41">
        <f t="shared" si="243"/>
        <v>0</v>
      </c>
      <c r="V617" s="47"/>
      <c r="W617" s="74"/>
      <c r="X617" s="74"/>
      <c r="Y617" s="41">
        <f t="shared" si="236"/>
        <v>0</v>
      </c>
      <c r="Z617" s="42"/>
      <c r="AA617" s="16"/>
      <c r="AB617" s="17"/>
      <c r="AC617" s="41">
        <f t="shared" si="235"/>
        <v>0</v>
      </c>
      <c r="AD617" s="42"/>
      <c r="AE617" s="42"/>
      <c r="AF617" s="75">
        <f>Table1[[#This Row],[Column33]]*Table1[[#This Row],[Column10]]</f>
        <v>0</v>
      </c>
      <c r="AG617" s="42"/>
      <c r="AH617" s="73"/>
    </row>
    <row r="618" spans="1:34" s="5" customFormat="1" ht="36" customHeight="1">
      <c r="A618" s="70"/>
      <c r="B618" s="49"/>
      <c r="C618" s="50"/>
      <c r="D618" s="51" t="s">
        <v>494</v>
      </c>
      <c r="E618" s="52"/>
      <c r="F618" s="52"/>
      <c r="G618" s="53"/>
      <c r="H618" s="54"/>
      <c r="I618" s="55"/>
      <c r="J618" s="146">
        <f>SUM(J619:J805)</f>
        <v>78797.400000000023</v>
      </c>
      <c r="K618" s="56">
        <f>SUM(K619:K805)</f>
        <v>78797.400000000023</v>
      </c>
      <c r="L618" s="154">
        <f>K618/J618</f>
        <v>1</v>
      </c>
      <c r="M618" s="56">
        <f>SUM(M619:M805)</f>
        <v>78797.400000000023</v>
      </c>
      <c r="N618" s="154">
        <f>M618/J618</f>
        <v>1</v>
      </c>
      <c r="O618" s="56">
        <f>SUM(O619:O805)</f>
        <v>78797.400000000023</v>
      </c>
      <c r="P618" s="154">
        <f>O618/J618</f>
        <v>1</v>
      </c>
      <c r="Q618" s="56">
        <f>SUM(Q619:Q805)</f>
        <v>20055.580000000009</v>
      </c>
      <c r="R618" s="154">
        <f>Q618/J618</f>
        <v>0.2545208344437761</v>
      </c>
      <c r="S618" s="56">
        <f>SUM(S619:S805)</f>
        <v>0</v>
      </c>
      <c r="T618" s="154">
        <f>S618/J618</f>
        <v>0</v>
      </c>
      <c r="U618" s="56">
        <f>SUM(U619:U805)</f>
        <v>0</v>
      </c>
      <c r="V618" s="154">
        <f>U618/J618</f>
        <v>0</v>
      </c>
      <c r="W618" s="108"/>
      <c r="X618" s="108"/>
      <c r="Y618" s="107">
        <f>SUM(Y619:Y805)</f>
        <v>0</v>
      </c>
      <c r="Z618" s="66">
        <f>Y618/J618</f>
        <v>0</v>
      </c>
      <c r="AA618" s="109"/>
      <c r="AB618" s="110"/>
      <c r="AC618" s="107">
        <f>SUM(AC619:AC805)</f>
        <v>0</v>
      </c>
      <c r="AD618" s="66">
        <f>AC618/J618</f>
        <v>0</v>
      </c>
      <c r="AE618" s="111"/>
      <c r="AF618" s="107">
        <f ca="1">SUM(AF619:AF805)</f>
        <v>0</v>
      </c>
      <c r="AG618" s="111"/>
      <c r="AH618" s="72"/>
    </row>
    <row r="619" spans="1:34" s="5" customFormat="1" ht="47.25" customHeight="1">
      <c r="A619" s="71"/>
      <c r="B619" s="43"/>
      <c r="C619" s="43" t="s">
        <v>468</v>
      </c>
      <c r="D619" s="35" t="s">
        <v>494</v>
      </c>
      <c r="E619" s="35" t="s">
        <v>83</v>
      </c>
      <c r="F619" s="35" t="s">
        <v>93</v>
      </c>
      <c r="G619" s="35"/>
      <c r="H619" s="104">
        <v>1</v>
      </c>
      <c r="I619" s="104">
        <v>65.5</v>
      </c>
      <c r="J619" s="35">
        <f>I619*H619</f>
        <v>65.5</v>
      </c>
      <c r="K619" s="41">
        <f>L619*$J619</f>
        <v>65.5</v>
      </c>
      <c r="L619" s="42">
        <v>1</v>
      </c>
      <c r="M619" s="41">
        <f>N619*$J619</f>
        <v>65.5</v>
      </c>
      <c r="N619" s="42">
        <v>1</v>
      </c>
      <c r="O619" s="41">
        <f>P619*$J619</f>
        <v>65.5</v>
      </c>
      <c r="P619" s="42">
        <v>1</v>
      </c>
      <c r="Q619" s="41">
        <f>R619*$J619</f>
        <v>32.75</v>
      </c>
      <c r="R619" s="42">
        <v>0.5</v>
      </c>
      <c r="S619" s="41">
        <f>T619*$J619</f>
        <v>0</v>
      </c>
      <c r="T619" s="42"/>
      <c r="U619" s="41">
        <f>V619*$J619</f>
        <v>0</v>
      </c>
      <c r="V619" s="47"/>
      <c r="W619" s="74"/>
      <c r="X619" s="74"/>
      <c r="Y619" s="41"/>
      <c r="Z619" s="42"/>
      <c r="AA619" s="16"/>
      <c r="AB619" s="17"/>
      <c r="AC619" s="41"/>
      <c r="AD619" s="42"/>
      <c r="AE619" s="42"/>
      <c r="AF619" s="75"/>
      <c r="AG619" s="42"/>
      <c r="AH619" s="73"/>
    </row>
    <row r="620" spans="1:34" s="5" customFormat="1" ht="47.25" customHeight="1">
      <c r="A620" s="71"/>
      <c r="B620" s="43"/>
      <c r="C620" s="43" t="s">
        <v>468</v>
      </c>
      <c r="D620" s="35" t="s">
        <v>494</v>
      </c>
      <c r="E620" s="35" t="s">
        <v>84</v>
      </c>
      <c r="F620" s="35" t="s">
        <v>93</v>
      </c>
      <c r="G620" s="35"/>
      <c r="H620" s="104">
        <v>1</v>
      </c>
      <c r="I620" s="104">
        <v>65.5</v>
      </c>
      <c r="J620" s="35">
        <f t="shared" ref="J620:J683" si="244">I620*H620</f>
        <v>65.5</v>
      </c>
      <c r="K620" s="41">
        <f t="shared" ref="K620:K683" si="245">L620*$J620</f>
        <v>65.5</v>
      </c>
      <c r="L620" s="42">
        <v>1</v>
      </c>
      <c r="M620" s="41">
        <f t="shared" ref="M620:M683" si="246">N620*$J620</f>
        <v>65.5</v>
      </c>
      <c r="N620" s="42">
        <v>1</v>
      </c>
      <c r="O620" s="41">
        <f t="shared" ref="O620:O683" si="247">P620*$J620</f>
        <v>65.5</v>
      </c>
      <c r="P620" s="42">
        <v>1</v>
      </c>
      <c r="Q620" s="41">
        <f t="shared" ref="Q620:Q683" si="248">R620*$J620</f>
        <v>32.75</v>
      </c>
      <c r="R620" s="42">
        <v>0.5</v>
      </c>
      <c r="S620" s="41">
        <f t="shared" ref="S620:S683" si="249">T620*$J620</f>
        <v>0</v>
      </c>
      <c r="T620" s="42"/>
      <c r="U620" s="41">
        <f t="shared" ref="U620:U683" si="250">V620*$J620</f>
        <v>0</v>
      </c>
      <c r="V620" s="47"/>
      <c r="W620" s="74"/>
      <c r="X620" s="74"/>
      <c r="Y620" s="41"/>
      <c r="Z620" s="42"/>
      <c r="AA620" s="16"/>
      <c r="AB620" s="17"/>
      <c r="AC620" s="41"/>
      <c r="AD620" s="42"/>
      <c r="AE620" s="42"/>
      <c r="AF620" s="75"/>
      <c r="AG620" s="42"/>
      <c r="AH620" s="73"/>
    </row>
    <row r="621" spans="1:34" s="5" customFormat="1" ht="47.25" customHeight="1">
      <c r="A621" s="71"/>
      <c r="B621" s="43"/>
      <c r="C621" s="43" t="s">
        <v>220</v>
      </c>
      <c r="D621" s="35" t="s">
        <v>494</v>
      </c>
      <c r="E621" s="35" t="s">
        <v>85</v>
      </c>
      <c r="F621" s="35" t="s">
        <v>93</v>
      </c>
      <c r="G621" s="35"/>
      <c r="H621" s="104">
        <v>3</v>
      </c>
      <c r="I621" s="104">
        <v>266.60000000000002</v>
      </c>
      <c r="J621" s="35">
        <f t="shared" si="244"/>
        <v>799.80000000000007</v>
      </c>
      <c r="K621" s="41">
        <f t="shared" si="245"/>
        <v>799.80000000000007</v>
      </c>
      <c r="L621" s="42">
        <v>1</v>
      </c>
      <c r="M621" s="41">
        <f t="shared" si="246"/>
        <v>799.80000000000007</v>
      </c>
      <c r="N621" s="42">
        <v>1</v>
      </c>
      <c r="O621" s="41">
        <f t="shared" si="247"/>
        <v>799.80000000000007</v>
      </c>
      <c r="P621" s="42">
        <v>1</v>
      </c>
      <c r="Q621" s="41">
        <f t="shared" si="248"/>
        <v>399.90000000000003</v>
      </c>
      <c r="R621" s="42">
        <v>0.5</v>
      </c>
      <c r="S621" s="41">
        <f t="shared" si="249"/>
        <v>0</v>
      </c>
      <c r="T621" s="42"/>
      <c r="U621" s="41">
        <f t="shared" si="250"/>
        <v>0</v>
      </c>
      <c r="V621" s="47"/>
      <c r="W621" s="74"/>
      <c r="X621" s="74"/>
      <c r="Y621" s="41"/>
      <c r="Z621" s="42"/>
      <c r="AA621" s="16"/>
      <c r="AB621" s="17"/>
      <c r="AC621" s="41"/>
      <c r="AD621" s="42"/>
      <c r="AE621" s="42"/>
      <c r="AF621" s="75"/>
      <c r="AG621" s="42"/>
      <c r="AH621" s="73"/>
    </row>
    <row r="622" spans="1:34" s="5" customFormat="1" ht="47.25" customHeight="1">
      <c r="A622" s="71"/>
      <c r="B622" s="43"/>
      <c r="C622" s="43" t="s">
        <v>220</v>
      </c>
      <c r="D622" s="35" t="s">
        <v>494</v>
      </c>
      <c r="E622" s="35" t="s">
        <v>86</v>
      </c>
      <c r="F622" s="35" t="s">
        <v>93</v>
      </c>
      <c r="G622" s="35"/>
      <c r="H622" s="104">
        <v>1</v>
      </c>
      <c r="I622" s="104">
        <v>413.8</v>
      </c>
      <c r="J622" s="35">
        <f t="shared" si="244"/>
        <v>413.8</v>
      </c>
      <c r="K622" s="41">
        <f t="shared" si="245"/>
        <v>413.8</v>
      </c>
      <c r="L622" s="42">
        <v>1</v>
      </c>
      <c r="M622" s="41">
        <f t="shared" si="246"/>
        <v>413.8</v>
      </c>
      <c r="N622" s="42">
        <v>1</v>
      </c>
      <c r="O622" s="41">
        <f t="shared" si="247"/>
        <v>413.8</v>
      </c>
      <c r="P622" s="42">
        <v>1</v>
      </c>
      <c r="Q622" s="41">
        <f t="shared" si="248"/>
        <v>206.9</v>
      </c>
      <c r="R622" s="42">
        <v>0.5</v>
      </c>
      <c r="S622" s="41">
        <f t="shared" si="249"/>
        <v>0</v>
      </c>
      <c r="T622" s="42"/>
      <c r="U622" s="41">
        <f t="shared" si="250"/>
        <v>0</v>
      </c>
      <c r="V622" s="47"/>
      <c r="W622" s="74"/>
      <c r="X622" s="74"/>
      <c r="Y622" s="41"/>
      <c r="Z622" s="42"/>
      <c r="AA622" s="16"/>
      <c r="AB622" s="17"/>
      <c r="AC622" s="41"/>
      <c r="AD622" s="42"/>
      <c r="AE622" s="42"/>
      <c r="AF622" s="75"/>
      <c r="AG622" s="42"/>
      <c r="AH622" s="73"/>
    </row>
    <row r="623" spans="1:34" s="5" customFormat="1" ht="47.25" customHeight="1">
      <c r="A623" s="71"/>
      <c r="B623" s="43"/>
      <c r="C623" s="43" t="s">
        <v>220</v>
      </c>
      <c r="D623" s="35" t="s">
        <v>494</v>
      </c>
      <c r="E623" s="35" t="s">
        <v>96</v>
      </c>
      <c r="F623" s="35" t="s">
        <v>93</v>
      </c>
      <c r="G623" s="35"/>
      <c r="H623" s="104">
        <v>1</v>
      </c>
      <c r="I623" s="104">
        <v>287.3</v>
      </c>
      <c r="J623" s="35">
        <f t="shared" si="244"/>
        <v>287.3</v>
      </c>
      <c r="K623" s="41">
        <f t="shared" si="245"/>
        <v>287.3</v>
      </c>
      <c r="L623" s="42">
        <v>1</v>
      </c>
      <c r="M623" s="41">
        <f t="shared" si="246"/>
        <v>287.3</v>
      </c>
      <c r="N623" s="42">
        <v>1</v>
      </c>
      <c r="O623" s="41">
        <f t="shared" si="247"/>
        <v>287.3</v>
      </c>
      <c r="P623" s="42">
        <v>1</v>
      </c>
      <c r="Q623" s="41">
        <f t="shared" si="248"/>
        <v>143.65</v>
      </c>
      <c r="R623" s="42">
        <v>0.5</v>
      </c>
      <c r="S623" s="41">
        <f t="shared" si="249"/>
        <v>0</v>
      </c>
      <c r="T623" s="42"/>
      <c r="U623" s="41">
        <f t="shared" si="250"/>
        <v>0</v>
      </c>
      <c r="V623" s="47"/>
      <c r="W623" s="74"/>
      <c r="X623" s="74"/>
      <c r="Y623" s="41"/>
      <c r="Z623" s="42"/>
      <c r="AA623" s="16"/>
      <c r="AB623" s="17"/>
      <c r="AC623" s="41"/>
      <c r="AD623" s="42"/>
      <c r="AE623" s="42"/>
      <c r="AF623" s="75"/>
      <c r="AG623" s="42"/>
      <c r="AH623" s="73"/>
    </row>
    <row r="624" spans="1:34" s="5" customFormat="1" ht="47.25" customHeight="1">
      <c r="A624" s="71"/>
      <c r="B624" s="43"/>
      <c r="C624" s="43" t="s">
        <v>468</v>
      </c>
      <c r="D624" s="35" t="s">
        <v>494</v>
      </c>
      <c r="E624" s="35" t="s">
        <v>97</v>
      </c>
      <c r="F624" s="35" t="s">
        <v>93</v>
      </c>
      <c r="G624" s="35"/>
      <c r="H624" s="104">
        <v>1</v>
      </c>
      <c r="I624" s="104">
        <v>131.30000000000001</v>
      </c>
      <c r="J624" s="35">
        <f t="shared" si="244"/>
        <v>131.30000000000001</v>
      </c>
      <c r="K624" s="41">
        <f t="shared" si="245"/>
        <v>131.30000000000001</v>
      </c>
      <c r="L624" s="42">
        <v>1</v>
      </c>
      <c r="M624" s="41">
        <f t="shared" si="246"/>
        <v>131.30000000000001</v>
      </c>
      <c r="N624" s="42">
        <v>1</v>
      </c>
      <c r="O624" s="41">
        <f t="shared" si="247"/>
        <v>131.30000000000001</v>
      </c>
      <c r="P624" s="42">
        <v>1</v>
      </c>
      <c r="Q624" s="41">
        <f t="shared" si="248"/>
        <v>65.650000000000006</v>
      </c>
      <c r="R624" s="42">
        <v>0.5</v>
      </c>
      <c r="S624" s="41">
        <f t="shared" si="249"/>
        <v>0</v>
      </c>
      <c r="T624" s="42"/>
      <c r="U624" s="41">
        <f t="shared" si="250"/>
        <v>0</v>
      </c>
      <c r="V624" s="47"/>
      <c r="W624" s="74"/>
      <c r="X624" s="74"/>
      <c r="Y624" s="41"/>
      <c r="Z624" s="42"/>
      <c r="AA624" s="16"/>
      <c r="AB624" s="17"/>
      <c r="AC624" s="41"/>
      <c r="AD624" s="42"/>
      <c r="AE624" s="42"/>
      <c r="AF624" s="75"/>
      <c r="AG624" s="42"/>
      <c r="AH624" s="73"/>
    </row>
    <row r="625" spans="1:34" s="5" customFormat="1" ht="47.25" customHeight="1">
      <c r="A625" s="71"/>
      <c r="B625" s="43"/>
      <c r="C625" s="43" t="s">
        <v>468</v>
      </c>
      <c r="D625" s="35" t="s">
        <v>494</v>
      </c>
      <c r="E625" s="35" t="s">
        <v>98</v>
      </c>
      <c r="F625" s="35" t="s">
        <v>93</v>
      </c>
      <c r="G625" s="35"/>
      <c r="H625" s="104">
        <v>2</v>
      </c>
      <c r="I625" s="104">
        <v>96.2</v>
      </c>
      <c r="J625" s="35">
        <f t="shared" si="244"/>
        <v>192.4</v>
      </c>
      <c r="K625" s="41">
        <f t="shared" si="245"/>
        <v>192.4</v>
      </c>
      <c r="L625" s="42">
        <v>1</v>
      </c>
      <c r="M625" s="41">
        <f t="shared" si="246"/>
        <v>192.4</v>
      </c>
      <c r="N625" s="42">
        <v>1</v>
      </c>
      <c r="O625" s="41">
        <f t="shared" si="247"/>
        <v>192.4</v>
      </c>
      <c r="P625" s="42">
        <v>1</v>
      </c>
      <c r="Q625" s="41">
        <f t="shared" si="248"/>
        <v>96.2</v>
      </c>
      <c r="R625" s="42">
        <v>0.5</v>
      </c>
      <c r="S625" s="41">
        <f t="shared" si="249"/>
        <v>0</v>
      </c>
      <c r="T625" s="42"/>
      <c r="U625" s="41">
        <f t="shared" si="250"/>
        <v>0</v>
      </c>
      <c r="V625" s="47"/>
      <c r="W625" s="74"/>
      <c r="X625" s="74"/>
      <c r="Y625" s="41"/>
      <c r="Z625" s="42"/>
      <c r="AA625" s="16"/>
      <c r="AB625" s="17"/>
      <c r="AC625" s="41"/>
      <c r="AD625" s="42"/>
      <c r="AE625" s="42"/>
      <c r="AF625" s="75"/>
      <c r="AG625" s="42"/>
      <c r="AH625" s="73"/>
    </row>
    <row r="626" spans="1:34" s="5" customFormat="1" ht="47.25" customHeight="1">
      <c r="A626" s="71"/>
      <c r="B626" s="43"/>
      <c r="C626" s="43" t="s">
        <v>468</v>
      </c>
      <c r="D626" s="35" t="s">
        <v>494</v>
      </c>
      <c r="E626" s="35" t="s">
        <v>99</v>
      </c>
      <c r="F626" s="35" t="s">
        <v>93</v>
      </c>
      <c r="G626" s="35"/>
      <c r="H626" s="104">
        <v>1</v>
      </c>
      <c r="I626" s="104">
        <v>53.2</v>
      </c>
      <c r="J626" s="35">
        <f t="shared" si="244"/>
        <v>53.2</v>
      </c>
      <c r="K626" s="41">
        <f t="shared" si="245"/>
        <v>53.2</v>
      </c>
      <c r="L626" s="42">
        <v>1</v>
      </c>
      <c r="M626" s="41">
        <f t="shared" si="246"/>
        <v>53.2</v>
      </c>
      <c r="N626" s="42">
        <v>1</v>
      </c>
      <c r="O626" s="41">
        <f t="shared" si="247"/>
        <v>53.2</v>
      </c>
      <c r="P626" s="42">
        <v>1</v>
      </c>
      <c r="Q626" s="41">
        <f t="shared" si="248"/>
        <v>26.6</v>
      </c>
      <c r="R626" s="42">
        <v>0.5</v>
      </c>
      <c r="S626" s="41">
        <f t="shared" si="249"/>
        <v>0</v>
      </c>
      <c r="T626" s="42"/>
      <c r="U626" s="41">
        <f t="shared" si="250"/>
        <v>0</v>
      </c>
      <c r="V626" s="47"/>
      <c r="W626" s="74"/>
      <c r="X626" s="74"/>
      <c r="Y626" s="41"/>
      <c r="Z626" s="42"/>
      <c r="AA626" s="16"/>
      <c r="AB626" s="17"/>
      <c r="AC626" s="41"/>
      <c r="AD626" s="42"/>
      <c r="AE626" s="42"/>
      <c r="AF626" s="75"/>
      <c r="AG626" s="42"/>
      <c r="AH626" s="73"/>
    </row>
    <row r="627" spans="1:34" s="5" customFormat="1" ht="47.25" customHeight="1">
      <c r="A627" s="71"/>
      <c r="B627" s="43"/>
      <c r="C627" s="43" t="s">
        <v>468</v>
      </c>
      <c r="D627" s="35" t="s">
        <v>494</v>
      </c>
      <c r="E627" s="35" t="s">
        <v>100</v>
      </c>
      <c r="F627" s="35" t="s">
        <v>93</v>
      </c>
      <c r="G627" s="35"/>
      <c r="H627" s="104">
        <v>1</v>
      </c>
      <c r="I627" s="104">
        <v>52.4</v>
      </c>
      <c r="J627" s="35">
        <f t="shared" si="244"/>
        <v>52.4</v>
      </c>
      <c r="K627" s="41">
        <f t="shared" si="245"/>
        <v>52.4</v>
      </c>
      <c r="L627" s="42">
        <v>1</v>
      </c>
      <c r="M627" s="41">
        <f t="shared" si="246"/>
        <v>52.4</v>
      </c>
      <c r="N627" s="42">
        <v>1</v>
      </c>
      <c r="O627" s="41">
        <f t="shared" si="247"/>
        <v>52.4</v>
      </c>
      <c r="P627" s="42">
        <v>1</v>
      </c>
      <c r="Q627" s="41">
        <f t="shared" si="248"/>
        <v>26.2</v>
      </c>
      <c r="R627" s="42">
        <v>0.5</v>
      </c>
      <c r="S627" s="41">
        <f t="shared" si="249"/>
        <v>0</v>
      </c>
      <c r="T627" s="42"/>
      <c r="U627" s="41">
        <f t="shared" si="250"/>
        <v>0</v>
      </c>
      <c r="V627" s="47"/>
      <c r="W627" s="74"/>
      <c r="X627" s="74"/>
      <c r="Y627" s="41"/>
      <c r="Z627" s="42"/>
      <c r="AA627" s="16"/>
      <c r="AB627" s="17"/>
      <c r="AC627" s="41"/>
      <c r="AD627" s="42"/>
      <c r="AE627" s="42"/>
      <c r="AF627" s="75"/>
      <c r="AG627" s="42"/>
      <c r="AH627" s="73"/>
    </row>
    <row r="628" spans="1:34" s="5" customFormat="1" ht="47.25" customHeight="1">
      <c r="A628" s="71"/>
      <c r="B628" s="43"/>
      <c r="C628" s="43" t="s">
        <v>468</v>
      </c>
      <c r="D628" s="35" t="s">
        <v>494</v>
      </c>
      <c r="E628" s="35" t="s">
        <v>101</v>
      </c>
      <c r="F628" s="35" t="s">
        <v>93</v>
      </c>
      <c r="G628" s="35"/>
      <c r="H628" s="104">
        <v>1</v>
      </c>
      <c r="I628" s="104">
        <v>133.19999999999999</v>
      </c>
      <c r="J628" s="35">
        <f t="shared" si="244"/>
        <v>133.19999999999999</v>
      </c>
      <c r="K628" s="41">
        <f t="shared" si="245"/>
        <v>133.19999999999999</v>
      </c>
      <c r="L628" s="42">
        <v>1</v>
      </c>
      <c r="M628" s="41">
        <f t="shared" si="246"/>
        <v>133.19999999999999</v>
      </c>
      <c r="N628" s="42">
        <v>1</v>
      </c>
      <c r="O628" s="41">
        <f t="shared" si="247"/>
        <v>133.19999999999999</v>
      </c>
      <c r="P628" s="42">
        <v>1</v>
      </c>
      <c r="Q628" s="41">
        <f t="shared" si="248"/>
        <v>66.599999999999994</v>
      </c>
      <c r="R628" s="42">
        <v>0.5</v>
      </c>
      <c r="S628" s="41">
        <f t="shared" si="249"/>
        <v>0</v>
      </c>
      <c r="T628" s="42"/>
      <c r="U628" s="41">
        <f t="shared" si="250"/>
        <v>0</v>
      </c>
      <c r="V628" s="47"/>
      <c r="W628" s="74"/>
      <c r="X628" s="74"/>
      <c r="Y628" s="41"/>
      <c r="Z628" s="42"/>
      <c r="AA628" s="16"/>
      <c r="AB628" s="17"/>
      <c r="AC628" s="41"/>
      <c r="AD628" s="42"/>
      <c r="AE628" s="42"/>
      <c r="AF628" s="75"/>
      <c r="AG628" s="42"/>
      <c r="AH628" s="73"/>
    </row>
    <row r="629" spans="1:34" s="5" customFormat="1" ht="47.25" customHeight="1">
      <c r="A629" s="71"/>
      <c r="B629" s="43"/>
      <c r="C629" s="43" t="s">
        <v>221</v>
      </c>
      <c r="D629" s="35" t="s">
        <v>494</v>
      </c>
      <c r="E629" s="35" t="s">
        <v>102</v>
      </c>
      <c r="F629" s="35" t="s">
        <v>93</v>
      </c>
      <c r="G629" s="35"/>
      <c r="H629" s="104">
        <v>1</v>
      </c>
      <c r="I629" s="104">
        <v>171.8</v>
      </c>
      <c r="J629" s="35">
        <f t="shared" si="244"/>
        <v>171.8</v>
      </c>
      <c r="K629" s="41">
        <f t="shared" si="245"/>
        <v>171.8</v>
      </c>
      <c r="L629" s="42">
        <v>1</v>
      </c>
      <c r="M629" s="41">
        <f t="shared" si="246"/>
        <v>171.8</v>
      </c>
      <c r="N629" s="42">
        <v>1</v>
      </c>
      <c r="O629" s="41">
        <f t="shared" si="247"/>
        <v>171.8</v>
      </c>
      <c r="P629" s="42">
        <v>1</v>
      </c>
      <c r="Q629" s="41">
        <f t="shared" si="248"/>
        <v>85.9</v>
      </c>
      <c r="R629" s="42">
        <v>0.5</v>
      </c>
      <c r="S629" s="41">
        <f t="shared" si="249"/>
        <v>0</v>
      </c>
      <c r="T629" s="42"/>
      <c r="U629" s="41">
        <f t="shared" si="250"/>
        <v>0</v>
      </c>
      <c r="V629" s="47"/>
      <c r="W629" s="74"/>
      <c r="X629" s="74"/>
      <c r="Y629" s="41"/>
      <c r="Z629" s="42"/>
      <c r="AA629" s="16"/>
      <c r="AB629" s="17"/>
      <c r="AC629" s="41"/>
      <c r="AD629" s="42"/>
      <c r="AE629" s="42"/>
      <c r="AF629" s="75"/>
      <c r="AG629" s="42"/>
      <c r="AH629" s="73"/>
    </row>
    <row r="630" spans="1:34" s="5" customFormat="1" ht="47.25" customHeight="1">
      <c r="A630" s="71"/>
      <c r="B630" s="43"/>
      <c r="C630" s="43" t="s">
        <v>221</v>
      </c>
      <c r="D630" s="35" t="s">
        <v>494</v>
      </c>
      <c r="E630" s="35" t="s">
        <v>103</v>
      </c>
      <c r="F630" s="35" t="s">
        <v>93</v>
      </c>
      <c r="G630" s="35"/>
      <c r="H630" s="104">
        <v>2</v>
      </c>
      <c r="I630" s="104">
        <v>337.8</v>
      </c>
      <c r="J630" s="35">
        <f t="shared" si="244"/>
        <v>675.6</v>
      </c>
      <c r="K630" s="41">
        <f t="shared" si="245"/>
        <v>675.6</v>
      </c>
      <c r="L630" s="42">
        <v>1</v>
      </c>
      <c r="M630" s="41">
        <f t="shared" si="246"/>
        <v>675.6</v>
      </c>
      <c r="N630" s="42">
        <v>1</v>
      </c>
      <c r="O630" s="41">
        <f t="shared" si="247"/>
        <v>675.6</v>
      </c>
      <c r="P630" s="42">
        <v>1</v>
      </c>
      <c r="Q630" s="41">
        <f t="shared" si="248"/>
        <v>337.8</v>
      </c>
      <c r="R630" s="42">
        <v>0.5</v>
      </c>
      <c r="S630" s="41">
        <f t="shared" si="249"/>
        <v>0</v>
      </c>
      <c r="T630" s="42"/>
      <c r="U630" s="41">
        <f t="shared" si="250"/>
        <v>0</v>
      </c>
      <c r="V630" s="47"/>
      <c r="W630" s="74"/>
      <c r="X630" s="74"/>
      <c r="Y630" s="41"/>
      <c r="Z630" s="42"/>
      <c r="AA630" s="16"/>
      <c r="AB630" s="17"/>
      <c r="AC630" s="41"/>
      <c r="AD630" s="42"/>
      <c r="AE630" s="42"/>
      <c r="AF630" s="75"/>
      <c r="AG630" s="42"/>
      <c r="AH630" s="73"/>
    </row>
    <row r="631" spans="1:34" s="5" customFormat="1" ht="47.25" customHeight="1">
      <c r="A631" s="71"/>
      <c r="B631" s="43"/>
      <c r="C631" s="43" t="s">
        <v>343</v>
      </c>
      <c r="D631" s="35" t="s">
        <v>494</v>
      </c>
      <c r="E631" s="35" t="s">
        <v>104</v>
      </c>
      <c r="F631" s="35" t="s">
        <v>93</v>
      </c>
      <c r="G631" s="35"/>
      <c r="H631" s="104">
        <v>2</v>
      </c>
      <c r="I631" s="104">
        <v>292.39999999999998</v>
      </c>
      <c r="J631" s="35">
        <f t="shared" si="244"/>
        <v>584.79999999999995</v>
      </c>
      <c r="K631" s="41">
        <f t="shared" si="245"/>
        <v>584.79999999999995</v>
      </c>
      <c r="L631" s="42">
        <v>1</v>
      </c>
      <c r="M631" s="41">
        <f t="shared" si="246"/>
        <v>584.79999999999995</v>
      </c>
      <c r="N631" s="42">
        <v>1</v>
      </c>
      <c r="O631" s="41">
        <f t="shared" si="247"/>
        <v>584.79999999999995</v>
      </c>
      <c r="P631" s="42">
        <v>1</v>
      </c>
      <c r="Q631" s="41">
        <f t="shared" si="248"/>
        <v>292.39999999999998</v>
      </c>
      <c r="R631" s="42">
        <v>0.5</v>
      </c>
      <c r="S631" s="41">
        <f t="shared" si="249"/>
        <v>0</v>
      </c>
      <c r="T631" s="42"/>
      <c r="U631" s="41">
        <f t="shared" si="250"/>
        <v>0</v>
      </c>
      <c r="V631" s="47"/>
      <c r="W631" s="74"/>
      <c r="X631" s="74"/>
      <c r="Y631" s="41"/>
      <c r="Z631" s="42"/>
      <c r="AA631" s="16"/>
      <c r="AB631" s="17"/>
      <c r="AC631" s="41"/>
      <c r="AD631" s="42"/>
      <c r="AE631" s="42"/>
      <c r="AF631" s="75"/>
      <c r="AG631" s="42"/>
      <c r="AH631" s="73"/>
    </row>
    <row r="632" spans="1:34" s="5" customFormat="1" ht="47.25" customHeight="1">
      <c r="A632" s="71"/>
      <c r="B632" s="43"/>
      <c r="C632" s="43" t="s">
        <v>343</v>
      </c>
      <c r="D632" s="35" t="s">
        <v>494</v>
      </c>
      <c r="E632" s="35" t="s">
        <v>105</v>
      </c>
      <c r="F632" s="35" t="s">
        <v>93</v>
      </c>
      <c r="G632" s="35"/>
      <c r="H632" s="104">
        <v>1</v>
      </c>
      <c r="I632" s="104">
        <v>524.6</v>
      </c>
      <c r="J632" s="35">
        <f t="shared" si="244"/>
        <v>524.6</v>
      </c>
      <c r="K632" s="41">
        <f t="shared" si="245"/>
        <v>524.6</v>
      </c>
      <c r="L632" s="42">
        <v>1</v>
      </c>
      <c r="M632" s="41">
        <f t="shared" si="246"/>
        <v>524.6</v>
      </c>
      <c r="N632" s="42">
        <v>1</v>
      </c>
      <c r="O632" s="41">
        <f t="shared" si="247"/>
        <v>524.6</v>
      </c>
      <c r="P632" s="42">
        <v>1</v>
      </c>
      <c r="Q632" s="41">
        <f t="shared" si="248"/>
        <v>262.3</v>
      </c>
      <c r="R632" s="42">
        <v>0.5</v>
      </c>
      <c r="S632" s="41">
        <f t="shared" si="249"/>
        <v>0</v>
      </c>
      <c r="T632" s="42"/>
      <c r="U632" s="41">
        <f t="shared" si="250"/>
        <v>0</v>
      </c>
      <c r="V632" s="47"/>
      <c r="W632" s="74"/>
      <c r="X632" s="74"/>
      <c r="Y632" s="41"/>
      <c r="Z632" s="42"/>
      <c r="AA632" s="16"/>
      <c r="AB632" s="17"/>
      <c r="AC632" s="41"/>
      <c r="AD632" s="42"/>
      <c r="AE632" s="42"/>
      <c r="AF632" s="75"/>
      <c r="AG632" s="42"/>
      <c r="AH632" s="73"/>
    </row>
    <row r="633" spans="1:34" s="5" customFormat="1" ht="47.25" customHeight="1">
      <c r="A633" s="71"/>
      <c r="B633" s="43"/>
      <c r="C633" s="43" t="s">
        <v>221</v>
      </c>
      <c r="D633" s="35" t="s">
        <v>494</v>
      </c>
      <c r="E633" s="35" t="s">
        <v>164</v>
      </c>
      <c r="F633" s="35" t="s">
        <v>93</v>
      </c>
      <c r="G633" s="35"/>
      <c r="H633" s="104">
        <v>1</v>
      </c>
      <c r="I633" s="104">
        <v>214.2</v>
      </c>
      <c r="J633" s="35">
        <f t="shared" si="244"/>
        <v>214.2</v>
      </c>
      <c r="K633" s="41">
        <f t="shared" si="245"/>
        <v>214.2</v>
      </c>
      <c r="L633" s="42">
        <v>1</v>
      </c>
      <c r="M633" s="41">
        <f t="shared" si="246"/>
        <v>214.2</v>
      </c>
      <c r="N633" s="42">
        <v>1</v>
      </c>
      <c r="O633" s="41">
        <f t="shared" si="247"/>
        <v>214.2</v>
      </c>
      <c r="P633" s="42">
        <v>1</v>
      </c>
      <c r="Q633" s="41">
        <f t="shared" si="248"/>
        <v>107.1</v>
      </c>
      <c r="R633" s="42">
        <v>0.5</v>
      </c>
      <c r="S633" s="41">
        <f t="shared" si="249"/>
        <v>0</v>
      </c>
      <c r="T633" s="42"/>
      <c r="U633" s="41">
        <f t="shared" si="250"/>
        <v>0</v>
      </c>
      <c r="V633" s="47"/>
      <c r="W633" s="74"/>
      <c r="X633" s="74"/>
      <c r="Y633" s="41"/>
      <c r="Z633" s="42"/>
      <c r="AA633" s="16"/>
      <c r="AB633" s="17"/>
      <c r="AC633" s="41"/>
      <c r="AD633" s="42"/>
      <c r="AE633" s="42"/>
      <c r="AF633" s="75"/>
      <c r="AG633" s="42"/>
      <c r="AH633" s="73"/>
    </row>
    <row r="634" spans="1:34" s="5" customFormat="1" ht="47.25" customHeight="1">
      <c r="A634" s="71"/>
      <c r="B634" s="43"/>
      <c r="C634" s="43" t="s">
        <v>221</v>
      </c>
      <c r="D634" s="35" t="s">
        <v>494</v>
      </c>
      <c r="E634" s="35" t="s">
        <v>165</v>
      </c>
      <c r="F634" s="35" t="s">
        <v>93</v>
      </c>
      <c r="G634" s="35"/>
      <c r="H634" s="104">
        <v>1</v>
      </c>
      <c r="I634" s="104">
        <v>195.1</v>
      </c>
      <c r="J634" s="35">
        <f t="shared" si="244"/>
        <v>195.1</v>
      </c>
      <c r="K634" s="41">
        <f t="shared" si="245"/>
        <v>195.1</v>
      </c>
      <c r="L634" s="42">
        <v>1</v>
      </c>
      <c r="M634" s="41">
        <f t="shared" si="246"/>
        <v>195.1</v>
      </c>
      <c r="N634" s="42">
        <v>1</v>
      </c>
      <c r="O634" s="41">
        <f t="shared" si="247"/>
        <v>195.1</v>
      </c>
      <c r="P634" s="42">
        <v>1</v>
      </c>
      <c r="Q634" s="41">
        <f t="shared" si="248"/>
        <v>97.55</v>
      </c>
      <c r="R634" s="42">
        <v>0.5</v>
      </c>
      <c r="S634" s="41">
        <f t="shared" si="249"/>
        <v>0</v>
      </c>
      <c r="T634" s="42"/>
      <c r="U634" s="41">
        <f t="shared" si="250"/>
        <v>0</v>
      </c>
      <c r="V634" s="47"/>
      <c r="W634" s="74"/>
      <c r="X634" s="74"/>
      <c r="Y634" s="41"/>
      <c r="Z634" s="42"/>
      <c r="AA634" s="16"/>
      <c r="AB634" s="17"/>
      <c r="AC634" s="41"/>
      <c r="AD634" s="42"/>
      <c r="AE634" s="42"/>
      <c r="AF634" s="75"/>
      <c r="AG634" s="42"/>
      <c r="AH634" s="73"/>
    </row>
    <row r="635" spans="1:34" s="5" customFormat="1" ht="47.25" customHeight="1">
      <c r="A635" s="71"/>
      <c r="B635" s="43"/>
      <c r="C635" s="43" t="s">
        <v>343</v>
      </c>
      <c r="D635" s="35" t="s">
        <v>494</v>
      </c>
      <c r="E635" s="35" t="s">
        <v>166</v>
      </c>
      <c r="F635" s="35" t="s">
        <v>93</v>
      </c>
      <c r="G635" s="35"/>
      <c r="H635" s="104">
        <v>1</v>
      </c>
      <c r="I635" s="104">
        <v>303</v>
      </c>
      <c r="J635" s="35">
        <f t="shared" si="244"/>
        <v>303</v>
      </c>
      <c r="K635" s="41">
        <f t="shared" si="245"/>
        <v>303</v>
      </c>
      <c r="L635" s="42">
        <v>1</v>
      </c>
      <c r="M635" s="41">
        <f t="shared" si="246"/>
        <v>303</v>
      </c>
      <c r="N635" s="42">
        <v>1</v>
      </c>
      <c r="O635" s="41">
        <f t="shared" si="247"/>
        <v>303</v>
      </c>
      <c r="P635" s="42">
        <v>1</v>
      </c>
      <c r="Q635" s="41">
        <f t="shared" si="248"/>
        <v>151.5</v>
      </c>
      <c r="R635" s="42">
        <v>0.5</v>
      </c>
      <c r="S635" s="41">
        <f t="shared" si="249"/>
        <v>0</v>
      </c>
      <c r="T635" s="42"/>
      <c r="U635" s="41">
        <f t="shared" si="250"/>
        <v>0</v>
      </c>
      <c r="V635" s="47"/>
      <c r="W635" s="74"/>
      <c r="X635" s="74"/>
      <c r="Y635" s="41"/>
      <c r="Z635" s="42"/>
      <c r="AA635" s="16"/>
      <c r="AB635" s="17"/>
      <c r="AC635" s="41"/>
      <c r="AD635" s="42"/>
      <c r="AE635" s="42"/>
      <c r="AF635" s="75"/>
      <c r="AG635" s="42"/>
      <c r="AH635" s="73"/>
    </row>
    <row r="636" spans="1:34" s="5" customFormat="1" ht="47.25" customHeight="1">
      <c r="A636" s="71"/>
      <c r="B636" s="43"/>
      <c r="C636" s="43" t="s">
        <v>343</v>
      </c>
      <c r="D636" s="35" t="s">
        <v>494</v>
      </c>
      <c r="E636" s="35" t="s">
        <v>167</v>
      </c>
      <c r="F636" s="35" t="s">
        <v>93</v>
      </c>
      <c r="G636" s="35"/>
      <c r="H636" s="104">
        <v>2</v>
      </c>
      <c r="I636" s="104">
        <v>211.8</v>
      </c>
      <c r="J636" s="35">
        <f t="shared" si="244"/>
        <v>423.6</v>
      </c>
      <c r="K636" s="41">
        <f t="shared" si="245"/>
        <v>423.6</v>
      </c>
      <c r="L636" s="42">
        <v>1</v>
      </c>
      <c r="M636" s="41">
        <f t="shared" si="246"/>
        <v>423.6</v>
      </c>
      <c r="N636" s="42">
        <v>1</v>
      </c>
      <c r="O636" s="41">
        <f t="shared" si="247"/>
        <v>423.6</v>
      </c>
      <c r="P636" s="42">
        <v>1</v>
      </c>
      <c r="Q636" s="41">
        <f t="shared" si="248"/>
        <v>211.8</v>
      </c>
      <c r="R636" s="42">
        <v>0.5</v>
      </c>
      <c r="S636" s="41">
        <f t="shared" si="249"/>
        <v>0</v>
      </c>
      <c r="T636" s="42"/>
      <c r="U636" s="41">
        <f t="shared" si="250"/>
        <v>0</v>
      </c>
      <c r="V636" s="47"/>
      <c r="W636" s="74"/>
      <c r="X636" s="74"/>
      <c r="Y636" s="41"/>
      <c r="Z636" s="42"/>
      <c r="AA636" s="16"/>
      <c r="AB636" s="17"/>
      <c r="AC636" s="41"/>
      <c r="AD636" s="42"/>
      <c r="AE636" s="42"/>
      <c r="AF636" s="75"/>
      <c r="AG636" s="42"/>
      <c r="AH636" s="73"/>
    </row>
    <row r="637" spans="1:34" s="5" customFormat="1" ht="47.25" customHeight="1">
      <c r="A637" s="71"/>
      <c r="B637" s="43"/>
      <c r="C637" s="43" t="s">
        <v>221</v>
      </c>
      <c r="D637" s="35" t="s">
        <v>494</v>
      </c>
      <c r="E637" s="35" t="s">
        <v>168</v>
      </c>
      <c r="F637" s="35" t="s">
        <v>93</v>
      </c>
      <c r="G637" s="35"/>
      <c r="H637" s="104">
        <v>1</v>
      </c>
      <c r="I637" s="104">
        <v>303.2</v>
      </c>
      <c r="J637" s="35">
        <f t="shared" si="244"/>
        <v>303.2</v>
      </c>
      <c r="K637" s="41">
        <f t="shared" si="245"/>
        <v>303.2</v>
      </c>
      <c r="L637" s="42">
        <v>1</v>
      </c>
      <c r="M637" s="41">
        <f t="shared" si="246"/>
        <v>303.2</v>
      </c>
      <c r="N637" s="42">
        <v>1</v>
      </c>
      <c r="O637" s="41">
        <f t="shared" si="247"/>
        <v>303.2</v>
      </c>
      <c r="P637" s="42">
        <v>1</v>
      </c>
      <c r="Q637" s="41">
        <f t="shared" si="248"/>
        <v>151.6</v>
      </c>
      <c r="R637" s="42">
        <v>0.5</v>
      </c>
      <c r="S637" s="41">
        <f t="shared" si="249"/>
        <v>0</v>
      </c>
      <c r="T637" s="42"/>
      <c r="U637" s="41">
        <f t="shared" si="250"/>
        <v>0</v>
      </c>
      <c r="V637" s="47"/>
      <c r="W637" s="74"/>
      <c r="X637" s="74"/>
      <c r="Y637" s="41"/>
      <c r="Z637" s="42"/>
      <c r="AA637" s="16"/>
      <c r="AB637" s="17"/>
      <c r="AC637" s="41"/>
      <c r="AD637" s="42"/>
      <c r="AE637" s="42"/>
      <c r="AF637" s="75"/>
      <c r="AG637" s="42"/>
      <c r="AH637" s="73"/>
    </row>
    <row r="638" spans="1:34" s="5" customFormat="1" ht="47.25" customHeight="1">
      <c r="A638" s="71"/>
      <c r="B638" s="43"/>
      <c r="C638" s="43" t="s">
        <v>221</v>
      </c>
      <c r="D638" s="35" t="s">
        <v>494</v>
      </c>
      <c r="E638" s="35" t="s">
        <v>169</v>
      </c>
      <c r="F638" s="35" t="s">
        <v>93</v>
      </c>
      <c r="G638" s="35"/>
      <c r="H638" s="104">
        <v>1</v>
      </c>
      <c r="I638" s="104">
        <v>326.39999999999998</v>
      </c>
      <c r="J638" s="35">
        <f t="shared" si="244"/>
        <v>326.39999999999998</v>
      </c>
      <c r="K638" s="41">
        <f t="shared" si="245"/>
        <v>326.39999999999998</v>
      </c>
      <c r="L638" s="42">
        <v>1</v>
      </c>
      <c r="M638" s="41">
        <f t="shared" si="246"/>
        <v>326.39999999999998</v>
      </c>
      <c r="N638" s="42">
        <v>1</v>
      </c>
      <c r="O638" s="41">
        <f t="shared" si="247"/>
        <v>326.39999999999998</v>
      </c>
      <c r="P638" s="42">
        <v>1</v>
      </c>
      <c r="Q638" s="41">
        <f t="shared" si="248"/>
        <v>163.19999999999999</v>
      </c>
      <c r="R638" s="42">
        <v>0.5</v>
      </c>
      <c r="S638" s="41">
        <f t="shared" si="249"/>
        <v>0</v>
      </c>
      <c r="T638" s="42"/>
      <c r="U638" s="41">
        <f t="shared" si="250"/>
        <v>0</v>
      </c>
      <c r="V638" s="47"/>
      <c r="W638" s="74"/>
      <c r="X638" s="74"/>
      <c r="Y638" s="41"/>
      <c r="Z638" s="42"/>
      <c r="AA638" s="16"/>
      <c r="AB638" s="17"/>
      <c r="AC638" s="41"/>
      <c r="AD638" s="42"/>
      <c r="AE638" s="42"/>
      <c r="AF638" s="75"/>
      <c r="AG638" s="42"/>
      <c r="AH638" s="73"/>
    </row>
    <row r="639" spans="1:34" s="5" customFormat="1" ht="47.25" customHeight="1">
      <c r="A639" s="71"/>
      <c r="B639" s="43"/>
      <c r="C639" s="43" t="s">
        <v>221</v>
      </c>
      <c r="D639" s="35" t="s">
        <v>494</v>
      </c>
      <c r="E639" s="35" t="s">
        <v>170</v>
      </c>
      <c r="F639" s="35" t="s">
        <v>93</v>
      </c>
      <c r="G639" s="35"/>
      <c r="H639" s="104">
        <v>1</v>
      </c>
      <c r="I639" s="104">
        <v>658.2</v>
      </c>
      <c r="J639" s="35">
        <f t="shared" si="244"/>
        <v>658.2</v>
      </c>
      <c r="K639" s="41">
        <f t="shared" si="245"/>
        <v>658.2</v>
      </c>
      <c r="L639" s="42">
        <v>1</v>
      </c>
      <c r="M639" s="41">
        <f t="shared" si="246"/>
        <v>658.2</v>
      </c>
      <c r="N639" s="42">
        <v>1</v>
      </c>
      <c r="O639" s="41">
        <f t="shared" si="247"/>
        <v>658.2</v>
      </c>
      <c r="P639" s="42">
        <v>1</v>
      </c>
      <c r="Q639" s="41">
        <f t="shared" si="248"/>
        <v>329.1</v>
      </c>
      <c r="R639" s="42">
        <v>0.5</v>
      </c>
      <c r="S639" s="41">
        <f t="shared" si="249"/>
        <v>0</v>
      </c>
      <c r="T639" s="42"/>
      <c r="U639" s="41">
        <f t="shared" si="250"/>
        <v>0</v>
      </c>
      <c r="V639" s="47"/>
      <c r="W639" s="74"/>
      <c r="X639" s="74"/>
      <c r="Y639" s="41"/>
      <c r="Z639" s="42"/>
      <c r="AA639" s="16"/>
      <c r="AB639" s="17"/>
      <c r="AC639" s="41"/>
      <c r="AD639" s="42"/>
      <c r="AE639" s="42"/>
      <c r="AF639" s="75"/>
      <c r="AG639" s="42"/>
      <c r="AH639" s="73"/>
    </row>
    <row r="640" spans="1:34" s="5" customFormat="1" ht="47.25" customHeight="1">
      <c r="A640" s="71"/>
      <c r="B640" s="43"/>
      <c r="C640" s="43" t="s">
        <v>221</v>
      </c>
      <c r="D640" s="35" t="s">
        <v>494</v>
      </c>
      <c r="E640" s="35" t="s">
        <v>171</v>
      </c>
      <c r="F640" s="35" t="s">
        <v>93</v>
      </c>
      <c r="G640" s="35"/>
      <c r="H640" s="104">
        <v>1</v>
      </c>
      <c r="I640" s="104">
        <v>664.7</v>
      </c>
      <c r="J640" s="35">
        <f t="shared" si="244"/>
        <v>664.7</v>
      </c>
      <c r="K640" s="41">
        <f t="shared" si="245"/>
        <v>664.7</v>
      </c>
      <c r="L640" s="42">
        <v>1</v>
      </c>
      <c r="M640" s="41">
        <f t="shared" si="246"/>
        <v>664.7</v>
      </c>
      <c r="N640" s="42">
        <v>1</v>
      </c>
      <c r="O640" s="41">
        <f t="shared" si="247"/>
        <v>664.7</v>
      </c>
      <c r="P640" s="42">
        <v>1</v>
      </c>
      <c r="Q640" s="41">
        <f t="shared" si="248"/>
        <v>332.35</v>
      </c>
      <c r="R640" s="42">
        <v>0.5</v>
      </c>
      <c r="S640" s="41">
        <f t="shared" si="249"/>
        <v>0</v>
      </c>
      <c r="T640" s="42"/>
      <c r="U640" s="41">
        <f t="shared" si="250"/>
        <v>0</v>
      </c>
      <c r="V640" s="47"/>
      <c r="W640" s="74"/>
      <c r="X640" s="74"/>
      <c r="Y640" s="41"/>
      <c r="Z640" s="42"/>
      <c r="AA640" s="16"/>
      <c r="AB640" s="17"/>
      <c r="AC640" s="41"/>
      <c r="AD640" s="42"/>
      <c r="AE640" s="42"/>
      <c r="AF640" s="75"/>
      <c r="AG640" s="42"/>
      <c r="AH640" s="73"/>
    </row>
    <row r="641" spans="1:34" s="5" customFormat="1" ht="47.25" customHeight="1">
      <c r="A641" s="71"/>
      <c r="B641" s="43"/>
      <c r="C641" s="43" t="s">
        <v>221</v>
      </c>
      <c r="D641" s="35" t="s">
        <v>494</v>
      </c>
      <c r="E641" s="35" t="s">
        <v>172</v>
      </c>
      <c r="F641" s="35" t="s">
        <v>93</v>
      </c>
      <c r="G641" s="35"/>
      <c r="H641" s="104">
        <v>1</v>
      </c>
      <c r="I641" s="104">
        <v>525</v>
      </c>
      <c r="J641" s="35">
        <f t="shared" si="244"/>
        <v>525</v>
      </c>
      <c r="K641" s="41">
        <f t="shared" si="245"/>
        <v>525</v>
      </c>
      <c r="L641" s="42">
        <v>1</v>
      </c>
      <c r="M641" s="41">
        <f t="shared" si="246"/>
        <v>525</v>
      </c>
      <c r="N641" s="42">
        <v>1</v>
      </c>
      <c r="O641" s="41">
        <f t="shared" si="247"/>
        <v>525</v>
      </c>
      <c r="P641" s="42">
        <v>1</v>
      </c>
      <c r="Q641" s="41">
        <f t="shared" si="248"/>
        <v>262.5</v>
      </c>
      <c r="R641" s="42">
        <v>0.5</v>
      </c>
      <c r="S641" s="41">
        <f t="shared" si="249"/>
        <v>0</v>
      </c>
      <c r="T641" s="42"/>
      <c r="U641" s="41">
        <f t="shared" si="250"/>
        <v>0</v>
      </c>
      <c r="V641" s="47"/>
      <c r="W641" s="74"/>
      <c r="X641" s="74"/>
      <c r="Y641" s="41"/>
      <c r="Z641" s="42"/>
      <c r="AA641" s="16"/>
      <c r="AB641" s="17"/>
      <c r="AC641" s="41"/>
      <c r="AD641" s="42"/>
      <c r="AE641" s="42"/>
      <c r="AF641" s="75"/>
      <c r="AG641" s="42"/>
      <c r="AH641" s="73"/>
    </row>
    <row r="642" spans="1:34" s="5" customFormat="1" ht="47.25" customHeight="1">
      <c r="A642" s="71"/>
      <c r="B642" s="43"/>
      <c r="C642" s="43" t="s">
        <v>221</v>
      </c>
      <c r="D642" s="35" t="s">
        <v>494</v>
      </c>
      <c r="E642" s="35" t="s">
        <v>173</v>
      </c>
      <c r="F642" s="35" t="s">
        <v>93</v>
      </c>
      <c r="G642" s="35"/>
      <c r="H642" s="104">
        <v>1</v>
      </c>
      <c r="I642" s="104">
        <v>500</v>
      </c>
      <c r="J642" s="35">
        <f t="shared" si="244"/>
        <v>500</v>
      </c>
      <c r="K642" s="41">
        <f t="shared" si="245"/>
        <v>500</v>
      </c>
      <c r="L642" s="42">
        <v>1</v>
      </c>
      <c r="M642" s="41">
        <f t="shared" si="246"/>
        <v>500</v>
      </c>
      <c r="N642" s="42">
        <v>1</v>
      </c>
      <c r="O642" s="41">
        <f t="shared" si="247"/>
        <v>500</v>
      </c>
      <c r="P642" s="42">
        <v>1</v>
      </c>
      <c r="Q642" s="41">
        <f t="shared" si="248"/>
        <v>250</v>
      </c>
      <c r="R642" s="42">
        <v>0.5</v>
      </c>
      <c r="S642" s="41">
        <f t="shared" si="249"/>
        <v>0</v>
      </c>
      <c r="T642" s="42"/>
      <c r="U642" s="41">
        <f t="shared" si="250"/>
        <v>0</v>
      </c>
      <c r="V642" s="47"/>
      <c r="W642" s="74"/>
      <c r="X642" s="74"/>
      <c r="Y642" s="41"/>
      <c r="Z642" s="42"/>
      <c r="AA642" s="16"/>
      <c r="AB642" s="17"/>
      <c r="AC642" s="41"/>
      <c r="AD642" s="42"/>
      <c r="AE642" s="42"/>
      <c r="AF642" s="75"/>
      <c r="AG642" s="42"/>
      <c r="AH642" s="73"/>
    </row>
    <row r="643" spans="1:34" s="5" customFormat="1" ht="47.25" customHeight="1">
      <c r="A643" s="71"/>
      <c r="B643" s="43"/>
      <c r="C643" s="43" t="s">
        <v>221</v>
      </c>
      <c r="D643" s="35" t="s">
        <v>494</v>
      </c>
      <c r="E643" s="35" t="s">
        <v>174</v>
      </c>
      <c r="F643" s="35" t="s">
        <v>93</v>
      </c>
      <c r="G643" s="35"/>
      <c r="H643" s="104">
        <v>1</v>
      </c>
      <c r="I643" s="104">
        <v>340.9</v>
      </c>
      <c r="J643" s="35">
        <f t="shared" si="244"/>
        <v>340.9</v>
      </c>
      <c r="K643" s="41">
        <f t="shared" si="245"/>
        <v>340.9</v>
      </c>
      <c r="L643" s="42">
        <v>1</v>
      </c>
      <c r="M643" s="41">
        <f t="shared" si="246"/>
        <v>340.9</v>
      </c>
      <c r="N643" s="42">
        <v>1</v>
      </c>
      <c r="O643" s="41">
        <f t="shared" si="247"/>
        <v>340.9</v>
      </c>
      <c r="P643" s="42">
        <v>1</v>
      </c>
      <c r="Q643" s="41">
        <f t="shared" si="248"/>
        <v>170.45</v>
      </c>
      <c r="R643" s="42">
        <v>0.5</v>
      </c>
      <c r="S643" s="41">
        <f t="shared" si="249"/>
        <v>0</v>
      </c>
      <c r="T643" s="42"/>
      <c r="U643" s="41">
        <f t="shared" si="250"/>
        <v>0</v>
      </c>
      <c r="V643" s="47"/>
      <c r="W643" s="74"/>
      <c r="X643" s="74"/>
      <c r="Y643" s="41"/>
      <c r="Z643" s="42"/>
      <c r="AA643" s="16"/>
      <c r="AB643" s="17"/>
      <c r="AC643" s="41"/>
      <c r="AD643" s="42"/>
      <c r="AE643" s="42"/>
      <c r="AF643" s="75"/>
      <c r="AG643" s="42"/>
      <c r="AH643" s="73"/>
    </row>
    <row r="644" spans="1:34" s="5" customFormat="1" ht="47.25" customHeight="1">
      <c r="A644" s="71"/>
      <c r="B644" s="43"/>
      <c r="C644" s="43" t="s">
        <v>221</v>
      </c>
      <c r="D644" s="35" t="s">
        <v>494</v>
      </c>
      <c r="E644" s="35" t="s">
        <v>175</v>
      </c>
      <c r="F644" s="35" t="s">
        <v>93</v>
      </c>
      <c r="G644" s="35"/>
      <c r="H644" s="104">
        <v>1</v>
      </c>
      <c r="I644" s="104">
        <v>288.89999999999998</v>
      </c>
      <c r="J644" s="35">
        <f t="shared" si="244"/>
        <v>288.89999999999998</v>
      </c>
      <c r="K644" s="41">
        <f t="shared" si="245"/>
        <v>288.89999999999998</v>
      </c>
      <c r="L644" s="42">
        <v>1</v>
      </c>
      <c r="M644" s="41">
        <f t="shared" si="246"/>
        <v>288.89999999999998</v>
      </c>
      <c r="N644" s="42">
        <v>1</v>
      </c>
      <c r="O644" s="41">
        <f t="shared" si="247"/>
        <v>288.89999999999998</v>
      </c>
      <c r="P644" s="42">
        <v>1</v>
      </c>
      <c r="Q644" s="41">
        <f t="shared" si="248"/>
        <v>144.44999999999999</v>
      </c>
      <c r="R644" s="42">
        <v>0.5</v>
      </c>
      <c r="S644" s="41">
        <f t="shared" si="249"/>
        <v>0</v>
      </c>
      <c r="T644" s="42"/>
      <c r="U644" s="41">
        <f t="shared" si="250"/>
        <v>0</v>
      </c>
      <c r="V644" s="47"/>
      <c r="W644" s="74"/>
      <c r="X644" s="74"/>
      <c r="Y644" s="41"/>
      <c r="Z644" s="42"/>
      <c r="AA644" s="16"/>
      <c r="AB644" s="17"/>
      <c r="AC644" s="41"/>
      <c r="AD644" s="42"/>
      <c r="AE644" s="42"/>
      <c r="AF644" s="75"/>
      <c r="AG644" s="42"/>
      <c r="AH644" s="73"/>
    </row>
    <row r="645" spans="1:34" s="5" customFormat="1" ht="47.25" customHeight="1">
      <c r="A645" s="71"/>
      <c r="B645" s="43"/>
      <c r="C645" s="43" t="s">
        <v>345</v>
      </c>
      <c r="D645" s="35" t="s">
        <v>494</v>
      </c>
      <c r="E645" s="35" t="s">
        <v>176</v>
      </c>
      <c r="F645" s="35" t="s">
        <v>93</v>
      </c>
      <c r="G645" s="35"/>
      <c r="H645" s="104">
        <v>1</v>
      </c>
      <c r="I645" s="104">
        <v>35.299999999999997</v>
      </c>
      <c r="J645" s="35">
        <f t="shared" si="244"/>
        <v>35.299999999999997</v>
      </c>
      <c r="K645" s="41">
        <f t="shared" si="245"/>
        <v>35.299999999999997</v>
      </c>
      <c r="L645" s="42">
        <v>1</v>
      </c>
      <c r="M645" s="41">
        <f t="shared" si="246"/>
        <v>35.299999999999997</v>
      </c>
      <c r="N645" s="42">
        <v>1</v>
      </c>
      <c r="O645" s="41">
        <f t="shared" si="247"/>
        <v>35.299999999999997</v>
      </c>
      <c r="P645" s="42">
        <v>1</v>
      </c>
      <c r="Q645" s="41">
        <f t="shared" si="248"/>
        <v>17.649999999999999</v>
      </c>
      <c r="R645" s="42">
        <v>0.5</v>
      </c>
      <c r="S645" s="41">
        <f t="shared" si="249"/>
        <v>0</v>
      </c>
      <c r="T645" s="42"/>
      <c r="U645" s="41">
        <f t="shared" si="250"/>
        <v>0</v>
      </c>
      <c r="V645" s="47"/>
      <c r="W645" s="74"/>
      <c r="X645" s="74"/>
      <c r="Y645" s="41"/>
      <c r="Z645" s="42"/>
      <c r="AA645" s="16"/>
      <c r="AB645" s="17"/>
      <c r="AC645" s="41"/>
      <c r="AD645" s="42"/>
      <c r="AE645" s="42"/>
      <c r="AF645" s="75"/>
      <c r="AG645" s="42"/>
      <c r="AH645" s="73"/>
    </row>
    <row r="646" spans="1:34" s="5" customFormat="1" ht="47.25" customHeight="1">
      <c r="A646" s="71"/>
      <c r="B646" s="43"/>
      <c r="C646" s="43" t="s">
        <v>345</v>
      </c>
      <c r="D646" s="35" t="s">
        <v>494</v>
      </c>
      <c r="E646" s="35" t="s">
        <v>177</v>
      </c>
      <c r="F646" s="35" t="s">
        <v>93</v>
      </c>
      <c r="G646" s="35"/>
      <c r="H646" s="104">
        <v>1</v>
      </c>
      <c r="I646" s="104">
        <v>35.299999999999997</v>
      </c>
      <c r="J646" s="35">
        <f t="shared" si="244"/>
        <v>35.299999999999997</v>
      </c>
      <c r="K646" s="41">
        <f t="shared" si="245"/>
        <v>35.299999999999997</v>
      </c>
      <c r="L646" s="42">
        <v>1</v>
      </c>
      <c r="M646" s="41">
        <f t="shared" si="246"/>
        <v>35.299999999999997</v>
      </c>
      <c r="N646" s="42">
        <v>1</v>
      </c>
      <c r="O646" s="41">
        <f t="shared" si="247"/>
        <v>35.299999999999997</v>
      </c>
      <c r="P646" s="42">
        <v>1</v>
      </c>
      <c r="Q646" s="41">
        <f t="shared" si="248"/>
        <v>17.649999999999999</v>
      </c>
      <c r="R646" s="42">
        <v>0.5</v>
      </c>
      <c r="S646" s="41">
        <f t="shared" si="249"/>
        <v>0</v>
      </c>
      <c r="T646" s="42"/>
      <c r="U646" s="41">
        <f t="shared" si="250"/>
        <v>0</v>
      </c>
      <c r="V646" s="47"/>
      <c r="W646" s="74"/>
      <c r="X646" s="74"/>
      <c r="Y646" s="41"/>
      <c r="Z646" s="42"/>
      <c r="AA646" s="16"/>
      <c r="AB646" s="17"/>
      <c r="AC646" s="41"/>
      <c r="AD646" s="42"/>
      <c r="AE646" s="42"/>
      <c r="AF646" s="75"/>
      <c r="AG646" s="42"/>
      <c r="AH646" s="73"/>
    </row>
    <row r="647" spans="1:34" s="5" customFormat="1" ht="47.25" customHeight="1">
      <c r="A647" s="71"/>
      <c r="B647" s="43"/>
      <c r="C647" s="43" t="s">
        <v>346</v>
      </c>
      <c r="D647" s="35" t="s">
        <v>494</v>
      </c>
      <c r="E647" s="35" t="s">
        <v>178</v>
      </c>
      <c r="F647" s="35" t="s">
        <v>93</v>
      </c>
      <c r="G647" s="35"/>
      <c r="H647" s="104">
        <v>1</v>
      </c>
      <c r="I647" s="104">
        <v>70.5</v>
      </c>
      <c r="J647" s="35">
        <f t="shared" si="244"/>
        <v>70.5</v>
      </c>
      <c r="K647" s="41">
        <f t="shared" si="245"/>
        <v>70.5</v>
      </c>
      <c r="L647" s="42">
        <v>1</v>
      </c>
      <c r="M647" s="41">
        <f t="shared" si="246"/>
        <v>70.5</v>
      </c>
      <c r="N647" s="42">
        <v>1</v>
      </c>
      <c r="O647" s="41">
        <f t="shared" si="247"/>
        <v>70.5</v>
      </c>
      <c r="P647" s="42">
        <v>1</v>
      </c>
      <c r="Q647" s="41">
        <f t="shared" si="248"/>
        <v>35.25</v>
      </c>
      <c r="R647" s="42">
        <v>0.5</v>
      </c>
      <c r="S647" s="41">
        <f t="shared" si="249"/>
        <v>0</v>
      </c>
      <c r="T647" s="42"/>
      <c r="U647" s="41">
        <f t="shared" si="250"/>
        <v>0</v>
      </c>
      <c r="V647" s="47"/>
      <c r="W647" s="74"/>
      <c r="X647" s="74"/>
      <c r="Y647" s="41"/>
      <c r="Z647" s="42"/>
      <c r="AA647" s="16"/>
      <c r="AB647" s="17"/>
      <c r="AC647" s="41"/>
      <c r="AD647" s="42"/>
      <c r="AE647" s="42"/>
      <c r="AF647" s="75"/>
      <c r="AG647" s="42"/>
      <c r="AH647" s="73"/>
    </row>
    <row r="648" spans="1:34" s="5" customFormat="1" ht="47.25" customHeight="1">
      <c r="A648" s="71"/>
      <c r="B648" s="43"/>
      <c r="C648" s="43" t="s">
        <v>346</v>
      </c>
      <c r="D648" s="35" t="s">
        <v>494</v>
      </c>
      <c r="E648" s="35" t="s">
        <v>179</v>
      </c>
      <c r="F648" s="35" t="s">
        <v>93</v>
      </c>
      <c r="G648" s="35"/>
      <c r="H648" s="104">
        <v>1</v>
      </c>
      <c r="I648" s="104">
        <v>70.5</v>
      </c>
      <c r="J648" s="35">
        <f t="shared" si="244"/>
        <v>70.5</v>
      </c>
      <c r="K648" s="41">
        <f t="shared" si="245"/>
        <v>70.5</v>
      </c>
      <c r="L648" s="42">
        <v>1</v>
      </c>
      <c r="M648" s="41">
        <f t="shared" si="246"/>
        <v>70.5</v>
      </c>
      <c r="N648" s="42">
        <v>1</v>
      </c>
      <c r="O648" s="41">
        <f t="shared" si="247"/>
        <v>70.5</v>
      </c>
      <c r="P648" s="42">
        <v>1</v>
      </c>
      <c r="Q648" s="41">
        <f t="shared" si="248"/>
        <v>35.25</v>
      </c>
      <c r="R648" s="42">
        <v>0.5</v>
      </c>
      <c r="S648" s="41">
        <f t="shared" si="249"/>
        <v>0</v>
      </c>
      <c r="T648" s="42"/>
      <c r="U648" s="41">
        <f t="shared" si="250"/>
        <v>0</v>
      </c>
      <c r="V648" s="47"/>
      <c r="W648" s="74"/>
      <c r="X648" s="74"/>
      <c r="Y648" s="41"/>
      <c r="Z648" s="42"/>
      <c r="AA648" s="16"/>
      <c r="AB648" s="17"/>
      <c r="AC648" s="41"/>
      <c r="AD648" s="42"/>
      <c r="AE648" s="42"/>
      <c r="AF648" s="75"/>
      <c r="AG648" s="42"/>
      <c r="AH648" s="73"/>
    </row>
    <row r="649" spans="1:34" s="5" customFormat="1" ht="47.25" customHeight="1">
      <c r="A649" s="71"/>
      <c r="B649" s="43"/>
      <c r="C649" s="43" t="s">
        <v>345</v>
      </c>
      <c r="D649" s="35" t="s">
        <v>494</v>
      </c>
      <c r="E649" s="35" t="s">
        <v>180</v>
      </c>
      <c r="F649" s="35" t="s">
        <v>93</v>
      </c>
      <c r="G649" s="35"/>
      <c r="H649" s="104">
        <v>1</v>
      </c>
      <c r="I649" s="104">
        <v>238.1</v>
      </c>
      <c r="J649" s="35">
        <f t="shared" si="244"/>
        <v>238.1</v>
      </c>
      <c r="K649" s="41">
        <f t="shared" si="245"/>
        <v>238.1</v>
      </c>
      <c r="L649" s="42">
        <v>1</v>
      </c>
      <c r="M649" s="41">
        <f t="shared" si="246"/>
        <v>238.1</v>
      </c>
      <c r="N649" s="42">
        <v>1</v>
      </c>
      <c r="O649" s="41">
        <f t="shared" si="247"/>
        <v>238.1</v>
      </c>
      <c r="P649" s="42">
        <v>1</v>
      </c>
      <c r="Q649" s="41">
        <f t="shared" si="248"/>
        <v>119.05</v>
      </c>
      <c r="R649" s="42">
        <v>0.5</v>
      </c>
      <c r="S649" s="41">
        <f t="shared" si="249"/>
        <v>0</v>
      </c>
      <c r="T649" s="42"/>
      <c r="U649" s="41">
        <f t="shared" si="250"/>
        <v>0</v>
      </c>
      <c r="V649" s="47"/>
      <c r="W649" s="74"/>
      <c r="X649" s="74"/>
      <c r="Y649" s="41"/>
      <c r="Z649" s="42"/>
      <c r="AA649" s="16"/>
      <c r="AB649" s="17"/>
      <c r="AC649" s="41"/>
      <c r="AD649" s="42"/>
      <c r="AE649" s="42"/>
      <c r="AF649" s="75"/>
      <c r="AG649" s="42"/>
      <c r="AH649" s="73"/>
    </row>
    <row r="650" spans="1:34" s="5" customFormat="1" ht="47.25" customHeight="1">
      <c r="A650" s="71"/>
      <c r="B650" s="43"/>
      <c r="C650" s="43" t="s">
        <v>221</v>
      </c>
      <c r="D650" s="35" t="s">
        <v>494</v>
      </c>
      <c r="E650" s="35" t="s">
        <v>258</v>
      </c>
      <c r="F650" s="35" t="s">
        <v>93</v>
      </c>
      <c r="G650" s="35"/>
      <c r="H650" s="104">
        <v>1</v>
      </c>
      <c r="I650" s="104">
        <v>306.89999999999998</v>
      </c>
      <c r="J650" s="35">
        <f t="shared" si="244"/>
        <v>306.89999999999998</v>
      </c>
      <c r="K650" s="41">
        <f t="shared" si="245"/>
        <v>306.89999999999998</v>
      </c>
      <c r="L650" s="42">
        <v>1</v>
      </c>
      <c r="M650" s="41">
        <f t="shared" si="246"/>
        <v>306.89999999999998</v>
      </c>
      <c r="N650" s="42">
        <v>1</v>
      </c>
      <c r="O650" s="41">
        <f t="shared" si="247"/>
        <v>306.89999999999998</v>
      </c>
      <c r="P650" s="42">
        <v>1</v>
      </c>
      <c r="Q650" s="41">
        <f t="shared" si="248"/>
        <v>153.44999999999999</v>
      </c>
      <c r="R650" s="42">
        <v>0.5</v>
      </c>
      <c r="S650" s="41">
        <f t="shared" si="249"/>
        <v>0</v>
      </c>
      <c r="T650" s="42"/>
      <c r="U650" s="41">
        <f t="shared" si="250"/>
        <v>0</v>
      </c>
      <c r="V650" s="47"/>
      <c r="W650" s="74"/>
      <c r="X650" s="74"/>
      <c r="Y650" s="41"/>
      <c r="Z650" s="42"/>
      <c r="AA650" s="16"/>
      <c r="AB650" s="17"/>
      <c r="AC650" s="41"/>
      <c r="AD650" s="42"/>
      <c r="AE650" s="42"/>
      <c r="AF650" s="75"/>
      <c r="AG650" s="42"/>
      <c r="AH650" s="73"/>
    </row>
    <row r="651" spans="1:34" s="5" customFormat="1" ht="47.25" customHeight="1">
      <c r="A651" s="71"/>
      <c r="B651" s="43"/>
      <c r="C651" s="43" t="s">
        <v>468</v>
      </c>
      <c r="D651" s="35" t="s">
        <v>494</v>
      </c>
      <c r="E651" s="35" t="s">
        <v>230</v>
      </c>
      <c r="F651" s="35" t="s">
        <v>93</v>
      </c>
      <c r="G651" s="35"/>
      <c r="H651" s="104">
        <v>2</v>
      </c>
      <c r="I651" s="104">
        <v>215.6</v>
      </c>
      <c r="J651" s="35">
        <f t="shared" si="244"/>
        <v>431.2</v>
      </c>
      <c r="K651" s="41">
        <f t="shared" si="245"/>
        <v>431.2</v>
      </c>
      <c r="L651" s="42">
        <v>1</v>
      </c>
      <c r="M651" s="41">
        <f t="shared" si="246"/>
        <v>431.2</v>
      </c>
      <c r="N651" s="42">
        <v>1</v>
      </c>
      <c r="O651" s="41">
        <f t="shared" si="247"/>
        <v>431.2</v>
      </c>
      <c r="P651" s="42">
        <v>1</v>
      </c>
      <c r="Q651" s="41">
        <f t="shared" si="248"/>
        <v>215.6</v>
      </c>
      <c r="R651" s="42">
        <v>0.5</v>
      </c>
      <c r="S651" s="41">
        <f t="shared" si="249"/>
        <v>0</v>
      </c>
      <c r="T651" s="42"/>
      <c r="U651" s="41">
        <f t="shared" si="250"/>
        <v>0</v>
      </c>
      <c r="V651" s="47"/>
      <c r="W651" s="74"/>
      <c r="X651" s="74"/>
      <c r="Y651" s="41"/>
      <c r="Z651" s="42"/>
      <c r="AA651" s="16"/>
      <c r="AB651" s="17"/>
      <c r="AC651" s="41"/>
      <c r="AD651" s="42"/>
      <c r="AE651" s="42"/>
      <c r="AF651" s="75"/>
      <c r="AG651" s="42"/>
      <c r="AH651" s="73"/>
    </row>
    <row r="652" spans="1:34" s="5" customFormat="1" ht="47.25" customHeight="1">
      <c r="A652" s="71"/>
      <c r="B652" s="43"/>
      <c r="C652" s="43" t="s">
        <v>468</v>
      </c>
      <c r="D652" s="35" t="s">
        <v>494</v>
      </c>
      <c r="E652" s="35" t="s">
        <v>231</v>
      </c>
      <c r="F652" s="35" t="s">
        <v>93</v>
      </c>
      <c r="G652" s="35"/>
      <c r="H652" s="104">
        <v>1</v>
      </c>
      <c r="I652" s="104">
        <v>227.6</v>
      </c>
      <c r="J652" s="35">
        <f t="shared" si="244"/>
        <v>227.6</v>
      </c>
      <c r="K652" s="41">
        <f t="shared" si="245"/>
        <v>227.6</v>
      </c>
      <c r="L652" s="42">
        <v>1</v>
      </c>
      <c r="M652" s="41">
        <f t="shared" si="246"/>
        <v>227.6</v>
      </c>
      <c r="N652" s="42">
        <v>1</v>
      </c>
      <c r="O652" s="41">
        <f t="shared" si="247"/>
        <v>227.6</v>
      </c>
      <c r="P652" s="42">
        <v>1</v>
      </c>
      <c r="Q652" s="41">
        <f t="shared" si="248"/>
        <v>113.8</v>
      </c>
      <c r="R652" s="42">
        <v>0.5</v>
      </c>
      <c r="S652" s="41">
        <f t="shared" si="249"/>
        <v>0</v>
      </c>
      <c r="T652" s="42"/>
      <c r="U652" s="41">
        <f t="shared" si="250"/>
        <v>0</v>
      </c>
      <c r="V652" s="47"/>
      <c r="W652" s="74"/>
      <c r="X652" s="74"/>
      <c r="Y652" s="41"/>
      <c r="Z652" s="42"/>
      <c r="AA652" s="16"/>
      <c r="AB652" s="17"/>
      <c r="AC652" s="41"/>
      <c r="AD652" s="42"/>
      <c r="AE652" s="42"/>
      <c r="AF652" s="75"/>
      <c r="AG652" s="42"/>
      <c r="AH652" s="73"/>
    </row>
    <row r="653" spans="1:34" s="5" customFormat="1" ht="47.25" customHeight="1">
      <c r="A653" s="71"/>
      <c r="B653" s="43"/>
      <c r="C653" s="43" t="s">
        <v>473</v>
      </c>
      <c r="D653" s="35" t="s">
        <v>494</v>
      </c>
      <c r="E653" s="35" t="s">
        <v>232</v>
      </c>
      <c r="F653" s="35" t="s">
        <v>93</v>
      </c>
      <c r="G653" s="35"/>
      <c r="H653" s="104">
        <v>1</v>
      </c>
      <c r="I653" s="104">
        <v>43.1</v>
      </c>
      <c r="J653" s="35">
        <f t="shared" si="244"/>
        <v>43.1</v>
      </c>
      <c r="K653" s="41">
        <f t="shared" si="245"/>
        <v>43.1</v>
      </c>
      <c r="L653" s="42">
        <v>1</v>
      </c>
      <c r="M653" s="41">
        <f t="shared" si="246"/>
        <v>43.1</v>
      </c>
      <c r="N653" s="42">
        <v>1</v>
      </c>
      <c r="O653" s="41">
        <f t="shared" si="247"/>
        <v>43.1</v>
      </c>
      <c r="P653" s="42">
        <v>1</v>
      </c>
      <c r="Q653" s="41">
        <f t="shared" si="248"/>
        <v>21.55</v>
      </c>
      <c r="R653" s="42">
        <v>0.5</v>
      </c>
      <c r="S653" s="41">
        <f t="shared" si="249"/>
        <v>0</v>
      </c>
      <c r="T653" s="42"/>
      <c r="U653" s="41">
        <f t="shared" si="250"/>
        <v>0</v>
      </c>
      <c r="V653" s="47"/>
      <c r="W653" s="74"/>
      <c r="X653" s="74"/>
      <c r="Y653" s="41"/>
      <c r="Z653" s="42"/>
      <c r="AA653" s="16"/>
      <c r="AB653" s="17"/>
      <c r="AC653" s="41"/>
      <c r="AD653" s="42"/>
      <c r="AE653" s="42"/>
      <c r="AF653" s="75"/>
      <c r="AG653" s="42"/>
      <c r="AH653" s="73"/>
    </row>
    <row r="654" spans="1:34" s="5" customFormat="1" ht="47.25" customHeight="1">
      <c r="A654" s="71"/>
      <c r="B654" s="43"/>
      <c r="C654" s="43" t="s">
        <v>468</v>
      </c>
      <c r="D654" s="35" t="s">
        <v>494</v>
      </c>
      <c r="E654" s="35" t="s">
        <v>259</v>
      </c>
      <c r="F654" s="35" t="s">
        <v>93</v>
      </c>
      <c r="G654" s="35"/>
      <c r="H654" s="104">
        <v>1</v>
      </c>
      <c r="I654" s="104">
        <v>249.7</v>
      </c>
      <c r="J654" s="35">
        <f t="shared" si="244"/>
        <v>249.7</v>
      </c>
      <c r="K654" s="41">
        <f t="shared" si="245"/>
        <v>249.7</v>
      </c>
      <c r="L654" s="42">
        <v>1</v>
      </c>
      <c r="M654" s="41">
        <f t="shared" si="246"/>
        <v>249.7</v>
      </c>
      <c r="N654" s="42">
        <v>1</v>
      </c>
      <c r="O654" s="41">
        <f t="shared" si="247"/>
        <v>249.7</v>
      </c>
      <c r="P654" s="42">
        <v>1</v>
      </c>
      <c r="Q654" s="41">
        <f t="shared" si="248"/>
        <v>124.85</v>
      </c>
      <c r="R654" s="42">
        <v>0.5</v>
      </c>
      <c r="S654" s="41">
        <f t="shared" si="249"/>
        <v>0</v>
      </c>
      <c r="T654" s="42"/>
      <c r="U654" s="41">
        <f t="shared" si="250"/>
        <v>0</v>
      </c>
      <c r="V654" s="47"/>
      <c r="W654" s="74"/>
      <c r="X654" s="74"/>
      <c r="Y654" s="41"/>
      <c r="Z654" s="42"/>
      <c r="AA654" s="16"/>
      <c r="AB654" s="17"/>
      <c r="AC654" s="41"/>
      <c r="AD654" s="42"/>
      <c r="AE654" s="42"/>
      <c r="AF654" s="75"/>
      <c r="AG654" s="42"/>
      <c r="AH654" s="73"/>
    </row>
    <row r="655" spans="1:34" s="5" customFormat="1" ht="47.25" customHeight="1">
      <c r="A655" s="71"/>
      <c r="B655" s="43"/>
      <c r="C655" s="43" t="s">
        <v>468</v>
      </c>
      <c r="D655" s="35" t="s">
        <v>494</v>
      </c>
      <c r="E655" s="35" t="s">
        <v>260</v>
      </c>
      <c r="F655" s="35" t="s">
        <v>93</v>
      </c>
      <c r="G655" s="35"/>
      <c r="H655" s="104">
        <v>2</v>
      </c>
      <c r="I655" s="104">
        <v>237.6</v>
      </c>
      <c r="J655" s="35">
        <f t="shared" si="244"/>
        <v>475.2</v>
      </c>
      <c r="K655" s="41">
        <f t="shared" si="245"/>
        <v>475.2</v>
      </c>
      <c r="L655" s="42">
        <v>1</v>
      </c>
      <c r="M655" s="41">
        <f t="shared" si="246"/>
        <v>475.2</v>
      </c>
      <c r="N655" s="42">
        <v>1</v>
      </c>
      <c r="O655" s="41">
        <f t="shared" si="247"/>
        <v>475.2</v>
      </c>
      <c r="P655" s="42">
        <v>1</v>
      </c>
      <c r="Q655" s="41">
        <f t="shared" si="248"/>
        <v>237.6</v>
      </c>
      <c r="R655" s="42">
        <v>0.5</v>
      </c>
      <c r="S655" s="41">
        <f t="shared" si="249"/>
        <v>0</v>
      </c>
      <c r="T655" s="42"/>
      <c r="U655" s="41">
        <f t="shared" si="250"/>
        <v>0</v>
      </c>
      <c r="V655" s="47"/>
      <c r="W655" s="74"/>
      <c r="X655" s="74"/>
      <c r="Y655" s="41"/>
      <c r="Z655" s="42"/>
      <c r="AA655" s="16"/>
      <c r="AB655" s="17"/>
      <c r="AC655" s="41"/>
      <c r="AD655" s="42"/>
      <c r="AE655" s="42"/>
      <c r="AF655" s="75"/>
      <c r="AG655" s="42"/>
      <c r="AH655" s="73"/>
    </row>
    <row r="656" spans="1:34" s="5" customFormat="1" ht="47.25" customHeight="1">
      <c r="A656" s="71"/>
      <c r="B656" s="43"/>
      <c r="C656" s="43" t="s">
        <v>468</v>
      </c>
      <c r="D656" s="35" t="s">
        <v>494</v>
      </c>
      <c r="E656" s="35" t="s">
        <v>233</v>
      </c>
      <c r="F656" s="35" t="s">
        <v>93</v>
      </c>
      <c r="G656" s="35"/>
      <c r="H656" s="104">
        <v>1</v>
      </c>
      <c r="I656" s="104">
        <v>238.7</v>
      </c>
      <c r="J656" s="35">
        <f t="shared" si="244"/>
        <v>238.7</v>
      </c>
      <c r="K656" s="41">
        <f t="shared" si="245"/>
        <v>238.7</v>
      </c>
      <c r="L656" s="42">
        <v>1</v>
      </c>
      <c r="M656" s="41">
        <f t="shared" si="246"/>
        <v>238.7</v>
      </c>
      <c r="N656" s="42">
        <v>1</v>
      </c>
      <c r="O656" s="41">
        <f t="shared" si="247"/>
        <v>238.7</v>
      </c>
      <c r="P656" s="42">
        <v>1</v>
      </c>
      <c r="Q656" s="41">
        <f t="shared" si="248"/>
        <v>119.35</v>
      </c>
      <c r="R656" s="42">
        <v>0.5</v>
      </c>
      <c r="S656" s="41">
        <f t="shared" si="249"/>
        <v>0</v>
      </c>
      <c r="T656" s="42"/>
      <c r="U656" s="41">
        <f t="shared" si="250"/>
        <v>0</v>
      </c>
      <c r="V656" s="47"/>
      <c r="W656" s="74"/>
      <c r="X656" s="74"/>
      <c r="Y656" s="41"/>
      <c r="Z656" s="42"/>
      <c r="AA656" s="16"/>
      <c r="AB656" s="17"/>
      <c r="AC656" s="41"/>
      <c r="AD656" s="42"/>
      <c r="AE656" s="42"/>
      <c r="AF656" s="75"/>
      <c r="AG656" s="42"/>
      <c r="AH656" s="73"/>
    </row>
    <row r="657" spans="1:34" s="5" customFormat="1" ht="47.25" customHeight="1">
      <c r="A657" s="71"/>
      <c r="B657" s="43"/>
      <c r="C657" s="43" t="s">
        <v>468</v>
      </c>
      <c r="D657" s="35" t="s">
        <v>494</v>
      </c>
      <c r="E657" s="35" t="s">
        <v>234</v>
      </c>
      <c r="F657" s="35" t="s">
        <v>93</v>
      </c>
      <c r="G657" s="35"/>
      <c r="H657" s="104">
        <v>3</v>
      </c>
      <c r="I657" s="104">
        <v>239.7</v>
      </c>
      <c r="J657" s="35">
        <f t="shared" si="244"/>
        <v>719.09999999999991</v>
      </c>
      <c r="K657" s="41">
        <f t="shared" si="245"/>
        <v>719.09999999999991</v>
      </c>
      <c r="L657" s="42">
        <v>1</v>
      </c>
      <c r="M657" s="41">
        <f t="shared" si="246"/>
        <v>719.09999999999991</v>
      </c>
      <c r="N657" s="42">
        <v>1</v>
      </c>
      <c r="O657" s="41">
        <f t="shared" si="247"/>
        <v>719.09999999999991</v>
      </c>
      <c r="P657" s="42">
        <v>1</v>
      </c>
      <c r="Q657" s="41">
        <f t="shared" si="248"/>
        <v>359.54999999999995</v>
      </c>
      <c r="R657" s="42">
        <v>0.5</v>
      </c>
      <c r="S657" s="41">
        <f t="shared" si="249"/>
        <v>0</v>
      </c>
      <c r="T657" s="42"/>
      <c r="U657" s="41">
        <f t="shared" si="250"/>
        <v>0</v>
      </c>
      <c r="V657" s="47"/>
      <c r="W657" s="74"/>
      <c r="X657" s="74"/>
      <c r="Y657" s="41"/>
      <c r="Z657" s="42"/>
      <c r="AA657" s="16"/>
      <c r="AB657" s="17"/>
      <c r="AC657" s="41"/>
      <c r="AD657" s="42"/>
      <c r="AE657" s="42"/>
      <c r="AF657" s="75"/>
      <c r="AG657" s="42"/>
      <c r="AH657" s="73"/>
    </row>
    <row r="658" spans="1:34" s="5" customFormat="1" ht="47.25" customHeight="1">
      <c r="A658" s="71"/>
      <c r="B658" s="43"/>
      <c r="C658" s="43" t="s">
        <v>468</v>
      </c>
      <c r="D658" s="35" t="s">
        <v>494</v>
      </c>
      <c r="E658" s="35" t="s">
        <v>235</v>
      </c>
      <c r="F658" s="35" t="s">
        <v>93</v>
      </c>
      <c r="G658" s="35"/>
      <c r="H658" s="104">
        <v>1</v>
      </c>
      <c r="I658" s="104">
        <v>139.69999999999999</v>
      </c>
      <c r="J658" s="35">
        <f t="shared" si="244"/>
        <v>139.69999999999999</v>
      </c>
      <c r="K658" s="41">
        <f t="shared" si="245"/>
        <v>139.69999999999999</v>
      </c>
      <c r="L658" s="42">
        <v>1</v>
      </c>
      <c r="M658" s="41">
        <f t="shared" si="246"/>
        <v>139.69999999999999</v>
      </c>
      <c r="N658" s="42">
        <v>1</v>
      </c>
      <c r="O658" s="41">
        <f t="shared" si="247"/>
        <v>139.69999999999999</v>
      </c>
      <c r="P658" s="42">
        <v>1</v>
      </c>
      <c r="Q658" s="41">
        <f t="shared" si="248"/>
        <v>69.849999999999994</v>
      </c>
      <c r="R658" s="42">
        <v>0.5</v>
      </c>
      <c r="S658" s="41">
        <f t="shared" si="249"/>
        <v>0</v>
      </c>
      <c r="T658" s="42"/>
      <c r="U658" s="41">
        <f t="shared" si="250"/>
        <v>0</v>
      </c>
      <c r="V658" s="47"/>
      <c r="W658" s="74"/>
      <c r="X658" s="74"/>
      <c r="Y658" s="41"/>
      <c r="Z658" s="42"/>
      <c r="AA658" s="16"/>
      <c r="AB658" s="17"/>
      <c r="AC658" s="41"/>
      <c r="AD658" s="42"/>
      <c r="AE658" s="42"/>
      <c r="AF658" s="75"/>
      <c r="AG658" s="42"/>
      <c r="AH658" s="73"/>
    </row>
    <row r="659" spans="1:34" s="5" customFormat="1" ht="47.25" customHeight="1">
      <c r="A659" s="71"/>
      <c r="B659" s="43"/>
      <c r="C659" s="43" t="s">
        <v>468</v>
      </c>
      <c r="D659" s="35" t="s">
        <v>494</v>
      </c>
      <c r="E659" s="35" t="s">
        <v>236</v>
      </c>
      <c r="F659" s="35" t="s">
        <v>93</v>
      </c>
      <c r="G659" s="35"/>
      <c r="H659" s="104">
        <v>1</v>
      </c>
      <c r="I659" s="104">
        <v>150.80000000000001</v>
      </c>
      <c r="J659" s="35">
        <f t="shared" si="244"/>
        <v>150.80000000000001</v>
      </c>
      <c r="K659" s="41">
        <f t="shared" si="245"/>
        <v>150.80000000000001</v>
      </c>
      <c r="L659" s="42">
        <v>1</v>
      </c>
      <c r="M659" s="41">
        <f t="shared" si="246"/>
        <v>150.80000000000001</v>
      </c>
      <c r="N659" s="42">
        <v>1</v>
      </c>
      <c r="O659" s="41">
        <f t="shared" si="247"/>
        <v>150.80000000000001</v>
      </c>
      <c r="P659" s="42">
        <v>1</v>
      </c>
      <c r="Q659" s="41">
        <f t="shared" si="248"/>
        <v>75.400000000000006</v>
      </c>
      <c r="R659" s="42">
        <v>0.5</v>
      </c>
      <c r="S659" s="41">
        <f t="shared" si="249"/>
        <v>0</v>
      </c>
      <c r="T659" s="42"/>
      <c r="U659" s="41">
        <f t="shared" si="250"/>
        <v>0</v>
      </c>
      <c r="V659" s="47"/>
      <c r="W659" s="74"/>
      <c r="X659" s="74"/>
      <c r="Y659" s="41"/>
      <c r="Z659" s="42"/>
      <c r="AA659" s="16"/>
      <c r="AB659" s="17"/>
      <c r="AC659" s="41"/>
      <c r="AD659" s="42"/>
      <c r="AE659" s="42"/>
      <c r="AF659" s="75"/>
      <c r="AG659" s="42"/>
      <c r="AH659" s="73"/>
    </row>
    <row r="660" spans="1:34" s="5" customFormat="1" ht="47.25" customHeight="1">
      <c r="A660" s="71"/>
      <c r="B660" s="43"/>
      <c r="C660" s="43" t="s">
        <v>468</v>
      </c>
      <c r="D660" s="35" t="s">
        <v>494</v>
      </c>
      <c r="E660" s="35" t="s">
        <v>237</v>
      </c>
      <c r="F660" s="35" t="s">
        <v>93</v>
      </c>
      <c r="G660" s="35"/>
      <c r="H660" s="104">
        <v>4</v>
      </c>
      <c r="I660" s="104">
        <v>151.80000000000001</v>
      </c>
      <c r="J660" s="35">
        <f t="shared" si="244"/>
        <v>607.20000000000005</v>
      </c>
      <c r="K660" s="41">
        <f t="shared" si="245"/>
        <v>607.20000000000005</v>
      </c>
      <c r="L660" s="42">
        <v>1</v>
      </c>
      <c r="M660" s="41">
        <f t="shared" si="246"/>
        <v>607.20000000000005</v>
      </c>
      <c r="N660" s="42">
        <v>1</v>
      </c>
      <c r="O660" s="41">
        <f t="shared" si="247"/>
        <v>607.20000000000005</v>
      </c>
      <c r="P660" s="42">
        <v>1</v>
      </c>
      <c r="Q660" s="41">
        <f t="shared" si="248"/>
        <v>303.60000000000002</v>
      </c>
      <c r="R660" s="42">
        <v>0.5</v>
      </c>
      <c r="S660" s="41">
        <f t="shared" si="249"/>
        <v>0</v>
      </c>
      <c r="T660" s="42"/>
      <c r="U660" s="41">
        <f t="shared" si="250"/>
        <v>0</v>
      </c>
      <c r="V660" s="47"/>
      <c r="W660" s="74"/>
      <c r="X660" s="74"/>
      <c r="Y660" s="41"/>
      <c r="Z660" s="42"/>
      <c r="AA660" s="16"/>
      <c r="AB660" s="17"/>
      <c r="AC660" s="41"/>
      <c r="AD660" s="42"/>
      <c r="AE660" s="42"/>
      <c r="AF660" s="75"/>
      <c r="AG660" s="42"/>
      <c r="AH660" s="73"/>
    </row>
    <row r="661" spans="1:34" s="5" customFormat="1" ht="47.25" customHeight="1">
      <c r="A661" s="71"/>
      <c r="B661" s="43"/>
      <c r="C661" s="43" t="s">
        <v>213</v>
      </c>
      <c r="D661" s="35" t="s">
        <v>494</v>
      </c>
      <c r="E661" s="35" t="s">
        <v>238</v>
      </c>
      <c r="F661" s="35" t="s">
        <v>93</v>
      </c>
      <c r="G661" s="35"/>
      <c r="H661" s="104">
        <v>2</v>
      </c>
      <c r="I661" s="104">
        <v>20.100000000000001</v>
      </c>
      <c r="J661" s="35">
        <f t="shared" si="244"/>
        <v>40.200000000000003</v>
      </c>
      <c r="K661" s="41">
        <f t="shared" si="245"/>
        <v>40.200000000000003</v>
      </c>
      <c r="L661" s="42">
        <v>1</v>
      </c>
      <c r="M661" s="41">
        <f t="shared" si="246"/>
        <v>40.200000000000003</v>
      </c>
      <c r="N661" s="42">
        <v>1</v>
      </c>
      <c r="O661" s="41">
        <f t="shared" si="247"/>
        <v>40.200000000000003</v>
      </c>
      <c r="P661" s="42">
        <v>1</v>
      </c>
      <c r="Q661" s="41">
        <f t="shared" si="248"/>
        <v>20.100000000000001</v>
      </c>
      <c r="R661" s="42">
        <v>0.5</v>
      </c>
      <c r="S661" s="41">
        <f t="shared" si="249"/>
        <v>0</v>
      </c>
      <c r="T661" s="42"/>
      <c r="U661" s="41">
        <f t="shared" si="250"/>
        <v>0</v>
      </c>
      <c r="V661" s="47"/>
      <c r="W661" s="74"/>
      <c r="X661" s="74"/>
      <c r="Y661" s="41"/>
      <c r="Z661" s="42"/>
      <c r="AA661" s="16"/>
      <c r="AB661" s="17"/>
      <c r="AC661" s="41"/>
      <c r="AD661" s="42"/>
      <c r="AE661" s="42"/>
      <c r="AF661" s="75"/>
      <c r="AG661" s="42"/>
      <c r="AH661" s="73"/>
    </row>
    <row r="662" spans="1:34" s="5" customFormat="1" ht="47.25" customHeight="1">
      <c r="A662" s="71"/>
      <c r="B662" s="43"/>
      <c r="C662" s="43" t="s">
        <v>213</v>
      </c>
      <c r="D662" s="35" t="s">
        <v>494</v>
      </c>
      <c r="E662" s="35" t="s">
        <v>261</v>
      </c>
      <c r="F662" s="35" t="s">
        <v>93</v>
      </c>
      <c r="G662" s="35"/>
      <c r="H662" s="104">
        <v>1</v>
      </c>
      <c r="I662" s="104">
        <v>21.3</v>
      </c>
      <c r="J662" s="35">
        <f t="shared" si="244"/>
        <v>21.3</v>
      </c>
      <c r="K662" s="41">
        <f t="shared" si="245"/>
        <v>21.3</v>
      </c>
      <c r="L662" s="42">
        <v>1</v>
      </c>
      <c r="M662" s="41">
        <f t="shared" si="246"/>
        <v>21.3</v>
      </c>
      <c r="N662" s="42">
        <v>1</v>
      </c>
      <c r="O662" s="41">
        <f t="shared" si="247"/>
        <v>21.3</v>
      </c>
      <c r="P662" s="42">
        <v>1</v>
      </c>
      <c r="Q662" s="41">
        <f t="shared" si="248"/>
        <v>10.65</v>
      </c>
      <c r="R662" s="42">
        <v>0.5</v>
      </c>
      <c r="S662" s="41">
        <f t="shared" si="249"/>
        <v>0</v>
      </c>
      <c r="T662" s="42"/>
      <c r="U662" s="41">
        <f t="shared" si="250"/>
        <v>0</v>
      </c>
      <c r="V662" s="47"/>
      <c r="W662" s="74"/>
      <c r="X662" s="74"/>
      <c r="Y662" s="41"/>
      <c r="Z662" s="42"/>
      <c r="AA662" s="16"/>
      <c r="AB662" s="17"/>
      <c r="AC662" s="41"/>
      <c r="AD662" s="42"/>
      <c r="AE662" s="42"/>
      <c r="AF662" s="75"/>
      <c r="AG662" s="42"/>
      <c r="AH662" s="73"/>
    </row>
    <row r="663" spans="1:34" s="5" customFormat="1" ht="47.25" customHeight="1">
      <c r="A663" s="71"/>
      <c r="B663" s="43"/>
      <c r="C663" s="43" t="s">
        <v>221</v>
      </c>
      <c r="D663" s="35" t="s">
        <v>494</v>
      </c>
      <c r="E663" s="35" t="s">
        <v>239</v>
      </c>
      <c r="F663" s="35" t="s">
        <v>93</v>
      </c>
      <c r="G663" s="35"/>
      <c r="H663" s="104">
        <v>1</v>
      </c>
      <c r="I663" s="104">
        <v>187.6</v>
      </c>
      <c r="J663" s="35">
        <f t="shared" si="244"/>
        <v>187.6</v>
      </c>
      <c r="K663" s="41">
        <f t="shared" si="245"/>
        <v>187.6</v>
      </c>
      <c r="L663" s="42">
        <v>1</v>
      </c>
      <c r="M663" s="41">
        <f t="shared" si="246"/>
        <v>187.6</v>
      </c>
      <c r="N663" s="42">
        <v>1</v>
      </c>
      <c r="O663" s="41">
        <f t="shared" si="247"/>
        <v>187.6</v>
      </c>
      <c r="P663" s="42">
        <v>1</v>
      </c>
      <c r="Q663" s="41">
        <f t="shared" si="248"/>
        <v>93.8</v>
      </c>
      <c r="R663" s="42">
        <v>0.5</v>
      </c>
      <c r="S663" s="41">
        <f t="shared" si="249"/>
        <v>0</v>
      </c>
      <c r="T663" s="42"/>
      <c r="U663" s="41">
        <f t="shared" si="250"/>
        <v>0</v>
      </c>
      <c r="V663" s="47"/>
      <c r="W663" s="74"/>
      <c r="X663" s="74"/>
      <c r="Y663" s="41"/>
      <c r="Z663" s="42"/>
      <c r="AA663" s="16"/>
      <c r="AB663" s="17"/>
      <c r="AC663" s="41"/>
      <c r="AD663" s="42"/>
      <c r="AE663" s="42"/>
      <c r="AF663" s="75"/>
      <c r="AG663" s="42"/>
      <c r="AH663" s="73"/>
    </row>
    <row r="664" spans="1:34" s="5" customFormat="1" ht="47.25" customHeight="1">
      <c r="A664" s="71"/>
      <c r="B664" s="43"/>
      <c r="C664" s="43" t="s">
        <v>221</v>
      </c>
      <c r="D664" s="35" t="s">
        <v>494</v>
      </c>
      <c r="E664" s="35" t="s">
        <v>240</v>
      </c>
      <c r="F664" s="35" t="s">
        <v>93</v>
      </c>
      <c r="G664" s="35"/>
      <c r="H664" s="104">
        <v>1</v>
      </c>
      <c r="I664" s="104">
        <v>545</v>
      </c>
      <c r="J664" s="35">
        <f t="shared" si="244"/>
        <v>545</v>
      </c>
      <c r="K664" s="41">
        <f t="shared" si="245"/>
        <v>545</v>
      </c>
      <c r="L664" s="42">
        <v>1</v>
      </c>
      <c r="M664" s="41">
        <f t="shared" si="246"/>
        <v>545</v>
      </c>
      <c r="N664" s="42">
        <v>1</v>
      </c>
      <c r="O664" s="41">
        <f t="shared" si="247"/>
        <v>545</v>
      </c>
      <c r="P664" s="42">
        <v>1</v>
      </c>
      <c r="Q664" s="41">
        <f t="shared" si="248"/>
        <v>272.5</v>
      </c>
      <c r="R664" s="42">
        <v>0.5</v>
      </c>
      <c r="S664" s="41">
        <f t="shared" si="249"/>
        <v>0</v>
      </c>
      <c r="T664" s="42"/>
      <c r="U664" s="41">
        <f t="shared" si="250"/>
        <v>0</v>
      </c>
      <c r="V664" s="47"/>
      <c r="W664" s="74"/>
      <c r="X664" s="74"/>
      <c r="Y664" s="41"/>
      <c r="Z664" s="42"/>
      <c r="AA664" s="16"/>
      <c r="AB664" s="17"/>
      <c r="AC664" s="41"/>
      <c r="AD664" s="42"/>
      <c r="AE664" s="42"/>
      <c r="AF664" s="75"/>
      <c r="AG664" s="42"/>
      <c r="AH664" s="73"/>
    </row>
    <row r="665" spans="1:34" s="5" customFormat="1" ht="47.25" customHeight="1">
      <c r="A665" s="71"/>
      <c r="B665" s="43"/>
      <c r="C665" s="43" t="s">
        <v>221</v>
      </c>
      <c r="D665" s="35" t="s">
        <v>494</v>
      </c>
      <c r="E665" s="35" t="s">
        <v>241</v>
      </c>
      <c r="F665" s="35" t="s">
        <v>93</v>
      </c>
      <c r="G665" s="35"/>
      <c r="H665" s="104">
        <v>1</v>
      </c>
      <c r="I665" s="104">
        <v>381.4</v>
      </c>
      <c r="J665" s="35">
        <f t="shared" si="244"/>
        <v>381.4</v>
      </c>
      <c r="K665" s="41">
        <f t="shared" si="245"/>
        <v>381.4</v>
      </c>
      <c r="L665" s="42">
        <v>1</v>
      </c>
      <c r="M665" s="41">
        <f t="shared" si="246"/>
        <v>381.4</v>
      </c>
      <c r="N665" s="42">
        <v>1</v>
      </c>
      <c r="O665" s="41">
        <f t="shared" si="247"/>
        <v>381.4</v>
      </c>
      <c r="P665" s="42">
        <v>1</v>
      </c>
      <c r="Q665" s="41">
        <f t="shared" si="248"/>
        <v>190.7</v>
      </c>
      <c r="R665" s="42">
        <v>0.5</v>
      </c>
      <c r="S665" s="41">
        <f t="shared" si="249"/>
        <v>0</v>
      </c>
      <c r="T665" s="42"/>
      <c r="U665" s="41">
        <f t="shared" si="250"/>
        <v>0</v>
      </c>
      <c r="V665" s="47"/>
      <c r="W665" s="74"/>
      <c r="X665" s="74"/>
      <c r="Y665" s="41"/>
      <c r="Z665" s="42"/>
      <c r="AA665" s="16"/>
      <c r="AB665" s="17"/>
      <c r="AC665" s="41"/>
      <c r="AD665" s="42"/>
      <c r="AE665" s="42"/>
      <c r="AF665" s="75"/>
      <c r="AG665" s="42"/>
      <c r="AH665" s="73"/>
    </row>
    <row r="666" spans="1:34" s="5" customFormat="1" ht="47.25" customHeight="1">
      <c r="A666" s="71"/>
      <c r="B666" s="43"/>
      <c r="C666" s="43" t="s">
        <v>468</v>
      </c>
      <c r="D666" s="35" t="s">
        <v>494</v>
      </c>
      <c r="E666" s="35" t="s">
        <v>262</v>
      </c>
      <c r="F666" s="35" t="s">
        <v>93</v>
      </c>
      <c r="G666" s="35"/>
      <c r="H666" s="104">
        <v>1</v>
      </c>
      <c r="I666" s="104">
        <v>117.7</v>
      </c>
      <c r="J666" s="35">
        <f t="shared" si="244"/>
        <v>117.7</v>
      </c>
      <c r="K666" s="41">
        <f t="shared" si="245"/>
        <v>117.7</v>
      </c>
      <c r="L666" s="42">
        <v>1</v>
      </c>
      <c r="M666" s="41">
        <f t="shared" si="246"/>
        <v>117.7</v>
      </c>
      <c r="N666" s="42">
        <v>1</v>
      </c>
      <c r="O666" s="41">
        <f t="shared" si="247"/>
        <v>117.7</v>
      </c>
      <c r="P666" s="42">
        <v>1</v>
      </c>
      <c r="Q666" s="41">
        <f t="shared" si="248"/>
        <v>58.85</v>
      </c>
      <c r="R666" s="42">
        <v>0.5</v>
      </c>
      <c r="S666" s="41">
        <f t="shared" si="249"/>
        <v>0</v>
      </c>
      <c r="T666" s="42"/>
      <c r="U666" s="41">
        <f t="shared" si="250"/>
        <v>0</v>
      </c>
      <c r="V666" s="47"/>
      <c r="W666" s="74"/>
      <c r="X666" s="74"/>
      <c r="Y666" s="41"/>
      <c r="Z666" s="42"/>
      <c r="AA666" s="16"/>
      <c r="AB666" s="17"/>
      <c r="AC666" s="41"/>
      <c r="AD666" s="42"/>
      <c r="AE666" s="42"/>
      <c r="AF666" s="75"/>
      <c r="AG666" s="42"/>
      <c r="AH666" s="73"/>
    </row>
    <row r="667" spans="1:34" s="5" customFormat="1" ht="47.25" customHeight="1">
      <c r="A667" s="71"/>
      <c r="B667" s="43"/>
      <c r="C667" s="43" t="s">
        <v>468</v>
      </c>
      <c r="D667" s="35" t="s">
        <v>494</v>
      </c>
      <c r="E667" s="35" t="s">
        <v>242</v>
      </c>
      <c r="F667" s="35" t="s">
        <v>93</v>
      </c>
      <c r="G667" s="35"/>
      <c r="H667" s="104">
        <v>1</v>
      </c>
      <c r="I667" s="104">
        <v>281.5</v>
      </c>
      <c r="J667" s="35">
        <f t="shared" si="244"/>
        <v>281.5</v>
      </c>
      <c r="K667" s="41">
        <f t="shared" si="245"/>
        <v>281.5</v>
      </c>
      <c r="L667" s="42">
        <v>1</v>
      </c>
      <c r="M667" s="41">
        <f t="shared" si="246"/>
        <v>281.5</v>
      </c>
      <c r="N667" s="42">
        <v>1</v>
      </c>
      <c r="O667" s="41">
        <f t="shared" si="247"/>
        <v>281.5</v>
      </c>
      <c r="P667" s="42">
        <v>1</v>
      </c>
      <c r="Q667" s="41">
        <f t="shared" si="248"/>
        <v>84.45</v>
      </c>
      <c r="R667" s="42">
        <v>0.3</v>
      </c>
      <c r="S667" s="41">
        <f t="shared" si="249"/>
        <v>0</v>
      </c>
      <c r="T667" s="42"/>
      <c r="U667" s="41">
        <f t="shared" si="250"/>
        <v>0</v>
      </c>
      <c r="V667" s="47"/>
      <c r="W667" s="74"/>
      <c r="X667" s="74"/>
      <c r="Y667" s="41"/>
      <c r="Z667" s="42"/>
      <c r="AA667" s="16"/>
      <c r="AB667" s="17"/>
      <c r="AC667" s="41"/>
      <c r="AD667" s="42"/>
      <c r="AE667" s="42"/>
      <c r="AF667" s="75"/>
      <c r="AG667" s="42"/>
      <c r="AH667" s="73"/>
    </row>
    <row r="668" spans="1:34" s="5" customFormat="1" ht="47.25" customHeight="1">
      <c r="A668" s="71"/>
      <c r="B668" s="43"/>
      <c r="C668" s="43" t="s">
        <v>213</v>
      </c>
      <c r="D668" s="35" t="s">
        <v>494</v>
      </c>
      <c r="E668" s="35" t="s">
        <v>243</v>
      </c>
      <c r="F668" s="35" t="s">
        <v>93</v>
      </c>
      <c r="G668" s="35"/>
      <c r="H668" s="104">
        <v>1</v>
      </c>
      <c r="I668" s="104">
        <v>21.7</v>
      </c>
      <c r="J668" s="35">
        <f t="shared" si="244"/>
        <v>21.7</v>
      </c>
      <c r="K668" s="41">
        <f t="shared" si="245"/>
        <v>21.7</v>
      </c>
      <c r="L668" s="42">
        <v>1</v>
      </c>
      <c r="M668" s="41">
        <f t="shared" si="246"/>
        <v>21.7</v>
      </c>
      <c r="N668" s="42">
        <v>1</v>
      </c>
      <c r="O668" s="41">
        <f t="shared" si="247"/>
        <v>21.7</v>
      </c>
      <c r="P668" s="42">
        <v>1</v>
      </c>
      <c r="Q668" s="41">
        <f t="shared" si="248"/>
        <v>4.34</v>
      </c>
      <c r="R668" s="42">
        <v>0.2</v>
      </c>
      <c r="S668" s="41">
        <f t="shared" si="249"/>
        <v>0</v>
      </c>
      <c r="T668" s="42"/>
      <c r="U668" s="41">
        <f t="shared" si="250"/>
        <v>0</v>
      </c>
      <c r="V668" s="47"/>
      <c r="W668" s="74"/>
      <c r="X668" s="74"/>
      <c r="Y668" s="41"/>
      <c r="Z668" s="42"/>
      <c r="AA668" s="16"/>
      <c r="AB668" s="17"/>
      <c r="AC668" s="41"/>
      <c r="AD668" s="42"/>
      <c r="AE668" s="42"/>
      <c r="AF668" s="75"/>
      <c r="AG668" s="42"/>
      <c r="AH668" s="73"/>
    </row>
    <row r="669" spans="1:34" s="5" customFormat="1" ht="47.25" customHeight="1">
      <c r="A669" s="71"/>
      <c r="B669" s="43"/>
      <c r="C669" s="43" t="s">
        <v>220</v>
      </c>
      <c r="D669" s="35" t="s">
        <v>494</v>
      </c>
      <c r="E669" s="35" t="s">
        <v>150</v>
      </c>
      <c r="F669" s="35" t="s">
        <v>93</v>
      </c>
      <c r="G669" s="35"/>
      <c r="H669" s="104">
        <v>1</v>
      </c>
      <c r="I669" s="104">
        <v>423</v>
      </c>
      <c r="J669" s="35">
        <f t="shared" si="244"/>
        <v>423</v>
      </c>
      <c r="K669" s="41">
        <f t="shared" si="245"/>
        <v>423</v>
      </c>
      <c r="L669" s="42">
        <v>1</v>
      </c>
      <c r="M669" s="41">
        <f t="shared" si="246"/>
        <v>423</v>
      </c>
      <c r="N669" s="42">
        <v>1</v>
      </c>
      <c r="O669" s="41">
        <f t="shared" si="247"/>
        <v>423</v>
      </c>
      <c r="P669" s="42">
        <v>1</v>
      </c>
      <c r="Q669" s="41">
        <f t="shared" si="248"/>
        <v>84.600000000000009</v>
      </c>
      <c r="R669" s="42">
        <v>0.2</v>
      </c>
      <c r="S669" s="41">
        <f t="shared" si="249"/>
        <v>0</v>
      </c>
      <c r="T669" s="42"/>
      <c r="U669" s="41">
        <f t="shared" si="250"/>
        <v>0</v>
      </c>
      <c r="V669" s="47"/>
      <c r="W669" s="74"/>
      <c r="X669" s="74"/>
      <c r="Y669" s="41"/>
      <c r="Z669" s="42"/>
      <c r="AA669" s="16"/>
      <c r="AB669" s="17"/>
      <c r="AC669" s="41"/>
      <c r="AD669" s="42"/>
      <c r="AE669" s="42"/>
      <c r="AF669" s="75"/>
      <c r="AG669" s="42"/>
      <c r="AH669" s="73"/>
    </row>
    <row r="670" spans="1:34" s="5" customFormat="1" ht="47.25" customHeight="1">
      <c r="A670" s="71"/>
      <c r="B670" s="43"/>
      <c r="C670" s="43" t="s">
        <v>213</v>
      </c>
      <c r="D670" s="35" t="s">
        <v>494</v>
      </c>
      <c r="E670" s="35" t="s">
        <v>244</v>
      </c>
      <c r="F670" s="35" t="s">
        <v>93</v>
      </c>
      <c r="G670" s="35"/>
      <c r="H670" s="104">
        <v>2</v>
      </c>
      <c r="I670" s="104">
        <v>28.4</v>
      </c>
      <c r="J670" s="35">
        <f t="shared" si="244"/>
        <v>56.8</v>
      </c>
      <c r="K670" s="41">
        <f t="shared" si="245"/>
        <v>56.8</v>
      </c>
      <c r="L670" s="42">
        <v>1</v>
      </c>
      <c r="M670" s="41">
        <f t="shared" si="246"/>
        <v>56.8</v>
      </c>
      <c r="N670" s="42">
        <v>1</v>
      </c>
      <c r="O670" s="41">
        <f t="shared" si="247"/>
        <v>56.8</v>
      </c>
      <c r="P670" s="42">
        <v>1</v>
      </c>
      <c r="Q670" s="41">
        <f t="shared" si="248"/>
        <v>11.36</v>
      </c>
      <c r="R670" s="42">
        <v>0.2</v>
      </c>
      <c r="S670" s="41">
        <f t="shared" si="249"/>
        <v>0</v>
      </c>
      <c r="T670" s="42"/>
      <c r="U670" s="41">
        <f t="shared" si="250"/>
        <v>0</v>
      </c>
      <c r="V670" s="47"/>
      <c r="W670" s="74"/>
      <c r="X670" s="74"/>
      <c r="Y670" s="41"/>
      <c r="Z670" s="42"/>
      <c r="AA670" s="16"/>
      <c r="AB670" s="17"/>
      <c r="AC670" s="41"/>
      <c r="AD670" s="42"/>
      <c r="AE670" s="42"/>
      <c r="AF670" s="75"/>
      <c r="AG670" s="42"/>
      <c r="AH670" s="73"/>
    </row>
    <row r="671" spans="1:34" s="5" customFormat="1" ht="47.25" customHeight="1">
      <c r="A671" s="71"/>
      <c r="B671" s="43"/>
      <c r="C671" s="43" t="s">
        <v>213</v>
      </c>
      <c r="D671" s="35" t="s">
        <v>494</v>
      </c>
      <c r="E671" s="35" t="s">
        <v>245</v>
      </c>
      <c r="F671" s="35" t="s">
        <v>93</v>
      </c>
      <c r="G671" s="35"/>
      <c r="H671" s="104">
        <v>9</v>
      </c>
      <c r="I671" s="104">
        <v>30</v>
      </c>
      <c r="J671" s="35">
        <f t="shared" si="244"/>
        <v>270</v>
      </c>
      <c r="K671" s="41">
        <f t="shared" si="245"/>
        <v>270</v>
      </c>
      <c r="L671" s="42">
        <v>1</v>
      </c>
      <c r="M671" s="41">
        <f t="shared" si="246"/>
        <v>270</v>
      </c>
      <c r="N671" s="42">
        <v>1</v>
      </c>
      <c r="O671" s="41">
        <f t="shared" si="247"/>
        <v>270</v>
      </c>
      <c r="P671" s="42">
        <v>1</v>
      </c>
      <c r="Q671" s="41">
        <f t="shared" si="248"/>
        <v>54</v>
      </c>
      <c r="R671" s="42">
        <v>0.2</v>
      </c>
      <c r="S671" s="41">
        <f t="shared" si="249"/>
        <v>0</v>
      </c>
      <c r="T671" s="42"/>
      <c r="U671" s="41">
        <f t="shared" si="250"/>
        <v>0</v>
      </c>
      <c r="V671" s="47"/>
      <c r="W671" s="74"/>
      <c r="X671" s="74"/>
      <c r="Y671" s="41"/>
      <c r="Z671" s="42"/>
      <c r="AA671" s="16"/>
      <c r="AB671" s="17"/>
      <c r="AC671" s="41"/>
      <c r="AD671" s="42"/>
      <c r="AE671" s="42"/>
      <c r="AF671" s="75"/>
      <c r="AG671" s="42"/>
      <c r="AH671" s="73"/>
    </row>
    <row r="672" spans="1:34" s="5" customFormat="1" ht="47.25" customHeight="1">
      <c r="A672" s="71"/>
      <c r="B672" s="43"/>
      <c r="C672" s="43" t="s">
        <v>468</v>
      </c>
      <c r="D672" s="35" t="s">
        <v>494</v>
      </c>
      <c r="E672" s="35" t="s">
        <v>263</v>
      </c>
      <c r="F672" s="35" t="s">
        <v>93</v>
      </c>
      <c r="G672" s="35"/>
      <c r="H672" s="104">
        <v>2</v>
      </c>
      <c r="I672" s="104">
        <v>57.3</v>
      </c>
      <c r="J672" s="35">
        <f t="shared" si="244"/>
        <v>114.6</v>
      </c>
      <c r="K672" s="41">
        <f t="shared" si="245"/>
        <v>114.6</v>
      </c>
      <c r="L672" s="42">
        <v>1</v>
      </c>
      <c r="M672" s="41">
        <f t="shared" si="246"/>
        <v>114.6</v>
      </c>
      <c r="N672" s="42">
        <v>1</v>
      </c>
      <c r="O672" s="41">
        <f t="shared" si="247"/>
        <v>114.6</v>
      </c>
      <c r="P672" s="42">
        <v>1</v>
      </c>
      <c r="Q672" s="41">
        <f t="shared" si="248"/>
        <v>22.92</v>
      </c>
      <c r="R672" s="42">
        <v>0.2</v>
      </c>
      <c r="S672" s="41">
        <f t="shared" si="249"/>
        <v>0</v>
      </c>
      <c r="T672" s="42"/>
      <c r="U672" s="41">
        <f t="shared" si="250"/>
        <v>0</v>
      </c>
      <c r="V672" s="47"/>
      <c r="W672" s="74"/>
      <c r="X672" s="74"/>
      <c r="Y672" s="41"/>
      <c r="Z672" s="42"/>
      <c r="AA672" s="16"/>
      <c r="AB672" s="17"/>
      <c r="AC672" s="41"/>
      <c r="AD672" s="42"/>
      <c r="AE672" s="42"/>
      <c r="AF672" s="75"/>
      <c r="AG672" s="42"/>
      <c r="AH672" s="73"/>
    </row>
    <row r="673" spans="1:34" s="5" customFormat="1" ht="47.25" customHeight="1">
      <c r="A673" s="71"/>
      <c r="B673" s="43"/>
      <c r="C673" s="43" t="s">
        <v>346</v>
      </c>
      <c r="D673" s="35" t="s">
        <v>494</v>
      </c>
      <c r="E673" s="35" t="s">
        <v>264</v>
      </c>
      <c r="F673" s="35" t="s">
        <v>93</v>
      </c>
      <c r="G673" s="35"/>
      <c r="H673" s="104">
        <v>1</v>
      </c>
      <c r="I673" s="104">
        <v>301.5</v>
      </c>
      <c r="J673" s="35">
        <f t="shared" si="244"/>
        <v>301.5</v>
      </c>
      <c r="K673" s="41">
        <f t="shared" si="245"/>
        <v>301.5</v>
      </c>
      <c r="L673" s="42">
        <v>1</v>
      </c>
      <c r="M673" s="41">
        <f t="shared" si="246"/>
        <v>301.5</v>
      </c>
      <c r="N673" s="42">
        <v>1</v>
      </c>
      <c r="O673" s="41">
        <f t="shared" si="247"/>
        <v>301.5</v>
      </c>
      <c r="P673" s="42">
        <v>1</v>
      </c>
      <c r="Q673" s="41">
        <f t="shared" si="248"/>
        <v>60.300000000000004</v>
      </c>
      <c r="R673" s="42">
        <v>0.2</v>
      </c>
      <c r="S673" s="41">
        <f t="shared" si="249"/>
        <v>0</v>
      </c>
      <c r="T673" s="42"/>
      <c r="U673" s="41">
        <f t="shared" si="250"/>
        <v>0</v>
      </c>
      <c r="V673" s="47"/>
      <c r="W673" s="74"/>
      <c r="X673" s="74"/>
      <c r="Y673" s="41"/>
      <c r="Z673" s="42"/>
      <c r="AA673" s="16"/>
      <c r="AB673" s="17"/>
      <c r="AC673" s="41"/>
      <c r="AD673" s="42"/>
      <c r="AE673" s="42"/>
      <c r="AF673" s="75"/>
      <c r="AG673" s="42"/>
      <c r="AH673" s="73"/>
    </row>
    <row r="674" spans="1:34" s="5" customFormat="1" ht="47.25" customHeight="1">
      <c r="A674" s="71"/>
      <c r="B674" s="43"/>
      <c r="C674" s="43" t="s">
        <v>346</v>
      </c>
      <c r="D674" s="35" t="s">
        <v>494</v>
      </c>
      <c r="E674" s="35" t="s">
        <v>265</v>
      </c>
      <c r="F674" s="35" t="s">
        <v>93</v>
      </c>
      <c r="G674" s="35"/>
      <c r="H674" s="104">
        <v>1</v>
      </c>
      <c r="I674" s="104">
        <v>58.9</v>
      </c>
      <c r="J674" s="35">
        <f t="shared" si="244"/>
        <v>58.9</v>
      </c>
      <c r="K674" s="41">
        <f t="shared" si="245"/>
        <v>58.9</v>
      </c>
      <c r="L674" s="42">
        <v>1</v>
      </c>
      <c r="M674" s="41">
        <f t="shared" si="246"/>
        <v>58.9</v>
      </c>
      <c r="N674" s="42">
        <v>1</v>
      </c>
      <c r="O674" s="41">
        <f t="shared" si="247"/>
        <v>58.9</v>
      </c>
      <c r="P674" s="42">
        <v>1</v>
      </c>
      <c r="Q674" s="41">
        <f t="shared" si="248"/>
        <v>11.780000000000001</v>
      </c>
      <c r="R674" s="42">
        <v>0.2</v>
      </c>
      <c r="S674" s="41">
        <f t="shared" si="249"/>
        <v>0</v>
      </c>
      <c r="T674" s="42"/>
      <c r="U674" s="41">
        <f t="shared" si="250"/>
        <v>0</v>
      </c>
      <c r="V674" s="47"/>
      <c r="W674" s="74"/>
      <c r="X674" s="74"/>
      <c r="Y674" s="41"/>
      <c r="Z674" s="42"/>
      <c r="AA674" s="16"/>
      <c r="AB674" s="17"/>
      <c r="AC674" s="41"/>
      <c r="AD674" s="42"/>
      <c r="AE674" s="42"/>
      <c r="AF674" s="75"/>
      <c r="AG674" s="42"/>
      <c r="AH674" s="73"/>
    </row>
    <row r="675" spans="1:34" s="5" customFormat="1" ht="47.25" customHeight="1">
      <c r="A675" s="71"/>
      <c r="B675" s="43"/>
      <c r="C675" s="43" t="s">
        <v>343</v>
      </c>
      <c r="D675" s="35" t="s">
        <v>494</v>
      </c>
      <c r="E675" s="35" t="s">
        <v>266</v>
      </c>
      <c r="F675" s="35" t="s">
        <v>93</v>
      </c>
      <c r="G675" s="35"/>
      <c r="H675" s="104">
        <v>1</v>
      </c>
      <c r="I675" s="104">
        <v>565.6</v>
      </c>
      <c r="J675" s="35">
        <f t="shared" si="244"/>
        <v>565.6</v>
      </c>
      <c r="K675" s="41">
        <f t="shared" si="245"/>
        <v>565.6</v>
      </c>
      <c r="L675" s="42">
        <v>1</v>
      </c>
      <c r="M675" s="41">
        <f t="shared" si="246"/>
        <v>565.6</v>
      </c>
      <c r="N675" s="42">
        <v>1</v>
      </c>
      <c r="O675" s="41">
        <f t="shared" si="247"/>
        <v>565.6</v>
      </c>
      <c r="P675" s="42">
        <v>1</v>
      </c>
      <c r="Q675" s="41">
        <f t="shared" si="248"/>
        <v>113.12</v>
      </c>
      <c r="R675" s="42">
        <v>0.2</v>
      </c>
      <c r="S675" s="41">
        <f t="shared" si="249"/>
        <v>0</v>
      </c>
      <c r="T675" s="42"/>
      <c r="U675" s="41">
        <f t="shared" si="250"/>
        <v>0</v>
      </c>
      <c r="V675" s="47"/>
      <c r="W675" s="74"/>
      <c r="X675" s="74"/>
      <c r="Y675" s="41"/>
      <c r="Z675" s="42"/>
      <c r="AA675" s="16"/>
      <c r="AB675" s="17"/>
      <c r="AC675" s="41"/>
      <c r="AD675" s="42"/>
      <c r="AE675" s="42"/>
      <c r="AF675" s="75"/>
      <c r="AG675" s="42"/>
      <c r="AH675" s="73"/>
    </row>
    <row r="676" spans="1:34" s="5" customFormat="1" ht="47.25" customHeight="1">
      <c r="A676" s="71"/>
      <c r="B676" s="43"/>
      <c r="C676" s="43" t="s">
        <v>343</v>
      </c>
      <c r="D676" s="35" t="s">
        <v>494</v>
      </c>
      <c r="E676" s="35" t="s">
        <v>246</v>
      </c>
      <c r="F676" s="35" t="s">
        <v>93</v>
      </c>
      <c r="G676" s="35"/>
      <c r="H676" s="104">
        <v>1</v>
      </c>
      <c r="I676" s="104">
        <v>944.2</v>
      </c>
      <c r="J676" s="35">
        <f t="shared" si="244"/>
        <v>944.2</v>
      </c>
      <c r="K676" s="41">
        <f t="shared" si="245"/>
        <v>944.2</v>
      </c>
      <c r="L676" s="42">
        <v>1</v>
      </c>
      <c r="M676" s="41">
        <f t="shared" si="246"/>
        <v>944.2</v>
      </c>
      <c r="N676" s="42">
        <v>1</v>
      </c>
      <c r="O676" s="41">
        <f t="shared" si="247"/>
        <v>944.2</v>
      </c>
      <c r="P676" s="42">
        <v>1</v>
      </c>
      <c r="Q676" s="41">
        <f t="shared" si="248"/>
        <v>188.84000000000003</v>
      </c>
      <c r="R676" s="42">
        <v>0.2</v>
      </c>
      <c r="S676" s="41">
        <f t="shared" si="249"/>
        <v>0</v>
      </c>
      <c r="T676" s="42"/>
      <c r="U676" s="41">
        <f t="shared" si="250"/>
        <v>0</v>
      </c>
      <c r="V676" s="47"/>
      <c r="W676" s="74"/>
      <c r="X676" s="74"/>
      <c r="Y676" s="41"/>
      <c r="Z676" s="42"/>
      <c r="AA676" s="16"/>
      <c r="AB676" s="17"/>
      <c r="AC676" s="41"/>
      <c r="AD676" s="42"/>
      <c r="AE676" s="42"/>
      <c r="AF676" s="75"/>
      <c r="AG676" s="42"/>
      <c r="AH676" s="73"/>
    </row>
    <row r="677" spans="1:34" s="5" customFormat="1" ht="47.25" customHeight="1">
      <c r="A677" s="71"/>
      <c r="B677" s="43"/>
      <c r="C677" s="43" t="s">
        <v>220</v>
      </c>
      <c r="D677" s="35" t="s">
        <v>494</v>
      </c>
      <c r="E677" s="35" t="s">
        <v>267</v>
      </c>
      <c r="F677" s="35" t="s">
        <v>93</v>
      </c>
      <c r="G677" s="35"/>
      <c r="H677" s="104">
        <v>1</v>
      </c>
      <c r="I677" s="104">
        <v>255.7</v>
      </c>
      <c r="J677" s="35">
        <f t="shared" si="244"/>
        <v>255.7</v>
      </c>
      <c r="K677" s="41">
        <f t="shared" si="245"/>
        <v>255.7</v>
      </c>
      <c r="L677" s="42">
        <v>1</v>
      </c>
      <c r="M677" s="41">
        <f t="shared" si="246"/>
        <v>255.7</v>
      </c>
      <c r="N677" s="42">
        <v>1</v>
      </c>
      <c r="O677" s="41">
        <f t="shared" si="247"/>
        <v>255.7</v>
      </c>
      <c r="P677" s="42">
        <v>1</v>
      </c>
      <c r="Q677" s="41">
        <f t="shared" si="248"/>
        <v>51.14</v>
      </c>
      <c r="R677" s="42">
        <v>0.2</v>
      </c>
      <c r="S677" s="41">
        <f t="shared" si="249"/>
        <v>0</v>
      </c>
      <c r="T677" s="42"/>
      <c r="U677" s="41">
        <f t="shared" si="250"/>
        <v>0</v>
      </c>
      <c r="V677" s="47"/>
      <c r="W677" s="74"/>
      <c r="X677" s="74"/>
      <c r="Y677" s="41"/>
      <c r="Z677" s="42"/>
      <c r="AA677" s="16"/>
      <c r="AB677" s="17"/>
      <c r="AC677" s="41"/>
      <c r="AD677" s="42"/>
      <c r="AE677" s="42"/>
      <c r="AF677" s="75"/>
      <c r="AG677" s="42"/>
      <c r="AH677" s="73"/>
    </row>
    <row r="678" spans="1:34" s="5" customFormat="1" ht="47.25" customHeight="1">
      <c r="A678" s="71"/>
      <c r="B678" s="43"/>
      <c r="C678" s="43" t="s">
        <v>343</v>
      </c>
      <c r="D678" s="35" t="s">
        <v>494</v>
      </c>
      <c r="E678" s="35" t="s">
        <v>268</v>
      </c>
      <c r="F678" s="35" t="s">
        <v>93</v>
      </c>
      <c r="G678" s="35"/>
      <c r="H678" s="104">
        <v>1</v>
      </c>
      <c r="I678" s="104">
        <v>299.2</v>
      </c>
      <c r="J678" s="35">
        <f t="shared" si="244"/>
        <v>299.2</v>
      </c>
      <c r="K678" s="41">
        <f t="shared" si="245"/>
        <v>299.2</v>
      </c>
      <c r="L678" s="42">
        <v>1</v>
      </c>
      <c r="M678" s="41">
        <f t="shared" si="246"/>
        <v>299.2</v>
      </c>
      <c r="N678" s="42">
        <v>1</v>
      </c>
      <c r="O678" s="41">
        <f t="shared" si="247"/>
        <v>299.2</v>
      </c>
      <c r="P678" s="42">
        <v>1</v>
      </c>
      <c r="Q678" s="41">
        <f t="shared" si="248"/>
        <v>59.84</v>
      </c>
      <c r="R678" s="42">
        <v>0.2</v>
      </c>
      <c r="S678" s="41">
        <f t="shared" si="249"/>
        <v>0</v>
      </c>
      <c r="T678" s="42"/>
      <c r="U678" s="41">
        <f t="shared" si="250"/>
        <v>0</v>
      </c>
      <c r="V678" s="47"/>
      <c r="W678" s="74"/>
      <c r="X678" s="74"/>
      <c r="Y678" s="41"/>
      <c r="Z678" s="42"/>
      <c r="AA678" s="16"/>
      <c r="AB678" s="17"/>
      <c r="AC678" s="41"/>
      <c r="AD678" s="42"/>
      <c r="AE678" s="42"/>
      <c r="AF678" s="75"/>
      <c r="AG678" s="42"/>
      <c r="AH678" s="73"/>
    </row>
    <row r="679" spans="1:34" s="5" customFormat="1" ht="47.25" customHeight="1">
      <c r="A679" s="71"/>
      <c r="B679" s="43"/>
      <c r="C679" s="43" t="s">
        <v>220</v>
      </c>
      <c r="D679" s="35" t="s">
        <v>494</v>
      </c>
      <c r="E679" s="35" t="s">
        <v>278</v>
      </c>
      <c r="F679" s="35" t="s">
        <v>335</v>
      </c>
      <c r="G679" s="35"/>
      <c r="H679" s="104">
        <v>2</v>
      </c>
      <c r="I679" s="104">
        <v>266.60000000000002</v>
      </c>
      <c r="J679" s="35">
        <f t="shared" si="244"/>
        <v>533.20000000000005</v>
      </c>
      <c r="K679" s="41">
        <f t="shared" si="245"/>
        <v>533.20000000000005</v>
      </c>
      <c r="L679" s="42">
        <v>1</v>
      </c>
      <c r="M679" s="41">
        <f t="shared" si="246"/>
        <v>533.20000000000005</v>
      </c>
      <c r="N679" s="42">
        <v>1</v>
      </c>
      <c r="O679" s="41">
        <f t="shared" si="247"/>
        <v>533.20000000000005</v>
      </c>
      <c r="P679" s="42">
        <v>1</v>
      </c>
      <c r="Q679" s="41">
        <f t="shared" si="248"/>
        <v>106.64000000000001</v>
      </c>
      <c r="R679" s="42">
        <v>0.2</v>
      </c>
      <c r="S679" s="41">
        <f t="shared" si="249"/>
        <v>0</v>
      </c>
      <c r="T679" s="42"/>
      <c r="U679" s="41">
        <f t="shared" si="250"/>
        <v>0</v>
      </c>
      <c r="V679" s="47"/>
      <c r="W679" s="74"/>
      <c r="X679" s="74"/>
      <c r="Y679" s="41"/>
      <c r="Z679" s="42"/>
      <c r="AA679" s="16"/>
      <c r="AB679" s="17"/>
      <c r="AC679" s="41"/>
      <c r="AD679" s="42"/>
      <c r="AE679" s="42"/>
      <c r="AF679" s="75"/>
      <c r="AG679" s="42"/>
      <c r="AH679" s="73"/>
    </row>
    <row r="680" spans="1:34" s="5" customFormat="1" ht="47.25" customHeight="1">
      <c r="A680" s="71"/>
      <c r="B680" s="43"/>
      <c r="C680" s="43" t="s">
        <v>220</v>
      </c>
      <c r="D680" s="35" t="s">
        <v>494</v>
      </c>
      <c r="E680" s="35" t="s">
        <v>279</v>
      </c>
      <c r="F680" s="35" t="s">
        <v>335</v>
      </c>
      <c r="G680" s="35"/>
      <c r="H680" s="104">
        <v>1</v>
      </c>
      <c r="I680" s="104">
        <v>281.89999999999998</v>
      </c>
      <c r="J680" s="35">
        <f t="shared" si="244"/>
        <v>281.89999999999998</v>
      </c>
      <c r="K680" s="41">
        <f t="shared" si="245"/>
        <v>281.89999999999998</v>
      </c>
      <c r="L680" s="42">
        <v>1</v>
      </c>
      <c r="M680" s="41">
        <f t="shared" si="246"/>
        <v>281.89999999999998</v>
      </c>
      <c r="N680" s="42">
        <v>1</v>
      </c>
      <c r="O680" s="41">
        <f t="shared" si="247"/>
        <v>281.89999999999998</v>
      </c>
      <c r="P680" s="42">
        <v>1</v>
      </c>
      <c r="Q680" s="41">
        <f t="shared" si="248"/>
        <v>56.379999999999995</v>
      </c>
      <c r="R680" s="42">
        <v>0.2</v>
      </c>
      <c r="S680" s="41">
        <f t="shared" si="249"/>
        <v>0</v>
      </c>
      <c r="T680" s="42"/>
      <c r="U680" s="41">
        <f t="shared" si="250"/>
        <v>0</v>
      </c>
      <c r="V680" s="47"/>
      <c r="W680" s="74"/>
      <c r="X680" s="74"/>
      <c r="Y680" s="41"/>
      <c r="Z680" s="42"/>
      <c r="AA680" s="16"/>
      <c r="AB680" s="17"/>
      <c r="AC680" s="41"/>
      <c r="AD680" s="42"/>
      <c r="AE680" s="42"/>
      <c r="AF680" s="75"/>
      <c r="AG680" s="42"/>
      <c r="AH680" s="73"/>
    </row>
    <row r="681" spans="1:34" s="5" customFormat="1" ht="47.25" customHeight="1">
      <c r="A681" s="71"/>
      <c r="B681" s="43"/>
      <c r="C681" s="43" t="s">
        <v>468</v>
      </c>
      <c r="D681" s="35" t="s">
        <v>494</v>
      </c>
      <c r="E681" s="35" t="s">
        <v>280</v>
      </c>
      <c r="F681" s="35" t="s">
        <v>335</v>
      </c>
      <c r="G681" s="35"/>
      <c r="H681" s="104">
        <v>3</v>
      </c>
      <c r="I681" s="104">
        <v>117.3</v>
      </c>
      <c r="J681" s="35">
        <f t="shared" si="244"/>
        <v>351.9</v>
      </c>
      <c r="K681" s="41">
        <f t="shared" si="245"/>
        <v>351.9</v>
      </c>
      <c r="L681" s="42">
        <v>1</v>
      </c>
      <c r="M681" s="41">
        <f t="shared" si="246"/>
        <v>351.9</v>
      </c>
      <c r="N681" s="42">
        <v>1</v>
      </c>
      <c r="O681" s="41">
        <f t="shared" si="247"/>
        <v>351.9</v>
      </c>
      <c r="P681" s="42">
        <v>1</v>
      </c>
      <c r="Q681" s="41">
        <f t="shared" si="248"/>
        <v>70.38</v>
      </c>
      <c r="R681" s="42">
        <v>0.2</v>
      </c>
      <c r="S681" s="41">
        <f t="shared" si="249"/>
        <v>0</v>
      </c>
      <c r="T681" s="42"/>
      <c r="U681" s="41">
        <f t="shared" si="250"/>
        <v>0</v>
      </c>
      <c r="V681" s="47"/>
      <c r="W681" s="74"/>
      <c r="X681" s="74"/>
      <c r="Y681" s="41"/>
      <c r="Z681" s="42"/>
      <c r="AA681" s="16"/>
      <c r="AB681" s="17"/>
      <c r="AC681" s="41"/>
      <c r="AD681" s="42"/>
      <c r="AE681" s="42"/>
      <c r="AF681" s="75"/>
      <c r="AG681" s="42"/>
      <c r="AH681" s="73"/>
    </row>
    <row r="682" spans="1:34" s="5" customFormat="1" ht="47.25" customHeight="1">
      <c r="A682" s="71"/>
      <c r="B682" s="43"/>
      <c r="C682" s="43" t="s">
        <v>468</v>
      </c>
      <c r="D682" s="35" t="s">
        <v>494</v>
      </c>
      <c r="E682" s="35" t="s">
        <v>281</v>
      </c>
      <c r="F682" s="35" t="s">
        <v>335</v>
      </c>
      <c r="G682" s="35"/>
      <c r="H682" s="104">
        <v>6</v>
      </c>
      <c r="I682" s="104">
        <v>96.2</v>
      </c>
      <c r="J682" s="35">
        <f t="shared" si="244"/>
        <v>577.20000000000005</v>
      </c>
      <c r="K682" s="41">
        <f t="shared" si="245"/>
        <v>577.20000000000005</v>
      </c>
      <c r="L682" s="42">
        <v>1</v>
      </c>
      <c r="M682" s="41">
        <f t="shared" si="246"/>
        <v>577.20000000000005</v>
      </c>
      <c r="N682" s="42">
        <v>1</v>
      </c>
      <c r="O682" s="41">
        <f t="shared" si="247"/>
        <v>577.20000000000005</v>
      </c>
      <c r="P682" s="42">
        <v>1</v>
      </c>
      <c r="Q682" s="41">
        <f t="shared" si="248"/>
        <v>115.44000000000001</v>
      </c>
      <c r="R682" s="42">
        <v>0.2</v>
      </c>
      <c r="S682" s="41">
        <f t="shared" si="249"/>
        <v>0</v>
      </c>
      <c r="T682" s="42"/>
      <c r="U682" s="41">
        <f t="shared" si="250"/>
        <v>0</v>
      </c>
      <c r="V682" s="47"/>
      <c r="W682" s="74"/>
      <c r="X682" s="74"/>
      <c r="Y682" s="41"/>
      <c r="Z682" s="42"/>
      <c r="AA682" s="16"/>
      <c r="AB682" s="17"/>
      <c r="AC682" s="41"/>
      <c r="AD682" s="42"/>
      <c r="AE682" s="42"/>
      <c r="AF682" s="75"/>
      <c r="AG682" s="42"/>
      <c r="AH682" s="73"/>
    </row>
    <row r="683" spans="1:34" s="5" customFormat="1" ht="47.25" customHeight="1">
      <c r="A683" s="71"/>
      <c r="B683" s="43"/>
      <c r="C683" s="43" t="s">
        <v>220</v>
      </c>
      <c r="D683" s="35" t="s">
        <v>494</v>
      </c>
      <c r="E683" s="35" t="s">
        <v>282</v>
      </c>
      <c r="F683" s="35" t="s">
        <v>335</v>
      </c>
      <c r="G683" s="35"/>
      <c r="H683" s="104">
        <v>1</v>
      </c>
      <c r="I683" s="104">
        <v>208</v>
      </c>
      <c r="J683" s="35">
        <f t="shared" si="244"/>
        <v>208</v>
      </c>
      <c r="K683" s="41">
        <f t="shared" si="245"/>
        <v>208</v>
      </c>
      <c r="L683" s="42">
        <v>1</v>
      </c>
      <c r="M683" s="41">
        <f t="shared" si="246"/>
        <v>208</v>
      </c>
      <c r="N683" s="42">
        <v>1</v>
      </c>
      <c r="O683" s="41">
        <f t="shared" si="247"/>
        <v>208</v>
      </c>
      <c r="P683" s="42">
        <v>1</v>
      </c>
      <c r="Q683" s="41">
        <f t="shared" si="248"/>
        <v>41.6</v>
      </c>
      <c r="R683" s="42">
        <v>0.2</v>
      </c>
      <c r="S683" s="41">
        <f t="shared" si="249"/>
        <v>0</v>
      </c>
      <c r="T683" s="42"/>
      <c r="U683" s="41">
        <f t="shared" si="250"/>
        <v>0</v>
      </c>
      <c r="V683" s="47"/>
      <c r="W683" s="74"/>
      <c r="X683" s="74"/>
      <c r="Y683" s="41"/>
      <c r="Z683" s="42"/>
      <c r="AA683" s="16"/>
      <c r="AB683" s="17"/>
      <c r="AC683" s="41"/>
      <c r="AD683" s="42"/>
      <c r="AE683" s="42"/>
      <c r="AF683" s="75"/>
      <c r="AG683" s="42"/>
      <c r="AH683" s="73"/>
    </row>
    <row r="684" spans="1:34" s="5" customFormat="1" ht="47.25" customHeight="1">
      <c r="A684" s="71"/>
      <c r="B684" s="43"/>
      <c r="C684" s="43" t="s">
        <v>343</v>
      </c>
      <c r="D684" s="35" t="s">
        <v>494</v>
      </c>
      <c r="E684" s="35" t="s">
        <v>283</v>
      </c>
      <c r="F684" s="35" t="s">
        <v>335</v>
      </c>
      <c r="G684" s="35"/>
      <c r="H684" s="104">
        <v>2</v>
      </c>
      <c r="I684" s="104">
        <v>292.39999999999998</v>
      </c>
      <c r="J684" s="35">
        <f t="shared" ref="J684:J747" si="251">I684*H684</f>
        <v>584.79999999999995</v>
      </c>
      <c r="K684" s="41">
        <f t="shared" ref="K684:K747" si="252">L684*$J684</f>
        <v>584.79999999999995</v>
      </c>
      <c r="L684" s="42">
        <v>1</v>
      </c>
      <c r="M684" s="41">
        <f t="shared" ref="M684:M747" si="253">N684*$J684</f>
        <v>584.79999999999995</v>
      </c>
      <c r="N684" s="42">
        <v>1</v>
      </c>
      <c r="O684" s="41">
        <f t="shared" ref="O684:O747" si="254">P684*$J684</f>
        <v>584.79999999999995</v>
      </c>
      <c r="P684" s="42">
        <v>1</v>
      </c>
      <c r="Q684" s="41">
        <f t="shared" ref="Q684:Q747" si="255">R684*$J684</f>
        <v>116.96</v>
      </c>
      <c r="R684" s="42">
        <v>0.2</v>
      </c>
      <c r="S684" s="41">
        <f t="shared" ref="S684:S747" si="256">T684*$J684</f>
        <v>0</v>
      </c>
      <c r="T684" s="42"/>
      <c r="U684" s="41">
        <f t="shared" ref="U684:U747" si="257">V684*$J684</f>
        <v>0</v>
      </c>
      <c r="V684" s="47"/>
      <c r="W684" s="74"/>
      <c r="X684" s="74"/>
      <c r="Y684" s="41"/>
      <c r="Z684" s="42"/>
      <c r="AA684" s="16"/>
      <c r="AB684" s="17"/>
      <c r="AC684" s="41"/>
      <c r="AD684" s="42"/>
      <c r="AE684" s="42"/>
      <c r="AF684" s="75"/>
      <c r="AG684" s="42"/>
      <c r="AH684" s="73"/>
    </row>
    <row r="685" spans="1:34" s="5" customFormat="1" ht="47.25" customHeight="1">
      <c r="A685" s="71"/>
      <c r="B685" s="43"/>
      <c r="C685" s="43" t="s">
        <v>343</v>
      </c>
      <c r="D685" s="35" t="s">
        <v>494</v>
      </c>
      <c r="E685" s="35" t="s">
        <v>284</v>
      </c>
      <c r="F685" s="35" t="s">
        <v>335</v>
      </c>
      <c r="G685" s="35"/>
      <c r="H685" s="104">
        <v>3</v>
      </c>
      <c r="I685" s="104">
        <v>530.5</v>
      </c>
      <c r="J685" s="35">
        <f t="shared" si="251"/>
        <v>1591.5</v>
      </c>
      <c r="K685" s="41">
        <f t="shared" si="252"/>
        <v>1591.5</v>
      </c>
      <c r="L685" s="42">
        <v>1</v>
      </c>
      <c r="M685" s="41">
        <f t="shared" si="253"/>
        <v>1591.5</v>
      </c>
      <c r="N685" s="42">
        <v>1</v>
      </c>
      <c r="O685" s="41">
        <f t="shared" si="254"/>
        <v>1591.5</v>
      </c>
      <c r="P685" s="42">
        <v>1</v>
      </c>
      <c r="Q685" s="41">
        <f t="shared" si="255"/>
        <v>318.3</v>
      </c>
      <c r="R685" s="42">
        <v>0.2</v>
      </c>
      <c r="S685" s="41">
        <f t="shared" si="256"/>
        <v>0</v>
      </c>
      <c r="T685" s="42"/>
      <c r="U685" s="41">
        <f t="shared" si="257"/>
        <v>0</v>
      </c>
      <c r="V685" s="47"/>
      <c r="W685" s="74"/>
      <c r="X685" s="74"/>
      <c r="Y685" s="41"/>
      <c r="Z685" s="42"/>
      <c r="AA685" s="16"/>
      <c r="AB685" s="17"/>
      <c r="AC685" s="41"/>
      <c r="AD685" s="42"/>
      <c r="AE685" s="42"/>
      <c r="AF685" s="75"/>
      <c r="AG685" s="42"/>
      <c r="AH685" s="73"/>
    </row>
    <row r="686" spans="1:34" s="5" customFormat="1" ht="47.25" customHeight="1">
      <c r="A686" s="71"/>
      <c r="B686" s="43"/>
      <c r="C686" s="43" t="s">
        <v>221</v>
      </c>
      <c r="D686" s="35" t="s">
        <v>494</v>
      </c>
      <c r="E686" s="35" t="s">
        <v>285</v>
      </c>
      <c r="F686" s="35" t="s">
        <v>335</v>
      </c>
      <c r="G686" s="35"/>
      <c r="H686" s="104">
        <v>1</v>
      </c>
      <c r="I686" s="104">
        <v>166.2</v>
      </c>
      <c r="J686" s="35">
        <f t="shared" si="251"/>
        <v>166.2</v>
      </c>
      <c r="K686" s="41">
        <f t="shared" si="252"/>
        <v>166.2</v>
      </c>
      <c r="L686" s="42">
        <v>1</v>
      </c>
      <c r="M686" s="41">
        <f t="shared" si="253"/>
        <v>166.2</v>
      </c>
      <c r="N686" s="42">
        <v>1</v>
      </c>
      <c r="O686" s="41">
        <f t="shared" si="254"/>
        <v>166.2</v>
      </c>
      <c r="P686" s="42">
        <v>1</v>
      </c>
      <c r="Q686" s="41">
        <f t="shared" si="255"/>
        <v>33.24</v>
      </c>
      <c r="R686" s="42">
        <v>0.2</v>
      </c>
      <c r="S686" s="41">
        <f t="shared" si="256"/>
        <v>0</v>
      </c>
      <c r="T686" s="42"/>
      <c r="U686" s="41">
        <f t="shared" si="257"/>
        <v>0</v>
      </c>
      <c r="V686" s="47"/>
      <c r="W686" s="74"/>
      <c r="X686" s="74"/>
      <c r="Y686" s="41"/>
      <c r="Z686" s="42"/>
      <c r="AA686" s="16"/>
      <c r="AB686" s="17"/>
      <c r="AC686" s="41"/>
      <c r="AD686" s="42"/>
      <c r="AE686" s="42"/>
      <c r="AF686" s="75"/>
      <c r="AG686" s="42"/>
      <c r="AH686" s="73"/>
    </row>
    <row r="687" spans="1:34" s="5" customFormat="1" ht="47.25" customHeight="1">
      <c r="A687" s="71"/>
      <c r="B687" s="43"/>
      <c r="C687" s="43" t="s">
        <v>220</v>
      </c>
      <c r="D687" s="35" t="s">
        <v>494</v>
      </c>
      <c r="E687" s="35" t="s">
        <v>286</v>
      </c>
      <c r="F687" s="35" t="s">
        <v>335</v>
      </c>
      <c r="G687" s="35"/>
      <c r="H687" s="104">
        <v>1</v>
      </c>
      <c r="I687" s="104">
        <v>377</v>
      </c>
      <c r="J687" s="35">
        <f t="shared" si="251"/>
        <v>377</v>
      </c>
      <c r="K687" s="41">
        <f t="shared" si="252"/>
        <v>377</v>
      </c>
      <c r="L687" s="42">
        <v>1</v>
      </c>
      <c r="M687" s="41">
        <f t="shared" si="253"/>
        <v>377</v>
      </c>
      <c r="N687" s="42">
        <v>1</v>
      </c>
      <c r="O687" s="41">
        <f t="shared" si="254"/>
        <v>377</v>
      </c>
      <c r="P687" s="42">
        <v>1</v>
      </c>
      <c r="Q687" s="41">
        <f t="shared" si="255"/>
        <v>75.400000000000006</v>
      </c>
      <c r="R687" s="42">
        <v>0.2</v>
      </c>
      <c r="S687" s="41">
        <f t="shared" si="256"/>
        <v>0</v>
      </c>
      <c r="T687" s="42"/>
      <c r="U687" s="41">
        <f t="shared" si="257"/>
        <v>0</v>
      </c>
      <c r="V687" s="47"/>
      <c r="W687" s="74"/>
      <c r="X687" s="74"/>
      <c r="Y687" s="41"/>
      <c r="Z687" s="42"/>
      <c r="AA687" s="16"/>
      <c r="AB687" s="17"/>
      <c r="AC687" s="41"/>
      <c r="AD687" s="42"/>
      <c r="AE687" s="42"/>
      <c r="AF687" s="75"/>
      <c r="AG687" s="42"/>
      <c r="AH687" s="73"/>
    </row>
    <row r="688" spans="1:34" s="5" customFormat="1" ht="47.25" customHeight="1">
      <c r="A688" s="71"/>
      <c r="B688" s="43"/>
      <c r="C688" s="43" t="s">
        <v>343</v>
      </c>
      <c r="D688" s="35" t="s">
        <v>494</v>
      </c>
      <c r="E688" s="35" t="s">
        <v>287</v>
      </c>
      <c r="F688" s="35" t="s">
        <v>335</v>
      </c>
      <c r="G688" s="35"/>
      <c r="H688" s="104">
        <v>1</v>
      </c>
      <c r="I688" s="104">
        <v>305.89999999999998</v>
      </c>
      <c r="J688" s="35">
        <f t="shared" si="251"/>
        <v>305.89999999999998</v>
      </c>
      <c r="K688" s="41">
        <f t="shared" si="252"/>
        <v>305.89999999999998</v>
      </c>
      <c r="L688" s="42">
        <v>1</v>
      </c>
      <c r="M688" s="41">
        <f t="shared" si="253"/>
        <v>305.89999999999998</v>
      </c>
      <c r="N688" s="42">
        <v>1</v>
      </c>
      <c r="O688" s="41">
        <f t="shared" si="254"/>
        <v>305.89999999999998</v>
      </c>
      <c r="P688" s="42">
        <v>1</v>
      </c>
      <c r="Q688" s="41">
        <f t="shared" si="255"/>
        <v>61.18</v>
      </c>
      <c r="R688" s="42">
        <v>0.2</v>
      </c>
      <c r="S688" s="41">
        <f t="shared" si="256"/>
        <v>0</v>
      </c>
      <c r="T688" s="42"/>
      <c r="U688" s="41">
        <f t="shared" si="257"/>
        <v>0</v>
      </c>
      <c r="V688" s="47"/>
      <c r="W688" s="74"/>
      <c r="X688" s="74"/>
      <c r="Y688" s="41"/>
      <c r="Z688" s="42"/>
      <c r="AA688" s="16"/>
      <c r="AB688" s="17"/>
      <c r="AC688" s="41"/>
      <c r="AD688" s="42"/>
      <c r="AE688" s="42"/>
      <c r="AF688" s="75"/>
      <c r="AG688" s="42"/>
      <c r="AH688" s="73"/>
    </row>
    <row r="689" spans="1:34" s="5" customFormat="1" ht="47.25" customHeight="1">
      <c r="A689" s="71"/>
      <c r="B689" s="43"/>
      <c r="C689" s="43" t="s">
        <v>221</v>
      </c>
      <c r="D689" s="35" t="s">
        <v>494</v>
      </c>
      <c r="E689" s="35" t="s">
        <v>288</v>
      </c>
      <c r="F689" s="35" t="s">
        <v>335</v>
      </c>
      <c r="G689" s="35"/>
      <c r="H689" s="104">
        <v>1</v>
      </c>
      <c r="I689" s="104">
        <v>699.1</v>
      </c>
      <c r="J689" s="35">
        <f t="shared" si="251"/>
        <v>699.1</v>
      </c>
      <c r="K689" s="41">
        <f t="shared" si="252"/>
        <v>699.1</v>
      </c>
      <c r="L689" s="42">
        <v>1</v>
      </c>
      <c r="M689" s="41">
        <f t="shared" si="253"/>
        <v>699.1</v>
      </c>
      <c r="N689" s="42">
        <v>1</v>
      </c>
      <c r="O689" s="41">
        <f t="shared" si="254"/>
        <v>699.1</v>
      </c>
      <c r="P689" s="42">
        <v>1</v>
      </c>
      <c r="Q689" s="41">
        <f t="shared" si="255"/>
        <v>139.82000000000002</v>
      </c>
      <c r="R689" s="42">
        <v>0.2</v>
      </c>
      <c r="S689" s="41">
        <f t="shared" si="256"/>
        <v>0</v>
      </c>
      <c r="T689" s="42"/>
      <c r="U689" s="41">
        <f t="shared" si="257"/>
        <v>0</v>
      </c>
      <c r="V689" s="47"/>
      <c r="W689" s="74"/>
      <c r="X689" s="74"/>
      <c r="Y689" s="41"/>
      <c r="Z689" s="42"/>
      <c r="AA689" s="16"/>
      <c r="AB689" s="17"/>
      <c r="AC689" s="41"/>
      <c r="AD689" s="42"/>
      <c r="AE689" s="42"/>
      <c r="AF689" s="75"/>
      <c r="AG689" s="42"/>
      <c r="AH689" s="73"/>
    </row>
    <row r="690" spans="1:34" s="5" customFormat="1" ht="47.25" customHeight="1">
      <c r="A690" s="71"/>
      <c r="B690" s="43"/>
      <c r="C690" s="43" t="s">
        <v>221</v>
      </c>
      <c r="D690" s="35" t="s">
        <v>494</v>
      </c>
      <c r="E690" s="35" t="s">
        <v>289</v>
      </c>
      <c r="F690" s="35" t="s">
        <v>335</v>
      </c>
      <c r="G690" s="35"/>
      <c r="H690" s="104">
        <v>1</v>
      </c>
      <c r="I690" s="104">
        <v>672.5</v>
      </c>
      <c r="J690" s="35">
        <f t="shared" si="251"/>
        <v>672.5</v>
      </c>
      <c r="K690" s="41">
        <f t="shared" si="252"/>
        <v>672.5</v>
      </c>
      <c r="L690" s="42">
        <v>1</v>
      </c>
      <c r="M690" s="41">
        <f t="shared" si="253"/>
        <v>672.5</v>
      </c>
      <c r="N690" s="42">
        <v>1</v>
      </c>
      <c r="O690" s="41">
        <f t="shared" si="254"/>
        <v>672.5</v>
      </c>
      <c r="P690" s="42">
        <v>1</v>
      </c>
      <c r="Q690" s="41">
        <f t="shared" si="255"/>
        <v>134.5</v>
      </c>
      <c r="R690" s="42">
        <v>0.2</v>
      </c>
      <c r="S690" s="41">
        <f t="shared" si="256"/>
        <v>0</v>
      </c>
      <c r="T690" s="42"/>
      <c r="U690" s="41">
        <f t="shared" si="257"/>
        <v>0</v>
      </c>
      <c r="V690" s="47"/>
      <c r="W690" s="74"/>
      <c r="X690" s="74"/>
      <c r="Y690" s="41"/>
      <c r="Z690" s="42"/>
      <c r="AA690" s="16"/>
      <c r="AB690" s="17"/>
      <c r="AC690" s="41"/>
      <c r="AD690" s="42"/>
      <c r="AE690" s="42"/>
      <c r="AF690" s="75"/>
      <c r="AG690" s="42"/>
      <c r="AH690" s="73"/>
    </row>
    <row r="691" spans="1:34" s="5" customFormat="1" ht="47.25" customHeight="1">
      <c r="A691" s="71"/>
      <c r="B691" s="43"/>
      <c r="C691" s="43" t="s">
        <v>221</v>
      </c>
      <c r="D691" s="35" t="s">
        <v>494</v>
      </c>
      <c r="E691" s="35" t="s">
        <v>290</v>
      </c>
      <c r="F691" s="35" t="s">
        <v>335</v>
      </c>
      <c r="G691" s="35"/>
      <c r="H691" s="104">
        <v>1</v>
      </c>
      <c r="I691" s="104">
        <v>328.1</v>
      </c>
      <c r="J691" s="35">
        <f t="shared" si="251"/>
        <v>328.1</v>
      </c>
      <c r="K691" s="41">
        <f t="shared" si="252"/>
        <v>328.1</v>
      </c>
      <c r="L691" s="42">
        <v>1</v>
      </c>
      <c r="M691" s="41">
        <f t="shared" si="253"/>
        <v>328.1</v>
      </c>
      <c r="N691" s="42">
        <v>1</v>
      </c>
      <c r="O691" s="41">
        <f t="shared" si="254"/>
        <v>328.1</v>
      </c>
      <c r="P691" s="42">
        <v>1</v>
      </c>
      <c r="Q691" s="41">
        <f t="shared" si="255"/>
        <v>65.62</v>
      </c>
      <c r="R691" s="42">
        <v>0.2</v>
      </c>
      <c r="S691" s="41">
        <f t="shared" si="256"/>
        <v>0</v>
      </c>
      <c r="T691" s="42"/>
      <c r="U691" s="41">
        <f t="shared" si="257"/>
        <v>0</v>
      </c>
      <c r="V691" s="47"/>
      <c r="W691" s="74"/>
      <c r="X691" s="74"/>
      <c r="Y691" s="41"/>
      <c r="Z691" s="42"/>
      <c r="AA691" s="16"/>
      <c r="AB691" s="17"/>
      <c r="AC691" s="41"/>
      <c r="AD691" s="42"/>
      <c r="AE691" s="42"/>
      <c r="AF691" s="75"/>
      <c r="AG691" s="42"/>
      <c r="AH691" s="73"/>
    </row>
    <row r="692" spans="1:34" s="5" customFormat="1" ht="47.25" customHeight="1">
      <c r="A692" s="71"/>
      <c r="B692" s="43"/>
      <c r="C692" s="43" t="s">
        <v>221</v>
      </c>
      <c r="D692" s="35" t="s">
        <v>494</v>
      </c>
      <c r="E692" s="35" t="s">
        <v>291</v>
      </c>
      <c r="F692" s="35" t="s">
        <v>335</v>
      </c>
      <c r="G692" s="35"/>
      <c r="H692" s="104">
        <v>1</v>
      </c>
      <c r="I692" s="104">
        <v>329.8</v>
      </c>
      <c r="J692" s="35">
        <f t="shared" si="251"/>
        <v>329.8</v>
      </c>
      <c r="K692" s="41">
        <f t="shared" si="252"/>
        <v>329.8</v>
      </c>
      <c r="L692" s="42">
        <v>1</v>
      </c>
      <c r="M692" s="41">
        <f t="shared" si="253"/>
        <v>329.8</v>
      </c>
      <c r="N692" s="42">
        <v>1</v>
      </c>
      <c r="O692" s="41">
        <f t="shared" si="254"/>
        <v>329.8</v>
      </c>
      <c r="P692" s="42">
        <v>1</v>
      </c>
      <c r="Q692" s="41">
        <f t="shared" si="255"/>
        <v>65.960000000000008</v>
      </c>
      <c r="R692" s="42">
        <v>0.2</v>
      </c>
      <c r="S692" s="41">
        <f t="shared" si="256"/>
        <v>0</v>
      </c>
      <c r="T692" s="42"/>
      <c r="U692" s="41">
        <f t="shared" si="257"/>
        <v>0</v>
      </c>
      <c r="V692" s="47"/>
      <c r="W692" s="74"/>
      <c r="X692" s="74"/>
      <c r="Y692" s="41"/>
      <c r="Z692" s="42"/>
      <c r="AA692" s="16"/>
      <c r="AB692" s="17"/>
      <c r="AC692" s="41"/>
      <c r="AD692" s="42"/>
      <c r="AE692" s="42"/>
      <c r="AF692" s="75"/>
      <c r="AG692" s="42"/>
      <c r="AH692" s="73"/>
    </row>
    <row r="693" spans="1:34" s="5" customFormat="1" ht="47.25" customHeight="1">
      <c r="A693" s="71"/>
      <c r="B693" s="43"/>
      <c r="C693" s="43" t="s">
        <v>221</v>
      </c>
      <c r="D693" s="35" t="s">
        <v>494</v>
      </c>
      <c r="E693" s="35" t="s">
        <v>292</v>
      </c>
      <c r="F693" s="35" t="s">
        <v>335</v>
      </c>
      <c r="G693" s="35"/>
      <c r="H693" s="104">
        <v>1</v>
      </c>
      <c r="I693" s="104">
        <v>285.89999999999998</v>
      </c>
      <c r="J693" s="35">
        <f t="shared" si="251"/>
        <v>285.89999999999998</v>
      </c>
      <c r="K693" s="41">
        <f t="shared" si="252"/>
        <v>285.89999999999998</v>
      </c>
      <c r="L693" s="42">
        <v>1</v>
      </c>
      <c r="M693" s="41">
        <f t="shared" si="253"/>
        <v>285.89999999999998</v>
      </c>
      <c r="N693" s="42">
        <v>1</v>
      </c>
      <c r="O693" s="41">
        <f t="shared" si="254"/>
        <v>285.89999999999998</v>
      </c>
      <c r="P693" s="42">
        <v>1</v>
      </c>
      <c r="Q693" s="41">
        <f t="shared" si="255"/>
        <v>57.18</v>
      </c>
      <c r="R693" s="42">
        <v>0.2</v>
      </c>
      <c r="S693" s="41">
        <f t="shared" si="256"/>
        <v>0</v>
      </c>
      <c r="T693" s="42"/>
      <c r="U693" s="41">
        <f t="shared" si="257"/>
        <v>0</v>
      </c>
      <c r="V693" s="47"/>
      <c r="W693" s="74"/>
      <c r="X693" s="74"/>
      <c r="Y693" s="41"/>
      <c r="Z693" s="42"/>
      <c r="AA693" s="16"/>
      <c r="AB693" s="17"/>
      <c r="AC693" s="41"/>
      <c r="AD693" s="42"/>
      <c r="AE693" s="42"/>
      <c r="AF693" s="75"/>
      <c r="AG693" s="42"/>
      <c r="AH693" s="73"/>
    </row>
    <row r="694" spans="1:34" s="5" customFormat="1" ht="47.25" customHeight="1">
      <c r="A694" s="71"/>
      <c r="B694" s="43"/>
      <c r="C694" s="43" t="s">
        <v>221</v>
      </c>
      <c r="D694" s="35" t="s">
        <v>494</v>
      </c>
      <c r="E694" s="35" t="s">
        <v>293</v>
      </c>
      <c r="F694" s="35" t="s">
        <v>335</v>
      </c>
      <c r="G694" s="35"/>
      <c r="H694" s="104">
        <v>1</v>
      </c>
      <c r="I694" s="104">
        <v>312.5</v>
      </c>
      <c r="J694" s="35">
        <f t="shared" si="251"/>
        <v>312.5</v>
      </c>
      <c r="K694" s="41">
        <f t="shared" si="252"/>
        <v>312.5</v>
      </c>
      <c r="L694" s="42">
        <v>1</v>
      </c>
      <c r="M694" s="41">
        <f t="shared" si="253"/>
        <v>312.5</v>
      </c>
      <c r="N694" s="42">
        <v>1</v>
      </c>
      <c r="O694" s="41">
        <f t="shared" si="254"/>
        <v>312.5</v>
      </c>
      <c r="P694" s="42">
        <v>1</v>
      </c>
      <c r="Q694" s="41">
        <f t="shared" si="255"/>
        <v>62.5</v>
      </c>
      <c r="R694" s="42">
        <v>0.2</v>
      </c>
      <c r="S694" s="41">
        <f t="shared" si="256"/>
        <v>0</v>
      </c>
      <c r="T694" s="42"/>
      <c r="U694" s="41">
        <f t="shared" si="257"/>
        <v>0</v>
      </c>
      <c r="V694" s="47"/>
      <c r="W694" s="74"/>
      <c r="X694" s="74"/>
      <c r="Y694" s="41"/>
      <c r="Z694" s="42">
        <f t="shared" ref="Z694:Z725" si="258">Y694/J694</f>
        <v>0</v>
      </c>
      <c r="AA694" s="16"/>
      <c r="AB694" s="17"/>
      <c r="AC694" s="41"/>
      <c r="AD694" s="42">
        <f t="shared" ref="AD694:AD725" si="259">AC694/J694</f>
        <v>0</v>
      </c>
      <c r="AE694" s="42"/>
      <c r="AF694" s="75">
        <f ca="1">Table1[[#This Row],[Column33]]*Table1[[#This Row],[Column10]]</f>
        <v>0</v>
      </c>
      <c r="AG694" s="42">
        <f t="shared" ref="AG694:AG725" ca="1" si="260">AF694/J694</f>
        <v>0</v>
      </c>
      <c r="AH694" s="73"/>
    </row>
    <row r="695" spans="1:34" s="5" customFormat="1" ht="47.25" customHeight="1">
      <c r="A695" s="71"/>
      <c r="B695" s="43"/>
      <c r="C695" s="43" t="s">
        <v>221</v>
      </c>
      <c r="D695" s="35" t="s">
        <v>494</v>
      </c>
      <c r="E695" s="35" t="s">
        <v>294</v>
      </c>
      <c r="F695" s="35" t="s">
        <v>335</v>
      </c>
      <c r="G695" s="35"/>
      <c r="H695" s="104">
        <v>1</v>
      </c>
      <c r="I695" s="104">
        <v>726.2</v>
      </c>
      <c r="J695" s="35">
        <f t="shared" si="251"/>
        <v>726.2</v>
      </c>
      <c r="K695" s="41">
        <f t="shared" si="252"/>
        <v>726.2</v>
      </c>
      <c r="L695" s="42">
        <v>1</v>
      </c>
      <c r="M695" s="41">
        <f t="shared" si="253"/>
        <v>726.2</v>
      </c>
      <c r="N695" s="42">
        <v>1</v>
      </c>
      <c r="O695" s="41">
        <f t="shared" si="254"/>
        <v>726.2</v>
      </c>
      <c r="P695" s="42">
        <v>1</v>
      </c>
      <c r="Q695" s="41">
        <f t="shared" si="255"/>
        <v>145.24</v>
      </c>
      <c r="R695" s="42">
        <v>0.2</v>
      </c>
      <c r="S695" s="41">
        <f t="shared" si="256"/>
        <v>0</v>
      </c>
      <c r="T695" s="42"/>
      <c r="U695" s="41">
        <f t="shared" si="257"/>
        <v>0</v>
      </c>
      <c r="V695" s="47"/>
      <c r="W695" s="74"/>
      <c r="X695" s="74"/>
      <c r="Y695" s="41"/>
      <c r="Z695" s="42">
        <f t="shared" si="258"/>
        <v>0</v>
      </c>
      <c r="AA695" s="16"/>
      <c r="AB695" s="17"/>
      <c r="AC695" s="41"/>
      <c r="AD695" s="42">
        <f t="shared" si="259"/>
        <v>0</v>
      </c>
      <c r="AE695" s="42"/>
      <c r="AF695" s="75">
        <f ca="1">Table1[[#This Row],[Column33]]*Table1[[#This Row],[Column10]]</f>
        <v>0</v>
      </c>
      <c r="AG695" s="42">
        <f t="shared" ca="1" si="260"/>
        <v>0</v>
      </c>
      <c r="AH695" s="73"/>
    </row>
    <row r="696" spans="1:34" s="5" customFormat="1" ht="47.25" customHeight="1">
      <c r="A696" s="71"/>
      <c r="B696" s="43"/>
      <c r="C696" s="43" t="s">
        <v>221</v>
      </c>
      <c r="D696" s="35" t="s">
        <v>494</v>
      </c>
      <c r="E696" s="35" t="s">
        <v>295</v>
      </c>
      <c r="F696" s="35" t="s">
        <v>335</v>
      </c>
      <c r="G696" s="35"/>
      <c r="H696" s="104">
        <v>1</v>
      </c>
      <c r="I696" s="104">
        <v>517.20000000000005</v>
      </c>
      <c r="J696" s="35">
        <f t="shared" si="251"/>
        <v>517.20000000000005</v>
      </c>
      <c r="K696" s="41">
        <f t="shared" si="252"/>
        <v>517.20000000000005</v>
      </c>
      <c r="L696" s="42">
        <v>1</v>
      </c>
      <c r="M696" s="41">
        <f t="shared" si="253"/>
        <v>517.20000000000005</v>
      </c>
      <c r="N696" s="42">
        <v>1</v>
      </c>
      <c r="O696" s="41">
        <f t="shared" si="254"/>
        <v>517.20000000000005</v>
      </c>
      <c r="P696" s="42">
        <v>1</v>
      </c>
      <c r="Q696" s="41">
        <f t="shared" si="255"/>
        <v>103.44000000000001</v>
      </c>
      <c r="R696" s="42">
        <v>0.2</v>
      </c>
      <c r="S696" s="41">
        <f t="shared" si="256"/>
        <v>0</v>
      </c>
      <c r="T696" s="42"/>
      <c r="U696" s="41">
        <f t="shared" si="257"/>
        <v>0</v>
      </c>
      <c r="V696" s="47"/>
      <c r="W696" s="74"/>
      <c r="X696" s="74"/>
      <c r="Y696" s="41"/>
      <c r="Z696" s="42">
        <f t="shared" si="258"/>
        <v>0</v>
      </c>
      <c r="AA696" s="16"/>
      <c r="AB696" s="17"/>
      <c r="AC696" s="41"/>
      <c r="AD696" s="42">
        <f t="shared" si="259"/>
        <v>0</v>
      </c>
      <c r="AE696" s="42"/>
      <c r="AF696" s="75">
        <f ca="1">Table1[[#This Row],[Column33]]*Table1[[#This Row],[Column10]]</f>
        <v>0</v>
      </c>
      <c r="AG696" s="42">
        <f t="shared" ca="1" si="260"/>
        <v>0</v>
      </c>
      <c r="AH696" s="73"/>
    </row>
    <row r="697" spans="1:34" s="5" customFormat="1" ht="47.25" customHeight="1">
      <c r="A697" s="71"/>
      <c r="B697" s="43"/>
      <c r="C697" s="43" t="s">
        <v>221</v>
      </c>
      <c r="D697" s="35" t="s">
        <v>494</v>
      </c>
      <c r="E697" s="35" t="s">
        <v>296</v>
      </c>
      <c r="F697" s="35" t="s">
        <v>335</v>
      </c>
      <c r="G697" s="35"/>
      <c r="H697" s="104">
        <v>1</v>
      </c>
      <c r="I697" s="104">
        <v>859.3</v>
      </c>
      <c r="J697" s="35">
        <f t="shared" si="251"/>
        <v>859.3</v>
      </c>
      <c r="K697" s="41">
        <f t="shared" si="252"/>
        <v>859.3</v>
      </c>
      <c r="L697" s="42">
        <v>1</v>
      </c>
      <c r="M697" s="41">
        <f t="shared" si="253"/>
        <v>859.3</v>
      </c>
      <c r="N697" s="42">
        <v>1</v>
      </c>
      <c r="O697" s="41">
        <f t="shared" si="254"/>
        <v>859.3</v>
      </c>
      <c r="P697" s="42">
        <v>1</v>
      </c>
      <c r="Q697" s="41">
        <f t="shared" si="255"/>
        <v>171.86</v>
      </c>
      <c r="R697" s="42">
        <v>0.2</v>
      </c>
      <c r="S697" s="41">
        <f t="shared" si="256"/>
        <v>0</v>
      </c>
      <c r="T697" s="42"/>
      <c r="U697" s="41">
        <f t="shared" si="257"/>
        <v>0</v>
      </c>
      <c r="V697" s="47"/>
      <c r="W697" s="74"/>
      <c r="X697" s="74"/>
      <c r="Y697" s="41"/>
      <c r="Z697" s="42">
        <f t="shared" si="258"/>
        <v>0</v>
      </c>
      <c r="AA697" s="16"/>
      <c r="AB697" s="17"/>
      <c r="AC697" s="41"/>
      <c r="AD697" s="42">
        <f t="shared" si="259"/>
        <v>0</v>
      </c>
      <c r="AE697" s="42"/>
      <c r="AF697" s="75">
        <f ca="1">Table1[[#This Row],[Column33]]*Table1[[#This Row],[Column10]]</f>
        <v>0</v>
      </c>
      <c r="AG697" s="42">
        <f t="shared" ca="1" si="260"/>
        <v>0</v>
      </c>
      <c r="AH697" s="73"/>
    </row>
    <row r="698" spans="1:34" s="5" customFormat="1" ht="47.25" customHeight="1">
      <c r="A698" s="71"/>
      <c r="B698" s="43"/>
      <c r="C698" s="43" t="s">
        <v>343</v>
      </c>
      <c r="D698" s="35" t="s">
        <v>494</v>
      </c>
      <c r="E698" s="35" t="s">
        <v>297</v>
      </c>
      <c r="F698" s="35" t="s">
        <v>335</v>
      </c>
      <c r="G698" s="35"/>
      <c r="H698" s="104">
        <v>1</v>
      </c>
      <c r="I698" s="104">
        <v>571.20000000000005</v>
      </c>
      <c r="J698" s="35">
        <f t="shared" si="251"/>
        <v>571.20000000000005</v>
      </c>
      <c r="K698" s="41">
        <f t="shared" si="252"/>
        <v>571.20000000000005</v>
      </c>
      <c r="L698" s="42">
        <v>1</v>
      </c>
      <c r="M698" s="41">
        <f t="shared" si="253"/>
        <v>571.20000000000005</v>
      </c>
      <c r="N698" s="42">
        <v>1</v>
      </c>
      <c r="O698" s="41">
        <f t="shared" si="254"/>
        <v>571.20000000000005</v>
      </c>
      <c r="P698" s="42">
        <v>1</v>
      </c>
      <c r="Q698" s="41">
        <f t="shared" si="255"/>
        <v>114.24000000000001</v>
      </c>
      <c r="R698" s="42">
        <v>0.2</v>
      </c>
      <c r="S698" s="41">
        <f t="shared" si="256"/>
        <v>0</v>
      </c>
      <c r="T698" s="42"/>
      <c r="U698" s="41">
        <f t="shared" si="257"/>
        <v>0</v>
      </c>
      <c r="V698" s="47"/>
      <c r="W698" s="74"/>
      <c r="X698" s="74"/>
      <c r="Y698" s="41"/>
      <c r="Z698" s="42">
        <f t="shared" si="258"/>
        <v>0</v>
      </c>
      <c r="AA698" s="16"/>
      <c r="AB698" s="17"/>
      <c r="AC698" s="41"/>
      <c r="AD698" s="42">
        <f t="shared" si="259"/>
        <v>0</v>
      </c>
      <c r="AE698" s="42"/>
      <c r="AF698" s="75">
        <f ca="1">Table1[[#This Row],[Column33]]*Table1[[#This Row],[Column10]]</f>
        <v>0</v>
      </c>
      <c r="AG698" s="42">
        <f t="shared" ca="1" si="260"/>
        <v>0</v>
      </c>
      <c r="AH698" s="73"/>
    </row>
    <row r="699" spans="1:34" s="5" customFormat="1" ht="47.25" customHeight="1">
      <c r="A699" s="71"/>
      <c r="B699" s="43"/>
      <c r="C699" s="43" t="s">
        <v>221</v>
      </c>
      <c r="D699" s="35" t="s">
        <v>494</v>
      </c>
      <c r="E699" s="35" t="s">
        <v>517</v>
      </c>
      <c r="F699" s="35" t="s">
        <v>335</v>
      </c>
      <c r="G699" s="35"/>
      <c r="H699" s="104">
        <v>3</v>
      </c>
      <c r="I699" s="104">
        <v>232.2</v>
      </c>
      <c r="J699" s="35">
        <f t="shared" si="251"/>
        <v>696.59999999999991</v>
      </c>
      <c r="K699" s="41">
        <f t="shared" si="252"/>
        <v>696.59999999999991</v>
      </c>
      <c r="L699" s="42">
        <v>1</v>
      </c>
      <c r="M699" s="41">
        <f t="shared" si="253"/>
        <v>696.59999999999991</v>
      </c>
      <c r="N699" s="42">
        <v>1</v>
      </c>
      <c r="O699" s="41">
        <f t="shared" si="254"/>
        <v>696.59999999999991</v>
      </c>
      <c r="P699" s="42">
        <v>1</v>
      </c>
      <c r="Q699" s="41">
        <f t="shared" si="255"/>
        <v>139.32</v>
      </c>
      <c r="R699" s="42">
        <v>0.2</v>
      </c>
      <c r="S699" s="41">
        <f t="shared" si="256"/>
        <v>0</v>
      </c>
      <c r="T699" s="42"/>
      <c r="U699" s="41">
        <f t="shared" si="257"/>
        <v>0</v>
      </c>
      <c r="V699" s="47"/>
      <c r="W699" s="74"/>
      <c r="X699" s="74"/>
      <c r="Y699" s="41"/>
      <c r="Z699" s="42">
        <f t="shared" si="258"/>
        <v>0</v>
      </c>
      <c r="AA699" s="16"/>
      <c r="AB699" s="17"/>
      <c r="AC699" s="41"/>
      <c r="AD699" s="42">
        <f t="shared" si="259"/>
        <v>0</v>
      </c>
      <c r="AE699" s="42"/>
      <c r="AF699" s="75">
        <f ca="1">Table1[[#This Row],[Column33]]*Table1[[#This Row],[Column10]]</f>
        <v>0</v>
      </c>
      <c r="AG699" s="42">
        <f t="shared" ca="1" si="260"/>
        <v>0</v>
      </c>
      <c r="AH699" s="73"/>
    </row>
    <row r="700" spans="1:34" s="5" customFormat="1" ht="47.25" customHeight="1">
      <c r="A700" s="71"/>
      <c r="B700" s="43"/>
      <c r="C700" s="43" t="s">
        <v>221</v>
      </c>
      <c r="D700" s="35" t="s">
        <v>494</v>
      </c>
      <c r="E700" s="35" t="s">
        <v>518</v>
      </c>
      <c r="F700" s="35" t="s">
        <v>335</v>
      </c>
      <c r="G700" s="35"/>
      <c r="H700" s="104">
        <v>1</v>
      </c>
      <c r="I700" s="104">
        <v>233.1</v>
      </c>
      <c r="J700" s="35">
        <f t="shared" si="251"/>
        <v>233.1</v>
      </c>
      <c r="K700" s="41">
        <f t="shared" si="252"/>
        <v>233.1</v>
      </c>
      <c r="L700" s="42">
        <v>1</v>
      </c>
      <c r="M700" s="41">
        <f t="shared" si="253"/>
        <v>233.1</v>
      </c>
      <c r="N700" s="42">
        <v>1</v>
      </c>
      <c r="O700" s="41">
        <f t="shared" si="254"/>
        <v>233.1</v>
      </c>
      <c r="P700" s="42">
        <v>1</v>
      </c>
      <c r="Q700" s="41">
        <f t="shared" si="255"/>
        <v>46.620000000000005</v>
      </c>
      <c r="R700" s="42">
        <v>0.2</v>
      </c>
      <c r="S700" s="41">
        <f t="shared" si="256"/>
        <v>0</v>
      </c>
      <c r="T700" s="42"/>
      <c r="U700" s="41">
        <f t="shared" si="257"/>
        <v>0</v>
      </c>
      <c r="V700" s="47"/>
      <c r="W700" s="74"/>
      <c r="X700" s="74"/>
      <c r="Y700" s="41"/>
      <c r="Z700" s="42">
        <f t="shared" si="258"/>
        <v>0</v>
      </c>
      <c r="AA700" s="16"/>
      <c r="AB700" s="17"/>
      <c r="AC700" s="41"/>
      <c r="AD700" s="42">
        <f t="shared" si="259"/>
        <v>0</v>
      </c>
      <c r="AE700" s="42"/>
      <c r="AF700" s="75">
        <f ca="1">Table1[[#This Row],[Column33]]*Table1[[#This Row],[Column10]]</f>
        <v>0</v>
      </c>
      <c r="AG700" s="42">
        <f t="shared" ca="1" si="260"/>
        <v>0</v>
      </c>
      <c r="AH700" s="73"/>
    </row>
    <row r="701" spans="1:34" s="5" customFormat="1" ht="47.25" customHeight="1">
      <c r="A701" s="71"/>
      <c r="B701" s="43"/>
      <c r="C701" s="43" t="s">
        <v>221</v>
      </c>
      <c r="D701" s="35" t="s">
        <v>494</v>
      </c>
      <c r="E701" s="35" t="s">
        <v>519</v>
      </c>
      <c r="F701" s="35" t="s">
        <v>335</v>
      </c>
      <c r="G701" s="35"/>
      <c r="H701" s="104">
        <v>1</v>
      </c>
      <c r="I701" s="104">
        <v>231.9</v>
      </c>
      <c r="J701" s="35">
        <f t="shared" si="251"/>
        <v>231.9</v>
      </c>
      <c r="K701" s="41">
        <f t="shared" si="252"/>
        <v>231.9</v>
      </c>
      <c r="L701" s="42">
        <v>1</v>
      </c>
      <c r="M701" s="41">
        <f t="shared" si="253"/>
        <v>231.9</v>
      </c>
      <c r="N701" s="42">
        <v>1</v>
      </c>
      <c r="O701" s="41">
        <f t="shared" si="254"/>
        <v>231.9</v>
      </c>
      <c r="P701" s="42">
        <v>1</v>
      </c>
      <c r="Q701" s="41">
        <f t="shared" si="255"/>
        <v>46.38</v>
      </c>
      <c r="R701" s="42">
        <v>0.2</v>
      </c>
      <c r="S701" s="41">
        <f t="shared" si="256"/>
        <v>0</v>
      </c>
      <c r="T701" s="42"/>
      <c r="U701" s="41">
        <f t="shared" si="257"/>
        <v>0</v>
      </c>
      <c r="V701" s="47"/>
      <c r="W701" s="74"/>
      <c r="X701" s="74"/>
      <c r="Y701" s="41"/>
      <c r="Z701" s="42">
        <f t="shared" si="258"/>
        <v>0</v>
      </c>
      <c r="AA701" s="16"/>
      <c r="AB701" s="17"/>
      <c r="AC701" s="41"/>
      <c r="AD701" s="42">
        <f t="shared" si="259"/>
        <v>0</v>
      </c>
      <c r="AE701" s="42"/>
      <c r="AF701" s="75">
        <f ca="1">Table1[[#This Row],[Column33]]*Table1[[#This Row],[Column10]]</f>
        <v>0</v>
      </c>
      <c r="AG701" s="42">
        <f t="shared" ca="1" si="260"/>
        <v>0</v>
      </c>
      <c r="AH701" s="73"/>
    </row>
    <row r="702" spans="1:34" s="5" customFormat="1" ht="47.25" customHeight="1">
      <c r="A702" s="71"/>
      <c r="B702" s="43"/>
      <c r="C702" s="43" t="s">
        <v>220</v>
      </c>
      <c r="D702" s="35" t="s">
        <v>494</v>
      </c>
      <c r="E702" s="35" t="s">
        <v>520</v>
      </c>
      <c r="F702" s="35" t="s">
        <v>335</v>
      </c>
      <c r="G702" s="35"/>
      <c r="H702" s="104">
        <v>2</v>
      </c>
      <c r="I702" s="104">
        <v>395.3</v>
      </c>
      <c r="J702" s="35">
        <f t="shared" si="251"/>
        <v>790.6</v>
      </c>
      <c r="K702" s="41">
        <f t="shared" si="252"/>
        <v>790.6</v>
      </c>
      <c r="L702" s="42">
        <v>1</v>
      </c>
      <c r="M702" s="41">
        <f t="shared" si="253"/>
        <v>790.6</v>
      </c>
      <c r="N702" s="42">
        <v>1</v>
      </c>
      <c r="O702" s="41">
        <f t="shared" si="254"/>
        <v>790.6</v>
      </c>
      <c r="P702" s="42">
        <v>1</v>
      </c>
      <c r="Q702" s="41">
        <f t="shared" si="255"/>
        <v>158.12</v>
      </c>
      <c r="R702" s="42">
        <v>0.2</v>
      </c>
      <c r="S702" s="41">
        <f t="shared" si="256"/>
        <v>0</v>
      </c>
      <c r="T702" s="42"/>
      <c r="U702" s="41">
        <f t="shared" si="257"/>
        <v>0</v>
      </c>
      <c r="V702" s="47"/>
      <c r="W702" s="74"/>
      <c r="X702" s="74"/>
      <c r="Y702" s="41"/>
      <c r="Z702" s="42">
        <f t="shared" si="258"/>
        <v>0</v>
      </c>
      <c r="AA702" s="16"/>
      <c r="AB702" s="17"/>
      <c r="AC702" s="41"/>
      <c r="AD702" s="42">
        <f t="shared" si="259"/>
        <v>0</v>
      </c>
      <c r="AE702" s="42"/>
      <c r="AF702" s="75">
        <f ca="1">Table1[[#This Row],[Column33]]*Table1[[#This Row],[Column10]]</f>
        <v>0</v>
      </c>
      <c r="AG702" s="42">
        <f t="shared" ca="1" si="260"/>
        <v>0</v>
      </c>
      <c r="AH702" s="73"/>
    </row>
    <row r="703" spans="1:34" s="5" customFormat="1" ht="47.25" customHeight="1">
      <c r="A703" s="71"/>
      <c r="B703" s="43"/>
      <c r="C703" s="43" t="s">
        <v>220</v>
      </c>
      <c r="D703" s="35" t="s">
        <v>494</v>
      </c>
      <c r="E703" s="35" t="s">
        <v>521</v>
      </c>
      <c r="F703" s="35" t="s">
        <v>335</v>
      </c>
      <c r="G703" s="35"/>
      <c r="H703" s="104">
        <v>1</v>
      </c>
      <c r="I703" s="104">
        <v>395.2</v>
      </c>
      <c r="J703" s="35">
        <f t="shared" si="251"/>
        <v>395.2</v>
      </c>
      <c r="K703" s="41">
        <f t="shared" si="252"/>
        <v>395.2</v>
      </c>
      <c r="L703" s="42">
        <v>1</v>
      </c>
      <c r="M703" s="41">
        <f t="shared" si="253"/>
        <v>395.2</v>
      </c>
      <c r="N703" s="42">
        <v>1</v>
      </c>
      <c r="O703" s="41">
        <f t="shared" si="254"/>
        <v>395.2</v>
      </c>
      <c r="P703" s="42">
        <v>1</v>
      </c>
      <c r="Q703" s="41">
        <f t="shared" si="255"/>
        <v>79.040000000000006</v>
      </c>
      <c r="R703" s="42">
        <v>0.2</v>
      </c>
      <c r="S703" s="41">
        <f t="shared" si="256"/>
        <v>0</v>
      </c>
      <c r="T703" s="42"/>
      <c r="U703" s="41">
        <f t="shared" si="257"/>
        <v>0</v>
      </c>
      <c r="V703" s="47"/>
      <c r="W703" s="74"/>
      <c r="X703" s="74"/>
      <c r="Y703" s="41"/>
      <c r="Z703" s="42">
        <f t="shared" si="258"/>
        <v>0</v>
      </c>
      <c r="AA703" s="16"/>
      <c r="AB703" s="17"/>
      <c r="AC703" s="41"/>
      <c r="AD703" s="42">
        <f t="shared" si="259"/>
        <v>0</v>
      </c>
      <c r="AE703" s="42"/>
      <c r="AF703" s="75">
        <f ca="1">Table1[[#This Row],[Column33]]*Table1[[#This Row],[Column10]]</f>
        <v>0</v>
      </c>
      <c r="AG703" s="42">
        <f t="shared" ca="1" si="260"/>
        <v>0</v>
      </c>
      <c r="AH703" s="73"/>
    </row>
    <row r="704" spans="1:34" s="5" customFormat="1" ht="47.25" customHeight="1">
      <c r="A704" s="71"/>
      <c r="B704" s="43"/>
      <c r="C704" s="43" t="s">
        <v>467</v>
      </c>
      <c r="D704" s="35" t="s">
        <v>494</v>
      </c>
      <c r="E704" s="35" t="s">
        <v>522</v>
      </c>
      <c r="F704" s="35" t="s">
        <v>335</v>
      </c>
      <c r="G704" s="35"/>
      <c r="H704" s="104">
        <v>1</v>
      </c>
      <c r="I704" s="104">
        <v>1112</v>
      </c>
      <c r="J704" s="35">
        <f t="shared" si="251"/>
        <v>1112</v>
      </c>
      <c r="K704" s="41">
        <f t="shared" si="252"/>
        <v>1112</v>
      </c>
      <c r="L704" s="42">
        <v>1</v>
      </c>
      <c r="M704" s="41">
        <f t="shared" si="253"/>
        <v>1112</v>
      </c>
      <c r="N704" s="42">
        <v>1</v>
      </c>
      <c r="O704" s="41">
        <f t="shared" si="254"/>
        <v>1112</v>
      </c>
      <c r="P704" s="42">
        <v>1</v>
      </c>
      <c r="Q704" s="41">
        <f t="shared" si="255"/>
        <v>222.4</v>
      </c>
      <c r="R704" s="42">
        <v>0.2</v>
      </c>
      <c r="S704" s="41">
        <f t="shared" si="256"/>
        <v>0</v>
      </c>
      <c r="T704" s="42"/>
      <c r="U704" s="41">
        <f t="shared" si="257"/>
        <v>0</v>
      </c>
      <c r="V704" s="47"/>
      <c r="W704" s="74"/>
      <c r="X704" s="74"/>
      <c r="Y704" s="41"/>
      <c r="Z704" s="42">
        <f t="shared" si="258"/>
        <v>0</v>
      </c>
      <c r="AA704" s="16"/>
      <c r="AB704" s="17"/>
      <c r="AC704" s="41"/>
      <c r="AD704" s="42">
        <f t="shared" si="259"/>
        <v>0</v>
      </c>
      <c r="AE704" s="42"/>
      <c r="AF704" s="75">
        <f ca="1">Table1[[#This Row],[Column33]]*Table1[[#This Row],[Column10]]</f>
        <v>0</v>
      </c>
      <c r="AG704" s="42">
        <f t="shared" ca="1" si="260"/>
        <v>0</v>
      </c>
      <c r="AH704" s="73"/>
    </row>
    <row r="705" spans="1:34" s="5" customFormat="1" ht="47.25" customHeight="1">
      <c r="A705" s="71"/>
      <c r="B705" s="43"/>
      <c r="C705" s="43" t="s">
        <v>221</v>
      </c>
      <c r="D705" s="35" t="s">
        <v>494</v>
      </c>
      <c r="E705" s="35" t="s">
        <v>523</v>
      </c>
      <c r="F705" s="35" t="s">
        <v>335</v>
      </c>
      <c r="G705" s="35"/>
      <c r="H705" s="104">
        <v>1</v>
      </c>
      <c r="I705" s="104">
        <v>150.9</v>
      </c>
      <c r="J705" s="35">
        <f t="shared" si="251"/>
        <v>150.9</v>
      </c>
      <c r="K705" s="41">
        <f t="shared" si="252"/>
        <v>150.9</v>
      </c>
      <c r="L705" s="42">
        <v>1</v>
      </c>
      <c r="M705" s="41">
        <f t="shared" si="253"/>
        <v>150.9</v>
      </c>
      <c r="N705" s="42">
        <v>1</v>
      </c>
      <c r="O705" s="41">
        <f t="shared" si="254"/>
        <v>150.9</v>
      </c>
      <c r="P705" s="42">
        <v>1</v>
      </c>
      <c r="Q705" s="41">
        <f t="shared" si="255"/>
        <v>30.180000000000003</v>
      </c>
      <c r="R705" s="42">
        <v>0.2</v>
      </c>
      <c r="S705" s="41">
        <f t="shared" si="256"/>
        <v>0</v>
      </c>
      <c r="T705" s="42"/>
      <c r="U705" s="41">
        <f t="shared" si="257"/>
        <v>0</v>
      </c>
      <c r="V705" s="47"/>
      <c r="W705" s="74"/>
      <c r="X705" s="74"/>
      <c r="Y705" s="41"/>
      <c r="Z705" s="42">
        <f t="shared" si="258"/>
        <v>0</v>
      </c>
      <c r="AA705" s="16"/>
      <c r="AB705" s="17"/>
      <c r="AC705" s="41"/>
      <c r="AD705" s="42">
        <f t="shared" si="259"/>
        <v>0</v>
      </c>
      <c r="AE705" s="42"/>
      <c r="AF705" s="75">
        <f ca="1">Table1[[#This Row],[Column33]]*Table1[[#This Row],[Column10]]</f>
        <v>0</v>
      </c>
      <c r="AG705" s="42">
        <f t="shared" ca="1" si="260"/>
        <v>0</v>
      </c>
      <c r="AH705" s="73"/>
    </row>
    <row r="706" spans="1:34" s="5" customFormat="1" ht="47.25" customHeight="1">
      <c r="A706" s="71"/>
      <c r="B706" s="43"/>
      <c r="C706" s="43" t="s">
        <v>343</v>
      </c>
      <c r="D706" s="35" t="s">
        <v>494</v>
      </c>
      <c r="E706" s="35" t="s">
        <v>524</v>
      </c>
      <c r="F706" s="35" t="s">
        <v>335</v>
      </c>
      <c r="G706" s="35"/>
      <c r="H706" s="104">
        <v>1</v>
      </c>
      <c r="I706" s="104">
        <v>373.4</v>
      </c>
      <c r="J706" s="35">
        <f t="shared" si="251"/>
        <v>373.4</v>
      </c>
      <c r="K706" s="41">
        <f t="shared" si="252"/>
        <v>373.4</v>
      </c>
      <c r="L706" s="42">
        <v>1</v>
      </c>
      <c r="M706" s="41">
        <f t="shared" si="253"/>
        <v>373.4</v>
      </c>
      <c r="N706" s="42">
        <v>1</v>
      </c>
      <c r="O706" s="41">
        <f t="shared" si="254"/>
        <v>373.4</v>
      </c>
      <c r="P706" s="42">
        <v>1</v>
      </c>
      <c r="Q706" s="41">
        <f t="shared" si="255"/>
        <v>74.679999999999993</v>
      </c>
      <c r="R706" s="42">
        <v>0.2</v>
      </c>
      <c r="S706" s="41">
        <f t="shared" si="256"/>
        <v>0</v>
      </c>
      <c r="T706" s="42"/>
      <c r="U706" s="41">
        <f t="shared" si="257"/>
        <v>0</v>
      </c>
      <c r="V706" s="47"/>
      <c r="W706" s="74"/>
      <c r="X706" s="74"/>
      <c r="Y706" s="41"/>
      <c r="Z706" s="42">
        <f t="shared" si="258"/>
        <v>0</v>
      </c>
      <c r="AA706" s="16"/>
      <c r="AB706" s="17"/>
      <c r="AC706" s="41"/>
      <c r="AD706" s="42">
        <f t="shared" si="259"/>
        <v>0</v>
      </c>
      <c r="AE706" s="42"/>
      <c r="AF706" s="75">
        <f ca="1">Table1[[#This Row],[Column33]]*Table1[[#This Row],[Column10]]</f>
        <v>0</v>
      </c>
      <c r="AG706" s="42">
        <f t="shared" ca="1" si="260"/>
        <v>0</v>
      </c>
      <c r="AH706" s="73"/>
    </row>
    <row r="707" spans="1:34" s="5" customFormat="1" ht="47.25" customHeight="1">
      <c r="A707" s="71"/>
      <c r="B707" s="43"/>
      <c r="C707" s="43" t="s">
        <v>221</v>
      </c>
      <c r="D707" s="35" t="s">
        <v>494</v>
      </c>
      <c r="E707" s="35" t="s">
        <v>525</v>
      </c>
      <c r="F707" s="35" t="s">
        <v>335</v>
      </c>
      <c r="G707" s="35"/>
      <c r="H707" s="104">
        <v>1</v>
      </c>
      <c r="I707" s="104">
        <v>186.7</v>
      </c>
      <c r="J707" s="35">
        <f t="shared" si="251"/>
        <v>186.7</v>
      </c>
      <c r="K707" s="41">
        <f t="shared" si="252"/>
        <v>186.7</v>
      </c>
      <c r="L707" s="42">
        <v>1</v>
      </c>
      <c r="M707" s="41">
        <f t="shared" si="253"/>
        <v>186.7</v>
      </c>
      <c r="N707" s="42">
        <v>1</v>
      </c>
      <c r="O707" s="41">
        <f t="shared" si="254"/>
        <v>186.7</v>
      </c>
      <c r="P707" s="42">
        <v>1</v>
      </c>
      <c r="Q707" s="41">
        <f t="shared" si="255"/>
        <v>37.339999999999996</v>
      </c>
      <c r="R707" s="42">
        <v>0.2</v>
      </c>
      <c r="S707" s="41">
        <f t="shared" si="256"/>
        <v>0</v>
      </c>
      <c r="T707" s="42"/>
      <c r="U707" s="41">
        <f t="shared" si="257"/>
        <v>0</v>
      </c>
      <c r="V707" s="47"/>
      <c r="W707" s="74"/>
      <c r="X707" s="74"/>
      <c r="Y707" s="41"/>
      <c r="Z707" s="42">
        <f t="shared" si="258"/>
        <v>0</v>
      </c>
      <c r="AA707" s="16"/>
      <c r="AB707" s="17"/>
      <c r="AC707" s="41"/>
      <c r="AD707" s="42">
        <f t="shared" si="259"/>
        <v>0</v>
      </c>
      <c r="AE707" s="42"/>
      <c r="AF707" s="75">
        <f ca="1">Table1[[#This Row],[Column33]]*Table1[[#This Row],[Column10]]</f>
        <v>0</v>
      </c>
      <c r="AG707" s="42">
        <f t="shared" ca="1" si="260"/>
        <v>0</v>
      </c>
      <c r="AH707" s="73"/>
    </row>
    <row r="708" spans="1:34" s="5" customFormat="1" ht="47.25" customHeight="1">
      <c r="A708" s="71"/>
      <c r="B708" s="43"/>
      <c r="C708" s="43" t="s">
        <v>343</v>
      </c>
      <c r="D708" s="35" t="s">
        <v>494</v>
      </c>
      <c r="E708" s="35" t="s">
        <v>526</v>
      </c>
      <c r="F708" s="35" t="s">
        <v>335</v>
      </c>
      <c r="G708" s="35"/>
      <c r="H708" s="104">
        <v>1</v>
      </c>
      <c r="I708" s="104">
        <v>498.4</v>
      </c>
      <c r="J708" s="35">
        <f t="shared" si="251"/>
        <v>498.4</v>
      </c>
      <c r="K708" s="41">
        <f t="shared" si="252"/>
        <v>498.4</v>
      </c>
      <c r="L708" s="42">
        <v>1</v>
      </c>
      <c r="M708" s="41">
        <f t="shared" si="253"/>
        <v>498.4</v>
      </c>
      <c r="N708" s="42">
        <v>1</v>
      </c>
      <c r="O708" s="41">
        <f t="shared" si="254"/>
        <v>498.4</v>
      </c>
      <c r="P708" s="42">
        <v>1</v>
      </c>
      <c r="Q708" s="41">
        <f t="shared" si="255"/>
        <v>99.68</v>
      </c>
      <c r="R708" s="42">
        <v>0.2</v>
      </c>
      <c r="S708" s="41">
        <f t="shared" si="256"/>
        <v>0</v>
      </c>
      <c r="T708" s="42"/>
      <c r="U708" s="41">
        <f t="shared" si="257"/>
        <v>0</v>
      </c>
      <c r="V708" s="47"/>
      <c r="W708" s="74"/>
      <c r="X708" s="74"/>
      <c r="Y708" s="41"/>
      <c r="Z708" s="42">
        <f t="shared" si="258"/>
        <v>0</v>
      </c>
      <c r="AA708" s="16"/>
      <c r="AB708" s="17"/>
      <c r="AC708" s="41"/>
      <c r="AD708" s="42">
        <f t="shared" si="259"/>
        <v>0</v>
      </c>
      <c r="AE708" s="42"/>
      <c r="AF708" s="75">
        <f ca="1">Table1[[#This Row],[Column33]]*Table1[[#This Row],[Column10]]</f>
        <v>0</v>
      </c>
      <c r="AG708" s="42">
        <f t="shared" ca="1" si="260"/>
        <v>0</v>
      </c>
      <c r="AH708" s="73"/>
    </row>
    <row r="709" spans="1:34" s="5" customFormat="1" ht="47.25" customHeight="1">
      <c r="A709" s="71"/>
      <c r="B709" s="43"/>
      <c r="C709" s="43" t="s">
        <v>343</v>
      </c>
      <c r="D709" s="35" t="s">
        <v>494</v>
      </c>
      <c r="E709" s="35" t="s">
        <v>527</v>
      </c>
      <c r="F709" s="35" t="s">
        <v>335</v>
      </c>
      <c r="G709" s="35"/>
      <c r="H709" s="104">
        <v>2</v>
      </c>
      <c r="I709" s="104">
        <v>357.1</v>
      </c>
      <c r="J709" s="35">
        <f t="shared" si="251"/>
        <v>714.2</v>
      </c>
      <c r="K709" s="41">
        <f t="shared" si="252"/>
        <v>714.2</v>
      </c>
      <c r="L709" s="42">
        <v>1</v>
      </c>
      <c r="M709" s="41">
        <f t="shared" si="253"/>
        <v>714.2</v>
      </c>
      <c r="N709" s="42">
        <v>1</v>
      </c>
      <c r="O709" s="41">
        <f t="shared" si="254"/>
        <v>714.2</v>
      </c>
      <c r="P709" s="42">
        <v>1</v>
      </c>
      <c r="Q709" s="41">
        <f t="shared" si="255"/>
        <v>142.84</v>
      </c>
      <c r="R709" s="42">
        <v>0.2</v>
      </c>
      <c r="S709" s="41">
        <f t="shared" si="256"/>
        <v>0</v>
      </c>
      <c r="T709" s="42"/>
      <c r="U709" s="41">
        <f t="shared" si="257"/>
        <v>0</v>
      </c>
      <c r="V709" s="47"/>
      <c r="W709" s="74"/>
      <c r="X709" s="74"/>
      <c r="Y709" s="41"/>
      <c r="Z709" s="42">
        <f t="shared" si="258"/>
        <v>0</v>
      </c>
      <c r="AA709" s="16"/>
      <c r="AB709" s="17"/>
      <c r="AC709" s="41"/>
      <c r="AD709" s="42">
        <f t="shared" si="259"/>
        <v>0</v>
      </c>
      <c r="AE709" s="42"/>
      <c r="AF709" s="75">
        <f ca="1">Table1[[#This Row],[Column33]]*Table1[[#This Row],[Column10]]</f>
        <v>0</v>
      </c>
      <c r="AG709" s="42">
        <f t="shared" ca="1" si="260"/>
        <v>0</v>
      </c>
      <c r="AH709" s="73"/>
    </row>
    <row r="710" spans="1:34" s="5" customFormat="1" ht="47.25" customHeight="1">
      <c r="A710" s="71"/>
      <c r="B710" s="43"/>
      <c r="C710" s="43" t="s">
        <v>221</v>
      </c>
      <c r="D710" s="35" t="s">
        <v>494</v>
      </c>
      <c r="E710" s="35" t="s">
        <v>528</v>
      </c>
      <c r="F710" s="35" t="s">
        <v>335</v>
      </c>
      <c r="G710" s="35"/>
      <c r="H710" s="104">
        <v>1</v>
      </c>
      <c r="I710" s="104">
        <v>215.3</v>
      </c>
      <c r="J710" s="35">
        <f t="shared" si="251"/>
        <v>215.3</v>
      </c>
      <c r="K710" s="41">
        <f t="shared" si="252"/>
        <v>215.3</v>
      </c>
      <c r="L710" s="42">
        <v>1</v>
      </c>
      <c r="M710" s="41">
        <f t="shared" si="253"/>
        <v>215.3</v>
      </c>
      <c r="N710" s="42">
        <v>1</v>
      </c>
      <c r="O710" s="41">
        <f t="shared" si="254"/>
        <v>215.3</v>
      </c>
      <c r="P710" s="42">
        <v>1</v>
      </c>
      <c r="Q710" s="41">
        <f t="shared" si="255"/>
        <v>43.06</v>
      </c>
      <c r="R710" s="42">
        <v>0.2</v>
      </c>
      <c r="S710" s="41">
        <f t="shared" si="256"/>
        <v>0</v>
      </c>
      <c r="T710" s="42"/>
      <c r="U710" s="41">
        <f t="shared" si="257"/>
        <v>0</v>
      </c>
      <c r="V710" s="47"/>
      <c r="W710" s="74"/>
      <c r="X710" s="74"/>
      <c r="Y710" s="41"/>
      <c r="Z710" s="42">
        <f t="shared" si="258"/>
        <v>0</v>
      </c>
      <c r="AA710" s="16"/>
      <c r="AB710" s="17"/>
      <c r="AC710" s="41"/>
      <c r="AD710" s="42">
        <f t="shared" si="259"/>
        <v>0</v>
      </c>
      <c r="AE710" s="42"/>
      <c r="AF710" s="75">
        <f ca="1">Table1[[#This Row],[Column33]]*Table1[[#This Row],[Column10]]</f>
        <v>0</v>
      </c>
      <c r="AG710" s="42">
        <f t="shared" ca="1" si="260"/>
        <v>0</v>
      </c>
      <c r="AH710" s="73"/>
    </row>
    <row r="711" spans="1:34" s="5" customFormat="1" ht="47.25" customHeight="1">
      <c r="A711" s="71"/>
      <c r="B711" s="43"/>
      <c r="C711" s="43" t="s">
        <v>221</v>
      </c>
      <c r="D711" s="35" t="s">
        <v>494</v>
      </c>
      <c r="E711" s="35" t="s">
        <v>529</v>
      </c>
      <c r="F711" s="35" t="s">
        <v>335</v>
      </c>
      <c r="G711" s="35"/>
      <c r="H711" s="104">
        <v>1</v>
      </c>
      <c r="I711" s="104">
        <v>214.1</v>
      </c>
      <c r="J711" s="35">
        <f t="shared" si="251"/>
        <v>214.1</v>
      </c>
      <c r="K711" s="41">
        <f t="shared" si="252"/>
        <v>214.1</v>
      </c>
      <c r="L711" s="42">
        <v>1</v>
      </c>
      <c r="M711" s="41">
        <f t="shared" si="253"/>
        <v>214.1</v>
      </c>
      <c r="N711" s="42">
        <v>1</v>
      </c>
      <c r="O711" s="41">
        <f t="shared" si="254"/>
        <v>214.1</v>
      </c>
      <c r="P711" s="42">
        <v>1</v>
      </c>
      <c r="Q711" s="41">
        <f t="shared" si="255"/>
        <v>42.82</v>
      </c>
      <c r="R711" s="42">
        <v>0.2</v>
      </c>
      <c r="S711" s="41">
        <f t="shared" si="256"/>
        <v>0</v>
      </c>
      <c r="T711" s="42"/>
      <c r="U711" s="41">
        <f t="shared" si="257"/>
        <v>0</v>
      </c>
      <c r="V711" s="47"/>
      <c r="W711" s="74"/>
      <c r="X711" s="74"/>
      <c r="Y711" s="41"/>
      <c r="Z711" s="42">
        <f t="shared" si="258"/>
        <v>0</v>
      </c>
      <c r="AA711" s="16"/>
      <c r="AB711" s="17"/>
      <c r="AC711" s="41"/>
      <c r="AD711" s="42">
        <f t="shared" si="259"/>
        <v>0</v>
      </c>
      <c r="AE711" s="42"/>
      <c r="AF711" s="75">
        <f ca="1">Table1[[#This Row],[Column33]]*Table1[[#This Row],[Column10]]</f>
        <v>0</v>
      </c>
      <c r="AG711" s="42">
        <f t="shared" ca="1" si="260"/>
        <v>0</v>
      </c>
      <c r="AH711" s="73"/>
    </row>
    <row r="712" spans="1:34" s="5" customFormat="1" ht="47.25" customHeight="1">
      <c r="A712" s="71"/>
      <c r="B712" s="43"/>
      <c r="C712" s="43" t="s">
        <v>343</v>
      </c>
      <c r="D712" s="35" t="s">
        <v>494</v>
      </c>
      <c r="E712" s="35" t="s">
        <v>530</v>
      </c>
      <c r="F712" s="35" t="s">
        <v>335</v>
      </c>
      <c r="G712" s="35"/>
      <c r="H712" s="104">
        <v>1</v>
      </c>
      <c r="I712" s="104">
        <v>305.89999999999998</v>
      </c>
      <c r="J712" s="35">
        <f t="shared" si="251"/>
        <v>305.89999999999998</v>
      </c>
      <c r="K712" s="41">
        <f t="shared" si="252"/>
        <v>305.89999999999998</v>
      </c>
      <c r="L712" s="42">
        <v>1</v>
      </c>
      <c r="M712" s="41">
        <f t="shared" si="253"/>
        <v>305.89999999999998</v>
      </c>
      <c r="N712" s="42">
        <v>1</v>
      </c>
      <c r="O712" s="41">
        <f t="shared" si="254"/>
        <v>305.89999999999998</v>
      </c>
      <c r="P712" s="42">
        <v>1</v>
      </c>
      <c r="Q712" s="41">
        <f t="shared" si="255"/>
        <v>61.18</v>
      </c>
      <c r="R712" s="42">
        <v>0.2</v>
      </c>
      <c r="S712" s="41">
        <f t="shared" si="256"/>
        <v>0</v>
      </c>
      <c r="T712" s="42"/>
      <c r="U712" s="41">
        <f t="shared" si="257"/>
        <v>0</v>
      </c>
      <c r="V712" s="47"/>
      <c r="W712" s="74"/>
      <c r="X712" s="74"/>
      <c r="Y712" s="41"/>
      <c r="Z712" s="42">
        <f t="shared" si="258"/>
        <v>0</v>
      </c>
      <c r="AA712" s="16"/>
      <c r="AB712" s="17"/>
      <c r="AC712" s="41"/>
      <c r="AD712" s="42">
        <f t="shared" si="259"/>
        <v>0</v>
      </c>
      <c r="AE712" s="42"/>
      <c r="AF712" s="75">
        <f ca="1">Table1[[#This Row],[Column33]]*Table1[[#This Row],[Column10]]</f>
        <v>0</v>
      </c>
      <c r="AG712" s="42">
        <f t="shared" ca="1" si="260"/>
        <v>0</v>
      </c>
      <c r="AH712" s="73"/>
    </row>
    <row r="713" spans="1:34" s="5" customFormat="1" ht="47.25" customHeight="1">
      <c r="A713" s="71"/>
      <c r="B713" s="43"/>
      <c r="C713" s="43" t="s">
        <v>347</v>
      </c>
      <c r="D713" s="35" t="s">
        <v>494</v>
      </c>
      <c r="E713" s="35" t="s">
        <v>298</v>
      </c>
      <c r="F713" s="35" t="s">
        <v>336</v>
      </c>
      <c r="G713" s="35"/>
      <c r="H713" s="104">
        <v>1</v>
      </c>
      <c r="I713" s="104">
        <v>2335.3000000000002</v>
      </c>
      <c r="J713" s="35">
        <f t="shared" si="251"/>
        <v>2335.3000000000002</v>
      </c>
      <c r="K713" s="41">
        <f t="shared" si="252"/>
        <v>2335.3000000000002</v>
      </c>
      <c r="L713" s="42">
        <v>1</v>
      </c>
      <c r="M713" s="41">
        <f t="shared" si="253"/>
        <v>2335.3000000000002</v>
      </c>
      <c r="N713" s="42">
        <v>1</v>
      </c>
      <c r="O713" s="41">
        <f t="shared" si="254"/>
        <v>2335.3000000000002</v>
      </c>
      <c r="P713" s="42">
        <v>1</v>
      </c>
      <c r="Q713" s="41">
        <f t="shared" si="255"/>
        <v>467.06000000000006</v>
      </c>
      <c r="R713" s="42">
        <v>0.2</v>
      </c>
      <c r="S713" s="41">
        <f t="shared" si="256"/>
        <v>0</v>
      </c>
      <c r="T713" s="42"/>
      <c r="U713" s="41">
        <f t="shared" si="257"/>
        <v>0</v>
      </c>
      <c r="V713" s="47"/>
      <c r="W713" s="74"/>
      <c r="X713" s="74"/>
      <c r="Y713" s="41"/>
      <c r="Z713" s="42">
        <f t="shared" si="258"/>
        <v>0</v>
      </c>
      <c r="AA713" s="16"/>
      <c r="AB713" s="17"/>
      <c r="AC713" s="41"/>
      <c r="AD713" s="42">
        <f t="shared" si="259"/>
        <v>0</v>
      </c>
      <c r="AE713" s="42"/>
      <c r="AF713" s="75">
        <f ca="1">Table1[[#This Row],[Column33]]*Table1[[#This Row],[Column10]]</f>
        <v>0</v>
      </c>
      <c r="AG713" s="42">
        <f t="shared" ca="1" si="260"/>
        <v>0</v>
      </c>
      <c r="AH713" s="73"/>
    </row>
    <row r="714" spans="1:34" s="5" customFormat="1" ht="47.25" customHeight="1">
      <c r="A714" s="71"/>
      <c r="B714" s="43"/>
      <c r="C714" s="43" t="s">
        <v>347</v>
      </c>
      <c r="D714" s="35" t="s">
        <v>494</v>
      </c>
      <c r="E714" s="35" t="s">
        <v>299</v>
      </c>
      <c r="F714" s="35" t="s">
        <v>336</v>
      </c>
      <c r="G714" s="35"/>
      <c r="H714" s="104">
        <v>1</v>
      </c>
      <c r="I714" s="104">
        <v>1475.1</v>
      </c>
      <c r="J714" s="35">
        <f t="shared" si="251"/>
        <v>1475.1</v>
      </c>
      <c r="K714" s="41">
        <f t="shared" si="252"/>
        <v>1475.1</v>
      </c>
      <c r="L714" s="42">
        <v>1</v>
      </c>
      <c r="M714" s="41">
        <f t="shared" si="253"/>
        <v>1475.1</v>
      </c>
      <c r="N714" s="42">
        <v>1</v>
      </c>
      <c r="O714" s="41">
        <f t="shared" si="254"/>
        <v>1475.1</v>
      </c>
      <c r="P714" s="42">
        <v>1</v>
      </c>
      <c r="Q714" s="41">
        <f t="shared" si="255"/>
        <v>295.02</v>
      </c>
      <c r="R714" s="42">
        <v>0.2</v>
      </c>
      <c r="S714" s="41">
        <f t="shared" si="256"/>
        <v>0</v>
      </c>
      <c r="T714" s="42"/>
      <c r="U714" s="41">
        <f t="shared" si="257"/>
        <v>0</v>
      </c>
      <c r="V714" s="47"/>
      <c r="W714" s="74"/>
      <c r="X714" s="74"/>
      <c r="Y714" s="41"/>
      <c r="Z714" s="42">
        <f t="shared" si="258"/>
        <v>0</v>
      </c>
      <c r="AA714" s="16"/>
      <c r="AB714" s="17"/>
      <c r="AC714" s="41"/>
      <c r="AD714" s="42">
        <f t="shared" si="259"/>
        <v>0</v>
      </c>
      <c r="AE714" s="42"/>
      <c r="AF714" s="75">
        <f ca="1">Table1[[#This Row],[Column33]]*Table1[[#This Row],[Column10]]</f>
        <v>0</v>
      </c>
      <c r="AG714" s="42">
        <f t="shared" ca="1" si="260"/>
        <v>0</v>
      </c>
      <c r="AH714" s="73"/>
    </row>
    <row r="715" spans="1:34" s="5" customFormat="1" ht="47.25" customHeight="1">
      <c r="A715" s="71"/>
      <c r="B715" s="43"/>
      <c r="C715" s="43" t="s">
        <v>347</v>
      </c>
      <c r="D715" s="35" t="s">
        <v>494</v>
      </c>
      <c r="E715" s="35" t="s">
        <v>300</v>
      </c>
      <c r="F715" s="35" t="s">
        <v>336</v>
      </c>
      <c r="G715" s="35"/>
      <c r="H715" s="104">
        <v>1</v>
      </c>
      <c r="I715" s="104">
        <v>2431.8000000000002</v>
      </c>
      <c r="J715" s="35">
        <f t="shared" si="251"/>
        <v>2431.8000000000002</v>
      </c>
      <c r="K715" s="41">
        <f t="shared" si="252"/>
        <v>2431.8000000000002</v>
      </c>
      <c r="L715" s="42">
        <v>1</v>
      </c>
      <c r="M715" s="41">
        <f t="shared" si="253"/>
        <v>2431.8000000000002</v>
      </c>
      <c r="N715" s="42">
        <v>1</v>
      </c>
      <c r="O715" s="41">
        <f t="shared" si="254"/>
        <v>2431.8000000000002</v>
      </c>
      <c r="P715" s="42">
        <v>1</v>
      </c>
      <c r="Q715" s="41">
        <f t="shared" si="255"/>
        <v>486.36000000000007</v>
      </c>
      <c r="R715" s="42">
        <v>0.2</v>
      </c>
      <c r="S715" s="41">
        <f t="shared" si="256"/>
        <v>0</v>
      </c>
      <c r="T715" s="42"/>
      <c r="U715" s="41">
        <f t="shared" si="257"/>
        <v>0</v>
      </c>
      <c r="V715" s="47"/>
      <c r="W715" s="74"/>
      <c r="X715" s="74"/>
      <c r="Y715" s="41"/>
      <c r="Z715" s="42">
        <f t="shared" si="258"/>
        <v>0</v>
      </c>
      <c r="AA715" s="16"/>
      <c r="AB715" s="17"/>
      <c r="AC715" s="41"/>
      <c r="AD715" s="42">
        <f t="shared" si="259"/>
        <v>0</v>
      </c>
      <c r="AE715" s="42"/>
      <c r="AF715" s="75">
        <f ca="1">Table1[[#This Row],[Column33]]*Table1[[#This Row],[Column10]]</f>
        <v>0</v>
      </c>
      <c r="AG715" s="42">
        <f t="shared" ca="1" si="260"/>
        <v>0</v>
      </c>
      <c r="AH715" s="73"/>
    </row>
    <row r="716" spans="1:34" s="5" customFormat="1" ht="47.25" customHeight="1">
      <c r="A716" s="71"/>
      <c r="B716" s="43"/>
      <c r="C716" s="43" t="s">
        <v>347</v>
      </c>
      <c r="D716" s="35" t="s">
        <v>494</v>
      </c>
      <c r="E716" s="35" t="s">
        <v>301</v>
      </c>
      <c r="F716" s="35" t="s">
        <v>336</v>
      </c>
      <c r="G716" s="35"/>
      <c r="H716" s="104">
        <v>1</v>
      </c>
      <c r="I716" s="104">
        <v>2426.1999999999998</v>
      </c>
      <c r="J716" s="35">
        <f t="shared" si="251"/>
        <v>2426.1999999999998</v>
      </c>
      <c r="K716" s="41">
        <f t="shared" si="252"/>
        <v>2426.1999999999998</v>
      </c>
      <c r="L716" s="42">
        <v>1</v>
      </c>
      <c r="M716" s="41">
        <f t="shared" si="253"/>
        <v>2426.1999999999998</v>
      </c>
      <c r="N716" s="42">
        <v>1</v>
      </c>
      <c r="O716" s="41">
        <f t="shared" si="254"/>
        <v>2426.1999999999998</v>
      </c>
      <c r="P716" s="42">
        <v>1</v>
      </c>
      <c r="Q716" s="41">
        <f t="shared" si="255"/>
        <v>485.24</v>
      </c>
      <c r="R716" s="42">
        <v>0.2</v>
      </c>
      <c r="S716" s="41">
        <f t="shared" si="256"/>
        <v>0</v>
      </c>
      <c r="T716" s="42"/>
      <c r="U716" s="41">
        <f t="shared" si="257"/>
        <v>0</v>
      </c>
      <c r="V716" s="47"/>
      <c r="W716" s="74"/>
      <c r="X716" s="74"/>
      <c r="Y716" s="41"/>
      <c r="Z716" s="42">
        <f t="shared" si="258"/>
        <v>0</v>
      </c>
      <c r="AA716" s="16"/>
      <c r="AB716" s="17"/>
      <c r="AC716" s="41"/>
      <c r="AD716" s="42">
        <f t="shared" si="259"/>
        <v>0</v>
      </c>
      <c r="AE716" s="42"/>
      <c r="AF716" s="75">
        <f ca="1">Table1[[#This Row],[Column33]]*Table1[[#This Row],[Column10]]</f>
        <v>0</v>
      </c>
      <c r="AG716" s="42">
        <f t="shared" ca="1" si="260"/>
        <v>0</v>
      </c>
      <c r="AH716" s="73"/>
    </row>
    <row r="717" spans="1:34" s="5" customFormat="1" ht="47.25" customHeight="1">
      <c r="A717" s="71"/>
      <c r="B717" s="43"/>
      <c r="C717" s="43" t="s">
        <v>347</v>
      </c>
      <c r="D717" s="35" t="s">
        <v>494</v>
      </c>
      <c r="E717" s="35" t="s">
        <v>302</v>
      </c>
      <c r="F717" s="35" t="s">
        <v>336</v>
      </c>
      <c r="G717" s="35"/>
      <c r="H717" s="104">
        <v>1</v>
      </c>
      <c r="I717" s="104">
        <v>2850.2</v>
      </c>
      <c r="J717" s="35">
        <f t="shared" si="251"/>
        <v>2850.2</v>
      </c>
      <c r="K717" s="41">
        <f t="shared" si="252"/>
        <v>2850.2</v>
      </c>
      <c r="L717" s="42">
        <v>1</v>
      </c>
      <c r="M717" s="41">
        <f t="shared" si="253"/>
        <v>2850.2</v>
      </c>
      <c r="N717" s="42">
        <v>1</v>
      </c>
      <c r="O717" s="41">
        <f t="shared" si="254"/>
        <v>2850.2</v>
      </c>
      <c r="P717" s="42">
        <v>1</v>
      </c>
      <c r="Q717" s="41">
        <f t="shared" si="255"/>
        <v>570.04</v>
      </c>
      <c r="R717" s="42">
        <v>0.2</v>
      </c>
      <c r="S717" s="41">
        <f t="shared" si="256"/>
        <v>0</v>
      </c>
      <c r="T717" s="42"/>
      <c r="U717" s="41">
        <f t="shared" si="257"/>
        <v>0</v>
      </c>
      <c r="V717" s="47"/>
      <c r="W717" s="74"/>
      <c r="X717" s="74"/>
      <c r="Y717" s="41"/>
      <c r="Z717" s="42">
        <f t="shared" si="258"/>
        <v>0</v>
      </c>
      <c r="AA717" s="16"/>
      <c r="AB717" s="17"/>
      <c r="AC717" s="41"/>
      <c r="AD717" s="42">
        <f t="shared" si="259"/>
        <v>0</v>
      </c>
      <c r="AE717" s="42"/>
      <c r="AF717" s="75">
        <f ca="1">Table1[[#This Row],[Column33]]*Table1[[#This Row],[Column10]]</f>
        <v>0</v>
      </c>
      <c r="AG717" s="42">
        <f t="shared" ca="1" si="260"/>
        <v>0</v>
      </c>
      <c r="AH717" s="73"/>
    </row>
    <row r="718" spans="1:34" s="5" customFormat="1" ht="47.25" customHeight="1">
      <c r="A718" s="71"/>
      <c r="B718" s="43"/>
      <c r="C718" s="43" t="s">
        <v>347</v>
      </c>
      <c r="D718" s="35" t="s">
        <v>494</v>
      </c>
      <c r="E718" s="35" t="s">
        <v>303</v>
      </c>
      <c r="F718" s="35" t="s">
        <v>336</v>
      </c>
      <c r="G718" s="35"/>
      <c r="H718" s="104">
        <v>1</v>
      </c>
      <c r="I718" s="104">
        <v>2891.6</v>
      </c>
      <c r="J718" s="35">
        <f t="shared" si="251"/>
        <v>2891.6</v>
      </c>
      <c r="K718" s="41">
        <f t="shared" si="252"/>
        <v>2891.6</v>
      </c>
      <c r="L718" s="42">
        <v>1</v>
      </c>
      <c r="M718" s="41">
        <f t="shared" si="253"/>
        <v>2891.6</v>
      </c>
      <c r="N718" s="42">
        <v>1</v>
      </c>
      <c r="O718" s="41">
        <f t="shared" si="254"/>
        <v>2891.6</v>
      </c>
      <c r="P718" s="42">
        <v>1</v>
      </c>
      <c r="Q718" s="41">
        <f t="shared" si="255"/>
        <v>578.32000000000005</v>
      </c>
      <c r="R718" s="42">
        <v>0.2</v>
      </c>
      <c r="S718" s="41">
        <f t="shared" si="256"/>
        <v>0</v>
      </c>
      <c r="T718" s="42"/>
      <c r="U718" s="41">
        <f t="shared" si="257"/>
        <v>0</v>
      </c>
      <c r="V718" s="47"/>
      <c r="W718" s="74"/>
      <c r="X718" s="74"/>
      <c r="Y718" s="41"/>
      <c r="Z718" s="42">
        <f t="shared" si="258"/>
        <v>0</v>
      </c>
      <c r="AA718" s="16"/>
      <c r="AB718" s="17"/>
      <c r="AC718" s="41"/>
      <c r="AD718" s="42">
        <f t="shared" si="259"/>
        <v>0</v>
      </c>
      <c r="AE718" s="42"/>
      <c r="AF718" s="75">
        <f ca="1">Table1[[#This Row],[Column33]]*Table1[[#This Row],[Column10]]</f>
        <v>0</v>
      </c>
      <c r="AG718" s="42">
        <f t="shared" ca="1" si="260"/>
        <v>0</v>
      </c>
      <c r="AH718" s="73"/>
    </row>
    <row r="719" spans="1:34" s="5" customFormat="1" ht="47.25" customHeight="1">
      <c r="A719" s="71"/>
      <c r="B719" s="43"/>
      <c r="C719" s="43" t="s">
        <v>347</v>
      </c>
      <c r="D719" s="35" t="s">
        <v>494</v>
      </c>
      <c r="E719" s="35" t="s">
        <v>304</v>
      </c>
      <c r="F719" s="35" t="s">
        <v>336</v>
      </c>
      <c r="G719" s="35"/>
      <c r="H719" s="104">
        <v>1</v>
      </c>
      <c r="I719" s="104">
        <v>2754.7</v>
      </c>
      <c r="J719" s="35">
        <f t="shared" si="251"/>
        <v>2754.7</v>
      </c>
      <c r="K719" s="41">
        <f t="shared" si="252"/>
        <v>2754.7</v>
      </c>
      <c r="L719" s="42">
        <v>1</v>
      </c>
      <c r="M719" s="41">
        <f t="shared" si="253"/>
        <v>2754.7</v>
      </c>
      <c r="N719" s="42">
        <v>1</v>
      </c>
      <c r="O719" s="41">
        <f t="shared" si="254"/>
        <v>2754.7</v>
      </c>
      <c r="P719" s="42">
        <v>1</v>
      </c>
      <c r="Q719" s="41">
        <f t="shared" si="255"/>
        <v>550.93999999999994</v>
      </c>
      <c r="R719" s="42">
        <v>0.2</v>
      </c>
      <c r="S719" s="41">
        <f t="shared" si="256"/>
        <v>0</v>
      </c>
      <c r="T719" s="42"/>
      <c r="U719" s="41">
        <f t="shared" si="257"/>
        <v>0</v>
      </c>
      <c r="V719" s="47"/>
      <c r="W719" s="74"/>
      <c r="X719" s="74"/>
      <c r="Y719" s="41"/>
      <c r="Z719" s="42">
        <f t="shared" si="258"/>
        <v>0</v>
      </c>
      <c r="AA719" s="16"/>
      <c r="AB719" s="17"/>
      <c r="AC719" s="41"/>
      <c r="AD719" s="42">
        <f t="shared" si="259"/>
        <v>0</v>
      </c>
      <c r="AE719" s="42"/>
      <c r="AF719" s="75">
        <f ca="1">Table1[[#This Row],[Column33]]*Table1[[#This Row],[Column10]]</f>
        <v>0</v>
      </c>
      <c r="AG719" s="42">
        <f t="shared" ca="1" si="260"/>
        <v>0</v>
      </c>
      <c r="AH719" s="73"/>
    </row>
    <row r="720" spans="1:34" s="5" customFormat="1" ht="47.25" customHeight="1">
      <c r="A720" s="71"/>
      <c r="B720" s="43"/>
      <c r="C720" s="43" t="s">
        <v>347</v>
      </c>
      <c r="D720" s="35" t="s">
        <v>494</v>
      </c>
      <c r="E720" s="35" t="s">
        <v>305</v>
      </c>
      <c r="F720" s="35" t="s">
        <v>336</v>
      </c>
      <c r="G720" s="35"/>
      <c r="H720" s="104">
        <v>1</v>
      </c>
      <c r="I720" s="104">
        <v>2852.3</v>
      </c>
      <c r="J720" s="35">
        <f t="shared" si="251"/>
        <v>2852.3</v>
      </c>
      <c r="K720" s="41">
        <f t="shared" si="252"/>
        <v>2852.3</v>
      </c>
      <c r="L720" s="42">
        <v>1</v>
      </c>
      <c r="M720" s="41">
        <f t="shared" si="253"/>
        <v>2852.3</v>
      </c>
      <c r="N720" s="42">
        <v>1</v>
      </c>
      <c r="O720" s="41">
        <f t="shared" si="254"/>
        <v>2852.3</v>
      </c>
      <c r="P720" s="42">
        <v>1</v>
      </c>
      <c r="Q720" s="41">
        <f t="shared" si="255"/>
        <v>570.46</v>
      </c>
      <c r="R720" s="42">
        <v>0.2</v>
      </c>
      <c r="S720" s="41">
        <f t="shared" si="256"/>
        <v>0</v>
      </c>
      <c r="T720" s="42"/>
      <c r="U720" s="41">
        <f t="shared" si="257"/>
        <v>0</v>
      </c>
      <c r="V720" s="47"/>
      <c r="W720" s="74"/>
      <c r="X720" s="74"/>
      <c r="Y720" s="41"/>
      <c r="Z720" s="42">
        <f t="shared" si="258"/>
        <v>0</v>
      </c>
      <c r="AA720" s="16"/>
      <c r="AB720" s="17"/>
      <c r="AC720" s="41"/>
      <c r="AD720" s="42">
        <f t="shared" si="259"/>
        <v>0</v>
      </c>
      <c r="AE720" s="42"/>
      <c r="AF720" s="75">
        <f ca="1">Table1[[#This Row],[Column33]]*Table1[[#This Row],[Column10]]</f>
        <v>0</v>
      </c>
      <c r="AG720" s="42">
        <f t="shared" ca="1" si="260"/>
        <v>0</v>
      </c>
      <c r="AH720" s="73"/>
    </row>
    <row r="721" spans="1:34" s="5" customFormat="1" ht="47.25" customHeight="1">
      <c r="A721" s="71"/>
      <c r="B721" s="43"/>
      <c r="C721" s="43" t="s">
        <v>347</v>
      </c>
      <c r="D721" s="35" t="s">
        <v>494</v>
      </c>
      <c r="E721" s="35" t="s">
        <v>531</v>
      </c>
      <c r="F721" s="35" t="s">
        <v>336</v>
      </c>
      <c r="G721" s="35"/>
      <c r="H721" s="104">
        <v>1</v>
      </c>
      <c r="I721" s="104">
        <v>2831</v>
      </c>
      <c r="J721" s="35">
        <f t="shared" si="251"/>
        <v>2831</v>
      </c>
      <c r="K721" s="41">
        <f t="shared" si="252"/>
        <v>2831</v>
      </c>
      <c r="L721" s="42">
        <v>1</v>
      </c>
      <c r="M721" s="41">
        <f t="shared" si="253"/>
        <v>2831</v>
      </c>
      <c r="N721" s="42">
        <v>1</v>
      </c>
      <c r="O721" s="41">
        <f t="shared" si="254"/>
        <v>2831</v>
      </c>
      <c r="P721" s="42">
        <v>1</v>
      </c>
      <c r="Q721" s="41">
        <f t="shared" si="255"/>
        <v>566.20000000000005</v>
      </c>
      <c r="R721" s="42">
        <v>0.2</v>
      </c>
      <c r="S721" s="41">
        <f t="shared" si="256"/>
        <v>0</v>
      </c>
      <c r="T721" s="42"/>
      <c r="U721" s="41">
        <f t="shared" si="257"/>
        <v>0</v>
      </c>
      <c r="V721" s="47"/>
      <c r="W721" s="74"/>
      <c r="X721" s="74"/>
      <c r="Y721" s="41"/>
      <c r="Z721" s="42">
        <f t="shared" si="258"/>
        <v>0</v>
      </c>
      <c r="AA721" s="16"/>
      <c r="AB721" s="17"/>
      <c r="AC721" s="41"/>
      <c r="AD721" s="42">
        <f t="shared" si="259"/>
        <v>0</v>
      </c>
      <c r="AE721" s="42"/>
      <c r="AF721" s="75">
        <f ca="1">Table1[[#This Row],[Column33]]*Table1[[#This Row],[Column10]]</f>
        <v>0</v>
      </c>
      <c r="AG721" s="42">
        <f t="shared" ca="1" si="260"/>
        <v>0</v>
      </c>
      <c r="AH721" s="73"/>
    </row>
    <row r="722" spans="1:34" s="5" customFormat="1" ht="47.25" customHeight="1">
      <c r="A722" s="71"/>
      <c r="B722" s="43"/>
      <c r="C722" s="43" t="s">
        <v>347</v>
      </c>
      <c r="D722" s="35" t="s">
        <v>494</v>
      </c>
      <c r="E722" s="35" t="s">
        <v>532</v>
      </c>
      <c r="F722" s="35" t="s">
        <v>336</v>
      </c>
      <c r="G722" s="35"/>
      <c r="H722" s="104">
        <v>1</v>
      </c>
      <c r="I722" s="104">
        <v>2818.3</v>
      </c>
      <c r="J722" s="35">
        <f t="shared" si="251"/>
        <v>2818.3</v>
      </c>
      <c r="K722" s="41">
        <f t="shared" si="252"/>
        <v>2818.3</v>
      </c>
      <c r="L722" s="42">
        <v>1</v>
      </c>
      <c r="M722" s="41">
        <f t="shared" si="253"/>
        <v>2818.3</v>
      </c>
      <c r="N722" s="42">
        <v>1</v>
      </c>
      <c r="O722" s="41">
        <f t="shared" si="254"/>
        <v>2818.3</v>
      </c>
      <c r="P722" s="42">
        <v>1</v>
      </c>
      <c r="Q722" s="41">
        <f t="shared" si="255"/>
        <v>563.66000000000008</v>
      </c>
      <c r="R722" s="42">
        <v>0.2</v>
      </c>
      <c r="S722" s="41">
        <f t="shared" si="256"/>
        <v>0</v>
      </c>
      <c r="T722" s="42"/>
      <c r="U722" s="41">
        <f t="shared" si="257"/>
        <v>0</v>
      </c>
      <c r="V722" s="47"/>
      <c r="W722" s="74"/>
      <c r="X722" s="74"/>
      <c r="Y722" s="41"/>
      <c r="Z722" s="42">
        <f t="shared" si="258"/>
        <v>0</v>
      </c>
      <c r="AA722" s="16"/>
      <c r="AB722" s="17"/>
      <c r="AC722" s="41"/>
      <c r="AD722" s="42">
        <f t="shared" si="259"/>
        <v>0</v>
      </c>
      <c r="AE722" s="42"/>
      <c r="AF722" s="75">
        <f ca="1">Table1[[#This Row],[Column33]]*Table1[[#This Row],[Column10]]</f>
        <v>0</v>
      </c>
      <c r="AG722" s="42">
        <f t="shared" ca="1" si="260"/>
        <v>0</v>
      </c>
      <c r="AH722" s="73"/>
    </row>
    <row r="723" spans="1:34" s="5" customFormat="1" ht="47.25" customHeight="1">
      <c r="A723" s="71"/>
      <c r="B723" s="43"/>
      <c r="C723" s="43" t="s">
        <v>347</v>
      </c>
      <c r="D723" s="35" t="s">
        <v>494</v>
      </c>
      <c r="E723" s="35" t="s">
        <v>533</v>
      </c>
      <c r="F723" s="35" t="s">
        <v>336</v>
      </c>
      <c r="G723" s="35"/>
      <c r="H723" s="104">
        <v>1</v>
      </c>
      <c r="I723" s="104">
        <v>2796.2</v>
      </c>
      <c r="J723" s="35">
        <f t="shared" si="251"/>
        <v>2796.2</v>
      </c>
      <c r="K723" s="41">
        <f t="shared" si="252"/>
        <v>2796.2</v>
      </c>
      <c r="L723" s="42">
        <v>1</v>
      </c>
      <c r="M723" s="41">
        <f t="shared" si="253"/>
        <v>2796.2</v>
      </c>
      <c r="N723" s="42">
        <v>1</v>
      </c>
      <c r="O723" s="41">
        <f t="shared" si="254"/>
        <v>2796.2</v>
      </c>
      <c r="P723" s="42">
        <v>1</v>
      </c>
      <c r="Q723" s="41">
        <f t="shared" si="255"/>
        <v>559.24</v>
      </c>
      <c r="R723" s="42">
        <v>0.2</v>
      </c>
      <c r="S723" s="41">
        <f t="shared" si="256"/>
        <v>0</v>
      </c>
      <c r="T723" s="42"/>
      <c r="U723" s="41">
        <f t="shared" si="257"/>
        <v>0</v>
      </c>
      <c r="V723" s="47"/>
      <c r="W723" s="74"/>
      <c r="X723" s="74"/>
      <c r="Y723" s="41"/>
      <c r="Z723" s="42">
        <f t="shared" si="258"/>
        <v>0</v>
      </c>
      <c r="AA723" s="16"/>
      <c r="AB723" s="17"/>
      <c r="AC723" s="41"/>
      <c r="AD723" s="42">
        <f t="shared" si="259"/>
        <v>0</v>
      </c>
      <c r="AE723" s="42"/>
      <c r="AF723" s="75">
        <f ca="1">Table1[[#This Row],[Column33]]*Table1[[#This Row],[Column10]]</f>
        <v>0</v>
      </c>
      <c r="AG723" s="42">
        <f t="shared" ca="1" si="260"/>
        <v>0</v>
      </c>
      <c r="AH723" s="73"/>
    </row>
    <row r="724" spans="1:34" s="5" customFormat="1" ht="47.25" customHeight="1">
      <c r="A724" s="71"/>
      <c r="B724" s="43"/>
      <c r="C724" s="43" t="s">
        <v>347</v>
      </c>
      <c r="D724" s="35" t="s">
        <v>494</v>
      </c>
      <c r="E724" s="35" t="s">
        <v>534</v>
      </c>
      <c r="F724" s="35" t="s">
        <v>336</v>
      </c>
      <c r="G724" s="35"/>
      <c r="H724" s="104">
        <v>1</v>
      </c>
      <c r="I724" s="104">
        <v>2790.6</v>
      </c>
      <c r="J724" s="35">
        <f t="shared" si="251"/>
        <v>2790.6</v>
      </c>
      <c r="K724" s="41">
        <f t="shared" si="252"/>
        <v>2790.6</v>
      </c>
      <c r="L724" s="42">
        <v>1</v>
      </c>
      <c r="M724" s="41">
        <f t="shared" si="253"/>
        <v>2790.6</v>
      </c>
      <c r="N724" s="42">
        <v>1</v>
      </c>
      <c r="O724" s="41">
        <f t="shared" si="254"/>
        <v>2790.6</v>
      </c>
      <c r="P724" s="42">
        <v>1</v>
      </c>
      <c r="Q724" s="41">
        <f t="shared" si="255"/>
        <v>558.12</v>
      </c>
      <c r="R724" s="42">
        <v>0.2</v>
      </c>
      <c r="S724" s="41">
        <f t="shared" si="256"/>
        <v>0</v>
      </c>
      <c r="T724" s="42"/>
      <c r="U724" s="41">
        <f t="shared" si="257"/>
        <v>0</v>
      </c>
      <c r="V724" s="47"/>
      <c r="W724" s="74"/>
      <c r="X724" s="74"/>
      <c r="Y724" s="41"/>
      <c r="Z724" s="42">
        <f t="shared" si="258"/>
        <v>0</v>
      </c>
      <c r="AA724" s="16"/>
      <c r="AB724" s="17"/>
      <c r="AC724" s="41"/>
      <c r="AD724" s="42">
        <f t="shared" si="259"/>
        <v>0</v>
      </c>
      <c r="AE724" s="42"/>
      <c r="AF724" s="75">
        <f ca="1">Table1[[#This Row],[Column33]]*Table1[[#This Row],[Column10]]</f>
        <v>0</v>
      </c>
      <c r="AG724" s="42">
        <f t="shared" ca="1" si="260"/>
        <v>0</v>
      </c>
      <c r="AH724" s="73"/>
    </row>
    <row r="725" spans="1:34" s="5" customFormat="1" ht="47.25" customHeight="1">
      <c r="A725" s="71"/>
      <c r="B725" s="43"/>
      <c r="C725" s="43" t="s">
        <v>215</v>
      </c>
      <c r="D725" s="35" t="s">
        <v>494</v>
      </c>
      <c r="E725" s="35" t="s">
        <v>91</v>
      </c>
      <c r="F725" s="35" t="s">
        <v>95</v>
      </c>
      <c r="G725" s="35"/>
      <c r="H725" s="104">
        <v>2</v>
      </c>
      <c r="I725" s="104">
        <v>45</v>
      </c>
      <c r="J725" s="35">
        <f t="shared" si="251"/>
        <v>90</v>
      </c>
      <c r="K725" s="41">
        <f t="shared" si="252"/>
        <v>90</v>
      </c>
      <c r="L725" s="42">
        <v>1</v>
      </c>
      <c r="M725" s="41">
        <f t="shared" si="253"/>
        <v>90</v>
      </c>
      <c r="N725" s="42">
        <v>1</v>
      </c>
      <c r="O725" s="41">
        <f t="shared" si="254"/>
        <v>90</v>
      </c>
      <c r="P725" s="42">
        <v>1</v>
      </c>
      <c r="Q725" s="41">
        <f t="shared" si="255"/>
        <v>18</v>
      </c>
      <c r="R725" s="42">
        <v>0.2</v>
      </c>
      <c r="S725" s="41">
        <f t="shared" si="256"/>
        <v>0</v>
      </c>
      <c r="T725" s="42"/>
      <c r="U725" s="41">
        <f t="shared" si="257"/>
        <v>0</v>
      </c>
      <c r="V725" s="47"/>
      <c r="W725" s="74"/>
      <c r="X725" s="74"/>
      <c r="Y725" s="41"/>
      <c r="Z725" s="42">
        <f t="shared" si="258"/>
        <v>0</v>
      </c>
      <c r="AA725" s="16"/>
      <c r="AB725" s="17"/>
      <c r="AC725" s="41"/>
      <c r="AD725" s="42">
        <f t="shared" si="259"/>
        <v>0</v>
      </c>
      <c r="AE725" s="42"/>
      <c r="AF725" s="75">
        <f ca="1">Table1[[#This Row],[Column33]]*Table1[[#This Row],[Column10]]</f>
        <v>0</v>
      </c>
      <c r="AG725" s="42">
        <f t="shared" ca="1" si="260"/>
        <v>0</v>
      </c>
      <c r="AH725" s="73"/>
    </row>
    <row r="726" spans="1:34" s="5" customFormat="1" ht="47.25" customHeight="1">
      <c r="A726" s="71"/>
      <c r="B726" s="43"/>
      <c r="C726" s="43" t="s">
        <v>215</v>
      </c>
      <c r="D726" s="35" t="s">
        <v>494</v>
      </c>
      <c r="E726" s="35" t="s">
        <v>92</v>
      </c>
      <c r="F726" s="35" t="s">
        <v>95</v>
      </c>
      <c r="G726" s="35"/>
      <c r="H726" s="104">
        <v>4</v>
      </c>
      <c r="I726" s="104">
        <v>92.2</v>
      </c>
      <c r="J726" s="35">
        <f t="shared" si="251"/>
        <v>368.8</v>
      </c>
      <c r="K726" s="41">
        <f t="shared" si="252"/>
        <v>368.8</v>
      </c>
      <c r="L726" s="42">
        <v>1</v>
      </c>
      <c r="M726" s="41">
        <f t="shared" si="253"/>
        <v>368.8</v>
      </c>
      <c r="N726" s="42">
        <v>1</v>
      </c>
      <c r="O726" s="41">
        <f t="shared" si="254"/>
        <v>368.8</v>
      </c>
      <c r="P726" s="42">
        <v>1</v>
      </c>
      <c r="Q726" s="41">
        <f t="shared" si="255"/>
        <v>73.760000000000005</v>
      </c>
      <c r="R726" s="42">
        <v>0.2</v>
      </c>
      <c r="S726" s="41">
        <f t="shared" si="256"/>
        <v>0</v>
      </c>
      <c r="T726" s="42"/>
      <c r="U726" s="41">
        <f t="shared" si="257"/>
        <v>0</v>
      </c>
      <c r="V726" s="47"/>
      <c r="W726" s="74"/>
      <c r="X726" s="74"/>
      <c r="Y726" s="41"/>
      <c r="Z726" s="42">
        <f t="shared" ref="Z726:Z757" si="261">Y726/J726</f>
        <v>0</v>
      </c>
      <c r="AA726" s="16"/>
      <c r="AB726" s="17"/>
      <c r="AC726" s="41"/>
      <c r="AD726" s="42">
        <f t="shared" ref="AD726:AD757" si="262">AC726/J726</f>
        <v>0</v>
      </c>
      <c r="AE726" s="42"/>
      <c r="AF726" s="75">
        <f ca="1">Table1[[#This Row],[Column33]]*Table1[[#This Row],[Column10]]</f>
        <v>0</v>
      </c>
      <c r="AG726" s="42">
        <f t="shared" ref="AG726:AG757" ca="1" si="263">AF726/J726</f>
        <v>0</v>
      </c>
      <c r="AH726" s="73"/>
    </row>
    <row r="727" spans="1:34" s="5" customFormat="1" ht="47.25" customHeight="1">
      <c r="A727" s="71"/>
      <c r="B727" s="43"/>
      <c r="C727" s="43" t="s">
        <v>215</v>
      </c>
      <c r="D727" s="35" t="s">
        <v>494</v>
      </c>
      <c r="E727" s="35" t="s">
        <v>185</v>
      </c>
      <c r="F727" s="35" t="s">
        <v>95</v>
      </c>
      <c r="G727" s="35"/>
      <c r="H727" s="104">
        <v>1</v>
      </c>
      <c r="I727" s="104">
        <v>93.3</v>
      </c>
      <c r="J727" s="35">
        <f t="shared" si="251"/>
        <v>93.3</v>
      </c>
      <c r="K727" s="41">
        <f t="shared" si="252"/>
        <v>93.3</v>
      </c>
      <c r="L727" s="42">
        <v>1</v>
      </c>
      <c r="M727" s="41">
        <f t="shared" si="253"/>
        <v>93.3</v>
      </c>
      <c r="N727" s="42">
        <v>1</v>
      </c>
      <c r="O727" s="41">
        <f t="shared" si="254"/>
        <v>93.3</v>
      </c>
      <c r="P727" s="42">
        <v>1</v>
      </c>
      <c r="Q727" s="41">
        <f t="shared" si="255"/>
        <v>18.66</v>
      </c>
      <c r="R727" s="42">
        <v>0.2</v>
      </c>
      <c r="S727" s="41">
        <f t="shared" si="256"/>
        <v>0</v>
      </c>
      <c r="T727" s="42"/>
      <c r="U727" s="41">
        <f t="shared" si="257"/>
        <v>0</v>
      </c>
      <c r="V727" s="47"/>
      <c r="W727" s="74"/>
      <c r="X727" s="74"/>
      <c r="Y727" s="41"/>
      <c r="Z727" s="42">
        <f t="shared" si="261"/>
        <v>0</v>
      </c>
      <c r="AA727" s="16"/>
      <c r="AB727" s="17"/>
      <c r="AC727" s="41"/>
      <c r="AD727" s="42">
        <f t="shared" si="262"/>
        <v>0</v>
      </c>
      <c r="AE727" s="42"/>
      <c r="AF727" s="75">
        <f ca="1">Table1[[#This Row],[Column33]]*Table1[[#This Row],[Column10]]</f>
        <v>0</v>
      </c>
      <c r="AG727" s="42">
        <f t="shared" ca="1" si="263"/>
        <v>0</v>
      </c>
      <c r="AH727" s="73"/>
    </row>
    <row r="728" spans="1:34" s="5" customFormat="1" ht="47.25" customHeight="1">
      <c r="A728" s="71"/>
      <c r="B728" s="43"/>
      <c r="C728" s="43" t="s">
        <v>215</v>
      </c>
      <c r="D728" s="35" t="s">
        <v>494</v>
      </c>
      <c r="E728" s="35" t="s">
        <v>186</v>
      </c>
      <c r="F728" s="35" t="s">
        <v>95</v>
      </c>
      <c r="G728" s="35"/>
      <c r="H728" s="104">
        <v>2</v>
      </c>
      <c r="I728" s="104">
        <v>86.9</v>
      </c>
      <c r="J728" s="35">
        <f t="shared" si="251"/>
        <v>173.8</v>
      </c>
      <c r="K728" s="41">
        <f t="shared" si="252"/>
        <v>173.8</v>
      </c>
      <c r="L728" s="42">
        <v>1</v>
      </c>
      <c r="M728" s="41">
        <f t="shared" si="253"/>
        <v>173.8</v>
      </c>
      <c r="N728" s="42">
        <v>1</v>
      </c>
      <c r="O728" s="41">
        <f t="shared" si="254"/>
        <v>173.8</v>
      </c>
      <c r="P728" s="42">
        <v>1</v>
      </c>
      <c r="Q728" s="41">
        <f t="shared" si="255"/>
        <v>34.760000000000005</v>
      </c>
      <c r="R728" s="42">
        <v>0.2</v>
      </c>
      <c r="S728" s="41">
        <f t="shared" si="256"/>
        <v>0</v>
      </c>
      <c r="T728" s="42"/>
      <c r="U728" s="41">
        <f t="shared" si="257"/>
        <v>0</v>
      </c>
      <c r="V728" s="47"/>
      <c r="W728" s="74"/>
      <c r="X728" s="74"/>
      <c r="Y728" s="41"/>
      <c r="Z728" s="42">
        <f t="shared" si="261"/>
        <v>0</v>
      </c>
      <c r="AA728" s="16"/>
      <c r="AB728" s="17"/>
      <c r="AC728" s="41"/>
      <c r="AD728" s="42">
        <f t="shared" si="262"/>
        <v>0</v>
      </c>
      <c r="AE728" s="42"/>
      <c r="AF728" s="75">
        <f ca="1">Table1[[#This Row],[Column33]]*Table1[[#This Row],[Column10]]</f>
        <v>0</v>
      </c>
      <c r="AG728" s="42">
        <f t="shared" ca="1" si="263"/>
        <v>0</v>
      </c>
      <c r="AH728" s="73"/>
    </row>
    <row r="729" spans="1:34" s="5" customFormat="1" ht="47.25" customHeight="1">
      <c r="A729" s="71"/>
      <c r="B729" s="43"/>
      <c r="C729" s="43" t="s">
        <v>215</v>
      </c>
      <c r="D729" s="35" t="s">
        <v>494</v>
      </c>
      <c r="E729" s="35" t="s">
        <v>187</v>
      </c>
      <c r="F729" s="35" t="s">
        <v>95</v>
      </c>
      <c r="G729" s="35"/>
      <c r="H729" s="104">
        <v>1</v>
      </c>
      <c r="I729" s="104">
        <v>86.2</v>
      </c>
      <c r="J729" s="35">
        <f t="shared" si="251"/>
        <v>86.2</v>
      </c>
      <c r="K729" s="41">
        <f t="shared" si="252"/>
        <v>86.2</v>
      </c>
      <c r="L729" s="42">
        <v>1</v>
      </c>
      <c r="M729" s="41">
        <f t="shared" si="253"/>
        <v>86.2</v>
      </c>
      <c r="N729" s="42">
        <v>1</v>
      </c>
      <c r="O729" s="41">
        <f t="shared" si="254"/>
        <v>86.2</v>
      </c>
      <c r="P729" s="42">
        <v>1</v>
      </c>
      <c r="Q729" s="41">
        <f t="shared" si="255"/>
        <v>17.240000000000002</v>
      </c>
      <c r="R729" s="42">
        <v>0.2</v>
      </c>
      <c r="S729" s="41">
        <f t="shared" si="256"/>
        <v>0</v>
      </c>
      <c r="T729" s="42"/>
      <c r="U729" s="41">
        <f t="shared" si="257"/>
        <v>0</v>
      </c>
      <c r="V729" s="47"/>
      <c r="W729" s="74"/>
      <c r="X729" s="74"/>
      <c r="Y729" s="41"/>
      <c r="Z729" s="42">
        <f t="shared" si="261"/>
        <v>0</v>
      </c>
      <c r="AA729" s="16"/>
      <c r="AB729" s="17"/>
      <c r="AC729" s="41"/>
      <c r="AD729" s="42">
        <f t="shared" si="262"/>
        <v>0</v>
      </c>
      <c r="AE729" s="42"/>
      <c r="AF729" s="75">
        <f ca="1">Table1[[#This Row],[Column33]]*Table1[[#This Row],[Column10]]</f>
        <v>0</v>
      </c>
      <c r="AG729" s="42">
        <f t="shared" ca="1" si="263"/>
        <v>0</v>
      </c>
      <c r="AH729" s="73"/>
    </row>
    <row r="730" spans="1:34" s="5" customFormat="1" ht="47.25" customHeight="1">
      <c r="A730" s="71"/>
      <c r="B730" s="43"/>
      <c r="C730" s="43" t="s">
        <v>348</v>
      </c>
      <c r="D730" s="35" t="s">
        <v>494</v>
      </c>
      <c r="E730" s="35" t="s">
        <v>188</v>
      </c>
      <c r="F730" s="35" t="s">
        <v>95</v>
      </c>
      <c r="G730" s="35"/>
      <c r="H730" s="104">
        <v>1</v>
      </c>
      <c r="I730" s="104">
        <v>21.5</v>
      </c>
      <c r="J730" s="35">
        <f t="shared" si="251"/>
        <v>21.5</v>
      </c>
      <c r="K730" s="41">
        <f t="shared" si="252"/>
        <v>21.5</v>
      </c>
      <c r="L730" s="42">
        <v>1</v>
      </c>
      <c r="M730" s="41">
        <f t="shared" si="253"/>
        <v>21.5</v>
      </c>
      <c r="N730" s="42">
        <v>1</v>
      </c>
      <c r="O730" s="41">
        <f t="shared" si="254"/>
        <v>21.5</v>
      </c>
      <c r="P730" s="42">
        <v>1</v>
      </c>
      <c r="Q730" s="41">
        <f t="shared" si="255"/>
        <v>4.3</v>
      </c>
      <c r="R730" s="42">
        <v>0.2</v>
      </c>
      <c r="S730" s="41">
        <f t="shared" si="256"/>
        <v>0</v>
      </c>
      <c r="T730" s="42"/>
      <c r="U730" s="41">
        <f t="shared" si="257"/>
        <v>0</v>
      </c>
      <c r="V730" s="47"/>
      <c r="W730" s="74"/>
      <c r="X730" s="74"/>
      <c r="Y730" s="41"/>
      <c r="Z730" s="42">
        <f t="shared" si="261"/>
        <v>0</v>
      </c>
      <c r="AA730" s="16"/>
      <c r="AB730" s="17"/>
      <c r="AC730" s="41"/>
      <c r="AD730" s="42">
        <f t="shared" si="262"/>
        <v>0</v>
      </c>
      <c r="AE730" s="42"/>
      <c r="AF730" s="75">
        <f ca="1">Table1[[#This Row],[Column33]]*Table1[[#This Row],[Column10]]</f>
        <v>0</v>
      </c>
      <c r="AG730" s="42">
        <f t="shared" ca="1" si="263"/>
        <v>0</v>
      </c>
      <c r="AH730" s="73"/>
    </row>
    <row r="731" spans="1:34" s="5" customFormat="1" ht="47.25" customHeight="1">
      <c r="A731" s="71"/>
      <c r="B731" s="43"/>
      <c r="C731" s="43" t="s">
        <v>348</v>
      </c>
      <c r="D731" s="35" t="s">
        <v>494</v>
      </c>
      <c r="E731" s="35" t="s">
        <v>189</v>
      </c>
      <c r="F731" s="35" t="s">
        <v>95</v>
      </c>
      <c r="G731" s="35"/>
      <c r="H731" s="104">
        <v>1</v>
      </c>
      <c r="I731" s="104">
        <v>24.1</v>
      </c>
      <c r="J731" s="35">
        <f t="shared" si="251"/>
        <v>24.1</v>
      </c>
      <c r="K731" s="41">
        <f t="shared" si="252"/>
        <v>24.1</v>
      </c>
      <c r="L731" s="42">
        <v>1</v>
      </c>
      <c r="M731" s="41">
        <f t="shared" si="253"/>
        <v>24.1</v>
      </c>
      <c r="N731" s="42">
        <v>1</v>
      </c>
      <c r="O731" s="41">
        <f t="shared" si="254"/>
        <v>24.1</v>
      </c>
      <c r="P731" s="42">
        <v>1</v>
      </c>
      <c r="Q731" s="41">
        <f t="shared" si="255"/>
        <v>4.82</v>
      </c>
      <c r="R731" s="42">
        <v>0.2</v>
      </c>
      <c r="S731" s="41">
        <f t="shared" si="256"/>
        <v>0</v>
      </c>
      <c r="T731" s="42"/>
      <c r="U731" s="41">
        <f t="shared" si="257"/>
        <v>0</v>
      </c>
      <c r="V731" s="47"/>
      <c r="W731" s="74"/>
      <c r="X731" s="74"/>
      <c r="Y731" s="41"/>
      <c r="Z731" s="42">
        <f t="shared" si="261"/>
        <v>0</v>
      </c>
      <c r="AA731" s="16"/>
      <c r="AB731" s="17"/>
      <c r="AC731" s="41"/>
      <c r="AD731" s="42">
        <f t="shared" si="262"/>
        <v>0</v>
      </c>
      <c r="AE731" s="42"/>
      <c r="AF731" s="75">
        <f ca="1">Table1[[#This Row],[Column33]]*Table1[[#This Row],[Column10]]</f>
        <v>0</v>
      </c>
      <c r="AG731" s="42">
        <f t="shared" ca="1" si="263"/>
        <v>0</v>
      </c>
      <c r="AH731" s="73"/>
    </row>
    <row r="732" spans="1:34" s="5" customFormat="1" ht="47.25" customHeight="1">
      <c r="A732" s="71"/>
      <c r="B732" s="43"/>
      <c r="C732" s="43" t="s">
        <v>348</v>
      </c>
      <c r="D732" s="35" t="s">
        <v>494</v>
      </c>
      <c r="E732" s="35" t="s">
        <v>190</v>
      </c>
      <c r="F732" s="35" t="s">
        <v>95</v>
      </c>
      <c r="G732" s="35"/>
      <c r="H732" s="104">
        <v>1</v>
      </c>
      <c r="I732" s="104">
        <v>21.3</v>
      </c>
      <c r="J732" s="35">
        <f t="shared" si="251"/>
        <v>21.3</v>
      </c>
      <c r="K732" s="41">
        <f t="shared" si="252"/>
        <v>21.3</v>
      </c>
      <c r="L732" s="42">
        <v>1</v>
      </c>
      <c r="M732" s="41">
        <f t="shared" si="253"/>
        <v>21.3</v>
      </c>
      <c r="N732" s="42">
        <v>1</v>
      </c>
      <c r="O732" s="41">
        <f t="shared" si="254"/>
        <v>21.3</v>
      </c>
      <c r="P732" s="42">
        <v>1</v>
      </c>
      <c r="Q732" s="41">
        <f t="shared" si="255"/>
        <v>4.2600000000000007</v>
      </c>
      <c r="R732" s="42">
        <v>0.2</v>
      </c>
      <c r="S732" s="41">
        <f t="shared" si="256"/>
        <v>0</v>
      </c>
      <c r="T732" s="42"/>
      <c r="U732" s="41">
        <f t="shared" si="257"/>
        <v>0</v>
      </c>
      <c r="V732" s="47"/>
      <c r="W732" s="74"/>
      <c r="X732" s="74"/>
      <c r="Y732" s="41"/>
      <c r="Z732" s="42">
        <f t="shared" si="261"/>
        <v>0</v>
      </c>
      <c r="AA732" s="16"/>
      <c r="AB732" s="17"/>
      <c r="AC732" s="41"/>
      <c r="AD732" s="42">
        <f t="shared" si="262"/>
        <v>0</v>
      </c>
      <c r="AE732" s="42"/>
      <c r="AF732" s="75">
        <f ca="1">Table1[[#This Row],[Column33]]*Table1[[#This Row],[Column10]]</f>
        <v>0</v>
      </c>
      <c r="AG732" s="42">
        <f t="shared" ca="1" si="263"/>
        <v>0</v>
      </c>
      <c r="AH732" s="73"/>
    </row>
    <row r="733" spans="1:34" s="5" customFormat="1" ht="47.25" customHeight="1">
      <c r="A733" s="71"/>
      <c r="B733" s="43"/>
      <c r="C733" s="43" t="s">
        <v>348</v>
      </c>
      <c r="D733" s="35" t="s">
        <v>494</v>
      </c>
      <c r="E733" s="35" t="s">
        <v>191</v>
      </c>
      <c r="F733" s="35" t="s">
        <v>95</v>
      </c>
      <c r="G733" s="35"/>
      <c r="H733" s="104">
        <v>1</v>
      </c>
      <c r="I733" s="104">
        <v>42.5</v>
      </c>
      <c r="J733" s="35">
        <f t="shared" si="251"/>
        <v>42.5</v>
      </c>
      <c r="K733" s="41">
        <f t="shared" si="252"/>
        <v>42.5</v>
      </c>
      <c r="L733" s="42">
        <v>1</v>
      </c>
      <c r="M733" s="41">
        <f t="shared" si="253"/>
        <v>42.5</v>
      </c>
      <c r="N733" s="42">
        <v>1</v>
      </c>
      <c r="O733" s="41">
        <f t="shared" si="254"/>
        <v>42.5</v>
      </c>
      <c r="P733" s="42">
        <v>1</v>
      </c>
      <c r="Q733" s="41">
        <f t="shared" si="255"/>
        <v>8.5</v>
      </c>
      <c r="R733" s="42">
        <v>0.2</v>
      </c>
      <c r="S733" s="41">
        <f t="shared" si="256"/>
        <v>0</v>
      </c>
      <c r="T733" s="42"/>
      <c r="U733" s="41">
        <f t="shared" si="257"/>
        <v>0</v>
      </c>
      <c r="V733" s="47"/>
      <c r="W733" s="74"/>
      <c r="X733" s="74"/>
      <c r="Y733" s="41"/>
      <c r="Z733" s="42">
        <f t="shared" si="261"/>
        <v>0</v>
      </c>
      <c r="AA733" s="16"/>
      <c r="AB733" s="17"/>
      <c r="AC733" s="41"/>
      <c r="AD733" s="42">
        <f t="shared" si="262"/>
        <v>0</v>
      </c>
      <c r="AE733" s="42"/>
      <c r="AF733" s="75">
        <f ca="1">Table1[[#This Row],[Column33]]*Table1[[#This Row],[Column10]]</f>
        <v>0</v>
      </c>
      <c r="AG733" s="42">
        <f t="shared" ca="1" si="263"/>
        <v>0</v>
      </c>
      <c r="AH733" s="73"/>
    </row>
    <row r="734" spans="1:34" s="5" customFormat="1" ht="47.25" customHeight="1">
      <c r="A734" s="71"/>
      <c r="B734" s="43"/>
      <c r="C734" s="43" t="s">
        <v>470</v>
      </c>
      <c r="D734" s="35" t="s">
        <v>494</v>
      </c>
      <c r="E734" s="35" t="s">
        <v>384</v>
      </c>
      <c r="F734" s="35" t="s">
        <v>464</v>
      </c>
      <c r="G734" s="35"/>
      <c r="H734" s="104">
        <v>2</v>
      </c>
      <c r="I734" s="104">
        <v>6.4</v>
      </c>
      <c r="J734" s="35">
        <f t="shared" si="251"/>
        <v>12.8</v>
      </c>
      <c r="K734" s="41">
        <f t="shared" si="252"/>
        <v>12.8</v>
      </c>
      <c r="L734" s="42">
        <v>1</v>
      </c>
      <c r="M734" s="41">
        <f t="shared" si="253"/>
        <v>12.8</v>
      </c>
      <c r="N734" s="42">
        <v>1</v>
      </c>
      <c r="O734" s="41">
        <f t="shared" si="254"/>
        <v>12.8</v>
      </c>
      <c r="P734" s="42">
        <v>1</v>
      </c>
      <c r="Q734" s="41">
        <f t="shared" si="255"/>
        <v>2.5600000000000005</v>
      </c>
      <c r="R734" s="42">
        <v>0.2</v>
      </c>
      <c r="S734" s="41">
        <f t="shared" si="256"/>
        <v>0</v>
      </c>
      <c r="T734" s="42"/>
      <c r="U734" s="41">
        <f t="shared" si="257"/>
        <v>0</v>
      </c>
      <c r="V734" s="47"/>
      <c r="W734" s="74"/>
      <c r="X734" s="74"/>
      <c r="Y734" s="41"/>
      <c r="Z734" s="42">
        <f t="shared" si="261"/>
        <v>0</v>
      </c>
      <c r="AA734" s="16"/>
      <c r="AB734" s="17"/>
      <c r="AC734" s="41"/>
      <c r="AD734" s="42">
        <f t="shared" si="262"/>
        <v>0</v>
      </c>
      <c r="AE734" s="42"/>
      <c r="AF734" s="75">
        <f ca="1">Table1[[#This Row],[Column33]]*Table1[[#This Row],[Column10]]</f>
        <v>0</v>
      </c>
      <c r="AG734" s="42">
        <f t="shared" ca="1" si="263"/>
        <v>0</v>
      </c>
      <c r="AH734" s="73"/>
    </row>
    <row r="735" spans="1:34" s="5" customFormat="1" ht="47.25" customHeight="1">
      <c r="A735" s="71"/>
      <c r="B735" s="43"/>
      <c r="C735" s="43" t="s">
        <v>470</v>
      </c>
      <c r="D735" s="35" t="s">
        <v>494</v>
      </c>
      <c r="E735" s="35" t="s">
        <v>385</v>
      </c>
      <c r="F735" s="35" t="s">
        <v>464</v>
      </c>
      <c r="G735" s="35"/>
      <c r="H735" s="104">
        <v>2</v>
      </c>
      <c r="I735" s="104">
        <v>6.4</v>
      </c>
      <c r="J735" s="35">
        <f t="shared" si="251"/>
        <v>12.8</v>
      </c>
      <c r="K735" s="41">
        <f t="shared" si="252"/>
        <v>12.8</v>
      </c>
      <c r="L735" s="42">
        <v>1</v>
      </c>
      <c r="M735" s="41">
        <f t="shared" si="253"/>
        <v>12.8</v>
      </c>
      <c r="N735" s="42">
        <v>1</v>
      </c>
      <c r="O735" s="41">
        <f t="shared" si="254"/>
        <v>12.8</v>
      </c>
      <c r="P735" s="42">
        <v>1</v>
      </c>
      <c r="Q735" s="41">
        <f t="shared" si="255"/>
        <v>2.5600000000000005</v>
      </c>
      <c r="R735" s="42">
        <v>0.2</v>
      </c>
      <c r="S735" s="41">
        <f t="shared" si="256"/>
        <v>0</v>
      </c>
      <c r="T735" s="42"/>
      <c r="U735" s="41">
        <f t="shared" si="257"/>
        <v>0</v>
      </c>
      <c r="V735" s="47"/>
      <c r="W735" s="74"/>
      <c r="X735" s="74"/>
      <c r="Y735" s="41"/>
      <c r="Z735" s="42">
        <f t="shared" si="261"/>
        <v>0</v>
      </c>
      <c r="AA735" s="16"/>
      <c r="AB735" s="17"/>
      <c r="AC735" s="41"/>
      <c r="AD735" s="42">
        <f t="shared" si="262"/>
        <v>0</v>
      </c>
      <c r="AE735" s="42"/>
      <c r="AF735" s="75">
        <f ca="1">Table1[[#This Row],[Column33]]*Table1[[#This Row],[Column10]]</f>
        <v>0</v>
      </c>
      <c r="AG735" s="42">
        <f t="shared" ca="1" si="263"/>
        <v>0</v>
      </c>
      <c r="AH735" s="73"/>
    </row>
    <row r="736" spans="1:34" s="5" customFormat="1" ht="47.25" customHeight="1">
      <c r="A736" s="71"/>
      <c r="B736" s="43"/>
      <c r="C736" s="43" t="s">
        <v>470</v>
      </c>
      <c r="D736" s="35" t="s">
        <v>494</v>
      </c>
      <c r="E736" s="35" t="s">
        <v>386</v>
      </c>
      <c r="F736" s="35" t="s">
        <v>464</v>
      </c>
      <c r="G736" s="35"/>
      <c r="H736" s="104">
        <v>2</v>
      </c>
      <c r="I736" s="104">
        <v>6.5</v>
      </c>
      <c r="J736" s="35">
        <f t="shared" si="251"/>
        <v>13</v>
      </c>
      <c r="K736" s="41">
        <f t="shared" si="252"/>
        <v>13</v>
      </c>
      <c r="L736" s="42">
        <v>1</v>
      </c>
      <c r="M736" s="41">
        <f t="shared" si="253"/>
        <v>13</v>
      </c>
      <c r="N736" s="42">
        <v>1</v>
      </c>
      <c r="O736" s="41">
        <f t="shared" si="254"/>
        <v>13</v>
      </c>
      <c r="P736" s="42">
        <v>1</v>
      </c>
      <c r="Q736" s="41">
        <f t="shared" si="255"/>
        <v>2.6</v>
      </c>
      <c r="R736" s="42">
        <v>0.2</v>
      </c>
      <c r="S736" s="41">
        <f t="shared" si="256"/>
        <v>0</v>
      </c>
      <c r="T736" s="42"/>
      <c r="U736" s="41">
        <f t="shared" si="257"/>
        <v>0</v>
      </c>
      <c r="V736" s="47"/>
      <c r="W736" s="74"/>
      <c r="X736" s="74"/>
      <c r="Y736" s="41"/>
      <c r="Z736" s="42">
        <f t="shared" si="261"/>
        <v>0</v>
      </c>
      <c r="AA736" s="16"/>
      <c r="AB736" s="17"/>
      <c r="AC736" s="41"/>
      <c r="AD736" s="42">
        <f t="shared" si="262"/>
        <v>0</v>
      </c>
      <c r="AE736" s="42"/>
      <c r="AF736" s="75">
        <f ca="1">Table1[[#This Row],[Column33]]*Table1[[#This Row],[Column10]]</f>
        <v>0</v>
      </c>
      <c r="AG736" s="42">
        <f t="shared" ca="1" si="263"/>
        <v>0</v>
      </c>
      <c r="AH736" s="73"/>
    </row>
    <row r="737" spans="1:34" s="5" customFormat="1" ht="47.25" customHeight="1">
      <c r="A737" s="71"/>
      <c r="B737" s="43"/>
      <c r="C737" s="43" t="s">
        <v>470</v>
      </c>
      <c r="D737" s="35" t="s">
        <v>494</v>
      </c>
      <c r="E737" s="35" t="s">
        <v>387</v>
      </c>
      <c r="F737" s="35" t="s">
        <v>464</v>
      </c>
      <c r="G737" s="35"/>
      <c r="H737" s="104">
        <v>2</v>
      </c>
      <c r="I737" s="104">
        <v>6.5</v>
      </c>
      <c r="J737" s="35">
        <f t="shared" si="251"/>
        <v>13</v>
      </c>
      <c r="K737" s="41">
        <f t="shared" si="252"/>
        <v>13</v>
      </c>
      <c r="L737" s="42">
        <v>1</v>
      </c>
      <c r="M737" s="41">
        <f t="shared" si="253"/>
        <v>13</v>
      </c>
      <c r="N737" s="42">
        <v>1</v>
      </c>
      <c r="O737" s="41">
        <f t="shared" si="254"/>
        <v>13</v>
      </c>
      <c r="P737" s="42">
        <v>1</v>
      </c>
      <c r="Q737" s="41">
        <f t="shared" si="255"/>
        <v>2.6</v>
      </c>
      <c r="R737" s="42">
        <v>0.2</v>
      </c>
      <c r="S737" s="41">
        <f t="shared" si="256"/>
        <v>0</v>
      </c>
      <c r="T737" s="42"/>
      <c r="U737" s="41">
        <f t="shared" si="257"/>
        <v>0</v>
      </c>
      <c r="V737" s="47"/>
      <c r="W737" s="74"/>
      <c r="X737" s="74"/>
      <c r="Y737" s="41"/>
      <c r="Z737" s="42">
        <f t="shared" si="261"/>
        <v>0</v>
      </c>
      <c r="AA737" s="16"/>
      <c r="AB737" s="17"/>
      <c r="AC737" s="41"/>
      <c r="AD737" s="42">
        <f t="shared" si="262"/>
        <v>0</v>
      </c>
      <c r="AE737" s="42"/>
      <c r="AF737" s="75">
        <f ca="1">Table1[[#This Row],[Column33]]*Table1[[#This Row],[Column10]]</f>
        <v>0</v>
      </c>
      <c r="AG737" s="42">
        <f t="shared" ca="1" si="263"/>
        <v>0</v>
      </c>
      <c r="AH737" s="73"/>
    </row>
    <row r="738" spans="1:34" s="5" customFormat="1" ht="47.25" customHeight="1">
      <c r="A738" s="71"/>
      <c r="B738" s="43"/>
      <c r="C738" s="43" t="s">
        <v>470</v>
      </c>
      <c r="D738" s="35" t="s">
        <v>494</v>
      </c>
      <c r="E738" s="35" t="s">
        <v>388</v>
      </c>
      <c r="F738" s="35" t="s">
        <v>464</v>
      </c>
      <c r="G738" s="35"/>
      <c r="H738" s="104">
        <v>3</v>
      </c>
      <c r="I738" s="104">
        <v>7.1</v>
      </c>
      <c r="J738" s="35">
        <f t="shared" si="251"/>
        <v>21.299999999999997</v>
      </c>
      <c r="K738" s="41">
        <f t="shared" si="252"/>
        <v>21.299999999999997</v>
      </c>
      <c r="L738" s="42">
        <v>1</v>
      </c>
      <c r="M738" s="41">
        <f t="shared" si="253"/>
        <v>21.299999999999997</v>
      </c>
      <c r="N738" s="42">
        <v>1</v>
      </c>
      <c r="O738" s="41">
        <f t="shared" si="254"/>
        <v>21.299999999999997</v>
      </c>
      <c r="P738" s="42">
        <v>1</v>
      </c>
      <c r="Q738" s="41">
        <f t="shared" si="255"/>
        <v>4.26</v>
      </c>
      <c r="R738" s="42">
        <v>0.2</v>
      </c>
      <c r="S738" s="41">
        <f t="shared" si="256"/>
        <v>0</v>
      </c>
      <c r="T738" s="42"/>
      <c r="U738" s="41">
        <f t="shared" si="257"/>
        <v>0</v>
      </c>
      <c r="V738" s="47"/>
      <c r="W738" s="74"/>
      <c r="X738" s="74"/>
      <c r="Y738" s="41"/>
      <c r="Z738" s="42">
        <f t="shared" si="261"/>
        <v>0</v>
      </c>
      <c r="AA738" s="16"/>
      <c r="AB738" s="17"/>
      <c r="AC738" s="41"/>
      <c r="AD738" s="42">
        <f t="shared" si="262"/>
        <v>0</v>
      </c>
      <c r="AE738" s="42"/>
      <c r="AF738" s="75">
        <f ca="1">Table1[[#This Row],[Column33]]*Table1[[#This Row],[Column10]]</f>
        <v>0</v>
      </c>
      <c r="AG738" s="42">
        <f t="shared" ca="1" si="263"/>
        <v>0</v>
      </c>
      <c r="AH738" s="73"/>
    </row>
    <row r="739" spans="1:34" s="5" customFormat="1" ht="47.25" customHeight="1">
      <c r="A739" s="71"/>
      <c r="B739" s="43"/>
      <c r="C739" s="43" t="s">
        <v>470</v>
      </c>
      <c r="D739" s="35" t="s">
        <v>494</v>
      </c>
      <c r="E739" s="35" t="s">
        <v>389</v>
      </c>
      <c r="F739" s="35" t="s">
        <v>464</v>
      </c>
      <c r="G739" s="35"/>
      <c r="H739" s="104">
        <v>3</v>
      </c>
      <c r="I739" s="104">
        <v>7.1</v>
      </c>
      <c r="J739" s="35">
        <f t="shared" si="251"/>
        <v>21.299999999999997</v>
      </c>
      <c r="K739" s="41">
        <f t="shared" si="252"/>
        <v>21.299999999999997</v>
      </c>
      <c r="L739" s="42">
        <v>1</v>
      </c>
      <c r="M739" s="41">
        <f t="shared" si="253"/>
        <v>21.299999999999997</v>
      </c>
      <c r="N739" s="42">
        <v>1</v>
      </c>
      <c r="O739" s="41">
        <f t="shared" si="254"/>
        <v>21.299999999999997</v>
      </c>
      <c r="P739" s="42">
        <v>1</v>
      </c>
      <c r="Q739" s="41">
        <f t="shared" si="255"/>
        <v>4.26</v>
      </c>
      <c r="R739" s="42">
        <v>0.2</v>
      </c>
      <c r="S739" s="41">
        <f t="shared" si="256"/>
        <v>0</v>
      </c>
      <c r="T739" s="42"/>
      <c r="U739" s="41">
        <f t="shared" si="257"/>
        <v>0</v>
      </c>
      <c r="V739" s="47"/>
      <c r="W739" s="74"/>
      <c r="X739" s="74"/>
      <c r="Y739" s="41"/>
      <c r="Z739" s="42">
        <f t="shared" si="261"/>
        <v>0</v>
      </c>
      <c r="AA739" s="16"/>
      <c r="AB739" s="17"/>
      <c r="AC739" s="41"/>
      <c r="AD739" s="42">
        <f t="shared" si="262"/>
        <v>0</v>
      </c>
      <c r="AE739" s="42"/>
      <c r="AF739" s="75">
        <f ca="1">Table1[[#This Row],[Column33]]*Table1[[#This Row],[Column10]]</f>
        <v>0</v>
      </c>
      <c r="AG739" s="42">
        <f t="shared" ca="1" si="263"/>
        <v>0</v>
      </c>
      <c r="AH739" s="73"/>
    </row>
    <row r="740" spans="1:34" s="5" customFormat="1" ht="47.25" customHeight="1">
      <c r="A740" s="71"/>
      <c r="B740" s="43"/>
      <c r="C740" s="43" t="s">
        <v>470</v>
      </c>
      <c r="D740" s="35" t="s">
        <v>494</v>
      </c>
      <c r="E740" s="35" t="s">
        <v>535</v>
      </c>
      <c r="F740" s="35" t="s">
        <v>464</v>
      </c>
      <c r="G740" s="35"/>
      <c r="H740" s="104">
        <v>2</v>
      </c>
      <c r="I740" s="104">
        <v>7</v>
      </c>
      <c r="J740" s="35">
        <f t="shared" si="251"/>
        <v>14</v>
      </c>
      <c r="K740" s="41">
        <f t="shared" si="252"/>
        <v>14</v>
      </c>
      <c r="L740" s="42">
        <v>1</v>
      </c>
      <c r="M740" s="41">
        <f t="shared" si="253"/>
        <v>14</v>
      </c>
      <c r="N740" s="42">
        <v>1</v>
      </c>
      <c r="O740" s="41">
        <f t="shared" si="254"/>
        <v>14</v>
      </c>
      <c r="P740" s="42">
        <v>1</v>
      </c>
      <c r="Q740" s="41">
        <f t="shared" si="255"/>
        <v>2.8000000000000003</v>
      </c>
      <c r="R740" s="42">
        <v>0.2</v>
      </c>
      <c r="S740" s="41">
        <f t="shared" si="256"/>
        <v>0</v>
      </c>
      <c r="T740" s="42"/>
      <c r="U740" s="41">
        <f t="shared" si="257"/>
        <v>0</v>
      </c>
      <c r="V740" s="47"/>
      <c r="W740" s="74"/>
      <c r="X740" s="74"/>
      <c r="Y740" s="41"/>
      <c r="Z740" s="42">
        <f t="shared" si="261"/>
        <v>0</v>
      </c>
      <c r="AA740" s="16"/>
      <c r="AB740" s="17"/>
      <c r="AC740" s="41"/>
      <c r="AD740" s="42">
        <f t="shared" si="262"/>
        <v>0</v>
      </c>
      <c r="AE740" s="42"/>
      <c r="AF740" s="75">
        <f ca="1">Table1[[#This Row],[Column33]]*Table1[[#This Row],[Column10]]</f>
        <v>0</v>
      </c>
      <c r="AG740" s="42">
        <f t="shared" ca="1" si="263"/>
        <v>0</v>
      </c>
      <c r="AH740" s="73"/>
    </row>
    <row r="741" spans="1:34" s="5" customFormat="1" ht="47.25" customHeight="1">
      <c r="A741" s="71"/>
      <c r="B741" s="43"/>
      <c r="C741" s="43" t="s">
        <v>470</v>
      </c>
      <c r="D741" s="35" t="s">
        <v>494</v>
      </c>
      <c r="E741" s="35" t="s">
        <v>536</v>
      </c>
      <c r="F741" s="35" t="s">
        <v>464</v>
      </c>
      <c r="G741" s="35"/>
      <c r="H741" s="104">
        <v>1</v>
      </c>
      <c r="I741" s="104">
        <v>7</v>
      </c>
      <c r="J741" s="35">
        <f t="shared" si="251"/>
        <v>7</v>
      </c>
      <c r="K741" s="41">
        <f t="shared" si="252"/>
        <v>7</v>
      </c>
      <c r="L741" s="42">
        <v>1</v>
      </c>
      <c r="M741" s="41">
        <f t="shared" si="253"/>
        <v>7</v>
      </c>
      <c r="N741" s="42">
        <v>1</v>
      </c>
      <c r="O741" s="41">
        <f t="shared" si="254"/>
        <v>7</v>
      </c>
      <c r="P741" s="42">
        <v>1</v>
      </c>
      <c r="Q741" s="41">
        <f t="shared" si="255"/>
        <v>1.4000000000000001</v>
      </c>
      <c r="R741" s="42">
        <v>0.2</v>
      </c>
      <c r="S741" s="41">
        <f t="shared" si="256"/>
        <v>0</v>
      </c>
      <c r="T741" s="42"/>
      <c r="U741" s="41">
        <f t="shared" si="257"/>
        <v>0</v>
      </c>
      <c r="V741" s="47"/>
      <c r="W741" s="74"/>
      <c r="X741" s="74"/>
      <c r="Y741" s="41"/>
      <c r="Z741" s="42">
        <f t="shared" si="261"/>
        <v>0</v>
      </c>
      <c r="AA741" s="16"/>
      <c r="AB741" s="17"/>
      <c r="AC741" s="41"/>
      <c r="AD741" s="42">
        <f t="shared" si="262"/>
        <v>0</v>
      </c>
      <c r="AE741" s="42"/>
      <c r="AF741" s="75">
        <f ca="1">Table1[[#This Row],[Column33]]*Table1[[#This Row],[Column10]]</f>
        <v>0</v>
      </c>
      <c r="AG741" s="42">
        <f t="shared" ca="1" si="263"/>
        <v>0</v>
      </c>
      <c r="AH741" s="73"/>
    </row>
    <row r="742" spans="1:34" s="5" customFormat="1" ht="47.25" customHeight="1">
      <c r="A742" s="71"/>
      <c r="B742" s="43"/>
      <c r="C742" s="43" t="s">
        <v>470</v>
      </c>
      <c r="D742" s="35" t="s">
        <v>494</v>
      </c>
      <c r="E742" s="35" t="s">
        <v>537</v>
      </c>
      <c r="F742" s="35" t="s">
        <v>464</v>
      </c>
      <c r="G742" s="35"/>
      <c r="H742" s="104">
        <v>2</v>
      </c>
      <c r="I742" s="104">
        <v>6.6</v>
      </c>
      <c r="J742" s="35">
        <f t="shared" si="251"/>
        <v>13.2</v>
      </c>
      <c r="K742" s="41">
        <f t="shared" si="252"/>
        <v>13.2</v>
      </c>
      <c r="L742" s="42">
        <v>1</v>
      </c>
      <c r="M742" s="41">
        <f t="shared" si="253"/>
        <v>13.2</v>
      </c>
      <c r="N742" s="42">
        <v>1</v>
      </c>
      <c r="O742" s="41">
        <f t="shared" si="254"/>
        <v>13.2</v>
      </c>
      <c r="P742" s="42">
        <v>1</v>
      </c>
      <c r="Q742" s="41">
        <f t="shared" si="255"/>
        <v>2.64</v>
      </c>
      <c r="R742" s="42">
        <v>0.2</v>
      </c>
      <c r="S742" s="41">
        <f t="shared" si="256"/>
        <v>0</v>
      </c>
      <c r="T742" s="42"/>
      <c r="U742" s="41">
        <f t="shared" si="257"/>
        <v>0</v>
      </c>
      <c r="V742" s="47"/>
      <c r="W742" s="74"/>
      <c r="X742" s="74"/>
      <c r="Y742" s="41"/>
      <c r="Z742" s="42">
        <f t="shared" si="261"/>
        <v>0</v>
      </c>
      <c r="AA742" s="16"/>
      <c r="AB742" s="17"/>
      <c r="AC742" s="41"/>
      <c r="AD742" s="42">
        <f t="shared" si="262"/>
        <v>0</v>
      </c>
      <c r="AE742" s="42"/>
      <c r="AF742" s="75">
        <f ca="1">Table1[[#This Row],[Column33]]*Table1[[#This Row],[Column10]]</f>
        <v>0</v>
      </c>
      <c r="AG742" s="42">
        <f t="shared" ca="1" si="263"/>
        <v>0</v>
      </c>
      <c r="AH742" s="73"/>
    </row>
    <row r="743" spans="1:34" s="5" customFormat="1" ht="47.25" customHeight="1">
      <c r="A743" s="71"/>
      <c r="B743" s="43"/>
      <c r="C743" s="43" t="s">
        <v>470</v>
      </c>
      <c r="D743" s="35" t="s">
        <v>494</v>
      </c>
      <c r="E743" s="35" t="s">
        <v>538</v>
      </c>
      <c r="F743" s="35" t="s">
        <v>464</v>
      </c>
      <c r="G743" s="35"/>
      <c r="H743" s="104">
        <v>2</v>
      </c>
      <c r="I743" s="104">
        <v>6.6</v>
      </c>
      <c r="J743" s="35">
        <f t="shared" si="251"/>
        <v>13.2</v>
      </c>
      <c r="K743" s="41">
        <f t="shared" si="252"/>
        <v>13.2</v>
      </c>
      <c r="L743" s="42">
        <v>1</v>
      </c>
      <c r="M743" s="41">
        <f t="shared" si="253"/>
        <v>13.2</v>
      </c>
      <c r="N743" s="42">
        <v>1</v>
      </c>
      <c r="O743" s="41">
        <f t="shared" si="254"/>
        <v>13.2</v>
      </c>
      <c r="P743" s="42">
        <v>1</v>
      </c>
      <c r="Q743" s="41">
        <f t="shared" si="255"/>
        <v>2.64</v>
      </c>
      <c r="R743" s="42">
        <v>0.2</v>
      </c>
      <c r="S743" s="41">
        <f t="shared" si="256"/>
        <v>0</v>
      </c>
      <c r="T743" s="42"/>
      <c r="U743" s="41">
        <f t="shared" si="257"/>
        <v>0</v>
      </c>
      <c r="V743" s="47"/>
      <c r="W743" s="74"/>
      <c r="X743" s="74"/>
      <c r="Y743" s="41"/>
      <c r="Z743" s="42">
        <f t="shared" si="261"/>
        <v>0</v>
      </c>
      <c r="AA743" s="16"/>
      <c r="AB743" s="17"/>
      <c r="AC743" s="41"/>
      <c r="AD743" s="42">
        <f t="shared" si="262"/>
        <v>0</v>
      </c>
      <c r="AE743" s="42"/>
      <c r="AF743" s="75">
        <f ca="1">Table1[[#This Row],[Column33]]*Table1[[#This Row],[Column10]]</f>
        <v>0</v>
      </c>
      <c r="AG743" s="42">
        <f t="shared" ca="1" si="263"/>
        <v>0</v>
      </c>
      <c r="AH743" s="73"/>
    </row>
    <row r="744" spans="1:34" s="5" customFormat="1" ht="47.25" customHeight="1">
      <c r="A744" s="71"/>
      <c r="B744" s="43"/>
      <c r="C744" s="43" t="s">
        <v>350</v>
      </c>
      <c r="D744" s="35" t="s">
        <v>494</v>
      </c>
      <c r="E744" s="35" t="s">
        <v>317</v>
      </c>
      <c r="F744" s="35" t="s">
        <v>338</v>
      </c>
      <c r="G744" s="35"/>
      <c r="H744" s="104">
        <v>1</v>
      </c>
      <c r="I744" s="104">
        <v>94.7</v>
      </c>
      <c r="J744" s="35">
        <f t="shared" si="251"/>
        <v>94.7</v>
      </c>
      <c r="K744" s="41">
        <f t="shared" si="252"/>
        <v>94.7</v>
      </c>
      <c r="L744" s="42">
        <v>1</v>
      </c>
      <c r="M744" s="41">
        <f t="shared" si="253"/>
        <v>94.7</v>
      </c>
      <c r="N744" s="42">
        <v>1</v>
      </c>
      <c r="O744" s="41">
        <f t="shared" si="254"/>
        <v>94.7</v>
      </c>
      <c r="P744" s="42">
        <v>1</v>
      </c>
      <c r="Q744" s="41">
        <f t="shared" si="255"/>
        <v>18.940000000000001</v>
      </c>
      <c r="R744" s="42">
        <v>0.2</v>
      </c>
      <c r="S744" s="41">
        <f t="shared" si="256"/>
        <v>0</v>
      </c>
      <c r="T744" s="42"/>
      <c r="U744" s="41">
        <f t="shared" si="257"/>
        <v>0</v>
      </c>
      <c r="V744" s="47"/>
      <c r="W744" s="74"/>
      <c r="X744" s="74"/>
      <c r="Y744" s="41"/>
      <c r="Z744" s="42">
        <f t="shared" si="261"/>
        <v>0</v>
      </c>
      <c r="AA744" s="16"/>
      <c r="AB744" s="17"/>
      <c r="AC744" s="41"/>
      <c r="AD744" s="42">
        <f t="shared" si="262"/>
        <v>0</v>
      </c>
      <c r="AE744" s="42"/>
      <c r="AF744" s="75">
        <f ca="1">Table1[[#This Row],[Column33]]*Table1[[#This Row],[Column10]]</f>
        <v>0</v>
      </c>
      <c r="AG744" s="42">
        <f t="shared" ca="1" si="263"/>
        <v>0</v>
      </c>
      <c r="AH744" s="73"/>
    </row>
    <row r="745" spans="1:34" s="5" customFormat="1" ht="47.25" customHeight="1">
      <c r="A745" s="71"/>
      <c r="B745" s="43"/>
      <c r="C745" s="43" t="s">
        <v>350</v>
      </c>
      <c r="D745" s="35" t="s">
        <v>494</v>
      </c>
      <c r="E745" s="35" t="s">
        <v>318</v>
      </c>
      <c r="F745" s="35" t="s">
        <v>338</v>
      </c>
      <c r="G745" s="35"/>
      <c r="H745" s="104">
        <v>1</v>
      </c>
      <c r="I745" s="104">
        <v>91</v>
      </c>
      <c r="J745" s="35">
        <f t="shared" si="251"/>
        <v>91</v>
      </c>
      <c r="K745" s="41">
        <f t="shared" si="252"/>
        <v>91</v>
      </c>
      <c r="L745" s="42">
        <v>1</v>
      </c>
      <c r="M745" s="41">
        <f t="shared" si="253"/>
        <v>91</v>
      </c>
      <c r="N745" s="42">
        <v>1</v>
      </c>
      <c r="O745" s="41">
        <f t="shared" si="254"/>
        <v>91</v>
      </c>
      <c r="P745" s="42">
        <v>1</v>
      </c>
      <c r="Q745" s="41">
        <f t="shared" si="255"/>
        <v>18.2</v>
      </c>
      <c r="R745" s="42">
        <v>0.2</v>
      </c>
      <c r="S745" s="41">
        <f t="shared" si="256"/>
        <v>0</v>
      </c>
      <c r="T745" s="42"/>
      <c r="U745" s="41">
        <f t="shared" si="257"/>
        <v>0</v>
      </c>
      <c r="V745" s="47"/>
      <c r="W745" s="74"/>
      <c r="X745" s="74"/>
      <c r="Y745" s="41"/>
      <c r="Z745" s="42">
        <f t="shared" si="261"/>
        <v>0</v>
      </c>
      <c r="AA745" s="16"/>
      <c r="AB745" s="17"/>
      <c r="AC745" s="41"/>
      <c r="AD745" s="42">
        <f t="shared" si="262"/>
        <v>0</v>
      </c>
      <c r="AE745" s="42"/>
      <c r="AF745" s="75">
        <f ca="1">Table1[[#This Row],[Column33]]*Table1[[#This Row],[Column10]]</f>
        <v>0</v>
      </c>
      <c r="AG745" s="42">
        <f t="shared" ca="1" si="263"/>
        <v>0</v>
      </c>
      <c r="AH745" s="73"/>
    </row>
    <row r="746" spans="1:34" s="5" customFormat="1" ht="47.25" customHeight="1">
      <c r="A746" s="71"/>
      <c r="B746" s="43"/>
      <c r="C746" s="43" t="s">
        <v>350</v>
      </c>
      <c r="D746" s="35" t="s">
        <v>494</v>
      </c>
      <c r="E746" s="35" t="s">
        <v>319</v>
      </c>
      <c r="F746" s="35" t="s">
        <v>338</v>
      </c>
      <c r="G746" s="35"/>
      <c r="H746" s="104">
        <v>1</v>
      </c>
      <c r="I746" s="104">
        <v>53.9</v>
      </c>
      <c r="J746" s="35">
        <f t="shared" si="251"/>
        <v>53.9</v>
      </c>
      <c r="K746" s="41">
        <f t="shared" si="252"/>
        <v>53.9</v>
      </c>
      <c r="L746" s="42">
        <v>1</v>
      </c>
      <c r="M746" s="41">
        <f t="shared" si="253"/>
        <v>53.9</v>
      </c>
      <c r="N746" s="42">
        <v>1</v>
      </c>
      <c r="O746" s="41">
        <f t="shared" si="254"/>
        <v>53.9</v>
      </c>
      <c r="P746" s="42">
        <v>1</v>
      </c>
      <c r="Q746" s="41">
        <f t="shared" si="255"/>
        <v>10.780000000000001</v>
      </c>
      <c r="R746" s="42">
        <v>0.2</v>
      </c>
      <c r="S746" s="41">
        <f t="shared" si="256"/>
        <v>0</v>
      </c>
      <c r="T746" s="42"/>
      <c r="U746" s="41">
        <f t="shared" si="257"/>
        <v>0</v>
      </c>
      <c r="V746" s="47"/>
      <c r="W746" s="74"/>
      <c r="X746" s="74"/>
      <c r="Y746" s="41"/>
      <c r="Z746" s="42">
        <f t="shared" si="261"/>
        <v>0</v>
      </c>
      <c r="AA746" s="16"/>
      <c r="AB746" s="17"/>
      <c r="AC746" s="41"/>
      <c r="AD746" s="42">
        <f t="shared" si="262"/>
        <v>0</v>
      </c>
      <c r="AE746" s="42"/>
      <c r="AF746" s="75">
        <f ca="1">Table1[[#This Row],[Column33]]*Table1[[#This Row],[Column10]]</f>
        <v>0</v>
      </c>
      <c r="AG746" s="42">
        <f t="shared" ca="1" si="263"/>
        <v>0</v>
      </c>
      <c r="AH746" s="73"/>
    </row>
    <row r="747" spans="1:34" s="5" customFormat="1" ht="47.25" customHeight="1">
      <c r="A747" s="71"/>
      <c r="B747" s="43"/>
      <c r="C747" s="43" t="s">
        <v>350</v>
      </c>
      <c r="D747" s="35" t="s">
        <v>494</v>
      </c>
      <c r="E747" s="35" t="s">
        <v>320</v>
      </c>
      <c r="F747" s="35" t="s">
        <v>338</v>
      </c>
      <c r="G747" s="35"/>
      <c r="H747" s="104">
        <v>1</v>
      </c>
      <c r="I747" s="104">
        <v>54.3</v>
      </c>
      <c r="J747" s="35">
        <f t="shared" si="251"/>
        <v>54.3</v>
      </c>
      <c r="K747" s="41">
        <f t="shared" si="252"/>
        <v>54.3</v>
      </c>
      <c r="L747" s="42">
        <v>1</v>
      </c>
      <c r="M747" s="41">
        <f t="shared" si="253"/>
        <v>54.3</v>
      </c>
      <c r="N747" s="42">
        <v>1</v>
      </c>
      <c r="O747" s="41">
        <f t="shared" si="254"/>
        <v>54.3</v>
      </c>
      <c r="P747" s="42">
        <v>1</v>
      </c>
      <c r="Q747" s="41">
        <f t="shared" si="255"/>
        <v>10.86</v>
      </c>
      <c r="R747" s="42">
        <v>0.2</v>
      </c>
      <c r="S747" s="41">
        <f t="shared" si="256"/>
        <v>0</v>
      </c>
      <c r="T747" s="42"/>
      <c r="U747" s="41">
        <f t="shared" si="257"/>
        <v>0</v>
      </c>
      <c r="V747" s="47"/>
      <c r="W747" s="74"/>
      <c r="X747" s="74"/>
      <c r="Y747" s="41"/>
      <c r="Z747" s="42">
        <f t="shared" si="261"/>
        <v>0</v>
      </c>
      <c r="AA747" s="16"/>
      <c r="AB747" s="17"/>
      <c r="AC747" s="41"/>
      <c r="AD747" s="42">
        <f t="shared" si="262"/>
        <v>0</v>
      </c>
      <c r="AE747" s="42"/>
      <c r="AF747" s="75">
        <f ca="1">Table1[[#This Row],[Column33]]*Table1[[#This Row],[Column10]]</f>
        <v>0</v>
      </c>
      <c r="AG747" s="42">
        <f t="shared" ca="1" si="263"/>
        <v>0</v>
      </c>
      <c r="AH747" s="73"/>
    </row>
    <row r="748" spans="1:34" s="5" customFormat="1" ht="47.25" customHeight="1">
      <c r="A748" s="71"/>
      <c r="B748" s="43"/>
      <c r="C748" s="43" t="s">
        <v>350</v>
      </c>
      <c r="D748" s="35" t="s">
        <v>494</v>
      </c>
      <c r="E748" s="35" t="s">
        <v>321</v>
      </c>
      <c r="F748" s="35" t="s">
        <v>338</v>
      </c>
      <c r="G748" s="35"/>
      <c r="H748" s="104">
        <v>1</v>
      </c>
      <c r="I748" s="104">
        <v>55</v>
      </c>
      <c r="J748" s="35">
        <f t="shared" ref="J748:J805" si="264">I748*H748</f>
        <v>55</v>
      </c>
      <c r="K748" s="41">
        <f t="shared" ref="K748:K805" si="265">L748*$J748</f>
        <v>55</v>
      </c>
      <c r="L748" s="42">
        <v>1</v>
      </c>
      <c r="M748" s="41">
        <f t="shared" ref="M748:M805" si="266">N748*$J748</f>
        <v>55</v>
      </c>
      <c r="N748" s="42">
        <v>1</v>
      </c>
      <c r="O748" s="41">
        <f t="shared" ref="O748:O805" si="267">P748*$J748</f>
        <v>55</v>
      </c>
      <c r="P748" s="42">
        <v>1</v>
      </c>
      <c r="Q748" s="41">
        <f t="shared" ref="Q748:Q805" si="268">R748*$J748</f>
        <v>11</v>
      </c>
      <c r="R748" s="42">
        <v>0.2</v>
      </c>
      <c r="S748" s="41">
        <f t="shared" ref="S748:S805" si="269">T748*$J748</f>
        <v>0</v>
      </c>
      <c r="T748" s="42"/>
      <c r="U748" s="41">
        <f t="shared" ref="U748:U805" si="270">V748*$J748</f>
        <v>0</v>
      </c>
      <c r="V748" s="47"/>
      <c r="W748" s="74"/>
      <c r="X748" s="74"/>
      <c r="Y748" s="41"/>
      <c r="Z748" s="42">
        <f t="shared" si="261"/>
        <v>0</v>
      </c>
      <c r="AA748" s="16"/>
      <c r="AB748" s="17"/>
      <c r="AC748" s="41"/>
      <c r="AD748" s="42">
        <f t="shared" si="262"/>
        <v>0</v>
      </c>
      <c r="AE748" s="42"/>
      <c r="AF748" s="75">
        <f ca="1">Table1[[#This Row],[Column33]]*Table1[[#This Row],[Column10]]</f>
        <v>0</v>
      </c>
      <c r="AG748" s="42">
        <f t="shared" ca="1" si="263"/>
        <v>0</v>
      </c>
      <c r="AH748" s="73"/>
    </row>
    <row r="749" spans="1:34" s="5" customFormat="1" ht="47.25" customHeight="1">
      <c r="A749" s="71"/>
      <c r="B749" s="43"/>
      <c r="C749" s="43" t="s">
        <v>350</v>
      </c>
      <c r="D749" s="35" t="s">
        <v>494</v>
      </c>
      <c r="E749" s="35" t="s">
        <v>322</v>
      </c>
      <c r="F749" s="35" t="s">
        <v>338</v>
      </c>
      <c r="G749" s="35"/>
      <c r="H749" s="104">
        <v>1</v>
      </c>
      <c r="I749" s="104">
        <v>53.1</v>
      </c>
      <c r="J749" s="35">
        <f t="shared" si="264"/>
        <v>53.1</v>
      </c>
      <c r="K749" s="41">
        <f t="shared" si="265"/>
        <v>53.1</v>
      </c>
      <c r="L749" s="42">
        <v>1</v>
      </c>
      <c r="M749" s="41">
        <f t="shared" si="266"/>
        <v>53.1</v>
      </c>
      <c r="N749" s="42">
        <v>1</v>
      </c>
      <c r="O749" s="41">
        <f t="shared" si="267"/>
        <v>53.1</v>
      </c>
      <c r="P749" s="42">
        <v>1</v>
      </c>
      <c r="Q749" s="41">
        <f t="shared" si="268"/>
        <v>10.620000000000001</v>
      </c>
      <c r="R749" s="42">
        <v>0.2</v>
      </c>
      <c r="S749" s="41">
        <f t="shared" si="269"/>
        <v>0</v>
      </c>
      <c r="T749" s="42"/>
      <c r="U749" s="41">
        <f t="shared" si="270"/>
        <v>0</v>
      </c>
      <c r="V749" s="47"/>
      <c r="W749" s="74"/>
      <c r="X749" s="74"/>
      <c r="Y749" s="41"/>
      <c r="Z749" s="42">
        <f t="shared" si="261"/>
        <v>0</v>
      </c>
      <c r="AA749" s="16"/>
      <c r="AB749" s="17"/>
      <c r="AC749" s="41"/>
      <c r="AD749" s="42">
        <f t="shared" si="262"/>
        <v>0</v>
      </c>
      <c r="AE749" s="42"/>
      <c r="AF749" s="75">
        <f ca="1">Table1[[#This Row],[Column33]]*Table1[[#This Row],[Column10]]</f>
        <v>0</v>
      </c>
      <c r="AG749" s="42">
        <f t="shared" ca="1" si="263"/>
        <v>0</v>
      </c>
      <c r="AH749" s="73"/>
    </row>
    <row r="750" spans="1:34" s="5" customFormat="1" ht="47.25" customHeight="1">
      <c r="A750" s="71"/>
      <c r="B750" s="43"/>
      <c r="C750" s="43" t="s">
        <v>350</v>
      </c>
      <c r="D750" s="35" t="s">
        <v>494</v>
      </c>
      <c r="E750" s="35" t="s">
        <v>323</v>
      </c>
      <c r="F750" s="35" t="s">
        <v>338</v>
      </c>
      <c r="G750" s="35"/>
      <c r="H750" s="104">
        <v>1</v>
      </c>
      <c r="I750" s="104">
        <v>91.1</v>
      </c>
      <c r="J750" s="35">
        <f t="shared" si="264"/>
        <v>91.1</v>
      </c>
      <c r="K750" s="41">
        <f t="shared" si="265"/>
        <v>91.1</v>
      </c>
      <c r="L750" s="42">
        <v>1</v>
      </c>
      <c r="M750" s="41">
        <f t="shared" si="266"/>
        <v>91.1</v>
      </c>
      <c r="N750" s="42">
        <v>1</v>
      </c>
      <c r="O750" s="41">
        <f t="shared" si="267"/>
        <v>91.1</v>
      </c>
      <c r="P750" s="42">
        <v>1</v>
      </c>
      <c r="Q750" s="41">
        <f t="shared" si="268"/>
        <v>18.22</v>
      </c>
      <c r="R750" s="42">
        <v>0.2</v>
      </c>
      <c r="S750" s="41">
        <f t="shared" si="269"/>
        <v>0</v>
      </c>
      <c r="T750" s="42"/>
      <c r="U750" s="41">
        <f t="shared" si="270"/>
        <v>0</v>
      </c>
      <c r="V750" s="47"/>
      <c r="W750" s="74"/>
      <c r="X750" s="74"/>
      <c r="Y750" s="41"/>
      <c r="Z750" s="42">
        <f t="shared" si="261"/>
        <v>0</v>
      </c>
      <c r="AA750" s="16"/>
      <c r="AB750" s="17"/>
      <c r="AC750" s="41"/>
      <c r="AD750" s="42">
        <f t="shared" si="262"/>
        <v>0</v>
      </c>
      <c r="AE750" s="42"/>
      <c r="AF750" s="75">
        <f ca="1">Table1[[#This Row],[Column33]]*Table1[[#This Row],[Column10]]</f>
        <v>0</v>
      </c>
      <c r="AG750" s="42">
        <f t="shared" ca="1" si="263"/>
        <v>0</v>
      </c>
      <c r="AH750" s="73"/>
    </row>
    <row r="751" spans="1:34" s="5" customFormat="1" ht="47.25" customHeight="1">
      <c r="A751" s="71"/>
      <c r="B751" s="43"/>
      <c r="C751" s="43" t="s">
        <v>350</v>
      </c>
      <c r="D751" s="35" t="s">
        <v>494</v>
      </c>
      <c r="E751" s="35" t="s">
        <v>324</v>
      </c>
      <c r="F751" s="35" t="s">
        <v>338</v>
      </c>
      <c r="G751" s="35"/>
      <c r="H751" s="104">
        <v>1</v>
      </c>
      <c r="I751" s="104">
        <v>70.7</v>
      </c>
      <c r="J751" s="35">
        <f t="shared" si="264"/>
        <v>70.7</v>
      </c>
      <c r="K751" s="41">
        <f t="shared" si="265"/>
        <v>70.7</v>
      </c>
      <c r="L751" s="42">
        <v>1</v>
      </c>
      <c r="M751" s="41">
        <f t="shared" si="266"/>
        <v>70.7</v>
      </c>
      <c r="N751" s="42">
        <v>1</v>
      </c>
      <c r="O751" s="41">
        <f t="shared" si="267"/>
        <v>70.7</v>
      </c>
      <c r="P751" s="42">
        <v>1</v>
      </c>
      <c r="Q751" s="41">
        <f t="shared" si="268"/>
        <v>14.14</v>
      </c>
      <c r="R751" s="42">
        <v>0.2</v>
      </c>
      <c r="S751" s="41">
        <f t="shared" si="269"/>
        <v>0</v>
      </c>
      <c r="T751" s="42"/>
      <c r="U751" s="41">
        <f t="shared" si="270"/>
        <v>0</v>
      </c>
      <c r="V751" s="47"/>
      <c r="W751" s="74"/>
      <c r="X751" s="74"/>
      <c r="Y751" s="41"/>
      <c r="Z751" s="42">
        <f t="shared" si="261"/>
        <v>0</v>
      </c>
      <c r="AA751" s="16"/>
      <c r="AB751" s="17"/>
      <c r="AC751" s="41"/>
      <c r="AD751" s="42">
        <f t="shared" si="262"/>
        <v>0</v>
      </c>
      <c r="AE751" s="42"/>
      <c r="AF751" s="75">
        <f ca="1">Table1[[#This Row],[Column33]]*Table1[[#This Row],[Column10]]</f>
        <v>0</v>
      </c>
      <c r="AG751" s="42">
        <f t="shared" ca="1" si="263"/>
        <v>0</v>
      </c>
      <c r="AH751" s="73"/>
    </row>
    <row r="752" spans="1:34" s="5" customFormat="1" ht="47.25" customHeight="1">
      <c r="A752" s="71"/>
      <c r="B752" s="43"/>
      <c r="C752" s="43" t="s">
        <v>350</v>
      </c>
      <c r="D752" s="35" t="s">
        <v>494</v>
      </c>
      <c r="E752" s="35" t="s">
        <v>325</v>
      </c>
      <c r="F752" s="35" t="s">
        <v>338</v>
      </c>
      <c r="G752" s="35"/>
      <c r="H752" s="104">
        <v>1</v>
      </c>
      <c r="I752" s="104">
        <v>63.9</v>
      </c>
      <c r="J752" s="35">
        <f t="shared" si="264"/>
        <v>63.9</v>
      </c>
      <c r="K752" s="41">
        <f t="shared" si="265"/>
        <v>63.9</v>
      </c>
      <c r="L752" s="42">
        <v>1</v>
      </c>
      <c r="M752" s="41">
        <f t="shared" si="266"/>
        <v>63.9</v>
      </c>
      <c r="N752" s="42">
        <v>1</v>
      </c>
      <c r="O752" s="41">
        <f t="shared" si="267"/>
        <v>63.9</v>
      </c>
      <c r="P752" s="42">
        <v>1</v>
      </c>
      <c r="Q752" s="41">
        <f t="shared" si="268"/>
        <v>12.780000000000001</v>
      </c>
      <c r="R752" s="42">
        <v>0.2</v>
      </c>
      <c r="S752" s="41">
        <f t="shared" si="269"/>
        <v>0</v>
      </c>
      <c r="T752" s="42"/>
      <c r="U752" s="41">
        <f t="shared" si="270"/>
        <v>0</v>
      </c>
      <c r="V752" s="47"/>
      <c r="W752" s="74"/>
      <c r="X752" s="74"/>
      <c r="Y752" s="41"/>
      <c r="Z752" s="42">
        <f t="shared" si="261"/>
        <v>0</v>
      </c>
      <c r="AA752" s="16"/>
      <c r="AB752" s="17"/>
      <c r="AC752" s="41"/>
      <c r="AD752" s="42">
        <f t="shared" si="262"/>
        <v>0</v>
      </c>
      <c r="AE752" s="42"/>
      <c r="AF752" s="75">
        <f ca="1">Table1[[#This Row],[Column33]]*Table1[[#This Row],[Column10]]</f>
        <v>0</v>
      </c>
      <c r="AG752" s="42">
        <f t="shared" ca="1" si="263"/>
        <v>0</v>
      </c>
      <c r="AH752" s="73"/>
    </row>
    <row r="753" spans="1:34" s="5" customFormat="1" ht="47.25" customHeight="1">
      <c r="A753" s="71"/>
      <c r="B753" s="43"/>
      <c r="C753" s="43" t="s">
        <v>350</v>
      </c>
      <c r="D753" s="35" t="s">
        <v>494</v>
      </c>
      <c r="E753" s="35" t="s">
        <v>326</v>
      </c>
      <c r="F753" s="35" t="s">
        <v>338</v>
      </c>
      <c r="G753" s="35"/>
      <c r="H753" s="104">
        <v>1</v>
      </c>
      <c r="I753" s="104">
        <v>57.2</v>
      </c>
      <c r="J753" s="35">
        <f t="shared" si="264"/>
        <v>57.2</v>
      </c>
      <c r="K753" s="41">
        <f t="shared" si="265"/>
        <v>57.2</v>
      </c>
      <c r="L753" s="42">
        <v>1</v>
      </c>
      <c r="M753" s="41">
        <f t="shared" si="266"/>
        <v>57.2</v>
      </c>
      <c r="N753" s="42">
        <v>1</v>
      </c>
      <c r="O753" s="41">
        <f t="shared" si="267"/>
        <v>57.2</v>
      </c>
      <c r="P753" s="42">
        <v>1</v>
      </c>
      <c r="Q753" s="41">
        <f t="shared" si="268"/>
        <v>11.440000000000001</v>
      </c>
      <c r="R753" s="42">
        <v>0.2</v>
      </c>
      <c r="S753" s="41">
        <f t="shared" si="269"/>
        <v>0</v>
      </c>
      <c r="T753" s="42"/>
      <c r="U753" s="41">
        <f t="shared" si="270"/>
        <v>0</v>
      </c>
      <c r="V753" s="47"/>
      <c r="W753" s="74"/>
      <c r="X753" s="74"/>
      <c r="Y753" s="41"/>
      <c r="Z753" s="42">
        <f t="shared" si="261"/>
        <v>0</v>
      </c>
      <c r="AA753" s="16"/>
      <c r="AB753" s="17"/>
      <c r="AC753" s="41"/>
      <c r="AD753" s="42">
        <f t="shared" si="262"/>
        <v>0</v>
      </c>
      <c r="AE753" s="42"/>
      <c r="AF753" s="75">
        <f ca="1">Table1[[#This Row],[Column33]]*Table1[[#This Row],[Column10]]</f>
        <v>0</v>
      </c>
      <c r="AG753" s="42">
        <f t="shared" ca="1" si="263"/>
        <v>0</v>
      </c>
      <c r="AH753" s="73"/>
    </row>
    <row r="754" spans="1:34" s="5" customFormat="1" ht="47.25" customHeight="1">
      <c r="A754" s="71"/>
      <c r="B754" s="43"/>
      <c r="C754" s="43" t="s">
        <v>350</v>
      </c>
      <c r="D754" s="35" t="s">
        <v>494</v>
      </c>
      <c r="E754" s="35" t="s">
        <v>390</v>
      </c>
      <c r="F754" s="35" t="s">
        <v>338</v>
      </c>
      <c r="G754" s="35"/>
      <c r="H754" s="104">
        <v>2</v>
      </c>
      <c r="I754" s="104">
        <v>44.1</v>
      </c>
      <c r="J754" s="35">
        <f t="shared" si="264"/>
        <v>88.2</v>
      </c>
      <c r="K754" s="41">
        <f t="shared" si="265"/>
        <v>88.2</v>
      </c>
      <c r="L754" s="42">
        <v>1</v>
      </c>
      <c r="M754" s="41">
        <f t="shared" si="266"/>
        <v>88.2</v>
      </c>
      <c r="N754" s="42">
        <v>1</v>
      </c>
      <c r="O754" s="41">
        <f t="shared" si="267"/>
        <v>88.2</v>
      </c>
      <c r="P754" s="42">
        <v>1</v>
      </c>
      <c r="Q754" s="41">
        <f t="shared" si="268"/>
        <v>17.64</v>
      </c>
      <c r="R754" s="42">
        <v>0.2</v>
      </c>
      <c r="S754" s="41">
        <f t="shared" si="269"/>
        <v>0</v>
      </c>
      <c r="T754" s="42"/>
      <c r="U754" s="41">
        <f t="shared" si="270"/>
        <v>0</v>
      </c>
      <c r="V754" s="47"/>
      <c r="W754" s="74"/>
      <c r="X754" s="74"/>
      <c r="Y754" s="41"/>
      <c r="Z754" s="42">
        <f t="shared" si="261"/>
        <v>0</v>
      </c>
      <c r="AA754" s="16"/>
      <c r="AB754" s="17"/>
      <c r="AC754" s="41"/>
      <c r="AD754" s="42">
        <f t="shared" si="262"/>
        <v>0</v>
      </c>
      <c r="AE754" s="42"/>
      <c r="AF754" s="75">
        <f ca="1">Table1[[#This Row],[Column33]]*Table1[[#This Row],[Column10]]</f>
        <v>0</v>
      </c>
      <c r="AG754" s="42">
        <f t="shared" ca="1" si="263"/>
        <v>0</v>
      </c>
      <c r="AH754" s="73"/>
    </row>
    <row r="755" spans="1:34" s="5" customFormat="1" ht="47.25" customHeight="1">
      <c r="A755" s="71"/>
      <c r="B755" s="43"/>
      <c r="C755" s="43" t="s">
        <v>350</v>
      </c>
      <c r="D755" s="35" t="s">
        <v>494</v>
      </c>
      <c r="E755" s="35" t="s">
        <v>391</v>
      </c>
      <c r="F755" s="35" t="s">
        <v>338</v>
      </c>
      <c r="G755" s="35"/>
      <c r="H755" s="104">
        <v>1</v>
      </c>
      <c r="I755" s="104">
        <v>35.9</v>
      </c>
      <c r="J755" s="35">
        <f t="shared" si="264"/>
        <v>35.9</v>
      </c>
      <c r="K755" s="41">
        <f t="shared" si="265"/>
        <v>35.9</v>
      </c>
      <c r="L755" s="42">
        <v>1</v>
      </c>
      <c r="M755" s="41">
        <f t="shared" si="266"/>
        <v>35.9</v>
      </c>
      <c r="N755" s="42">
        <v>1</v>
      </c>
      <c r="O755" s="41">
        <f t="shared" si="267"/>
        <v>35.9</v>
      </c>
      <c r="P755" s="42">
        <v>1</v>
      </c>
      <c r="Q755" s="41">
        <f t="shared" si="268"/>
        <v>7.18</v>
      </c>
      <c r="R755" s="42">
        <v>0.2</v>
      </c>
      <c r="S755" s="41">
        <f t="shared" si="269"/>
        <v>0</v>
      </c>
      <c r="T755" s="42"/>
      <c r="U755" s="41">
        <f t="shared" si="270"/>
        <v>0</v>
      </c>
      <c r="V755" s="47"/>
      <c r="W755" s="74"/>
      <c r="X755" s="74"/>
      <c r="Y755" s="41"/>
      <c r="Z755" s="42">
        <f t="shared" si="261"/>
        <v>0</v>
      </c>
      <c r="AA755" s="16"/>
      <c r="AB755" s="17"/>
      <c r="AC755" s="41"/>
      <c r="AD755" s="42">
        <f t="shared" si="262"/>
        <v>0</v>
      </c>
      <c r="AE755" s="42"/>
      <c r="AF755" s="75">
        <f ca="1">Table1[[#This Row],[Column33]]*Table1[[#This Row],[Column10]]</f>
        <v>0</v>
      </c>
      <c r="AG755" s="42">
        <f t="shared" ca="1" si="263"/>
        <v>0</v>
      </c>
      <c r="AH755" s="73"/>
    </row>
    <row r="756" spans="1:34" s="5" customFormat="1" ht="47.25" customHeight="1">
      <c r="A756" s="71"/>
      <c r="B756" s="43"/>
      <c r="C756" s="43" t="s">
        <v>350</v>
      </c>
      <c r="D756" s="35" t="s">
        <v>494</v>
      </c>
      <c r="E756" s="35" t="s">
        <v>392</v>
      </c>
      <c r="F756" s="35" t="s">
        <v>338</v>
      </c>
      <c r="G756" s="35"/>
      <c r="H756" s="104">
        <v>1</v>
      </c>
      <c r="I756" s="104">
        <v>30.3</v>
      </c>
      <c r="J756" s="35">
        <f t="shared" si="264"/>
        <v>30.3</v>
      </c>
      <c r="K756" s="41">
        <f t="shared" si="265"/>
        <v>30.3</v>
      </c>
      <c r="L756" s="42">
        <v>1</v>
      </c>
      <c r="M756" s="41">
        <f t="shared" si="266"/>
        <v>30.3</v>
      </c>
      <c r="N756" s="42">
        <v>1</v>
      </c>
      <c r="O756" s="41">
        <f t="shared" si="267"/>
        <v>30.3</v>
      </c>
      <c r="P756" s="42">
        <v>1</v>
      </c>
      <c r="Q756" s="41">
        <f t="shared" si="268"/>
        <v>6.0600000000000005</v>
      </c>
      <c r="R756" s="42">
        <v>0.2</v>
      </c>
      <c r="S756" s="41">
        <f t="shared" si="269"/>
        <v>0</v>
      </c>
      <c r="T756" s="42"/>
      <c r="U756" s="41">
        <f t="shared" si="270"/>
        <v>0</v>
      </c>
      <c r="V756" s="47"/>
      <c r="W756" s="74"/>
      <c r="X756" s="74"/>
      <c r="Y756" s="41"/>
      <c r="Z756" s="42">
        <f t="shared" si="261"/>
        <v>0</v>
      </c>
      <c r="AA756" s="16"/>
      <c r="AB756" s="17"/>
      <c r="AC756" s="41"/>
      <c r="AD756" s="42">
        <f t="shared" si="262"/>
        <v>0</v>
      </c>
      <c r="AE756" s="42"/>
      <c r="AF756" s="75">
        <f ca="1">Table1[[#This Row],[Column33]]*Table1[[#This Row],[Column10]]</f>
        <v>0</v>
      </c>
      <c r="AG756" s="42">
        <f t="shared" ca="1" si="263"/>
        <v>0</v>
      </c>
      <c r="AH756" s="73"/>
    </row>
    <row r="757" spans="1:34" s="5" customFormat="1" ht="47.25" customHeight="1">
      <c r="A757" s="71"/>
      <c r="B757" s="43"/>
      <c r="C757" s="43" t="s">
        <v>350</v>
      </c>
      <c r="D757" s="35" t="s">
        <v>494</v>
      </c>
      <c r="E757" s="35" t="s">
        <v>393</v>
      </c>
      <c r="F757" s="35" t="s">
        <v>338</v>
      </c>
      <c r="G757" s="35"/>
      <c r="H757" s="104">
        <v>3</v>
      </c>
      <c r="I757" s="104">
        <v>102</v>
      </c>
      <c r="J757" s="35">
        <f t="shared" si="264"/>
        <v>306</v>
      </c>
      <c r="K757" s="41">
        <f t="shared" si="265"/>
        <v>306</v>
      </c>
      <c r="L757" s="42">
        <v>1</v>
      </c>
      <c r="M757" s="41">
        <f t="shared" si="266"/>
        <v>306</v>
      </c>
      <c r="N757" s="42">
        <v>1</v>
      </c>
      <c r="O757" s="41">
        <f t="shared" si="267"/>
        <v>306</v>
      </c>
      <c r="P757" s="42">
        <v>1</v>
      </c>
      <c r="Q757" s="41">
        <f t="shared" si="268"/>
        <v>61.2</v>
      </c>
      <c r="R757" s="42">
        <v>0.2</v>
      </c>
      <c r="S757" s="41">
        <f t="shared" si="269"/>
        <v>0</v>
      </c>
      <c r="T757" s="42"/>
      <c r="U757" s="41">
        <f t="shared" si="270"/>
        <v>0</v>
      </c>
      <c r="V757" s="47"/>
      <c r="W757" s="74"/>
      <c r="X757" s="74"/>
      <c r="Y757" s="41"/>
      <c r="Z757" s="42">
        <f t="shared" si="261"/>
        <v>0</v>
      </c>
      <c r="AA757" s="16"/>
      <c r="AB757" s="17"/>
      <c r="AC757" s="41"/>
      <c r="AD757" s="42">
        <f t="shared" si="262"/>
        <v>0</v>
      </c>
      <c r="AE757" s="42"/>
      <c r="AF757" s="75">
        <f ca="1">Table1[[#This Row],[Column33]]*Table1[[#This Row],[Column10]]</f>
        <v>0</v>
      </c>
      <c r="AG757" s="42">
        <f t="shared" ca="1" si="263"/>
        <v>0</v>
      </c>
      <c r="AH757" s="73"/>
    </row>
    <row r="758" spans="1:34" s="5" customFormat="1" ht="47.25" customHeight="1">
      <c r="A758" s="71"/>
      <c r="B758" s="43"/>
      <c r="C758" s="43" t="s">
        <v>350</v>
      </c>
      <c r="D758" s="35" t="s">
        <v>494</v>
      </c>
      <c r="E758" s="35" t="s">
        <v>394</v>
      </c>
      <c r="F758" s="35" t="s">
        <v>338</v>
      </c>
      <c r="G758" s="35"/>
      <c r="H758" s="104">
        <v>1</v>
      </c>
      <c r="I758" s="104">
        <v>104.9</v>
      </c>
      <c r="J758" s="35">
        <f t="shared" si="264"/>
        <v>104.9</v>
      </c>
      <c r="K758" s="41">
        <f t="shared" si="265"/>
        <v>104.9</v>
      </c>
      <c r="L758" s="42">
        <v>1</v>
      </c>
      <c r="M758" s="41">
        <f t="shared" si="266"/>
        <v>104.9</v>
      </c>
      <c r="N758" s="42">
        <v>1</v>
      </c>
      <c r="O758" s="41">
        <f t="shared" si="267"/>
        <v>104.9</v>
      </c>
      <c r="P758" s="42">
        <v>1</v>
      </c>
      <c r="Q758" s="41">
        <f t="shared" si="268"/>
        <v>20.980000000000004</v>
      </c>
      <c r="R758" s="42">
        <v>0.2</v>
      </c>
      <c r="S758" s="41">
        <f t="shared" si="269"/>
        <v>0</v>
      </c>
      <c r="T758" s="42"/>
      <c r="U758" s="41">
        <f t="shared" si="270"/>
        <v>0</v>
      </c>
      <c r="V758" s="47"/>
      <c r="W758" s="74"/>
      <c r="X758" s="74"/>
      <c r="Y758" s="41"/>
      <c r="Z758" s="42">
        <f t="shared" ref="Z758:Z789" si="271">Y758/J758</f>
        <v>0</v>
      </c>
      <c r="AA758" s="16"/>
      <c r="AB758" s="17"/>
      <c r="AC758" s="41"/>
      <c r="AD758" s="42">
        <f t="shared" ref="AD758:AD789" si="272">AC758/J758</f>
        <v>0</v>
      </c>
      <c r="AE758" s="42"/>
      <c r="AF758" s="75">
        <f ca="1">Table1[[#This Row],[Column33]]*Table1[[#This Row],[Column10]]</f>
        <v>0</v>
      </c>
      <c r="AG758" s="42">
        <f t="shared" ref="AG758:AG789" ca="1" si="273">AF758/J758</f>
        <v>0</v>
      </c>
      <c r="AH758" s="73"/>
    </row>
    <row r="759" spans="1:34" s="5" customFormat="1" ht="47.25" customHeight="1">
      <c r="A759" s="71"/>
      <c r="B759" s="43"/>
      <c r="C759" s="43" t="s">
        <v>350</v>
      </c>
      <c r="D759" s="35" t="s">
        <v>494</v>
      </c>
      <c r="E759" s="35" t="s">
        <v>395</v>
      </c>
      <c r="F759" s="35" t="s">
        <v>338</v>
      </c>
      <c r="G759" s="35"/>
      <c r="H759" s="104">
        <v>1</v>
      </c>
      <c r="I759" s="104">
        <v>105.8</v>
      </c>
      <c r="J759" s="35">
        <f t="shared" si="264"/>
        <v>105.8</v>
      </c>
      <c r="K759" s="41">
        <f t="shared" si="265"/>
        <v>105.8</v>
      </c>
      <c r="L759" s="42">
        <v>1</v>
      </c>
      <c r="M759" s="41">
        <f t="shared" si="266"/>
        <v>105.8</v>
      </c>
      <c r="N759" s="42">
        <v>1</v>
      </c>
      <c r="O759" s="41">
        <f t="shared" si="267"/>
        <v>105.8</v>
      </c>
      <c r="P759" s="42">
        <v>1</v>
      </c>
      <c r="Q759" s="41">
        <f t="shared" si="268"/>
        <v>21.16</v>
      </c>
      <c r="R759" s="42">
        <v>0.2</v>
      </c>
      <c r="S759" s="41">
        <f t="shared" si="269"/>
        <v>0</v>
      </c>
      <c r="T759" s="42"/>
      <c r="U759" s="41">
        <f t="shared" si="270"/>
        <v>0</v>
      </c>
      <c r="V759" s="47"/>
      <c r="W759" s="74"/>
      <c r="X759" s="74"/>
      <c r="Y759" s="41"/>
      <c r="Z759" s="42">
        <f t="shared" si="271"/>
        <v>0</v>
      </c>
      <c r="AA759" s="16"/>
      <c r="AB759" s="17"/>
      <c r="AC759" s="41"/>
      <c r="AD759" s="42">
        <f t="shared" si="272"/>
        <v>0</v>
      </c>
      <c r="AE759" s="42"/>
      <c r="AF759" s="75">
        <f ca="1">Table1[[#This Row],[Column33]]*Table1[[#This Row],[Column10]]</f>
        <v>0</v>
      </c>
      <c r="AG759" s="42">
        <f t="shared" ca="1" si="273"/>
        <v>0</v>
      </c>
      <c r="AH759" s="73"/>
    </row>
    <row r="760" spans="1:34" s="5" customFormat="1" ht="47.25" customHeight="1">
      <c r="A760" s="71"/>
      <c r="B760" s="43"/>
      <c r="C760" s="43" t="s">
        <v>350</v>
      </c>
      <c r="D760" s="35" t="s">
        <v>494</v>
      </c>
      <c r="E760" s="35" t="s">
        <v>396</v>
      </c>
      <c r="F760" s="35" t="s">
        <v>338</v>
      </c>
      <c r="G760" s="35"/>
      <c r="H760" s="104">
        <v>3</v>
      </c>
      <c r="I760" s="104">
        <v>47.9</v>
      </c>
      <c r="J760" s="35">
        <f t="shared" si="264"/>
        <v>143.69999999999999</v>
      </c>
      <c r="K760" s="41">
        <f t="shared" si="265"/>
        <v>143.69999999999999</v>
      </c>
      <c r="L760" s="42">
        <v>1</v>
      </c>
      <c r="M760" s="41">
        <f t="shared" si="266"/>
        <v>143.69999999999999</v>
      </c>
      <c r="N760" s="42">
        <v>1</v>
      </c>
      <c r="O760" s="41">
        <f t="shared" si="267"/>
        <v>143.69999999999999</v>
      </c>
      <c r="P760" s="42">
        <v>1</v>
      </c>
      <c r="Q760" s="41">
        <f t="shared" si="268"/>
        <v>28.74</v>
      </c>
      <c r="R760" s="42">
        <v>0.2</v>
      </c>
      <c r="S760" s="41">
        <f t="shared" si="269"/>
        <v>0</v>
      </c>
      <c r="T760" s="42"/>
      <c r="U760" s="41">
        <f t="shared" si="270"/>
        <v>0</v>
      </c>
      <c r="V760" s="47"/>
      <c r="W760" s="74"/>
      <c r="X760" s="74"/>
      <c r="Y760" s="41"/>
      <c r="Z760" s="42">
        <f t="shared" si="271"/>
        <v>0</v>
      </c>
      <c r="AA760" s="16"/>
      <c r="AB760" s="17"/>
      <c r="AC760" s="41"/>
      <c r="AD760" s="42">
        <f t="shared" si="272"/>
        <v>0</v>
      </c>
      <c r="AE760" s="42"/>
      <c r="AF760" s="75">
        <f ca="1">Table1[[#This Row],[Column33]]*Table1[[#This Row],[Column10]]</f>
        <v>0</v>
      </c>
      <c r="AG760" s="42">
        <f t="shared" ca="1" si="273"/>
        <v>0</v>
      </c>
      <c r="AH760" s="73"/>
    </row>
    <row r="761" spans="1:34" s="5" customFormat="1" ht="47.25" customHeight="1">
      <c r="A761" s="71"/>
      <c r="B761" s="43"/>
      <c r="C761" s="43" t="s">
        <v>350</v>
      </c>
      <c r="D761" s="35" t="s">
        <v>494</v>
      </c>
      <c r="E761" s="35" t="s">
        <v>397</v>
      </c>
      <c r="F761" s="35" t="s">
        <v>338</v>
      </c>
      <c r="G761" s="35"/>
      <c r="H761" s="104">
        <v>1</v>
      </c>
      <c r="I761" s="104">
        <v>49</v>
      </c>
      <c r="J761" s="35">
        <f t="shared" si="264"/>
        <v>49</v>
      </c>
      <c r="K761" s="41">
        <f t="shared" si="265"/>
        <v>49</v>
      </c>
      <c r="L761" s="42">
        <v>1</v>
      </c>
      <c r="M761" s="41">
        <f t="shared" si="266"/>
        <v>49</v>
      </c>
      <c r="N761" s="42">
        <v>1</v>
      </c>
      <c r="O761" s="41">
        <f t="shared" si="267"/>
        <v>49</v>
      </c>
      <c r="P761" s="42">
        <v>1</v>
      </c>
      <c r="Q761" s="41">
        <f t="shared" si="268"/>
        <v>9.8000000000000007</v>
      </c>
      <c r="R761" s="42">
        <v>0.2</v>
      </c>
      <c r="S761" s="41">
        <f t="shared" si="269"/>
        <v>0</v>
      </c>
      <c r="T761" s="42"/>
      <c r="U761" s="41">
        <f t="shared" si="270"/>
        <v>0</v>
      </c>
      <c r="V761" s="47"/>
      <c r="W761" s="74"/>
      <c r="X761" s="74"/>
      <c r="Y761" s="41"/>
      <c r="Z761" s="42">
        <f t="shared" si="271"/>
        <v>0</v>
      </c>
      <c r="AA761" s="16"/>
      <c r="AB761" s="17"/>
      <c r="AC761" s="41"/>
      <c r="AD761" s="42">
        <f t="shared" si="272"/>
        <v>0</v>
      </c>
      <c r="AE761" s="42"/>
      <c r="AF761" s="75">
        <f ca="1">Table1[[#This Row],[Column33]]*Table1[[#This Row],[Column10]]</f>
        <v>0</v>
      </c>
      <c r="AG761" s="42">
        <f t="shared" ca="1" si="273"/>
        <v>0</v>
      </c>
      <c r="AH761" s="73"/>
    </row>
    <row r="762" spans="1:34" s="5" customFormat="1" ht="47.25" customHeight="1">
      <c r="A762" s="71"/>
      <c r="B762" s="43"/>
      <c r="C762" s="43" t="s">
        <v>350</v>
      </c>
      <c r="D762" s="35" t="s">
        <v>494</v>
      </c>
      <c r="E762" s="35" t="s">
        <v>398</v>
      </c>
      <c r="F762" s="35" t="s">
        <v>338</v>
      </c>
      <c r="G762" s="35"/>
      <c r="H762" s="104">
        <v>1</v>
      </c>
      <c r="I762" s="104">
        <v>102.3</v>
      </c>
      <c r="J762" s="35">
        <f t="shared" si="264"/>
        <v>102.3</v>
      </c>
      <c r="K762" s="41">
        <f t="shared" si="265"/>
        <v>102.3</v>
      </c>
      <c r="L762" s="42">
        <v>1</v>
      </c>
      <c r="M762" s="41">
        <f t="shared" si="266"/>
        <v>102.3</v>
      </c>
      <c r="N762" s="42">
        <v>1</v>
      </c>
      <c r="O762" s="41">
        <f t="shared" si="267"/>
        <v>102.3</v>
      </c>
      <c r="P762" s="42">
        <v>1</v>
      </c>
      <c r="Q762" s="41">
        <f t="shared" si="268"/>
        <v>20.46</v>
      </c>
      <c r="R762" s="42">
        <v>0.2</v>
      </c>
      <c r="S762" s="41">
        <f t="shared" si="269"/>
        <v>0</v>
      </c>
      <c r="T762" s="42"/>
      <c r="U762" s="41">
        <f t="shared" si="270"/>
        <v>0</v>
      </c>
      <c r="V762" s="47"/>
      <c r="W762" s="74"/>
      <c r="X762" s="74"/>
      <c r="Y762" s="41"/>
      <c r="Z762" s="42">
        <f t="shared" si="271"/>
        <v>0</v>
      </c>
      <c r="AA762" s="16"/>
      <c r="AB762" s="17"/>
      <c r="AC762" s="41"/>
      <c r="AD762" s="42">
        <f t="shared" si="272"/>
        <v>0</v>
      </c>
      <c r="AE762" s="42"/>
      <c r="AF762" s="75">
        <f ca="1">Table1[[#This Row],[Column33]]*Table1[[#This Row],[Column10]]</f>
        <v>0</v>
      </c>
      <c r="AG762" s="42">
        <f t="shared" ca="1" si="273"/>
        <v>0</v>
      </c>
      <c r="AH762" s="73"/>
    </row>
    <row r="763" spans="1:34" s="5" customFormat="1" ht="47.25" customHeight="1">
      <c r="A763" s="71"/>
      <c r="B763" s="43"/>
      <c r="C763" s="43" t="s">
        <v>350</v>
      </c>
      <c r="D763" s="35" t="s">
        <v>494</v>
      </c>
      <c r="E763" s="35" t="s">
        <v>399</v>
      </c>
      <c r="F763" s="35" t="s">
        <v>338</v>
      </c>
      <c r="G763" s="35"/>
      <c r="H763" s="104">
        <v>1</v>
      </c>
      <c r="I763" s="104">
        <v>102.8</v>
      </c>
      <c r="J763" s="35">
        <f t="shared" si="264"/>
        <v>102.8</v>
      </c>
      <c r="K763" s="41">
        <f t="shared" si="265"/>
        <v>102.8</v>
      </c>
      <c r="L763" s="42">
        <v>1</v>
      </c>
      <c r="M763" s="41">
        <f t="shared" si="266"/>
        <v>102.8</v>
      </c>
      <c r="N763" s="42">
        <v>1</v>
      </c>
      <c r="O763" s="41">
        <f t="shared" si="267"/>
        <v>102.8</v>
      </c>
      <c r="P763" s="42">
        <v>1</v>
      </c>
      <c r="Q763" s="41">
        <f t="shared" si="268"/>
        <v>20.560000000000002</v>
      </c>
      <c r="R763" s="42">
        <v>0.2</v>
      </c>
      <c r="S763" s="41">
        <f t="shared" si="269"/>
        <v>0</v>
      </c>
      <c r="T763" s="42"/>
      <c r="U763" s="41">
        <f t="shared" si="270"/>
        <v>0</v>
      </c>
      <c r="V763" s="47"/>
      <c r="W763" s="74"/>
      <c r="X763" s="74"/>
      <c r="Y763" s="41"/>
      <c r="Z763" s="42">
        <f t="shared" si="271"/>
        <v>0</v>
      </c>
      <c r="AA763" s="16"/>
      <c r="AB763" s="17"/>
      <c r="AC763" s="41"/>
      <c r="AD763" s="42">
        <f t="shared" si="272"/>
        <v>0</v>
      </c>
      <c r="AE763" s="42"/>
      <c r="AF763" s="75">
        <f ca="1">Table1[[#This Row],[Column33]]*Table1[[#This Row],[Column10]]</f>
        <v>0</v>
      </c>
      <c r="AG763" s="42">
        <f t="shared" ca="1" si="273"/>
        <v>0</v>
      </c>
      <c r="AH763" s="73"/>
    </row>
    <row r="764" spans="1:34" s="5" customFormat="1" ht="47.25" customHeight="1">
      <c r="A764" s="71"/>
      <c r="B764" s="43"/>
      <c r="C764" s="43" t="s">
        <v>350</v>
      </c>
      <c r="D764" s="35" t="s">
        <v>494</v>
      </c>
      <c r="E764" s="35" t="s">
        <v>400</v>
      </c>
      <c r="F764" s="35" t="s">
        <v>338</v>
      </c>
      <c r="G764" s="35"/>
      <c r="H764" s="104">
        <v>1</v>
      </c>
      <c r="I764" s="104">
        <v>106.1</v>
      </c>
      <c r="J764" s="35">
        <f t="shared" si="264"/>
        <v>106.1</v>
      </c>
      <c r="K764" s="41">
        <f t="shared" si="265"/>
        <v>106.1</v>
      </c>
      <c r="L764" s="42">
        <v>1</v>
      </c>
      <c r="M764" s="41">
        <f t="shared" si="266"/>
        <v>106.1</v>
      </c>
      <c r="N764" s="42">
        <v>1</v>
      </c>
      <c r="O764" s="41">
        <f t="shared" si="267"/>
        <v>106.1</v>
      </c>
      <c r="P764" s="42">
        <v>1</v>
      </c>
      <c r="Q764" s="41">
        <f t="shared" si="268"/>
        <v>21.22</v>
      </c>
      <c r="R764" s="42">
        <v>0.2</v>
      </c>
      <c r="S764" s="41">
        <f t="shared" si="269"/>
        <v>0</v>
      </c>
      <c r="T764" s="42"/>
      <c r="U764" s="41">
        <f t="shared" si="270"/>
        <v>0</v>
      </c>
      <c r="V764" s="47"/>
      <c r="W764" s="74"/>
      <c r="X764" s="74"/>
      <c r="Y764" s="41"/>
      <c r="Z764" s="42">
        <f t="shared" si="271"/>
        <v>0</v>
      </c>
      <c r="AA764" s="16"/>
      <c r="AB764" s="17"/>
      <c r="AC764" s="41"/>
      <c r="AD764" s="42">
        <f t="shared" si="272"/>
        <v>0</v>
      </c>
      <c r="AE764" s="42"/>
      <c r="AF764" s="75">
        <f ca="1">Table1[[#This Row],[Column33]]*Table1[[#This Row],[Column10]]</f>
        <v>0</v>
      </c>
      <c r="AG764" s="42">
        <f t="shared" ca="1" si="273"/>
        <v>0</v>
      </c>
      <c r="AH764" s="73"/>
    </row>
    <row r="765" spans="1:34" s="5" customFormat="1" ht="47.25" customHeight="1">
      <c r="A765" s="71"/>
      <c r="B765" s="43"/>
      <c r="C765" s="43" t="s">
        <v>350</v>
      </c>
      <c r="D765" s="35" t="s">
        <v>494</v>
      </c>
      <c r="E765" s="35" t="s">
        <v>401</v>
      </c>
      <c r="F765" s="35" t="s">
        <v>338</v>
      </c>
      <c r="G765" s="35"/>
      <c r="H765" s="104">
        <v>1</v>
      </c>
      <c r="I765" s="104">
        <v>89.9</v>
      </c>
      <c r="J765" s="35">
        <f t="shared" si="264"/>
        <v>89.9</v>
      </c>
      <c r="K765" s="41">
        <f t="shared" si="265"/>
        <v>89.9</v>
      </c>
      <c r="L765" s="42">
        <v>1</v>
      </c>
      <c r="M765" s="41">
        <f t="shared" si="266"/>
        <v>89.9</v>
      </c>
      <c r="N765" s="42">
        <v>1</v>
      </c>
      <c r="O765" s="41">
        <f t="shared" si="267"/>
        <v>89.9</v>
      </c>
      <c r="P765" s="42">
        <v>1</v>
      </c>
      <c r="Q765" s="41">
        <f t="shared" si="268"/>
        <v>17.98</v>
      </c>
      <c r="R765" s="42">
        <v>0.2</v>
      </c>
      <c r="S765" s="41">
        <f t="shared" si="269"/>
        <v>0</v>
      </c>
      <c r="T765" s="42"/>
      <c r="U765" s="41">
        <f t="shared" si="270"/>
        <v>0</v>
      </c>
      <c r="V765" s="47"/>
      <c r="W765" s="74"/>
      <c r="X765" s="74"/>
      <c r="Y765" s="41"/>
      <c r="Z765" s="42">
        <f t="shared" si="271"/>
        <v>0</v>
      </c>
      <c r="AA765" s="16"/>
      <c r="AB765" s="17"/>
      <c r="AC765" s="41"/>
      <c r="AD765" s="42">
        <f t="shared" si="272"/>
        <v>0</v>
      </c>
      <c r="AE765" s="42"/>
      <c r="AF765" s="75">
        <f ca="1">Table1[[#This Row],[Column33]]*Table1[[#This Row],[Column10]]</f>
        <v>0</v>
      </c>
      <c r="AG765" s="42">
        <f t="shared" ca="1" si="273"/>
        <v>0</v>
      </c>
      <c r="AH765" s="73"/>
    </row>
    <row r="766" spans="1:34" s="5" customFormat="1" ht="47.25" customHeight="1">
      <c r="A766" s="71"/>
      <c r="B766" s="43"/>
      <c r="C766" s="43" t="s">
        <v>350</v>
      </c>
      <c r="D766" s="35" t="s">
        <v>494</v>
      </c>
      <c r="E766" s="35" t="s">
        <v>402</v>
      </c>
      <c r="F766" s="35" t="s">
        <v>338</v>
      </c>
      <c r="G766" s="35"/>
      <c r="H766" s="104">
        <v>1</v>
      </c>
      <c r="I766" s="104">
        <v>58.4</v>
      </c>
      <c r="J766" s="35">
        <f t="shared" si="264"/>
        <v>58.4</v>
      </c>
      <c r="K766" s="41">
        <f t="shared" si="265"/>
        <v>58.4</v>
      </c>
      <c r="L766" s="42">
        <v>1</v>
      </c>
      <c r="M766" s="41">
        <f t="shared" si="266"/>
        <v>58.4</v>
      </c>
      <c r="N766" s="42">
        <v>1</v>
      </c>
      <c r="O766" s="41">
        <f t="shared" si="267"/>
        <v>58.4</v>
      </c>
      <c r="P766" s="42">
        <v>1</v>
      </c>
      <c r="Q766" s="41">
        <f t="shared" si="268"/>
        <v>11.68</v>
      </c>
      <c r="R766" s="42">
        <v>0.2</v>
      </c>
      <c r="S766" s="41">
        <f t="shared" si="269"/>
        <v>0</v>
      </c>
      <c r="T766" s="42"/>
      <c r="U766" s="41">
        <f t="shared" si="270"/>
        <v>0</v>
      </c>
      <c r="V766" s="47"/>
      <c r="W766" s="74"/>
      <c r="X766" s="74"/>
      <c r="Y766" s="41"/>
      <c r="Z766" s="42">
        <f t="shared" si="271"/>
        <v>0</v>
      </c>
      <c r="AA766" s="16"/>
      <c r="AB766" s="17"/>
      <c r="AC766" s="41"/>
      <c r="AD766" s="42">
        <f t="shared" si="272"/>
        <v>0</v>
      </c>
      <c r="AE766" s="42"/>
      <c r="AF766" s="75">
        <f ca="1">Table1[[#This Row],[Column33]]*Table1[[#This Row],[Column10]]</f>
        <v>0</v>
      </c>
      <c r="AG766" s="42">
        <f t="shared" ca="1" si="273"/>
        <v>0</v>
      </c>
      <c r="AH766" s="73"/>
    </row>
    <row r="767" spans="1:34" s="5" customFormat="1" ht="47.25" customHeight="1">
      <c r="A767" s="71"/>
      <c r="B767" s="43"/>
      <c r="C767" s="43" t="s">
        <v>350</v>
      </c>
      <c r="D767" s="35" t="s">
        <v>494</v>
      </c>
      <c r="E767" s="35" t="s">
        <v>403</v>
      </c>
      <c r="F767" s="35" t="s">
        <v>338</v>
      </c>
      <c r="G767" s="35"/>
      <c r="H767" s="104">
        <v>2</v>
      </c>
      <c r="I767" s="104">
        <v>44.4</v>
      </c>
      <c r="J767" s="35">
        <f t="shared" si="264"/>
        <v>88.8</v>
      </c>
      <c r="K767" s="41">
        <f t="shared" si="265"/>
        <v>88.8</v>
      </c>
      <c r="L767" s="42">
        <v>1</v>
      </c>
      <c r="M767" s="41">
        <f t="shared" si="266"/>
        <v>88.8</v>
      </c>
      <c r="N767" s="42">
        <v>1</v>
      </c>
      <c r="O767" s="41">
        <f t="shared" si="267"/>
        <v>88.8</v>
      </c>
      <c r="P767" s="42">
        <v>1</v>
      </c>
      <c r="Q767" s="41">
        <f t="shared" si="268"/>
        <v>17.760000000000002</v>
      </c>
      <c r="R767" s="42">
        <v>0.2</v>
      </c>
      <c r="S767" s="41">
        <f t="shared" si="269"/>
        <v>0</v>
      </c>
      <c r="T767" s="42"/>
      <c r="U767" s="41">
        <f t="shared" si="270"/>
        <v>0</v>
      </c>
      <c r="V767" s="47"/>
      <c r="W767" s="74"/>
      <c r="X767" s="74"/>
      <c r="Y767" s="41"/>
      <c r="Z767" s="42">
        <f t="shared" si="271"/>
        <v>0</v>
      </c>
      <c r="AA767" s="16"/>
      <c r="AB767" s="17"/>
      <c r="AC767" s="41"/>
      <c r="AD767" s="42">
        <f t="shared" si="272"/>
        <v>0</v>
      </c>
      <c r="AE767" s="42"/>
      <c r="AF767" s="75">
        <f ca="1">Table1[[#This Row],[Column33]]*Table1[[#This Row],[Column10]]</f>
        <v>0</v>
      </c>
      <c r="AG767" s="42">
        <f t="shared" ca="1" si="273"/>
        <v>0</v>
      </c>
      <c r="AH767" s="73"/>
    </row>
    <row r="768" spans="1:34" s="5" customFormat="1" ht="47.25" customHeight="1">
      <c r="A768" s="71"/>
      <c r="B768" s="43"/>
      <c r="C768" s="43" t="s">
        <v>350</v>
      </c>
      <c r="D768" s="35" t="s">
        <v>494</v>
      </c>
      <c r="E768" s="35" t="s">
        <v>404</v>
      </c>
      <c r="F768" s="35" t="s">
        <v>338</v>
      </c>
      <c r="G768" s="35"/>
      <c r="H768" s="104">
        <v>1</v>
      </c>
      <c r="I768" s="104">
        <v>112.7</v>
      </c>
      <c r="J768" s="35">
        <f t="shared" si="264"/>
        <v>112.7</v>
      </c>
      <c r="K768" s="41">
        <f t="shared" si="265"/>
        <v>112.7</v>
      </c>
      <c r="L768" s="42">
        <v>1</v>
      </c>
      <c r="M768" s="41">
        <f t="shared" si="266"/>
        <v>112.7</v>
      </c>
      <c r="N768" s="42">
        <v>1</v>
      </c>
      <c r="O768" s="41">
        <f t="shared" si="267"/>
        <v>112.7</v>
      </c>
      <c r="P768" s="42">
        <v>1</v>
      </c>
      <c r="Q768" s="41">
        <f t="shared" si="268"/>
        <v>22.540000000000003</v>
      </c>
      <c r="R768" s="42">
        <v>0.2</v>
      </c>
      <c r="S768" s="41">
        <f t="shared" si="269"/>
        <v>0</v>
      </c>
      <c r="T768" s="42"/>
      <c r="U768" s="41">
        <f t="shared" si="270"/>
        <v>0</v>
      </c>
      <c r="V768" s="47"/>
      <c r="W768" s="74"/>
      <c r="X768" s="74"/>
      <c r="Y768" s="41"/>
      <c r="Z768" s="42">
        <f t="shared" si="271"/>
        <v>0</v>
      </c>
      <c r="AA768" s="16"/>
      <c r="AB768" s="17"/>
      <c r="AC768" s="41"/>
      <c r="AD768" s="42">
        <f t="shared" si="272"/>
        <v>0</v>
      </c>
      <c r="AE768" s="42"/>
      <c r="AF768" s="75">
        <f ca="1">Table1[[#This Row],[Column33]]*Table1[[#This Row],[Column10]]</f>
        <v>0</v>
      </c>
      <c r="AG768" s="42">
        <f t="shared" ca="1" si="273"/>
        <v>0</v>
      </c>
      <c r="AH768" s="73"/>
    </row>
    <row r="769" spans="1:34" s="5" customFormat="1" ht="47.25" customHeight="1">
      <c r="A769" s="71"/>
      <c r="B769" s="43"/>
      <c r="C769" s="43" t="s">
        <v>350</v>
      </c>
      <c r="D769" s="35" t="s">
        <v>494</v>
      </c>
      <c r="E769" s="35" t="s">
        <v>405</v>
      </c>
      <c r="F769" s="35" t="s">
        <v>338</v>
      </c>
      <c r="G769" s="35"/>
      <c r="H769" s="104">
        <v>1</v>
      </c>
      <c r="I769" s="104">
        <v>21.1</v>
      </c>
      <c r="J769" s="35">
        <f t="shared" si="264"/>
        <v>21.1</v>
      </c>
      <c r="K769" s="41">
        <f t="shared" si="265"/>
        <v>21.1</v>
      </c>
      <c r="L769" s="42">
        <v>1</v>
      </c>
      <c r="M769" s="41">
        <f t="shared" si="266"/>
        <v>21.1</v>
      </c>
      <c r="N769" s="42">
        <v>1</v>
      </c>
      <c r="O769" s="41">
        <f t="shared" si="267"/>
        <v>21.1</v>
      </c>
      <c r="P769" s="42">
        <v>1</v>
      </c>
      <c r="Q769" s="41">
        <f t="shared" si="268"/>
        <v>4.2200000000000006</v>
      </c>
      <c r="R769" s="42">
        <v>0.2</v>
      </c>
      <c r="S769" s="41">
        <f t="shared" si="269"/>
        <v>0</v>
      </c>
      <c r="T769" s="42"/>
      <c r="U769" s="41">
        <f t="shared" si="270"/>
        <v>0</v>
      </c>
      <c r="V769" s="47"/>
      <c r="W769" s="74"/>
      <c r="X769" s="74"/>
      <c r="Y769" s="41"/>
      <c r="Z769" s="42">
        <f t="shared" si="271"/>
        <v>0</v>
      </c>
      <c r="AA769" s="16"/>
      <c r="AB769" s="17"/>
      <c r="AC769" s="41"/>
      <c r="AD769" s="42">
        <f t="shared" si="272"/>
        <v>0</v>
      </c>
      <c r="AE769" s="42"/>
      <c r="AF769" s="75">
        <f ca="1">Table1[[#This Row],[Column33]]*Table1[[#This Row],[Column10]]</f>
        <v>0</v>
      </c>
      <c r="AG769" s="42">
        <f t="shared" ca="1" si="273"/>
        <v>0</v>
      </c>
      <c r="AH769" s="73"/>
    </row>
    <row r="770" spans="1:34" s="5" customFormat="1" ht="47.25" customHeight="1">
      <c r="A770" s="71"/>
      <c r="B770" s="43"/>
      <c r="C770" s="43" t="s">
        <v>350</v>
      </c>
      <c r="D770" s="35" t="s">
        <v>494</v>
      </c>
      <c r="E770" s="35" t="s">
        <v>406</v>
      </c>
      <c r="F770" s="35" t="s">
        <v>338</v>
      </c>
      <c r="G770" s="35"/>
      <c r="H770" s="104">
        <v>1</v>
      </c>
      <c r="I770" s="104">
        <v>27.6</v>
      </c>
      <c r="J770" s="35">
        <f t="shared" si="264"/>
        <v>27.6</v>
      </c>
      <c r="K770" s="41">
        <f t="shared" si="265"/>
        <v>27.6</v>
      </c>
      <c r="L770" s="42">
        <v>1</v>
      </c>
      <c r="M770" s="41">
        <f t="shared" si="266"/>
        <v>27.6</v>
      </c>
      <c r="N770" s="42">
        <v>1</v>
      </c>
      <c r="O770" s="41">
        <f t="shared" si="267"/>
        <v>27.6</v>
      </c>
      <c r="P770" s="42">
        <v>1</v>
      </c>
      <c r="Q770" s="41">
        <f t="shared" si="268"/>
        <v>5.5200000000000005</v>
      </c>
      <c r="R770" s="42">
        <v>0.2</v>
      </c>
      <c r="S770" s="41">
        <f t="shared" si="269"/>
        <v>0</v>
      </c>
      <c r="T770" s="42"/>
      <c r="U770" s="41">
        <f t="shared" si="270"/>
        <v>0</v>
      </c>
      <c r="V770" s="47"/>
      <c r="W770" s="74"/>
      <c r="X770" s="74"/>
      <c r="Y770" s="41"/>
      <c r="Z770" s="42">
        <f t="shared" si="271"/>
        <v>0</v>
      </c>
      <c r="AA770" s="16"/>
      <c r="AB770" s="17"/>
      <c r="AC770" s="41"/>
      <c r="AD770" s="42">
        <f t="shared" si="272"/>
        <v>0</v>
      </c>
      <c r="AE770" s="42"/>
      <c r="AF770" s="75">
        <f ca="1">Table1[[#This Row],[Column33]]*Table1[[#This Row],[Column10]]</f>
        <v>0</v>
      </c>
      <c r="AG770" s="42">
        <f t="shared" ca="1" si="273"/>
        <v>0</v>
      </c>
      <c r="AH770" s="73"/>
    </row>
    <row r="771" spans="1:34" s="5" customFormat="1" ht="47.25" customHeight="1">
      <c r="A771" s="71"/>
      <c r="B771" s="43"/>
      <c r="C771" s="43" t="s">
        <v>350</v>
      </c>
      <c r="D771" s="35" t="s">
        <v>494</v>
      </c>
      <c r="E771" s="35" t="s">
        <v>407</v>
      </c>
      <c r="F771" s="35" t="s">
        <v>338</v>
      </c>
      <c r="G771" s="35"/>
      <c r="H771" s="104">
        <v>1</v>
      </c>
      <c r="I771" s="104">
        <v>28</v>
      </c>
      <c r="J771" s="35">
        <f t="shared" si="264"/>
        <v>28</v>
      </c>
      <c r="K771" s="41">
        <f t="shared" si="265"/>
        <v>28</v>
      </c>
      <c r="L771" s="42">
        <v>1</v>
      </c>
      <c r="M771" s="41">
        <f t="shared" si="266"/>
        <v>28</v>
      </c>
      <c r="N771" s="42">
        <v>1</v>
      </c>
      <c r="O771" s="41">
        <f t="shared" si="267"/>
        <v>28</v>
      </c>
      <c r="P771" s="42">
        <v>1</v>
      </c>
      <c r="Q771" s="41">
        <f t="shared" si="268"/>
        <v>5.6000000000000005</v>
      </c>
      <c r="R771" s="42">
        <v>0.2</v>
      </c>
      <c r="S771" s="41">
        <f t="shared" si="269"/>
        <v>0</v>
      </c>
      <c r="T771" s="42"/>
      <c r="U771" s="41">
        <f t="shared" si="270"/>
        <v>0</v>
      </c>
      <c r="V771" s="47"/>
      <c r="W771" s="74"/>
      <c r="X771" s="74"/>
      <c r="Y771" s="41"/>
      <c r="Z771" s="42">
        <f t="shared" si="271"/>
        <v>0</v>
      </c>
      <c r="AA771" s="16"/>
      <c r="AB771" s="17"/>
      <c r="AC771" s="41"/>
      <c r="AD771" s="42">
        <f t="shared" si="272"/>
        <v>0</v>
      </c>
      <c r="AE771" s="42"/>
      <c r="AF771" s="75">
        <f ca="1">Table1[[#This Row],[Column33]]*Table1[[#This Row],[Column10]]</f>
        <v>0</v>
      </c>
      <c r="AG771" s="42">
        <f t="shared" ca="1" si="273"/>
        <v>0</v>
      </c>
      <c r="AH771" s="73"/>
    </row>
    <row r="772" spans="1:34" s="5" customFormat="1" ht="47.25" customHeight="1">
      <c r="A772" s="71"/>
      <c r="B772" s="43"/>
      <c r="C772" s="43" t="s">
        <v>350</v>
      </c>
      <c r="D772" s="35" t="s">
        <v>494</v>
      </c>
      <c r="E772" s="35" t="s">
        <v>408</v>
      </c>
      <c r="F772" s="35" t="s">
        <v>338</v>
      </c>
      <c r="G772" s="35"/>
      <c r="H772" s="104">
        <v>1</v>
      </c>
      <c r="I772" s="104">
        <v>21.2</v>
      </c>
      <c r="J772" s="35">
        <f t="shared" si="264"/>
        <v>21.2</v>
      </c>
      <c r="K772" s="41">
        <f t="shared" si="265"/>
        <v>21.2</v>
      </c>
      <c r="L772" s="42">
        <v>1</v>
      </c>
      <c r="M772" s="41">
        <f t="shared" si="266"/>
        <v>21.2</v>
      </c>
      <c r="N772" s="42">
        <v>1</v>
      </c>
      <c r="O772" s="41">
        <f t="shared" si="267"/>
        <v>21.2</v>
      </c>
      <c r="P772" s="42">
        <v>1</v>
      </c>
      <c r="Q772" s="41">
        <f t="shared" si="268"/>
        <v>4.24</v>
      </c>
      <c r="R772" s="42">
        <v>0.2</v>
      </c>
      <c r="S772" s="41">
        <f t="shared" si="269"/>
        <v>0</v>
      </c>
      <c r="T772" s="42"/>
      <c r="U772" s="41">
        <f t="shared" si="270"/>
        <v>0</v>
      </c>
      <c r="V772" s="47"/>
      <c r="W772" s="74"/>
      <c r="X772" s="74"/>
      <c r="Y772" s="41"/>
      <c r="Z772" s="42">
        <f t="shared" si="271"/>
        <v>0</v>
      </c>
      <c r="AA772" s="16"/>
      <c r="AB772" s="17"/>
      <c r="AC772" s="41"/>
      <c r="AD772" s="42">
        <f t="shared" si="272"/>
        <v>0</v>
      </c>
      <c r="AE772" s="42"/>
      <c r="AF772" s="75">
        <f ca="1">Table1[[#This Row],[Column33]]*Table1[[#This Row],[Column10]]</f>
        <v>0</v>
      </c>
      <c r="AG772" s="42">
        <f t="shared" ca="1" si="273"/>
        <v>0</v>
      </c>
      <c r="AH772" s="73"/>
    </row>
    <row r="773" spans="1:34" s="5" customFormat="1" ht="47.25" customHeight="1">
      <c r="A773" s="71"/>
      <c r="B773" s="43"/>
      <c r="C773" s="43" t="s">
        <v>350</v>
      </c>
      <c r="D773" s="35" t="s">
        <v>494</v>
      </c>
      <c r="E773" s="35" t="s">
        <v>409</v>
      </c>
      <c r="F773" s="35" t="s">
        <v>338</v>
      </c>
      <c r="G773" s="35"/>
      <c r="H773" s="104">
        <v>1</v>
      </c>
      <c r="I773" s="104">
        <v>92.5</v>
      </c>
      <c r="J773" s="35">
        <f t="shared" si="264"/>
        <v>92.5</v>
      </c>
      <c r="K773" s="41">
        <f t="shared" si="265"/>
        <v>92.5</v>
      </c>
      <c r="L773" s="42">
        <v>1</v>
      </c>
      <c r="M773" s="41">
        <f t="shared" si="266"/>
        <v>92.5</v>
      </c>
      <c r="N773" s="42">
        <v>1</v>
      </c>
      <c r="O773" s="41">
        <f t="shared" si="267"/>
        <v>92.5</v>
      </c>
      <c r="P773" s="42">
        <v>1</v>
      </c>
      <c r="Q773" s="41">
        <f t="shared" si="268"/>
        <v>18.5</v>
      </c>
      <c r="R773" s="42">
        <v>0.2</v>
      </c>
      <c r="S773" s="41">
        <f t="shared" si="269"/>
        <v>0</v>
      </c>
      <c r="T773" s="42"/>
      <c r="U773" s="41">
        <f t="shared" si="270"/>
        <v>0</v>
      </c>
      <c r="V773" s="47"/>
      <c r="W773" s="74"/>
      <c r="X773" s="74"/>
      <c r="Y773" s="41"/>
      <c r="Z773" s="42">
        <f t="shared" si="271"/>
        <v>0</v>
      </c>
      <c r="AA773" s="16"/>
      <c r="AB773" s="17"/>
      <c r="AC773" s="41"/>
      <c r="AD773" s="42">
        <f t="shared" si="272"/>
        <v>0</v>
      </c>
      <c r="AE773" s="42"/>
      <c r="AF773" s="75">
        <f ca="1">Table1[[#This Row],[Column33]]*Table1[[#This Row],[Column10]]</f>
        <v>0</v>
      </c>
      <c r="AG773" s="42">
        <f t="shared" ca="1" si="273"/>
        <v>0</v>
      </c>
      <c r="AH773" s="73"/>
    </row>
    <row r="774" spans="1:34" s="5" customFormat="1" ht="47.25" customHeight="1">
      <c r="A774" s="71"/>
      <c r="B774" s="43"/>
      <c r="C774" s="43" t="s">
        <v>350</v>
      </c>
      <c r="D774" s="35" t="s">
        <v>494</v>
      </c>
      <c r="E774" s="35" t="s">
        <v>410</v>
      </c>
      <c r="F774" s="35" t="s">
        <v>338</v>
      </c>
      <c r="G774" s="35"/>
      <c r="H774" s="104">
        <v>1</v>
      </c>
      <c r="I774" s="104">
        <v>84.9</v>
      </c>
      <c r="J774" s="35">
        <f t="shared" si="264"/>
        <v>84.9</v>
      </c>
      <c r="K774" s="41">
        <f t="shared" si="265"/>
        <v>84.9</v>
      </c>
      <c r="L774" s="42">
        <v>1</v>
      </c>
      <c r="M774" s="41">
        <f t="shared" si="266"/>
        <v>84.9</v>
      </c>
      <c r="N774" s="42">
        <v>1</v>
      </c>
      <c r="O774" s="41">
        <f t="shared" si="267"/>
        <v>84.9</v>
      </c>
      <c r="P774" s="42">
        <v>1</v>
      </c>
      <c r="Q774" s="41">
        <f t="shared" si="268"/>
        <v>16.98</v>
      </c>
      <c r="R774" s="42">
        <v>0.2</v>
      </c>
      <c r="S774" s="41">
        <f t="shared" si="269"/>
        <v>0</v>
      </c>
      <c r="T774" s="42"/>
      <c r="U774" s="41">
        <f t="shared" si="270"/>
        <v>0</v>
      </c>
      <c r="V774" s="47"/>
      <c r="W774" s="74"/>
      <c r="X774" s="74"/>
      <c r="Y774" s="41"/>
      <c r="Z774" s="42">
        <f t="shared" si="271"/>
        <v>0</v>
      </c>
      <c r="AA774" s="16"/>
      <c r="AB774" s="17"/>
      <c r="AC774" s="41"/>
      <c r="AD774" s="42">
        <f t="shared" si="272"/>
        <v>0</v>
      </c>
      <c r="AE774" s="42"/>
      <c r="AF774" s="75">
        <f ca="1">Table1[[#This Row],[Column33]]*Table1[[#This Row],[Column10]]</f>
        <v>0</v>
      </c>
      <c r="AG774" s="42">
        <f t="shared" ca="1" si="273"/>
        <v>0</v>
      </c>
      <c r="AH774" s="73"/>
    </row>
    <row r="775" spans="1:34" s="5" customFormat="1" ht="47.25" customHeight="1">
      <c r="A775" s="71"/>
      <c r="B775" s="43"/>
      <c r="C775" s="43" t="s">
        <v>473</v>
      </c>
      <c r="D775" s="35" t="s">
        <v>494</v>
      </c>
      <c r="E775" s="35" t="s">
        <v>449</v>
      </c>
      <c r="F775" s="35" t="s">
        <v>466</v>
      </c>
      <c r="G775" s="35"/>
      <c r="H775" s="104">
        <v>1</v>
      </c>
      <c r="I775" s="104">
        <v>165.4</v>
      </c>
      <c r="J775" s="35">
        <f t="shared" si="264"/>
        <v>165.4</v>
      </c>
      <c r="K775" s="41">
        <f t="shared" si="265"/>
        <v>165.4</v>
      </c>
      <c r="L775" s="42">
        <v>1</v>
      </c>
      <c r="M775" s="41">
        <f t="shared" si="266"/>
        <v>165.4</v>
      </c>
      <c r="N775" s="42">
        <v>1</v>
      </c>
      <c r="O775" s="41">
        <f t="shared" si="267"/>
        <v>165.4</v>
      </c>
      <c r="P775" s="42">
        <v>1</v>
      </c>
      <c r="Q775" s="41">
        <f t="shared" si="268"/>
        <v>33.080000000000005</v>
      </c>
      <c r="R775" s="42">
        <v>0.2</v>
      </c>
      <c r="S775" s="41">
        <f t="shared" si="269"/>
        <v>0</v>
      </c>
      <c r="T775" s="42"/>
      <c r="U775" s="41">
        <f t="shared" si="270"/>
        <v>0</v>
      </c>
      <c r="V775" s="47"/>
      <c r="W775" s="74"/>
      <c r="X775" s="74"/>
      <c r="Y775" s="41"/>
      <c r="Z775" s="42">
        <f t="shared" si="271"/>
        <v>0</v>
      </c>
      <c r="AA775" s="16"/>
      <c r="AB775" s="17"/>
      <c r="AC775" s="41"/>
      <c r="AD775" s="42">
        <f t="shared" si="272"/>
        <v>0</v>
      </c>
      <c r="AE775" s="42"/>
      <c r="AF775" s="75">
        <f ca="1">Table1[[#This Row],[Column33]]*Table1[[#This Row],[Column10]]</f>
        <v>0</v>
      </c>
      <c r="AG775" s="42">
        <f t="shared" ca="1" si="273"/>
        <v>0</v>
      </c>
      <c r="AH775" s="73"/>
    </row>
    <row r="776" spans="1:34" s="5" customFormat="1" ht="47.25" customHeight="1">
      <c r="A776" s="71"/>
      <c r="B776" s="43"/>
      <c r="C776" s="43" t="s">
        <v>473</v>
      </c>
      <c r="D776" s="35" t="s">
        <v>494</v>
      </c>
      <c r="E776" s="35" t="s">
        <v>450</v>
      </c>
      <c r="F776" s="35" t="s">
        <v>466</v>
      </c>
      <c r="G776" s="35"/>
      <c r="H776" s="104">
        <v>1</v>
      </c>
      <c r="I776" s="104">
        <v>165.4</v>
      </c>
      <c r="J776" s="35">
        <f t="shared" si="264"/>
        <v>165.4</v>
      </c>
      <c r="K776" s="41">
        <f t="shared" si="265"/>
        <v>165.4</v>
      </c>
      <c r="L776" s="42">
        <v>1</v>
      </c>
      <c r="M776" s="41">
        <f t="shared" si="266"/>
        <v>165.4</v>
      </c>
      <c r="N776" s="42">
        <v>1</v>
      </c>
      <c r="O776" s="41">
        <f t="shared" si="267"/>
        <v>165.4</v>
      </c>
      <c r="P776" s="42">
        <v>1</v>
      </c>
      <c r="Q776" s="41">
        <f t="shared" si="268"/>
        <v>33.080000000000005</v>
      </c>
      <c r="R776" s="42">
        <v>0.2</v>
      </c>
      <c r="S776" s="41">
        <f t="shared" si="269"/>
        <v>0</v>
      </c>
      <c r="T776" s="42"/>
      <c r="U776" s="41">
        <f t="shared" si="270"/>
        <v>0</v>
      </c>
      <c r="V776" s="47"/>
      <c r="W776" s="74"/>
      <c r="X776" s="74"/>
      <c r="Y776" s="41"/>
      <c r="Z776" s="42">
        <f t="shared" si="271"/>
        <v>0</v>
      </c>
      <c r="AA776" s="16"/>
      <c r="AB776" s="17"/>
      <c r="AC776" s="41"/>
      <c r="AD776" s="42">
        <f t="shared" si="272"/>
        <v>0</v>
      </c>
      <c r="AE776" s="42"/>
      <c r="AF776" s="75">
        <f ca="1">Table1[[#This Row],[Column33]]*Table1[[#This Row],[Column10]]</f>
        <v>0</v>
      </c>
      <c r="AG776" s="42">
        <f t="shared" ca="1" si="273"/>
        <v>0</v>
      </c>
      <c r="AH776" s="73"/>
    </row>
    <row r="777" spans="1:34" s="5" customFormat="1" ht="47.25" customHeight="1">
      <c r="A777" s="71"/>
      <c r="B777" s="43"/>
      <c r="C777" s="43" t="s">
        <v>473</v>
      </c>
      <c r="D777" s="35" t="s">
        <v>494</v>
      </c>
      <c r="E777" s="35" t="s">
        <v>451</v>
      </c>
      <c r="F777" s="35" t="s">
        <v>466</v>
      </c>
      <c r="G777" s="35"/>
      <c r="H777" s="104">
        <v>1</v>
      </c>
      <c r="I777" s="104">
        <v>185</v>
      </c>
      <c r="J777" s="35">
        <f t="shared" si="264"/>
        <v>185</v>
      </c>
      <c r="K777" s="41">
        <f t="shared" si="265"/>
        <v>185</v>
      </c>
      <c r="L777" s="42">
        <v>1</v>
      </c>
      <c r="M777" s="41">
        <f t="shared" si="266"/>
        <v>185</v>
      </c>
      <c r="N777" s="42">
        <v>1</v>
      </c>
      <c r="O777" s="41">
        <f t="shared" si="267"/>
        <v>185</v>
      </c>
      <c r="P777" s="42">
        <v>1</v>
      </c>
      <c r="Q777" s="41">
        <f t="shared" si="268"/>
        <v>37</v>
      </c>
      <c r="R777" s="42">
        <v>0.2</v>
      </c>
      <c r="S777" s="41">
        <f t="shared" si="269"/>
        <v>0</v>
      </c>
      <c r="T777" s="42"/>
      <c r="U777" s="41">
        <f t="shared" si="270"/>
        <v>0</v>
      </c>
      <c r="V777" s="47"/>
      <c r="W777" s="74"/>
      <c r="X777" s="74"/>
      <c r="Y777" s="41"/>
      <c r="Z777" s="42">
        <f t="shared" si="271"/>
        <v>0</v>
      </c>
      <c r="AA777" s="16"/>
      <c r="AB777" s="17"/>
      <c r="AC777" s="41"/>
      <c r="AD777" s="42">
        <f t="shared" si="272"/>
        <v>0</v>
      </c>
      <c r="AE777" s="42"/>
      <c r="AF777" s="75">
        <f ca="1">Table1[[#This Row],[Column33]]*Table1[[#This Row],[Column10]]</f>
        <v>0</v>
      </c>
      <c r="AG777" s="42">
        <f t="shared" ca="1" si="273"/>
        <v>0</v>
      </c>
      <c r="AH777" s="73"/>
    </row>
    <row r="778" spans="1:34" s="5" customFormat="1" ht="47.25" customHeight="1">
      <c r="A778" s="71"/>
      <c r="B778" s="43"/>
      <c r="C778" s="43" t="s">
        <v>473</v>
      </c>
      <c r="D778" s="35" t="s">
        <v>494</v>
      </c>
      <c r="E778" s="35" t="s">
        <v>452</v>
      </c>
      <c r="F778" s="35" t="s">
        <v>466</v>
      </c>
      <c r="G778" s="35"/>
      <c r="H778" s="104">
        <v>1</v>
      </c>
      <c r="I778" s="104">
        <v>185</v>
      </c>
      <c r="J778" s="35">
        <f t="shared" si="264"/>
        <v>185</v>
      </c>
      <c r="K778" s="41">
        <f t="shared" si="265"/>
        <v>185</v>
      </c>
      <c r="L778" s="42">
        <v>1</v>
      </c>
      <c r="M778" s="41">
        <f t="shared" si="266"/>
        <v>185</v>
      </c>
      <c r="N778" s="42">
        <v>1</v>
      </c>
      <c r="O778" s="41">
        <f t="shared" si="267"/>
        <v>185</v>
      </c>
      <c r="P778" s="42">
        <v>1</v>
      </c>
      <c r="Q778" s="41">
        <f t="shared" si="268"/>
        <v>37</v>
      </c>
      <c r="R778" s="42">
        <v>0.2</v>
      </c>
      <c r="S778" s="41">
        <f t="shared" si="269"/>
        <v>0</v>
      </c>
      <c r="T778" s="42"/>
      <c r="U778" s="41">
        <f t="shared" si="270"/>
        <v>0</v>
      </c>
      <c r="V778" s="47"/>
      <c r="W778" s="74"/>
      <c r="X778" s="74"/>
      <c r="Y778" s="41"/>
      <c r="Z778" s="42">
        <f t="shared" si="271"/>
        <v>0</v>
      </c>
      <c r="AA778" s="16"/>
      <c r="AB778" s="17"/>
      <c r="AC778" s="41"/>
      <c r="AD778" s="42">
        <f t="shared" si="272"/>
        <v>0</v>
      </c>
      <c r="AE778" s="42"/>
      <c r="AF778" s="75">
        <f ca="1">Table1[[#This Row],[Column33]]*Table1[[#This Row],[Column10]]</f>
        <v>0</v>
      </c>
      <c r="AG778" s="42">
        <f t="shared" ca="1" si="273"/>
        <v>0</v>
      </c>
      <c r="AH778" s="73"/>
    </row>
    <row r="779" spans="1:34" s="5" customFormat="1" ht="47.25" customHeight="1">
      <c r="A779" s="71"/>
      <c r="B779" s="43"/>
      <c r="C779" s="43" t="s">
        <v>473</v>
      </c>
      <c r="D779" s="35" t="s">
        <v>494</v>
      </c>
      <c r="E779" s="35" t="s">
        <v>453</v>
      </c>
      <c r="F779" s="35" t="s">
        <v>466</v>
      </c>
      <c r="G779" s="35"/>
      <c r="H779" s="104">
        <v>1</v>
      </c>
      <c r="I779" s="104">
        <v>182.6</v>
      </c>
      <c r="J779" s="35">
        <f t="shared" si="264"/>
        <v>182.6</v>
      </c>
      <c r="K779" s="41">
        <f t="shared" si="265"/>
        <v>182.6</v>
      </c>
      <c r="L779" s="42">
        <v>1</v>
      </c>
      <c r="M779" s="41">
        <f t="shared" si="266"/>
        <v>182.6</v>
      </c>
      <c r="N779" s="42">
        <v>1</v>
      </c>
      <c r="O779" s="41">
        <f t="shared" si="267"/>
        <v>182.6</v>
      </c>
      <c r="P779" s="42">
        <v>1</v>
      </c>
      <c r="Q779" s="41">
        <f t="shared" si="268"/>
        <v>36.520000000000003</v>
      </c>
      <c r="R779" s="42">
        <v>0.2</v>
      </c>
      <c r="S779" s="41">
        <f t="shared" si="269"/>
        <v>0</v>
      </c>
      <c r="T779" s="42"/>
      <c r="U779" s="41">
        <f t="shared" si="270"/>
        <v>0</v>
      </c>
      <c r="V779" s="47"/>
      <c r="W779" s="74"/>
      <c r="X779" s="74"/>
      <c r="Y779" s="41"/>
      <c r="Z779" s="42">
        <f t="shared" si="271"/>
        <v>0</v>
      </c>
      <c r="AA779" s="16"/>
      <c r="AB779" s="17"/>
      <c r="AC779" s="41"/>
      <c r="AD779" s="42">
        <f t="shared" si="272"/>
        <v>0</v>
      </c>
      <c r="AE779" s="42"/>
      <c r="AF779" s="75">
        <f ca="1">Table1[[#This Row],[Column33]]*Table1[[#This Row],[Column10]]</f>
        <v>0</v>
      </c>
      <c r="AG779" s="42">
        <f t="shared" ca="1" si="273"/>
        <v>0</v>
      </c>
      <c r="AH779" s="73"/>
    </row>
    <row r="780" spans="1:34" s="5" customFormat="1" ht="47.25" customHeight="1">
      <c r="A780" s="71"/>
      <c r="B780" s="43"/>
      <c r="C780" s="43" t="s">
        <v>473</v>
      </c>
      <c r="D780" s="35" t="s">
        <v>494</v>
      </c>
      <c r="E780" s="35" t="s">
        <v>454</v>
      </c>
      <c r="F780" s="35" t="s">
        <v>466</v>
      </c>
      <c r="G780" s="35"/>
      <c r="H780" s="104">
        <v>1</v>
      </c>
      <c r="I780" s="104">
        <v>183.3</v>
      </c>
      <c r="J780" s="35">
        <f t="shared" si="264"/>
        <v>183.3</v>
      </c>
      <c r="K780" s="41">
        <f t="shared" si="265"/>
        <v>183.3</v>
      </c>
      <c r="L780" s="42">
        <v>1</v>
      </c>
      <c r="M780" s="41">
        <f t="shared" si="266"/>
        <v>183.3</v>
      </c>
      <c r="N780" s="42">
        <v>1</v>
      </c>
      <c r="O780" s="41">
        <f t="shared" si="267"/>
        <v>183.3</v>
      </c>
      <c r="P780" s="42">
        <v>1</v>
      </c>
      <c r="Q780" s="41">
        <f t="shared" si="268"/>
        <v>36.660000000000004</v>
      </c>
      <c r="R780" s="42">
        <v>0.2</v>
      </c>
      <c r="S780" s="41">
        <f t="shared" si="269"/>
        <v>0</v>
      </c>
      <c r="T780" s="42"/>
      <c r="U780" s="41">
        <f t="shared" si="270"/>
        <v>0</v>
      </c>
      <c r="V780" s="47"/>
      <c r="W780" s="74"/>
      <c r="X780" s="74"/>
      <c r="Y780" s="41"/>
      <c r="Z780" s="42">
        <f t="shared" si="271"/>
        <v>0</v>
      </c>
      <c r="AA780" s="16"/>
      <c r="AB780" s="17"/>
      <c r="AC780" s="41"/>
      <c r="AD780" s="42">
        <f t="shared" si="272"/>
        <v>0</v>
      </c>
      <c r="AE780" s="42"/>
      <c r="AF780" s="75">
        <f ca="1">Table1[[#This Row],[Column33]]*Table1[[#This Row],[Column10]]</f>
        <v>0</v>
      </c>
      <c r="AG780" s="42">
        <f t="shared" ca="1" si="273"/>
        <v>0</v>
      </c>
      <c r="AH780" s="73"/>
    </row>
    <row r="781" spans="1:34" s="5" customFormat="1" ht="47.25" customHeight="1">
      <c r="A781" s="71"/>
      <c r="B781" s="43"/>
      <c r="C781" s="43" t="s">
        <v>473</v>
      </c>
      <c r="D781" s="35" t="s">
        <v>494</v>
      </c>
      <c r="E781" s="35" t="s">
        <v>455</v>
      </c>
      <c r="F781" s="35" t="s">
        <v>466</v>
      </c>
      <c r="G781" s="35"/>
      <c r="H781" s="104">
        <v>1</v>
      </c>
      <c r="I781" s="104">
        <v>182.6</v>
      </c>
      <c r="J781" s="35">
        <f t="shared" si="264"/>
        <v>182.6</v>
      </c>
      <c r="K781" s="41">
        <f t="shared" si="265"/>
        <v>182.6</v>
      </c>
      <c r="L781" s="42">
        <v>1</v>
      </c>
      <c r="M781" s="41">
        <f t="shared" si="266"/>
        <v>182.6</v>
      </c>
      <c r="N781" s="42">
        <v>1</v>
      </c>
      <c r="O781" s="41">
        <f t="shared" si="267"/>
        <v>182.6</v>
      </c>
      <c r="P781" s="42">
        <v>1</v>
      </c>
      <c r="Q781" s="41">
        <f t="shared" si="268"/>
        <v>36.520000000000003</v>
      </c>
      <c r="R781" s="42">
        <v>0.2</v>
      </c>
      <c r="S781" s="41">
        <f t="shared" si="269"/>
        <v>0</v>
      </c>
      <c r="T781" s="42"/>
      <c r="U781" s="41">
        <f t="shared" si="270"/>
        <v>0</v>
      </c>
      <c r="V781" s="47"/>
      <c r="W781" s="74"/>
      <c r="X781" s="74"/>
      <c r="Y781" s="41"/>
      <c r="Z781" s="42">
        <f t="shared" si="271"/>
        <v>0</v>
      </c>
      <c r="AA781" s="16"/>
      <c r="AB781" s="17"/>
      <c r="AC781" s="41"/>
      <c r="AD781" s="42">
        <f t="shared" si="272"/>
        <v>0</v>
      </c>
      <c r="AE781" s="42"/>
      <c r="AF781" s="75">
        <f ca="1">Table1[[#This Row],[Column33]]*Table1[[#This Row],[Column10]]</f>
        <v>0</v>
      </c>
      <c r="AG781" s="42">
        <f t="shared" ca="1" si="273"/>
        <v>0</v>
      </c>
      <c r="AH781" s="73"/>
    </row>
    <row r="782" spans="1:34" s="5" customFormat="1" ht="47.25" customHeight="1">
      <c r="A782" s="71"/>
      <c r="B782" s="43"/>
      <c r="C782" s="43" t="s">
        <v>473</v>
      </c>
      <c r="D782" s="35" t="s">
        <v>494</v>
      </c>
      <c r="E782" s="35" t="s">
        <v>456</v>
      </c>
      <c r="F782" s="35" t="s">
        <v>466</v>
      </c>
      <c r="G782" s="35"/>
      <c r="H782" s="104">
        <v>1</v>
      </c>
      <c r="I782" s="104">
        <v>183.3</v>
      </c>
      <c r="J782" s="35">
        <f t="shared" si="264"/>
        <v>183.3</v>
      </c>
      <c r="K782" s="41">
        <f t="shared" si="265"/>
        <v>183.3</v>
      </c>
      <c r="L782" s="42">
        <v>1</v>
      </c>
      <c r="M782" s="41">
        <f t="shared" si="266"/>
        <v>183.3</v>
      </c>
      <c r="N782" s="42">
        <v>1</v>
      </c>
      <c r="O782" s="41">
        <f t="shared" si="267"/>
        <v>183.3</v>
      </c>
      <c r="P782" s="42">
        <v>1</v>
      </c>
      <c r="Q782" s="41">
        <f t="shared" si="268"/>
        <v>36.660000000000004</v>
      </c>
      <c r="R782" s="42">
        <v>0.2</v>
      </c>
      <c r="S782" s="41">
        <f t="shared" si="269"/>
        <v>0</v>
      </c>
      <c r="T782" s="42"/>
      <c r="U782" s="41">
        <f t="shared" si="270"/>
        <v>0</v>
      </c>
      <c r="V782" s="47"/>
      <c r="W782" s="74"/>
      <c r="X782" s="74"/>
      <c r="Y782" s="41"/>
      <c r="Z782" s="42">
        <f t="shared" si="271"/>
        <v>0</v>
      </c>
      <c r="AA782" s="16"/>
      <c r="AB782" s="17"/>
      <c r="AC782" s="41"/>
      <c r="AD782" s="42">
        <f t="shared" si="272"/>
        <v>0</v>
      </c>
      <c r="AE782" s="42"/>
      <c r="AF782" s="75">
        <f ca="1">Table1[[#This Row],[Column33]]*Table1[[#This Row],[Column10]]</f>
        <v>0</v>
      </c>
      <c r="AG782" s="42">
        <f t="shared" ca="1" si="273"/>
        <v>0</v>
      </c>
      <c r="AH782" s="73"/>
    </row>
    <row r="783" spans="1:34" s="5" customFormat="1" ht="47.25" customHeight="1">
      <c r="A783" s="71"/>
      <c r="B783" s="43"/>
      <c r="C783" s="43" t="s">
        <v>473</v>
      </c>
      <c r="D783" s="35" t="s">
        <v>494</v>
      </c>
      <c r="E783" s="35" t="s">
        <v>457</v>
      </c>
      <c r="F783" s="35" t="s">
        <v>466</v>
      </c>
      <c r="G783" s="35"/>
      <c r="H783" s="104">
        <v>1</v>
      </c>
      <c r="I783" s="104">
        <v>182.9</v>
      </c>
      <c r="J783" s="35">
        <f t="shared" si="264"/>
        <v>182.9</v>
      </c>
      <c r="K783" s="41">
        <f t="shared" si="265"/>
        <v>182.9</v>
      </c>
      <c r="L783" s="42">
        <v>1</v>
      </c>
      <c r="M783" s="41">
        <f t="shared" si="266"/>
        <v>182.9</v>
      </c>
      <c r="N783" s="42">
        <v>1</v>
      </c>
      <c r="O783" s="41">
        <f t="shared" si="267"/>
        <v>182.9</v>
      </c>
      <c r="P783" s="42">
        <v>1</v>
      </c>
      <c r="Q783" s="41">
        <f t="shared" si="268"/>
        <v>36.580000000000005</v>
      </c>
      <c r="R783" s="42">
        <v>0.2</v>
      </c>
      <c r="S783" s="41">
        <f t="shared" si="269"/>
        <v>0</v>
      </c>
      <c r="T783" s="42"/>
      <c r="U783" s="41">
        <f t="shared" si="270"/>
        <v>0</v>
      </c>
      <c r="V783" s="47"/>
      <c r="W783" s="74"/>
      <c r="X783" s="74"/>
      <c r="Y783" s="41"/>
      <c r="Z783" s="42">
        <f t="shared" si="271"/>
        <v>0</v>
      </c>
      <c r="AA783" s="16"/>
      <c r="AB783" s="17"/>
      <c r="AC783" s="41"/>
      <c r="AD783" s="42">
        <f t="shared" si="272"/>
        <v>0</v>
      </c>
      <c r="AE783" s="42"/>
      <c r="AF783" s="75">
        <f ca="1">Table1[[#This Row],[Column33]]*Table1[[#This Row],[Column10]]</f>
        <v>0</v>
      </c>
      <c r="AG783" s="42">
        <f t="shared" ca="1" si="273"/>
        <v>0</v>
      </c>
      <c r="AH783" s="73"/>
    </row>
    <row r="784" spans="1:34" s="5" customFormat="1" ht="47.25" customHeight="1">
      <c r="A784" s="71"/>
      <c r="B784" s="43"/>
      <c r="C784" s="43" t="s">
        <v>473</v>
      </c>
      <c r="D784" s="35" t="s">
        <v>494</v>
      </c>
      <c r="E784" s="35" t="s">
        <v>458</v>
      </c>
      <c r="F784" s="35" t="s">
        <v>466</v>
      </c>
      <c r="G784" s="35"/>
      <c r="H784" s="104">
        <v>1</v>
      </c>
      <c r="I784" s="104">
        <v>182.9</v>
      </c>
      <c r="J784" s="35">
        <f t="shared" si="264"/>
        <v>182.9</v>
      </c>
      <c r="K784" s="41">
        <f t="shared" si="265"/>
        <v>182.9</v>
      </c>
      <c r="L784" s="42">
        <v>1</v>
      </c>
      <c r="M784" s="41">
        <f t="shared" si="266"/>
        <v>182.9</v>
      </c>
      <c r="N784" s="42">
        <v>1</v>
      </c>
      <c r="O784" s="41">
        <f t="shared" si="267"/>
        <v>182.9</v>
      </c>
      <c r="P784" s="42">
        <v>1</v>
      </c>
      <c r="Q784" s="41">
        <f t="shared" si="268"/>
        <v>36.580000000000005</v>
      </c>
      <c r="R784" s="42">
        <v>0.2</v>
      </c>
      <c r="S784" s="41">
        <f t="shared" si="269"/>
        <v>0</v>
      </c>
      <c r="T784" s="42"/>
      <c r="U784" s="41">
        <f t="shared" si="270"/>
        <v>0</v>
      </c>
      <c r="V784" s="47"/>
      <c r="W784" s="74"/>
      <c r="X784" s="74"/>
      <c r="Y784" s="41"/>
      <c r="Z784" s="42">
        <f t="shared" si="271"/>
        <v>0</v>
      </c>
      <c r="AA784" s="16"/>
      <c r="AB784" s="17"/>
      <c r="AC784" s="41"/>
      <c r="AD784" s="42">
        <f t="shared" si="272"/>
        <v>0</v>
      </c>
      <c r="AE784" s="42"/>
      <c r="AF784" s="75">
        <f ca="1">Table1[[#This Row],[Column33]]*Table1[[#This Row],[Column10]]</f>
        <v>0</v>
      </c>
      <c r="AG784" s="42">
        <f t="shared" ca="1" si="273"/>
        <v>0</v>
      </c>
      <c r="AH784" s="73"/>
    </row>
    <row r="785" spans="1:34" s="5" customFormat="1" ht="47.25" customHeight="1">
      <c r="A785" s="71"/>
      <c r="B785" s="43"/>
      <c r="C785" s="43" t="s">
        <v>473</v>
      </c>
      <c r="D785" s="35" t="s">
        <v>494</v>
      </c>
      <c r="E785" s="35" t="s">
        <v>459</v>
      </c>
      <c r="F785" s="35" t="s">
        <v>466</v>
      </c>
      <c r="G785" s="35"/>
      <c r="H785" s="104">
        <v>1</v>
      </c>
      <c r="I785" s="104">
        <v>184.7</v>
      </c>
      <c r="J785" s="35">
        <f t="shared" si="264"/>
        <v>184.7</v>
      </c>
      <c r="K785" s="41">
        <f t="shared" si="265"/>
        <v>184.7</v>
      </c>
      <c r="L785" s="42">
        <v>1</v>
      </c>
      <c r="M785" s="41">
        <f t="shared" si="266"/>
        <v>184.7</v>
      </c>
      <c r="N785" s="42">
        <v>1</v>
      </c>
      <c r="O785" s="41">
        <f t="shared" si="267"/>
        <v>184.7</v>
      </c>
      <c r="P785" s="42">
        <v>1</v>
      </c>
      <c r="Q785" s="41">
        <f t="shared" si="268"/>
        <v>36.94</v>
      </c>
      <c r="R785" s="42">
        <v>0.2</v>
      </c>
      <c r="S785" s="41">
        <f t="shared" si="269"/>
        <v>0</v>
      </c>
      <c r="T785" s="42"/>
      <c r="U785" s="41">
        <f t="shared" si="270"/>
        <v>0</v>
      </c>
      <c r="V785" s="47"/>
      <c r="W785" s="74"/>
      <c r="X785" s="74"/>
      <c r="Y785" s="41"/>
      <c r="Z785" s="42">
        <f t="shared" si="271"/>
        <v>0</v>
      </c>
      <c r="AA785" s="16"/>
      <c r="AB785" s="17"/>
      <c r="AC785" s="41"/>
      <c r="AD785" s="42">
        <f t="shared" si="272"/>
        <v>0</v>
      </c>
      <c r="AE785" s="42"/>
      <c r="AF785" s="75">
        <f ca="1">Table1[[#This Row],[Column33]]*Table1[[#This Row],[Column10]]</f>
        <v>0</v>
      </c>
      <c r="AG785" s="42">
        <f t="shared" ca="1" si="273"/>
        <v>0</v>
      </c>
      <c r="AH785" s="73"/>
    </row>
    <row r="786" spans="1:34" s="5" customFormat="1" ht="47.25" customHeight="1">
      <c r="A786" s="71"/>
      <c r="B786" s="43"/>
      <c r="C786" s="43" t="s">
        <v>473</v>
      </c>
      <c r="D786" s="35" t="s">
        <v>494</v>
      </c>
      <c r="E786" s="35" t="s">
        <v>460</v>
      </c>
      <c r="F786" s="35" t="s">
        <v>466</v>
      </c>
      <c r="G786" s="35"/>
      <c r="H786" s="104">
        <v>1</v>
      </c>
      <c r="I786" s="104">
        <v>186</v>
      </c>
      <c r="J786" s="35">
        <f t="shared" si="264"/>
        <v>186</v>
      </c>
      <c r="K786" s="41">
        <f t="shared" si="265"/>
        <v>186</v>
      </c>
      <c r="L786" s="42">
        <v>1</v>
      </c>
      <c r="M786" s="41">
        <f t="shared" si="266"/>
        <v>186</v>
      </c>
      <c r="N786" s="42">
        <v>1</v>
      </c>
      <c r="O786" s="41">
        <f t="shared" si="267"/>
        <v>186</v>
      </c>
      <c r="P786" s="42">
        <v>1</v>
      </c>
      <c r="Q786" s="41">
        <f t="shared" si="268"/>
        <v>37.200000000000003</v>
      </c>
      <c r="R786" s="42">
        <v>0.2</v>
      </c>
      <c r="S786" s="41">
        <f t="shared" si="269"/>
        <v>0</v>
      </c>
      <c r="T786" s="42"/>
      <c r="U786" s="41">
        <f t="shared" si="270"/>
        <v>0</v>
      </c>
      <c r="V786" s="47"/>
      <c r="W786" s="74"/>
      <c r="X786" s="74"/>
      <c r="Y786" s="41"/>
      <c r="Z786" s="42">
        <f t="shared" si="271"/>
        <v>0</v>
      </c>
      <c r="AA786" s="16"/>
      <c r="AB786" s="17"/>
      <c r="AC786" s="41"/>
      <c r="AD786" s="42">
        <f t="shared" si="272"/>
        <v>0</v>
      </c>
      <c r="AE786" s="42"/>
      <c r="AF786" s="75">
        <f ca="1">Table1[[#This Row],[Column33]]*Table1[[#This Row],[Column10]]</f>
        <v>0</v>
      </c>
      <c r="AG786" s="42">
        <f t="shared" ca="1" si="273"/>
        <v>0</v>
      </c>
      <c r="AH786" s="73"/>
    </row>
    <row r="787" spans="1:34" s="5" customFormat="1" ht="47.25" customHeight="1">
      <c r="A787" s="71"/>
      <c r="B787" s="43"/>
      <c r="C787" s="43" t="s">
        <v>215</v>
      </c>
      <c r="D787" s="35" t="s">
        <v>494</v>
      </c>
      <c r="E787" s="35" t="s">
        <v>461</v>
      </c>
      <c r="F787" s="35" t="s">
        <v>466</v>
      </c>
      <c r="G787" s="35"/>
      <c r="H787" s="104">
        <v>11</v>
      </c>
      <c r="I787" s="104">
        <v>11</v>
      </c>
      <c r="J787" s="35">
        <f t="shared" si="264"/>
        <v>121</v>
      </c>
      <c r="K787" s="41">
        <f t="shared" si="265"/>
        <v>121</v>
      </c>
      <c r="L787" s="42">
        <v>1</v>
      </c>
      <c r="M787" s="41">
        <f t="shared" si="266"/>
        <v>121</v>
      </c>
      <c r="N787" s="42">
        <v>1</v>
      </c>
      <c r="O787" s="41">
        <f t="shared" si="267"/>
        <v>121</v>
      </c>
      <c r="P787" s="42">
        <v>1</v>
      </c>
      <c r="Q787" s="41">
        <f t="shared" si="268"/>
        <v>24.200000000000003</v>
      </c>
      <c r="R787" s="42">
        <v>0.2</v>
      </c>
      <c r="S787" s="41">
        <f t="shared" si="269"/>
        <v>0</v>
      </c>
      <c r="T787" s="42"/>
      <c r="U787" s="41">
        <f t="shared" si="270"/>
        <v>0</v>
      </c>
      <c r="V787" s="47"/>
      <c r="W787" s="74"/>
      <c r="X787" s="74"/>
      <c r="Y787" s="41"/>
      <c r="Z787" s="42">
        <f t="shared" si="271"/>
        <v>0</v>
      </c>
      <c r="AA787" s="16"/>
      <c r="AB787" s="17"/>
      <c r="AC787" s="41"/>
      <c r="AD787" s="42">
        <f t="shared" si="272"/>
        <v>0</v>
      </c>
      <c r="AE787" s="42"/>
      <c r="AF787" s="75">
        <f ca="1">Table1[[#This Row],[Column33]]*Table1[[#This Row],[Column10]]</f>
        <v>0</v>
      </c>
      <c r="AG787" s="42">
        <f t="shared" ca="1" si="273"/>
        <v>0</v>
      </c>
      <c r="AH787" s="73"/>
    </row>
    <row r="788" spans="1:34" s="5" customFormat="1" ht="47.25" customHeight="1">
      <c r="A788" s="71"/>
      <c r="B788" s="43"/>
      <c r="C788" s="43" t="s">
        <v>348</v>
      </c>
      <c r="D788" s="35" t="s">
        <v>494</v>
      </c>
      <c r="E788" s="35" t="s">
        <v>107</v>
      </c>
      <c r="F788" s="35" t="s">
        <v>115</v>
      </c>
      <c r="G788" s="35"/>
      <c r="H788" s="104">
        <v>2</v>
      </c>
      <c r="I788" s="104">
        <v>22</v>
      </c>
      <c r="J788" s="35">
        <f t="shared" si="264"/>
        <v>44</v>
      </c>
      <c r="K788" s="41">
        <f t="shared" si="265"/>
        <v>44</v>
      </c>
      <c r="L788" s="42">
        <v>1</v>
      </c>
      <c r="M788" s="41">
        <f t="shared" si="266"/>
        <v>44</v>
      </c>
      <c r="N788" s="42">
        <v>1</v>
      </c>
      <c r="O788" s="41">
        <f t="shared" si="267"/>
        <v>44</v>
      </c>
      <c r="P788" s="42">
        <v>1</v>
      </c>
      <c r="Q788" s="41">
        <f t="shared" si="268"/>
        <v>8.8000000000000007</v>
      </c>
      <c r="R788" s="42">
        <v>0.2</v>
      </c>
      <c r="S788" s="41">
        <f t="shared" si="269"/>
        <v>0</v>
      </c>
      <c r="T788" s="42"/>
      <c r="U788" s="41">
        <f t="shared" si="270"/>
        <v>0</v>
      </c>
      <c r="V788" s="47"/>
      <c r="W788" s="74"/>
      <c r="X788" s="74"/>
      <c r="Y788" s="41"/>
      <c r="Z788" s="42">
        <f t="shared" si="271"/>
        <v>0</v>
      </c>
      <c r="AA788" s="16"/>
      <c r="AB788" s="17"/>
      <c r="AC788" s="41"/>
      <c r="AD788" s="42">
        <f t="shared" si="272"/>
        <v>0</v>
      </c>
      <c r="AE788" s="42"/>
      <c r="AF788" s="75">
        <f ca="1">Table1[[#This Row],[Column33]]*Table1[[#This Row],[Column10]]</f>
        <v>0</v>
      </c>
      <c r="AG788" s="42">
        <f t="shared" ca="1" si="273"/>
        <v>0</v>
      </c>
      <c r="AH788" s="73"/>
    </row>
    <row r="789" spans="1:34" s="5" customFormat="1" ht="47.25" customHeight="1">
      <c r="A789" s="71"/>
      <c r="B789" s="43"/>
      <c r="C789" s="43" t="s">
        <v>348</v>
      </c>
      <c r="D789" s="35" t="s">
        <v>494</v>
      </c>
      <c r="E789" s="35" t="s">
        <v>108</v>
      </c>
      <c r="F789" s="35" t="s">
        <v>115</v>
      </c>
      <c r="G789" s="35"/>
      <c r="H789" s="104">
        <v>2</v>
      </c>
      <c r="I789" s="104">
        <v>11.9</v>
      </c>
      <c r="J789" s="35">
        <f t="shared" si="264"/>
        <v>23.8</v>
      </c>
      <c r="K789" s="41">
        <f t="shared" si="265"/>
        <v>23.8</v>
      </c>
      <c r="L789" s="42">
        <v>1</v>
      </c>
      <c r="M789" s="41">
        <f t="shared" si="266"/>
        <v>23.8</v>
      </c>
      <c r="N789" s="42">
        <v>1</v>
      </c>
      <c r="O789" s="41">
        <f t="shared" si="267"/>
        <v>23.8</v>
      </c>
      <c r="P789" s="42">
        <v>1</v>
      </c>
      <c r="Q789" s="41">
        <f t="shared" si="268"/>
        <v>4.7600000000000007</v>
      </c>
      <c r="R789" s="42">
        <v>0.2</v>
      </c>
      <c r="S789" s="41">
        <f t="shared" si="269"/>
        <v>0</v>
      </c>
      <c r="T789" s="42"/>
      <c r="U789" s="41">
        <f t="shared" si="270"/>
        <v>0</v>
      </c>
      <c r="V789" s="47"/>
      <c r="W789" s="74"/>
      <c r="X789" s="74"/>
      <c r="Y789" s="41"/>
      <c r="Z789" s="42">
        <f t="shared" si="271"/>
        <v>0</v>
      </c>
      <c r="AA789" s="16"/>
      <c r="AB789" s="17"/>
      <c r="AC789" s="41"/>
      <c r="AD789" s="42">
        <f t="shared" si="272"/>
        <v>0</v>
      </c>
      <c r="AE789" s="42"/>
      <c r="AF789" s="75">
        <f ca="1">Table1[[#This Row],[Column33]]*Table1[[#This Row],[Column10]]</f>
        <v>0</v>
      </c>
      <c r="AG789" s="42">
        <f t="shared" ca="1" si="273"/>
        <v>0</v>
      </c>
      <c r="AH789" s="73"/>
    </row>
    <row r="790" spans="1:34" s="5" customFormat="1" ht="47.25" customHeight="1">
      <c r="A790" s="71"/>
      <c r="B790" s="43"/>
      <c r="C790" s="43" t="s">
        <v>348</v>
      </c>
      <c r="D790" s="35" t="s">
        <v>494</v>
      </c>
      <c r="E790" s="35" t="s">
        <v>193</v>
      </c>
      <c r="F790" s="35" t="s">
        <v>115</v>
      </c>
      <c r="G790" s="35"/>
      <c r="H790" s="104">
        <v>2</v>
      </c>
      <c r="I790" s="104">
        <v>22.9</v>
      </c>
      <c r="J790" s="35">
        <f t="shared" si="264"/>
        <v>45.8</v>
      </c>
      <c r="K790" s="41">
        <f t="shared" si="265"/>
        <v>45.8</v>
      </c>
      <c r="L790" s="42">
        <v>1</v>
      </c>
      <c r="M790" s="41">
        <f t="shared" si="266"/>
        <v>45.8</v>
      </c>
      <c r="N790" s="42">
        <v>1</v>
      </c>
      <c r="O790" s="41">
        <f t="shared" si="267"/>
        <v>45.8</v>
      </c>
      <c r="P790" s="42">
        <v>1</v>
      </c>
      <c r="Q790" s="41">
        <f t="shared" si="268"/>
        <v>9.16</v>
      </c>
      <c r="R790" s="42">
        <v>0.2</v>
      </c>
      <c r="S790" s="41">
        <f t="shared" si="269"/>
        <v>0</v>
      </c>
      <c r="T790" s="42"/>
      <c r="U790" s="41">
        <f t="shared" si="270"/>
        <v>0</v>
      </c>
      <c r="V790" s="47"/>
      <c r="W790" s="74"/>
      <c r="X790" s="74"/>
      <c r="Y790" s="41"/>
      <c r="Z790" s="42">
        <f t="shared" ref="Z790:Z805" si="274">Y790/J790</f>
        <v>0</v>
      </c>
      <c r="AA790" s="16"/>
      <c r="AB790" s="17"/>
      <c r="AC790" s="41"/>
      <c r="AD790" s="42">
        <f t="shared" ref="AD790:AD805" si="275">AC790/J790</f>
        <v>0</v>
      </c>
      <c r="AE790" s="42"/>
      <c r="AF790" s="75">
        <f ca="1">Table1[[#This Row],[Column33]]*Table1[[#This Row],[Column10]]</f>
        <v>0</v>
      </c>
      <c r="AG790" s="42">
        <f t="shared" ref="AG790:AG805" ca="1" si="276">AF790/J790</f>
        <v>0</v>
      </c>
      <c r="AH790" s="73"/>
    </row>
    <row r="791" spans="1:34" s="5" customFormat="1" ht="47.25" customHeight="1">
      <c r="A791" s="71"/>
      <c r="B791" s="43"/>
      <c r="C791" s="43" t="s">
        <v>214</v>
      </c>
      <c r="D791" s="35" t="s">
        <v>494</v>
      </c>
      <c r="E791" s="35" t="s">
        <v>194</v>
      </c>
      <c r="F791" s="35" t="s">
        <v>115</v>
      </c>
      <c r="G791" s="35"/>
      <c r="H791" s="104">
        <v>2</v>
      </c>
      <c r="I791" s="104">
        <v>308.10000000000002</v>
      </c>
      <c r="J791" s="35">
        <f t="shared" si="264"/>
        <v>616.20000000000005</v>
      </c>
      <c r="K791" s="41">
        <f t="shared" si="265"/>
        <v>616.20000000000005</v>
      </c>
      <c r="L791" s="42">
        <v>1</v>
      </c>
      <c r="M791" s="41">
        <f t="shared" si="266"/>
        <v>616.20000000000005</v>
      </c>
      <c r="N791" s="42">
        <v>1</v>
      </c>
      <c r="O791" s="41">
        <f t="shared" si="267"/>
        <v>616.20000000000005</v>
      </c>
      <c r="P791" s="42">
        <v>1</v>
      </c>
      <c r="Q791" s="41">
        <f t="shared" si="268"/>
        <v>123.24000000000001</v>
      </c>
      <c r="R791" s="42">
        <v>0.2</v>
      </c>
      <c r="S791" s="41">
        <f t="shared" si="269"/>
        <v>0</v>
      </c>
      <c r="T791" s="42"/>
      <c r="U791" s="41">
        <f t="shared" si="270"/>
        <v>0</v>
      </c>
      <c r="V791" s="47"/>
      <c r="W791" s="74"/>
      <c r="X791" s="74"/>
      <c r="Y791" s="41"/>
      <c r="Z791" s="42">
        <f t="shared" si="274"/>
        <v>0</v>
      </c>
      <c r="AA791" s="16"/>
      <c r="AB791" s="17"/>
      <c r="AC791" s="41"/>
      <c r="AD791" s="42">
        <f t="shared" si="275"/>
        <v>0</v>
      </c>
      <c r="AE791" s="42"/>
      <c r="AF791" s="75">
        <f ca="1">Table1[[#This Row],[Column33]]*Table1[[#This Row],[Column10]]</f>
        <v>0</v>
      </c>
      <c r="AG791" s="42">
        <f t="shared" ca="1" si="276"/>
        <v>0</v>
      </c>
      <c r="AH791" s="73"/>
    </row>
    <row r="792" spans="1:34" s="5" customFormat="1" ht="47.25" customHeight="1">
      <c r="A792" s="71"/>
      <c r="B792" s="43"/>
      <c r="C792" s="43" t="s">
        <v>352</v>
      </c>
      <c r="D792" s="35" t="s">
        <v>494</v>
      </c>
      <c r="E792" s="35" t="s">
        <v>195</v>
      </c>
      <c r="F792" s="35" t="s">
        <v>115</v>
      </c>
      <c r="G792" s="35"/>
      <c r="H792" s="104">
        <v>2</v>
      </c>
      <c r="I792" s="104">
        <v>88.5</v>
      </c>
      <c r="J792" s="35">
        <f t="shared" si="264"/>
        <v>177</v>
      </c>
      <c r="K792" s="41">
        <f t="shared" si="265"/>
        <v>177</v>
      </c>
      <c r="L792" s="42">
        <v>1</v>
      </c>
      <c r="M792" s="41">
        <f t="shared" si="266"/>
        <v>177</v>
      </c>
      <c r="N792" s="42">
        <v>1</v>
      </c>
      <c r="O792" s="41">
        <f t="shared" si="267"/>
        <v>177</v>
      </c>
      <c r="P792" s="42">
        <v>1</v>
      </c>
      <c r="Q792" s="41">
        <f t="shared" si="268"/>
        <v>35.4</v>
      </c>
      <c r="R792" s="42">
        <v>0.2</v>
      </c>
      <c r="S792" s="41">
        <f t="shared" si="269"/>
        <v>0</v>
      </c>
      <c r="T792" s="42"/>
      <c r="U792" s="41">
        <f t="shared" si="270"/>
        <v>0</v>
      </c>
      <c r="V792" s="47"/>
      <c r="W792" s="74"/>
      <c r="X792" s="74"/>
      <c r="Y792" s="41"/>
      <c r="Z792" s="42">
        <f t="shared" si="274"/>
        <v>0</v>
      </c>
      <c r="AA792" s="16"/>
      <c r="AB792" s="17"/>
      <c r="AC792" s="41"/>
      <c r="AD792" s="42">
        <f t="shared" si="275"/>
        <v>0</v>
      </c>
      <c r="AE792" s="42"/>
      <c r="AF792" s="75">
        <f ca="1">Table1[[#This Row],[Column33]]*Table1[[#This Row],[Column10]]</f>
        <v>0</v>
      </c>
      <c r="AG792" s="42">
        <f t="shared" ca="1" si="276"/>
        <v>0</v>
      </c>
      <c r="AH792" s="73"/>
    </row>
    <row r="793" spans="1:34" s="5" customFormat="1" ht="47.25" customHeight="1">
      <c r="A793" s="71"/>
      <c r="B793" s="43"/>
      <c r="C793" s="43" t="s">
        <v>352</v>
      </c>
      <c r="D793" s="35" t="s">
        <v>494</v>
      </c>
      <c r="E793" s="35" t="s">
        <v>196</v>
      </c>
      <c r="F793" s="35" t="s">
        <v>115</v>
      </c>
      <c r="G793" s="35"/>
      <c r="H793" s="104">
        <v>2</v>
      </c>
      <c r="I793" s="104">
        <v>86.4</v>
      </c>
      <c r="J793" s="35">
        <f t="shared" si="264"/>
        <v>172.8</v>
      </c>
      <c r="K793" s="41">
        <f t="shared" si="265"/>
        <v>172.8</v>
      </c>
      <c r="L793" s="42">
        <v>1</v>
      </c>
      <c r="M793" s="41">
        <f t="shared" si="266"/>
        <v>172.8</v>
      </c>
      <c r="N793" s="42">
        <v>1</v>
      </c>
      <c r="O793" s="41">
        <f t="shared" si="267"/>
        <v>172.8</v>
      </c>
      <c r="P793" s="42">
        <v>1</v>
      </c>
      <c r="Q793" s="41">
        <f t="shared" si="268"/>
        <v>34.56</v>
      </c>
      <c r="R793" s="42">
        <v>0.2</v>
      </c>
      <c r="S793" s="41">
        <f t="shared" si="269"/>
        <v>0</v>
      </c>
      <c r="T793" s="42"/>
      <c r="U793" s="41">
        <f t="shared" si="270"/>
        <v>0</v>
      </c>
      <c r="V793" s="47"/>
      <c r="W793" s="74"/>
      <c r="X793" s="74"/>
      <c r="Y793" s="41"/>
      <c r="Z793" s="42">
        <f t="shared" si="274"/>
        <v>0</v>
      </c>
      <c r="AA793" s="16"/>
      <c r="AB793" s="17"/>
      <c r="AC793" s="41"/>
      <c r="AD793" s="42">
        <f t="shared" si="275"/>
        <v>0</v>
      </c>
      <c r="AE793" s="42"/>
      <c r="AF793" s="75">
        <f ca="1">Table1[[#This Row],[Column33]]*Table1[[#This Row],[Column10]]</f>
        <v>0</v>
      </c>
      <c r="AG793" s="42">
        <f t="shared" ca="1" si="276"/>
        <v>0</v>
      </c>
      <c r="AH793" s="73"/>
    </row>
    <row r="794" spans="1:34" s="5" customFormat="1" ht="47.25" customHeight="1">
      <c r="A794" s="71"/>
      <c r="B794" s="43"/>
      <c r="C794" s="43" t="s">
        <v>352</v>
      </c>
      <c r="D794" s="35" t="s">
        <v>494</v>
      </c>
      <c r="E794" s="35" t="s">
        <v>197</v>
      </c>
      <c r="F794" s="35" t="s">
        <v>115</v>
      </c>
      <c r="G794" s="35"/>
      <c r="H794" s="104">
        <v>2</v>
      </c>
      <c r="I794" s="104">
        <v>145</v>
      </c>
      <c r="J794" s="35">
        <f t="shared" si="264"/>
        <v>290</v>
      </c>
      <c r="K794" s="41">
        <f t="shared" si="265"/>
        <v>290</v>
      </c>
      <c r="L794" s="42">
        <v>1</v>
      </c>
      <c r="M794" s="41">
        <f t="shared" si="266"/>
        <v>290</v>
      </c>
      <c r="N794" s="42">
        <v>1</v>
      </c>
      <c r="O794" s="41">
        <f t="shared" si="267"/>
        <v>290</v>
      </c>
      <c r="P794" s="42">
        <v>1</v>
      </c>
      <c r="Q794" s="41">
        <f t="shared" si="268"/>
        <v>58</v>
      </c>
      <c r="R794" s="42">
        <v>0.2</v>
      </c>
      <c r="S794" s="41">
        <f t="shared" si="269"/>
        <v>0</v>
      </c>
      <c r="T794" s="42"/>
      <c r="U794" s="41">
        <f t="shared" si="270"/>
        <v>0</v>
      </c>
      <c r="V794" s="47"/>
      <c r="W794" s="74"/>
      <c r="X794" s="74"/>
      <c r="Y794" s="41"/>
      <c r="Z794" s="42">
        <f t="shared" si="274"/>
        <v>0</v>
      </c>
      <c r="AA794" s="16"/>
      <c r="AB794" s="17"/>
      <c r="AC794" s="41"/>
      <c r="AD794" s="42">
        <f t="shared" si="275"/>
        <v>0</v>
      </c>
      <c r="AE794" s="42"/>
      <c r="AF794" s="75">
        <f ca="1">Table1[[#This Row],[Column33]]*Table1[[#This Row],[Column10]]</f>
        <v>0</v>
      </c>
      <c r="AG794" s="42">
        <f t="shared" ca="1" si="276"/>
        <v>0</v>
      </c>
      <c r="AH794" s="73"/>
    </row>
    <row r="795" spans="1:34" s="5" customFormat="1" ht="47.25" customHeight="1">
      <c r="A795" s="71"/>
      <c r="B795" s="43"/>
      <c r="C795" s="43" t="s">
        <v>352</v>
      </c>
      <c r="D795" s="35" t="s">
        <v>494</v>
      </c>
      <c r="E795" s="35" t="s">
        <v>198</v>
      </c>
      <c r="F795" s="35" t="s">
        <v>115</v>
      </c>
      <c r="G795" s="35"/>
      <c r="H795" s="104">
        <v>2</v>
      </c>
      <c r="I795" s="104">
        <v>200.4</v>
      </c>
      <c r="J795" s="35">
        <f t="shared" si="264"/>
        <v>400.8</v>
      </c>
      <c r="K795" s="41">
        <f t="shared" si="265"/>
        <v>400.8</v>
      </c>
      <c r="L795" s="42">
        <v>1</v>
      </c>
      <c r="M795" s="41">
        <f t="shared" si="266"/>
        <v>400.8</v>
      </c>
      <c r="N795" s="42">
        <v>1</v>
      </c>
      <c r="O795" s="41">
        <f t="shared" si="267"/>
        <v>400.8</v>
      </c>
      <c r="P795" s="42">
        <v>1</v>
      </c>
      <c r="Q795" s="41">
        <f t="shared" si="268"/>
        <v>80.160000000000011</v>
      </c>
      <c r="R795" s="42">
        <v>0.2</v>
      </c>
      <c r="S795" s="41">
        <f t="shared" si="269"/>
        <v>0</v>
      </c>
      <c r="T795" s="42"/>
      <c r="U795" s="41">
        <f t="shared" si="270"/>
        <v>0</v>
      </c>
      <c r="V795" s="47"/>
      <c r="W795" s="74"/>
      <c r="X795" s="74"/>
      <c r="Y795" s="41"/>
      <c r="Z795" s="42">
        <f t="shared" si="274"/>
        <v>0</v>
      </c>
      <c r="AA795" s="16"/>
      <c r="AB795" s="17"/>
      <c r="AC795" s="41"/>
      <c r="AD795" s="42">
        <f t="shared" si="275"/>
        <v>0</v>
      </c>
      <c r="AE795" s="42"/>
      <c r="AF795" s="75">
        <f ca="1">Table1[[#This Row],[Column33]]*Table1[[#This Row],[Column10]]</f>
        <v>0</v>
      </c>
      <c r="AG795" s="42">
        <f t="shared" ca="1" si="276"/>
        <v>0</v>
      </c>
      <c r="AH795" s="73"/>
    </row>
    <row r="796" spans="1:34" s="5" customFormat="1" ht="47.25" customHeight="1">
      <c r="A796" s="71"/>
      <c r="B796" s="43"/>
      <c r="C796" s="43" t="s">
        <v>214</v>
      </c>
      <c r="D796" s="35" t="s">
        <v>494</v>
      </c>
      <c r="E796" s="35" t="s">
        <v>199</v>
      </c>
      <c r="F796" s="35" t="s">
        <v>115</v>
      </c>
      <c r="G796" s="35"/>
      <c r="H796" s="104">
        <v>2</v>
      </c>
      <c r="I796" s="104">
        <v>401.3</v>
      </c>
      <c r="J796" s="35">
        <f t="shared" si="264"/>
        <v>802.6</v>
      </c>
      <c r="K796" s="41">
        <f t="shared" si="265"/>
        <v>802.6</v>
      </c>
      <c r="L796" s="42">
        <v>1</v>
      </c>
      <c r="M796" s="41">
        <f t="shared" si="266"/>
        <v>802.6</v>
      </c>
      <c r="N796" s="42">
        <v>1</v>
      </c>
      <c r="O796" s="41">
        <f t="shared" si="267"/>
        <v>802.6</v>
      </c>
      <c r="P796" s="42">
        <v>1</v>
      </c>
      <c r="Q796" s="41">
        <f t="shared" si="268"/>
        <v>160.52000000000001</v>
      </c>
      <c r="R796" s="42">
        <v>0.2</v>
      </c>
      <c r="S796" s="41">
        <f t="shared" si="269"/>
        <v>0</v>
      </c>
      <c r="T796" s="42"/>
      <c r="U796" s="41">
        <f t="shared" si="270"/>
        <v>0</v>
      </c>
      <c r="V796" s="47"/>
      <c r="W796" s="74"/>
      <c r="X796" s="74"/>
      <c r="Y796" s="41"/>
      <c r="Z796" s="42">
        <f t="shared" si="274"/>
        <v>0</v>
      </c>
      <c r="AA796" s="16"/>
      <c r="AB796" s="17"/>
      <c r="AC796" s="41"/>
      <c r="AD796" s="42">
        <f t="shared" si="275"/>
        <v>0</v>
      </c>
      <c r="AE796" s="42"/>
      <c r="AF796" s="75">
        <f ca="1">Table1[[#This Row],[Column33]]*Table1[[#This Row],[Column10]]</f>
        <v>0</v>
      </c>
      <c r="AG796" s="42">
        <f t="shared" ca="1" si="276"/>
        <v>0</v>
      </c>
      <c r="AH796" s="73"/>
    </row>
    <row r="797" spans="1:34" s="5" customFormat="1" ht="47.25" customHeight="1">
      <c r="A797" s="71"/>
      <c r="B797" s="43"/>
      <c r="C797" s="43" t="s">
        <v>352</v>
      </c>
      <c r="D797" s="35" t="s">
        <v>494</v>
      </c>
      <c r="E797" s="35" t="s">
        <v>200</v>
      </c>
      <c r="F797" s="35" t="s">
        <v>115</v>
      </c>
      <c r="G797" s="35"/>
      <c r="H797" s="104">
        <v>2</v>
      </c>
      <c r="I797" s="104">
        <v>248.3</v>
      </c>
      <c r="J797" s="35">
        <f t="shared" si="264"/>
        <v>496.6</v>
      </c>
      <c r="K797" s="41">
        <f t="shared" si="265"/>
        <v>496.6</v>
      </c>
      <c r="L797" s="42">
        <v>1</v>
      </c>
      <c r="M797" s="41">
        <f t="shared" si="266"/>
        <v>496.6</v>
      </c>
      <c r="N797" s="42">
        <v>1</v>
      </c>
      <c r="O797" s="41">
        <f t="shared" si="267"/>
        <v>496.6</v>
      </c>
      <c r="P797" s="42">
        <v>1</v>
      </c>
      <c r="Q797" s="41">
        <f t="shared" si="268"/>
        <v>99.320000000000007</v>
      </c>
      <c r="R797" s="42">
        <v>0.2</v>
      </c>
      <c r="S797" s="41">
        <f t="shared" si="269"/>
        <v>0</v>
      </c>
      <c r="T797" s="42"/>
      <c r="U797" s="41">
        <f t="shared" si="270"/>
        <v>0</v>
      </c>
      <c r="V797" s="47"/>
      <c r="W797" s="74"/>
      <c r="X797" s="74"/>
      <c r="Y797" s="41"/>
      <c r="Z797" s="42">
        <f t="shared" si="274"/>
        <v>0</v>
      </c>
      <c r="AA797" s="16"/>
      <c r="AB797" s="17"/>
      <c r="AC797" s="41"/>
      <c r="AD797" s="42">
        <f t="shared" si="275"/>
        <v>0</v>
      </c>
      <c r="AE797" s="42"/>
      <c r="AF797" s="75">
        <f ca="1">Table1[[#This Row],[Column33]]*Table1[[#This Row],[Column10]]</f>
        <v>0</v>
      </c>
      <c r="AG797" s="42">
        <f t="shared" ca="1" si="276"/>
        <v>0</v>
      </c>
      <c r="AH797" s="73"/>
    </row>
    <row r="798" spans="1:34" s="5" customFormat="1" ht="47.25" customHeight="1">
      <c r="A798" s="71"/>
      <c r="B798" s="43"/>
      <c r="C798" s="43" t="s">
        <v>352</v>
      </c>
      <c r="D798" s="35" t="s">
        <v>494</v>
      </c>
      <c r="E798" s="35" t="s">
        <v>201</v>
      </c>
      <c r="F798" s="35" t="s">
        <v>115</v>
      </c>
      <c r="G798" s="35"/>
      <c r="H798" s="104">
        <v>4</v>
      </c>
      <c r="I798" s="104">
        <v>217.5</v>
      </c>
      <c r="J798" s="35">
        <f t="shared" si="264"/>
        <v>870</v>
      </c>
      <c r="K798" s="41">
        <f t="shared" si="265"/>
        <v>870</v>
      </c>
      <c r="L798" s="42">
        <v>1</v>
      </c>
      <c r="M798" s="41">
        <f t="shared" si="266"/>
        <v>870</v>
      </c>
      <c r="N798" s="42">
        <v>1</v>
      </c>
      <c r="O798" s="41">
        <f t="shared" si="267"/>
        <v>870</v>
      </c>
      <c r="P798" s="42">
        <v>1</v>
      </c>
      <c r="Q798" s="41">
        <f t="shared" si="268"/>
        <v>174</v>
      </c>
      <c r="R798" s="42">
        <v>0.2</v>
      </c>
      <c r="S798" s="41">
        <f t="shared" si="269"/>
        <v>0</v>
      </c>
      <c r="T798" s="42"/>
      <c r="U798" s="41">
        <f t="shared" si="270"/>
        <v>0</v>
      </c>
      <c r="V798" s="47"/>
      <c r="W798" s="74"/>
      <c r="X798" s="74"/>
      <c r="Y798" s="41"/>
      <c r="Z798" s="42">
        <f t="shared" si="274"/>
        <v>0</v>
      </c>
      <c r="AA798" s="16"/>
      <c r="AB798" s="17"/>
      <c r="AC798" s="41"/>
      <c r="AD798" s="42">
        <f t="shared" si="275"/>
        <v>0</v>
      </c>
      <c r="AE798" s="42"/>
      <c r="AF798" s="75">
        <f ca="1">Table1[[#This Row],[Column33]]*Table1[[#This Row],[Column10]]</f>
        <v>0</v>
      </c>
      <c r="AG798" s="42">
        <f t="shared" ca="1" si="276"/>
        <v>0</v>
      </c>
      <c r="AH798" s="73"/>
    </row>
    <row r="799" spans="1:34" s="5" customFormat="1" ht="47.25" customHeight="1">
      <c r="A799" s="71"/>
      <c r="B799" s="43"/>
      <c r="C799" s="43" t="s">
        <v>352</v>
      </c>
      <c r="D799" s="35" t="s">
        <v>494</v>
      </c>
      <c r="E799" s="35" t="s">
        <v>114</v>
      </c>
      <c r="F799" s="35" t="s">
        <v>115</v>
      </c>
      <c r="G799" s="35"/>
      <c r="H799" s="104">
        <v>2</v>
      </c>
      <c r="I799" s="104">
        <v>196.4</v>
      </c>
      <c r="J799" s="35">
        <f t="shared" si="264"/>
        <v>392.8</v>
      </c>
      <c r="K799" s="41">
        <f t="shared" si="265"/>
        <v>392.8</v>
      </c>
      <c r="L799" s="42">
        <v>1</v>
      </c>
      <c r="M799" s="41">
        <f t="shared" si="266"/>
        <v>392.8</v>
      </c>
      <c r="N799" s="42">
        <v>1</v>
      </c>
      <c r="O799" s="41">
        <f t="shared" si="267"/>
        <v>392.8</v>
      </c>
      <c r="P799" s="42">
        <v>1</v>
      </c>
      <c r="Q799" s="41">
        <f t="shared" si="268"/>
        <v>78.56</v>
      </c>
      <c r="R799" s="42">
        <v>0.2</v>
      </c>
      <c r="S799" s="41">
        <f t="shared" si="269"/>
        <v>0</v>
      </c>
      <c r="T799" s="42"/>
      <c r="U799" s="41">
        <f t="shared" si="270"/>
        <v>0</v>
      </c>
      <c r="V799" s="47"/>
      <c r="W799" s="74"/>
      <c r="X799" s="74"/>
      <c r="Y799" s="41"/>
      <c r="Z799" s="42">
        <f t="shared" si="274"/>
        <v>0</v>
      </c>
      <c r="AA799" s="16"/>
      <c r="AB799" s="17"/>
      <c r="AC799" s="41"/>
      <c r="AD799" s="42">
        <f t="shared" si="275"/>
        <v>0</v>
      </c>
      <c r="AE799" s="42"/>
      <c r="AF799" s="75">
        <f ca="1">Table1[[#This Row],[Column33]]*Table1[[#This Row],[Column10]]</f>
        <v>0</v>
      </c>
      <c r="AG799" s="42">
        <f t="shared" ca="1" si="276"/>
        <v>0</v>
      </c>
      <c r="AH799" s="73"/>
    </row>
    <row r="800" spans="1:34" s="5" customFormat="1" ht="47.25" customHeight="1">
      <c r="A800" s="71"/>
      <c r="B800" s="43"/>
      <c r="C800" s="43" t="s">
        <v>352</v>
      </c>
      <c r="D800" s="35" t="s">
        <v>494</v>
      </c>
      <c r="E800" s="35" t="s">
        <v>202</v>
      </c>
      <c r="F800" s="35" t="s">
        <v>115</v>
      </c>
      <c r="G800" s="35"/>
      <c r="H800" s="104">
        <v>2</v>
      </c>
      <c r="I800" s="104">
        <v>189.3</v>
      </c>
      <c r="J800" s="35">
        <f t="shared" si="264"/>
        <v>378.6</v>
      </c>
      <c r="K800" s="41">
        <f t="shared" si="265"/>
        <v>378.6</v>
      </c>
      <c r="L800" s="42">
        <v>1</v>
      </c>
      <c r="M800" s="41">
        <f t="shared" si="266"/>
        <v>378.6</v>
      </c>
      <c r="N800" s="42">
        <v>1</v>
      </c>
      <c r="O800" s="41">
        <f t="shared" si="267"/>
        <v>378.6</v>
      </c>
      <c r="P800" s="42">
        <v>1</v>
      </c>
      <c r="Q800" s="41">
        <f t="shared" si="268"/>
        <v>75.720000000000013</v>
      </c>
      <c r="R800" s="42">
        <v>0.2</v>
      </c>
      <c r="S800" s="41">
        <f t="shared" si="269"/>
        <v>0</v>
      </c>
      <c r="T800" s="42"/>
      <c r="U800" s="41">
        <f t="shared" si="270"/>
        <v>0</v>
      </c>
      <c r="V800" s="47"/>
      <c r="W800" s="74"/>
      <c r="X800" s="74"/>
      <c r="Y800" s="41"/>
      <c r="Z800" s="42">
        <f t="shared" si="274"/>
        <v>0</v>
      </c>
      <c r="AA800" s="16"/>
      <c r="AB800" s="17"/>
      <c r="AC800" s="41"/>
      <c r="AD800" s="42">
        <f t="shared" si="275"/>
        <v>0</v>
      </c>
      <c r="AE800" s="42"/>
      <c r="AF800" s="75">
        <f ca="1">Table1[[#This Row],[Column33]]*Table1[[#This Row],[Column10]]</f>
        <v>0</v>
      </c>
      <c r="AG800" s="42">
        <f t="shared" ca="1" si="276"/>
        <v>0</v>
      </c>
      <c r="AH800" s="73"/>
    </row>
    <row r="801" spans="1:34" s="5" customFormat="1" ht="47.25" customHeight="1">
      <c r="A801" s="71"/>
      <c r="B801" s="43"/>
      <c r="C801" s="43" t="s">
        <v>352</v>
      </c>
      <c r="D801" s="35" t="s">
        <v>494</v>
      </c>
      <c r="E801" s="35" t="s">
        <v>255</v>
      </c>
      <c r="F801" s="35" t="s">
        <v>115</v>
      </c>
      <c r="G801" s="35"/>
      <c r="H801" s="104">
        <v>4</v>
      </c>
      <c r="I801" s="104">
        <v>173.1</v>
      </c>
      <c r="J801" s="35">
        <f t="shared" si="264"/>
        <v>692.4</v>
      </c>
      <c r="K801" s="41">
        <f t="shared" si="265"/>
        <v>692.4</v>
      </c>
      <c r="L801" s="42">
        <v>1</v>
      </c>
      <c r="M801" s="41">
        <f t="shared" si="266"/>
        <v>692.4</v>
      </c>
      <c r="N801" s="42">
        <v>1</v>
      </c>
      <c r="O801" s="41">
        <f t="shared" si="267"/>
        <v>692.4</v>
      </c>
      <c r="P801" s="42">
        <v>1</v>
      </c>
      <c r="Q801" s="41">
        <f t="shared" si="268"/>
        <v>138.47999999999999</v>
      </c>
      <c r="R801" s="42">
        <v>0.2</v>
      </c>
      <c r="S801" s="41">
        <f t="shared" si="269"/>
        <v>0</v>
      </c>
      <c r="T801" s="42"/>
      <c r="U801" s="41">
        <f t="shared" si="270"/>
        <v>0</v>
      </c>
      <c r="V801" s="47"/>
      <c r="W801" s="74"/>
      <c r="X801" s="74"/>
      <c r="Y801" s="41"/>
      <c r="Z801" s="42">
        <f t="shared" si="274"/>
        <v>0</v>
      </c>
      <c r="AA801" s="16"/>
      <c r="AB801" s="17"/>
      <c r="AC801" s="41"/>
      <c r="AD801" s="42">
        <f t="shared" si="275"/>
        <v>0</v>
      </c>
      <c r="AE801" s="42"/>
      <c r="AF801" s="75">
        <f ca="1">Table1[[#This Row],[Column33]]*Table1[[#This Row],[Column10]]</f>
        <v>0</v>
      </c>
      <c r="AG801" s="42">
        <f t="shared" ca="1" si="276"/>
        <v>0</v>
      </c>
      <c r="AH801" s="73"/>
    </row>
    <row r="802" spans="1:34" s="5" customFormat="1" ht="47.25" customHeight="1">
      <c r="A802" s="71"/>
      <c r="B802" s="43"/>
      <c r="C802" s="43" t="s">
        <v>352</v>
      </c>
      <c r="D802" s="35" t="s">
        <v>494</v>
      </c>
      <c r="E802" s="35" t="s">
        <v>256</v>
      </c>
      <c r="F802" s="35" t="s">
        <v>115</v>
      </c>
      <c r="G802" s="35"/>
      <c r="H802" s="104">
        <v>2</v>
      </c>
      <c r="I802" s="104">
        <v>178.2</v>
      </c>
      <c r="J802" s="35">
        <f t="shared" si="264"/>
        <v>356.4</v>
      </c>
      <c r="K802" s="41">
        <f t="shared" si="265"/>
        <v>356.4</v>
      </c>
      <c r="L802" s="42">
        <v>1</v>
      </c>
      <c r="M802" s="41">
        <f t="shared" si="266"/>
        <v>356.4</v>
      </c>
      <c r="N802" s="42">
        <v>1</v>
      </c>
      <c r="O802" s="41">
        <f t="shared" si="267"/>
        <v>356.4</v>
      </c>
      <c r="P802" s="42">
        <v>1</v>
      </c>
      <c r="Q802" s="41">
        <f t="shared" si="268"/>
        <v>71.28</v>
      </c>
      <c r="R802" s="42">
        <v>0.2</v>
      </c>
      <c r="S802" s="41">
        <f t="shared" si="269"/>
        <v>0</v>
      </c>
      <c r="T802" s="42"/>
      <c r="U802" s="41">
        <f t="shared" si="270"/>
        <v>0</v>
      </c>
      <c r="V802" s="47"/>
      <c r="W802" s="74"/>
      <c r="X802" s="74"/>
      <c r="Y802" s="41"/>
      <c r="Z802" s="42">
        <f t="shared" si="274"/>
        <v>0</v>
      </c>
      <c r="AA802" s="16"/>
      <c r="AB802" s="17"/>
      <c r="AC802" s="41"/>
      <c r="AD802" s="42">
        <f t="shared" si="275"/>
        <v>0</v>
      </c>
      <c r="AE802" s="42"/>
      <c r="AF802" s="75">
        <f ca="1">Table1[[#This Row],[Column33]]*Table1[[#This Row],[Column10]]</f>
        <v>0</v>
      </c>
      <c r="AG802" s="42">
        <f t="shared" ca="1" si="276"/>
        <v>0</v>
      </c>
      <c r="AH802" s="73"/>
    </row>
    <row r="803" spans="1:34" s="5" customFormat="1" ht="47.25" customHeight="1">
      <c r="A803" s="71"/>
      <c r="B803" s="43"/>
      <c r="C803" s="43" t="s">
        <v>352</v>
      </c>
      <c r="D803" s="35" t="s">
        <v>494</v>
      </c>
      <c r="E803" s="35" t="s">
        <v>257</v>
      </c>
      <c r="F803" s="35" t="s">
        <v>115</v>
      </c>
      <c r="G803" s="35"/>
      <c r="H803" s="104">
        <v>4</v>
      </c>
      <c r="I803" s="104">
        <v>175.2</v>
      </c>
      <c r="J803" s="35">
        <f t="shared" si="264"/>
        <v>700.8</v>
      </c>
      <c r="K803" s="41">
        <f t="shared" si="265"/>
        <v>700.8</v>
      </c>
      <c r="L803" s="42">
        <v>1</v>
      </c>
      <c r="M803" s="41">
        <f t="shared" si="266"/>
        <v>700.8</v>
      </c>
      <c r="N803" s="42">
        <v>1</v>
      </c>
      <c r="O803" s="41">
        <f t="shared" si="267"/>
        <v>700.8</v>
      </c>
      <c r="P803" s="42">
        <v>1</v>
      </c>
      <c r="Q803" s="41">
        <f t="shared" si="268"/>
        <v>140.16</v>
      </c>
      <c r="R803" s="42">
        <v>0.2</v>
      </c>
      <c r="S803" s="41">
        <f t="shared" si="269"/>
        <v>0</v>
      </c>
      <c r="T803" s="42"/>
      <c r="U803" s="41">
        <f t="shared" si="270"/>
        <v>0</v>
      </c>
      <c r="V803" s="47"/>
      <c r="W803" s="74"/>
      <c r="X803" s="74"/>
      <c r="Y803" s="41"/>
      <c r="Z803" s="42">
        <f t="shared" si="274"/>
        <v>0</v>
      </c>
      <c r="AA803" s="16"/>
      <c r="AB803" s="17"/>
      <c r="AC803" s="41"/>
      <c r="AD803" s="42">
        <f t="shared" si="275"/>
        <v>0</v>
      </c>
      <c r="AE803" s="42"/>
      <c r="AF803" s="75">
        <f ca="1">Table1[[#This Row],[Column33]]*Table1[[#This Row],[Column10]]</f>
        <v>0</v>
      </c>
      <c r="AG803" s="42">
        <f t="shared" ca="1" si="276"/>
        <v>0</v>
      </c>
      <c r="AH803" s="73"/>
    </row>
    <row r="804" spans="1:34" s="5" customFormat="1" ht="47.25" customHeight="1">
      <c r="A804" s="71"/>
      <c r="B804" s="43"/>
      <c r="C804" s="43" t="s">
        <v>352</v>
      </c>
      <c r="D804" s="35" t="s">
        <v>494</v>
      </c>
      <c r="E804" s="35" t="s">
        <v>539</v>
      </c>
      <c r="F804" s="35" t="s">
        <v>115</v>
      </c>
      <c r="G804" s="35"/>
      <c r="H804" s="104">
        <v>2</v>
      </c>
      <c r="I804" s="104">
        <v>181.2</v>
      </c>
      <c r="J804" s="35">
        <f t="shared" si="264"/>
        <v>362.4</v>
      </c>
      <c r="K804" s="41">
        <f t="shared" si="265"/>
        <v>362.4</v>
      </c>
      <c r="L804" s="42">
        <v>1</v>
      </c>
      <c r="M804" s="41">
        <f t="shared" si="266"/>
        <v>362.4</v>
      </c>
      <c r="N804" s="42">
        <v>1</v>
      </c>
      <c r="O804" s="41">
        <f t="shared" si="267"/>
        <v>362.4</v>
      </c>
      <c r="P804" s="42">
        <v>1</v>
      </c>
      <c r="Q804" s="41">
        <f t="shared" si="268"/>
        <v>72.48</v>
      </c>
      <c r="R804" s="42">
        <v>0.2</v>
      </c>
      <c r="S804" s="41">
        <f t="shared" si="269"/>
        <v>0</v>
      </c>
      <c r="T804" s="42"/>
      <c r="U804" s="41">
        <f t="shared" si="270"/>
        <v>0</v>
      </c>
      <c r="V804" s="47"/>
      <c r="W804" s="74"/>
      <c r="X804" s="74"/>
      <c r="Y804" s="41"/>
      <c r="Z804" s="42">
        <f t="shared" si="274"/>
        <v>0</v>
      </c>
      <c r="AA804" s="16"/>
      <c r="AB804" s="17"/>
      <c r="AC804" s="41"/>
      <c r="AD804" s="42">
        <f t="shared" si="275"/>
        <v>0</v>
      </c>
      <c r="AE804" s="42"/>
      <c r="AF804" s="75">
        <f ca="1">Table1[[#This Row],[Column33]]*Table1[[#This Row],[Column10]]</f>
        <v>0</v>
      </c>
      <c r="AG804" s="42">
        <f t="shared" ca="1" si="276"/>
        <v>0</v>
      </c>
      <c r="AH804" s="73"/>
    </row>
    <row r="805" spans="1:34" s="5" customFormat="1" ht="47.25" customHeight="1">
      <c r="A805" s="71"/>
      <c r="B805" s="43"/>
      <c r="C805" s="43" t="s">
        <v>352</v>
      </c>
      <c r="D805" s="35" t="s">
        <v>494</v>
      </c>
      <c r="E805" s="35" t="s">
        <v>540</v>
      </c>
      <c r="F805" s="35" t="s">
        <v>115</v>
      </c>
      <c r="G805" s="35"/>
      <c r="H805" s="104">
        <v>4</v>
      </c>
      <c r="I805" s="104">
        <v>166.5</v>
      </c>
      <c r="J805" s="35">
        <f t="shared" si="264"/>
        <v>666</v>
      </c>
      <c r="K805" s="41">
        <f t="shared" si="265"/>
        <v>666</v>
      </c>
      <c r="L805" s="42">
        <v>1</v>
      </c>
      <c r="M805" s="41">
        <f t="shared" si="266"/>
        <v>666</v>
      </c>
      <c r="N805" s="42">
        <v>1</v>
      </c>
      <c r="O805" s="41">
        <f t="shared" si="267"/>
        <v>666</v>
      </c>
      <c r="P805" s="42">
        <v>1</v>
      </c>
      <c r="Q805" s="41">
        <f t="shared" si="268"/>
        <v>133.20000000000002</v>
      </c>
      <c r="R805" s="42">
        <v>0.2</v>
      </c>
      <c r="S805" s="41">
        <f t="shared" si="269"/>
        <v>0</v>
      </c>
      <c r="T805" s="42"/>
      <c r="U805" s="41">
        <f t="shared" si="270"/>
        <v>0</v>
      </c>
      <c r="V805" s="47"/>
      <c r="W805" s="74"/>
      <c r="X805" s="74"/>
      <c r="Y805" s="41"/>
      <c r="Z805" s="42">
        <f t="shared" si="274"/>
        <v>0</v>
      </c>
      <c r="AA805" s="16"/>
      <c r="AB805" s="17"/>
      <c r="AC805" s="41"/>
      <c r="AD805" s="42">
        <f t="shared" si="275"/>
        <v>0</v>
      </c>
      <c r="AE805" s="42"/>
      <c r="AF805" s="75">
        <f ca="1">Table1[[#This Row],[Column33]]*Table1[[#This Row],[Column10]]</f>
        <v>0</v>
      </c>
      <c r="AG805" s="42">
        <f t="shared" ca="1" si="276"/>
        <v>0</v>
      </c>
      <c r="AH805" s="73"/>
    </row>
    <row r="806" spans="1:34" s="5" customFormat="1" ht="47.25" customHeight="1">
      <c r="A806" s="71"/>
      <c r="B806" s="43"/>
      <c r="C806" s="43"/>
      <c r="D806" s="35"/>
      <c r="E806" s="35"/>
      <c r="F806" s="35"/>
      <c r="G806" s="35"/>
      <c r="H806" s="104"/>
      <c r="I806" s="104"/>
      <c r="J806" s="35"/>
      <c r="K806" s="41"/>
      <c r="L806" s="42"/>
      <c r="M806" s="41"/>
      <c r="N806" s="42"/>
      <c r="O806" s="41"/>
      <c r="P806" s="42"/>
      <c r="Q806" s="41"/>
      <c r="R806" s="42"/>
      <c r="S806" s="41"/>
      <c r="T806" s="42"/>
      <c r="U806" s="41"/>
      <c r="V806" s="47"/>
      <c r="W806" s="74"/>
      <c r="X806" s="74"/>
      <c r="Y806" s="41"/>
      <c r="Z806" s="42"/>
      <c r="AA806" s="16"/>
      <c r="AB806" s="17"/>
      <c r="AC806" s="41"/>
      <c r="AD806" s="42"/>
      <c r="AE806" s="42"/>
      <c r="AF806" s="75"/>
      <c r="AG806" s="42"/>
      <c r="AH806" s="73"/>
    </row>
  </sheetData>
  <mergeCells count="34">
    <mergeCell ref="A2:A5"/>
    <mergeCell ref="C2:C5"/>
    <mergeCell ref="B2:B5"/>
    <mergeCell ref="B1:G1"/>
    <mergeCell ref="G2:G5"/>
    <mergeCell ref="D2:F5"/>
    <mergeCell ref="I2:I5"/>
    <mergeCell ref="H2:H5"/>
    <mergeCell ref="K2:L3"/>
    <mergeCell ref="J2:J5"/>
    <mergeCell ref="H1:Z1"/>
    <mergeCell ref="U4:V5"/>
    <mergeCell ref="M2:N3"/>
    <mergeCell ref="M4:N5"/>
    <mergeCell ref="K4:L5"/>
    <mergeCell ref="U3:V3"/>
    <mergeCell ref="O4:P5"/>
    <mergeCell ref="Q4:R5"/>
    <mergeCell ref="S4:T5"/>
    <mergeCell ref="AA1:AH1"/>
    <mergeCell ref="AA2:AB5"/>
    <mergeCell ref="W2:X5"/>
    <mergeCell ref="O3:P3"/>
    <mergeCell ref="Q3:R3"/>
    <mergeCell ref="AC5:AD5"/>
    <mergeCell ref="AE2:AE5"/>
    <mergeCell ref="Y5:Z5"/>
    <mergeCell ref="AC2:AD4"/>
    <mergeCell ref="Y2:Z4"/>
    <mergeCell ref="AH2:AH5"/>
    <mergeCell ref="O2:V2"/>
    <mergeCell ref="S3:T3"/>
    <mergeCell ref="AF2:AG4"/>
    <mergeCell ref="AF5:AG5"/>
  </mergeCells>
  <phoneticPr fontId="112" type="noConversion"/>
  <conditionalFormatting sqref="L6:L806 N6:N806 P6:P806 R6:R806 T6:T806 V6:V806 Z6:Z806 AD6:AE806 AG6:AH806">
    <cfRule type="cellIs" dxfId="6" priority="68" operator="equal">
      <formula>0</formula>
    </cfRule>
  </conditionalFormatting>
  <conditionalFormatting sqref="AB6:AB7">
    <cfRule type="cellIs" dxfId="5" priority="71" operator="equal">
      <formula>0</formula>
    </cfRule>
  </conditionalFormatting>
  <conditionalFormatting sqref="AB35">
    <cfRule type="cellIs" dxfId="4" priority="187" operator="equal">
      <formula>0</formula>
    </cfRule>
  </conditionalFormatting>
  <conditionalFormatting sqref="AB110">
    <cfRule type="cellIs" dxfId="3" priority="181" operator="equal">
      <formula>0</formula>
    </cfRule>
  </conditionalFormatting>
  <conditionalFormatting sqref="AB243">
    <cfRule type="cellIs" dxfId="2" priority="4" operator="equal">
      <formula>0</formula>
    </cfRule>
  </conditionalFormatting>
  <conditionalFormatting sqref="AB402">
    <cfRule type="cellIs" dxfId="1" priority="2" operator="equal">
      <formula>0</formula>
    </cfRule>
  </conditionalFormatting>
  <conditionalFormatting sqref="AB618">
    <cfRule type="cellIs" dxfId="0" priority="1" operator="equal">
      <formula>0</formula>
    </cfRule>
  </conditionalFormatting>
  <printOptions horizontalCentered="1"/>
  <pageMargins left="0.43" right="0" top="0.43307086614173229" bottom="0" header="0" footer="0"/>
  <pageSetup scale="1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N22"/>
  <sheetViews>
    <sheetView view="pageBreakPreview" topLeftCell="J1" zoomScale="10" zoomScaleNormal="40" zoomScaleSheetLayoutView="10" workbookViewId="0">
      <selection activeCell="S13" sqref="S13"/>
    </sheetView>
  </sheetViews>
  <sheetFormatPr defaultRowHeight="12.75"/>
  <cols>
    <col min="1" max="1" width="2.42578125" style="19" customWidth="1"/>
    <col min="2" max="2" width="17.7109375" style="19" customWidth="1"/>
    <col min="3" max="3" width="71.28515625" style="19" customWidth="1"/>
    <col min="4" max="40" width="50.28515625" style="19" customWidth="1"/>
    <col min="41" max="255" width="8.85546875" style="19"/>
    <col min="256" max="256" width="2.42578125" style="19" customWidth="1"/>
    <col min="257" max="257" width="10.42578125" style="19" customWidth="1"/>
    <col min="258" max="258" width="37.7109375" style="19" customWidth="1"/>
    <col min="259" max="264" width="15.42578125" style="19" customWidth="1"/>
    <col min="265" max="267" width="15.7109375" style="19" customWidth="1"/>
    <col min="268" max="511" width="8.85546875" style="19"/>
    <col min="512" max="512" width="2.42578125" style="19" customWidth="1"/>
    <col min="513" max="513" width="10.42578125" style="19" customWidth="1"/>
    <col min="514" max="514" width="37.7109375" style="19" customWidth="1"/>
    <col min="515" max="520" width="15.42578125" style="19" customWidth="1"/>
    <col min="521" max="523" width="15.7109375" style="19" customWidth="1"/>
    <col min="524" max="767" width="8.85546875" style="19"/>
    <col min="768" max="768" width="2.42578125" style="19" customWidth="1"/>
    <col min="769" max="769" width="10.42578125" style="19" customWidth="1"/>
    <col min="770" max="770" width="37.7109375" style="19" customWidth="1"/>
    <col min="771" max="776" width="15.42578125" style="19" customWidth="1"/>
    <col min="777" max="779" width="15.7109375" style="19" customWidth="1"/>
    <col min="780" max="1023" width="8.85546875" style="19"/>
    <col min="1024" max="1024" width="2.42578125" style="19" customWidth="1"/>
    <col min="1025" max="1025" width="10.42578125" style="19" customWidth="1"/>
    <col min="1026" max="1026" width="37.7109375" style="19" customWidth="1"/>
    <col min="1027" max="1032" width="15.42578125" style="19" customWidth="1"/>
    <col min="1033" max="1035" width="15.7109375" style="19" customWidth="1"/>
    <col min="1036" max="1279" width="8.85546875" style="19"/>
    <col min="1280" max="1280" width="2.42578125" style="19" customWidth="1"/>
    <col min="1281" max="1281" width="10.42578125" style="19" customWidth="1"/>
    <col min="1282" max="1282" width="37.7109375" style="19" customWidth="1"/>
    <col min="1283" max="1288" width="15.42578125" style="19" customWidth="1"/>
    <col min="1289" max="1291" width="15.7109375" style="19" customWidth="1"/>
    <col min="1292" max="1535" width="8.85546875" style="19"/>
    <col min="1536" max="1536" width="2.42578125" style="19" customWidth="1"/>
    <col min="1537" max="1537" width="10.42578125" style="19" customWidth="1"/>
    <col min="1538" max="1538" width="37.7109375" style="19" customWidth="1"/>
    <col min="1539" max="1544" width="15.42578125" style="19" customWidth="1"/>
    <col min="1545" max="1547" width="15.7109375" style="19" customWidth="1"/>
    <col min="1548" max="1791" width="8.85546875" style="19"/>
    <col min="1792" max="1792" width="2.42578125" style="19" customWidth="1"/>
    <col min="1793" max="1793" width="10.42578125" style="19" customWidth="1"/>
    <col min="1794" max="1794" width="37.7109375" style="19" customWidth="1"/>
    <col min="1795" max="1800" width="15.42578125" style="19" customWidth="1"/>
    <col min="1801" max="1803" width="15.7109375" style="19" customWidth="1"/>
    <col min="1804" max="2047" width="8.85546875" style="19"/>
    <col min="2048" max="2048" width="2.42578125" style="19" customWidth="1"/>
    <col min="2049" max="2049" width="10.42578125" style="19" customWidth="1"/>
    <col min="2050" max="2050" width="37.7109375" style="19" customWidth="1"/>
    <col min="2051" max="2056" width="15.42578125" style="19" customWidth="1"/>
    <col min="2057" max="2059" width="15.7109375" style="19" customWidth="1"/>
    <col min="2060" max="2303" width="8.85546875" style="19"/>
    <col min="2304" max="2304" width="2.42578125" style="19" customWidth="1"/>
    <col min="2305" max="2305" width="10.42578125" style="19" customWidth="1"/>
    <col min="2306" max="2306" width="37.7109375" style="19" customWidth="1"/>
    <col min="2307" max="2312" width="15.42578125" style="19" customWidth="1"/>
    <col min="2313" max="2315" width="15.7109375" style="19" customWidth="1"/>
    <col min="2316" max="2559" width="8.85546875" style="19"/>
    <col min="2560" max="2560" width="2.42578125" style="19" customWidth="1"/>
    <col min="2561" max="2561" width="10.42578125" style="19" customWidth="1"/>
    <col min="2562" max="2562" width="37.7109375" style="19" customWidth="1"/>
    <col min="2563" max="2568" width="15.42578125" style="19" customWidth="1"/>
    <col min="2569" max="2571" width="15.7109375" style="19" customWidth="1"/>
    <col min="2572" max="2815" width="8.85546875" style="19"/>
    <col min="2816" max="2816" width="2.42578125" style="19" customWidth="1"/>
    <col min="2817" max="2817" width="10.42578125" style="19" customWidth="1"/>
    <col min="2818" max="2818" width="37.7109375" style="19" customWidth="1"/>
    <col min="2819" max="2824" width="15.42578125" style="19" customWidth="1"/>
    <col min="2825" max="2827" width="15.7109375" style="19" customWidth="1"/>
    <col min="2828" max="3071" width="8.85546875" style="19"/>
    <col min="3072" max="3072" width="2.42578125" style="19" customWidth="1"/>
    <col min="3073" max="3073" width="10.42578125" style="19" customWidth="1"/>
    <col min="3074" max="3074" width="37.7109375" style="19" customWidth="1"/>
    <col min="3075" max="3080" width="15.42578125" style="19" customWidth="1"/>
    <col min="3081" max="3083" width="15.7109375" style="19" customWidth="1"/>
    <col min="3084" max="3327" width="8.85546875" style="19"/>
    <col min="3328" max="3328" width="2.42578125" style="19" customWidth="1"/>
    <col min="3329" max="3329" width="10.42578125" style="19" customWidth="1"/>
    <col min="3330" max="3330" width="37.7109375" style="19" customWidth="1"/>
    <col min="3331" max="3336" width="15.42578125" style="19" customWidth="1"/>
    <col min="3337" max="3339" width="15.7109375" style="19" customWidth="1"/>
    <col min="3340" max="3583" width="8.85546875" style="19"/>
    <col min="3584" max="3584" width="2.42578125" style="19" customWidth="1"/>
    <col min="3585" max="3585" width="10.42578125" style="19" customWidth="1"/>
    <col min="3586" max="3586" width="37.7109375" style="19" customWidth="1"/>
    <col min="3587" max="3592" width="15.42578125" style="19" customWidth="1"/>
    <col min="3593" max="3595" width="15.7109375" style="19" customWidth="1"/>
    <col min="3596" max="3839" width="8.85546875" style="19"/>
    <col min="3840" max="3840" width="2.42578125" style="19" customWidth="1"/>
    <col min="3841" max="3841" width="10.42578125" style="19" customWidth="1"/>
    <col min="3842" max="3842" width="37.7109375" style="19" customWidth="1"/>
    <col min="3843" max="3848" width="15.42578125" style="19" customWidth="1"/>
    <col min="3849" max="3851" width="15.7109375" style="19" customWidth="1"/>
    <col min="3852" max="4095" width="8.85546875" style="19"/>
    <col min="4096" max="4096" width="2.42578125" style="19" customWidth="1"/>
    <col min="4097" max="4097" width="10.42578125" style="19" customWidth="1"/>
    <col min="4098" max="4098" width="37.7109375" style="19" customWidth="1"/>
    <col min="4099" max="4104" width="15.42578125" style="19" customWidth="1"/>
    <col min="4105" max="4107" width="15.7109375" style="19" customWidth="1"/>
    <col min="4108" max="4351" width="8.85546875" style="19"/>
    <col min="4352" max="4352" width="2.42578125" style="19" customWidth="1"/>
    <col min="4353" max="4353" width="10.42578125" style="19" customWidth="1"/>
    <col min="4354" max="4354" width="37.7109375" style="19" customWidth="1"/>
    <col min="4355" max="4360" width="15.42578125" style="19" customWidth="1"/>
    <col min="4361" max="4363" width="15.7109375" style="19" customWidth="1"/>
    <col min="4364" max="4607" width="8.85546875" style="19"/>
    <col min="4608" max="4608" width="2.42578125" style="19" customWidth="1"/>
    <col min="4609" max="4609" width="10.42578125" style="19" customWidth="1"/>
    <col min="4610" max="4610" width="37.7109375" style="19" customWidth="1"/>
    <col min="4611" max="4616" width="15.42578125" style="19" customWidth="1"/>
    <col min="4617" max="4619" width="15.7109375" style="19" customWidth="1"/>
    <col min="4620" max="4863" width="8.85546875" style="19"/>
    <col min="4864" max="4864" width="2.42578125" style="19" customWidth="1"/>
    <col min="4865" max="4865" width="10.42578125" style="19" customWidth="1"/>
    <col min="4866" max="4866" width="37.7109375" style="19" customWidth="1"/>
    <col min="4867" max="4872" width="15.42578125" style="19" customWidth="1"/>
    <col min="4873" max="4875" width="15.7109375" style="19" customWidth="1"/>
    <col min="4876" max="5119" width="8.85546875" style="19"/>
    <col min="5120" max="5120" width="2.42578125" style="19" customWidth="1"/>
    <col min="5121" max="5121" width="10.42578125" style="19" customWidth="1"/>
    <col min="5122" max="5122" width="37.7109375" style="19" customWidth="1"/>
    <col min="5123" max="5128" width="15.42578125" style="19" customWidth="1"/>
    <col min="5129" max="5131" width="15.7109375" style="19" customWidth="1"/>
    <col min="5132" max="5375" width="8.85546875" style="19"/>
    <col min="5376" max="5376" width="2.42578125" style="19" customWidth="1"/>
    <col min="5377" max="5377" width="10.42578125" style="19" customWidth="1"/>
    <col min="5378" max="5378" width="37.7109375" style="19" customWidth="1"/>
    <col min="5379" max="5384" width="15.42578125" style="19" customWidth="1"/>
    <col min="5385" max="5387" width="15.7109375" style="19" customWidth="1"/>
    <col min="5388" max="5631" width="8.85546875" style="19"/>
    <col min="5632" max="5632" width="2.42578125" style="19" customWidth="1"/>
    <col min="5633" max="5633" width="10.42578125" style="19" customWidth="1"/>
    <col min="5634" max="5634" width="37.7109375" style="19" customWidth="1"/>
    <col min="5635" max="5640" width="15.42578125" style="19" customWidth="1"/>
    <col min="5641" max="5643" width="15.7109375" style="19" customWidth="1"/>
    <col min="5644" max="5887" width="8.85546875" style="19"/>
    <col min="5888" max="5888" width="2.42578125" style="19" customWidth="1"/>
    <col min="5889" max="5889" width="10.42578125" style="19" customWidth="1"/>
    <col min="5890" max="5890" width="37.7109375" style="19" customWidth="1"/>
    <col min="5891" max="5896" width="15.42578125" style="19" customWidth="1"/>
    <col min="5897" max="5899" width="15.7109375" style="19" customWidth="1"/>
    <col min="5900" max="6143" width="8.85546875" style="19"/>
    <col min="6144" max="6144" width="2.42578125" style="19" customWidth="1"/>
    <col min="6145" max="6145" width="10.42578125" style="19" customWidth="1"/>
    <col min="6146" max="6146" width="37.7109375" style="19" customWidth="1"/>
    <col min="6147" max="6152" width="15.42578125" style="19" customWidth="1"/>
    <col min="6153" max="6155" width="15.7109375" style="19" customWidth="1"/>
    <col min="6156" max="6399" width="8.85546875" style="19"/>
    <col min="6400" max="6400" width="2.42578125" style="19" customWidth="1"/>
    <col min="6401" max="6401" width="10.42578125" style="19" customWidth="1"/>
    <col min="6402" max="6402" width="37.7109375" style="19" customWidth="1"/>
    <col min="6403" max="6408" width="15.42578125" style="19" customWidth="1"/>
    <col min="6409" max="6411" width="15.7109375" style="19" customWidth="1"/>
    <col min="6412" max="6655" width="8.85546875" style="19"/>
    <col min="6656" max="6656" width="2.42578125" style="19" customWidth="1"/>
    <col min="6657" max="6657" width="10.42578125" style="19" customWidth="1"/>
    <col min="6658" max="6658" width="37.7109375" style="19" customWidth="1"/>
    <col min="6659" max="6664" width="15.42578125" style="19" customWidth="1"/>
    <col min="6665" max="6667" width="15.7109375" style="19" customWidth="1"/>
    <col min="6668" max="6911" width="8.85546875" style="19"/>
    <col min="6912" max="6912" width="2.42578125" style="19" customWidth="1"/>
    <col min="6913" max="6913" width="10.42578125" style="19" customWidth="1"/>
    <col min="6914" max="6914" width="37.7109375" style="19" customWidth="1"/>
    <col min="6915" max="6920" width="15.42578125" style="19" customWidth="1"/>
    <col min="6921" max="6923" width="15.7109375" style="19" customWidth="1"/>
    <col min="6924" max="7167" width="8.85546875" style="19"/>
    <col min="7168" max="7168" width="2.42578125" style="19" customWidth="1"/>
    <col min="7169" max="7169" width="10.42578125" style="19" customWidth="1"/>
    <col min="7170" max="7170" width="37.7109375" style="19" customWidth="1"/>
    <col min="7171" max="7176" width="15.42578125" style="19" customWidth="1"/>
    <col min="7177" max="7179" width="15.7109375" style="19" customWidth="1"/>
    <col min="7180" max="7423" width="8.85546875" style="19"/>
    <col min="7424" max="7424" width="2.42578125" style="19" customWidth="1"/>
    <col min="7425" max="7425" width="10.42578125" style="19" customWidth="1"/>
    <col min="7426" max="7426" width="37.7109375" style="19" customWidth="1"/>
    <col min="7427" max="7432" width="15.42578125" style="19" customWidth="1"/>
    <col min="7433" max="7435" width="15.7109375" style="19" customWidth="1"/>
    <col min="7436" max="7679" width="8.85546875" style="19"/>
    <col min="7680" max="7680" width="2.42578125" style="19" customWidth="1"/>
    <col min="7681" max="7681" width="10.42578125" style="19" customWidth="1"/>
    <col min="7682" max="7682" width="37.7109375" style="19" customWidth="1"/>
    <col min="7683" max="7688" width="15.42578125" style="19" customWidth="1"/>
    <col min="7689" max="7691" width="15.7109375" style="19" customWidth="1"/>
    <col min="7692" max="7935" width="8.85546875" style="19"/>
    <col min="7936" max="7936" width="2.42578125" style="19" customWidth="1"/>
    <col min="7937" max="7937" width="10.42578125" style="19" customWidth="1"/>
    <col min="7938" max="7938" width="37.7109375" style="19" customWidth="1"/>
    <col min="7939" max="7944" width="15.42578125" style="19" customWidth="1"/>
    <col min="7945" max="7947" width="15.7109375" style="19" customWidth="1"/>
    <col min="7948" max="8191" width="8.85546875" style="19"/>
    <col min="8192" max="8192" width="2.42578125" style="19" customWidth="1"/>
    <col min="8193" max="8193" width="10.42578125" style="19" customWidth="1"/>
    <col min="8194" max="8194" width="37.7109375" style="19" customWidth="1"/>
    <col min="8195" max="8200" width="15.42578125" style="19" customWidth="1"/>
    <col min="8201" max="8203" width="15.7109375" style="19" customWidth="1"/>
    <col min="8204" max="8447" width="8.85546875" style="19"/>
    <col min="8448" max="8448" width="2.42578125" style="19" customWidth="1"/>
    <col min="8449" max="8449" width="10.42578125" style="19" customWidth="1"/>
    <col min="8450" max="8450" width="37.7109375" style="19" customWidth="1"/>
    <col min="8451" max="8456" width="15.42578125" style="19" customWidth="1"/>
    <col min="8457" max="8459" width="15.7109375" style="19" customWidth="1"/>
    <col min="8460" max="8703" width="8.85546875" style="19"/>
    <col min="8704" max="8704" width="2.42578125" style="19" customWidth="1"/>
    <col min="8705" max="8705" width="10.42578125" style="19" customWidth="1"/>
    <col min="8706" max="8706" width="37.7109375" style="19" customWidth="1"/>
    <col min="8707" max="8712" width="15.42578125" style="19" customWidth="1"/>
    <col min="8713" max="8715" width="15.7109375" style="19" customWidth="1"/>
    <col min="8716" max="8959" width="8.85546875" style="19"/>
    <col min="8960" max="8960" width="2.42578125" style="19" customWidth="1"/>
    <col min="8961" max="8961" width="10.42578125" style="19" customWidth="1"/>
    <col min="8962" max="8962" width="37.7109375" style="19" customWidth="1"/>
    <col min="8963" max="8968" width="15.42578125" style="19" customWidth="1"/>
    <col min="8969" max="8971" width="15.7109375" style="19" customWidth="1"/>
    <col min="8972" max="9215" width="8.85546875" style="19"/>
    <col min="9216" max="9216" width="2.42578125" style="19" customWidth="1"/>
    <col min="9217" max="9217" width="10.42578125" style="19" customWidth="1"/>
    <col min="9218" max="9218" width="37.7109375" style="19" customWidth="1"/>
    <col min="9219" max="9224" width="15.42578125" style="19" customWidth="1"/>
    <col min="9225" max="9227" width="15.7109375" style="19" customWidth="1"/>
    <col min="9228" max="9471" width="8.85546875" style="19"/>
    <col min="9472" max="9472" width="2.42578125" style="19" customWidth="1"/>
    <col min="9473" max="9473" width="10.42578125" style="19" customWidth="1"/>
    <col min="9474" max="9474" width="37.7109375" style="19" customWidth="1"/>
    <col min="9475" max="9480" width="15.42578125" style="19" customWidth="1"/>
    <col min="9481" max="9483" width="15.7109375" style="19" customWidth="1"/>
    <col min="9484" max="9727" width="8.85546875" style="19"/>
    <col min="9728" max="9728" width="2.42578125" style="19" customWidth="1"/>
    <col min="9729" max="9729" width="10.42578125" style="19" customWidth="1"/>
    <col min="9730" max="9730" width="37.7109375" style="19" customWidth="1"/>
    <col min="9731" max="9736" width="15.42578125" style="19" customWidth="1"/>
    <col min="9737" max="9739" width="15.7109375" style="19" customWidth="1"/>
    <col min="9740" max="9983" width="8.85546875" style="19"/>
    <col min="9984" max="9984" width="2.42578125" style="19" customWidth="1"/>
    <col min="9985" max="9985" width="10.42578125" style="19" customWidth="1"/>
    <col min="9986" max="9986" width="37.7109375" style="19" customWidth="1"/>
    <col min="9987" max="9992" width="15.42578125" style="19" customWidth="1"/>
    <col min="9993" max="9995" width="15.7109375" style="19" customWidth="1"/>
    <col min="9996" max="10239" width="8.85546875" style="19"/>
    <col min="10240" max="10240" width="2.42578125" style="19" customWidth="1"/>
    <col min="10241" max="10241" width="10.42578125" style="19" customWidth="1"/>
    <col min="10242" max="10242" width="37.7109375" style="19" customWidth="1"/>
    <col min="10243" max="10248" width="15.42578125" style="19" customWidth="1"/>
    <col min="10249" max="10251" width="15.7109375" style="19" customWidth="1"/>
    <col min="10252" max="10495" width="8.85546875" style="19"/>
    <col min="10496" max="10496" width="2.42578125" style="19" customWidth="1"/>
    <col min="10497" max="10497" width="10.42578125" style="19" customWidth="1"/>
    <col min="10498" max="10498" width="37.7109375" style="19" customWidth="1"/>
    <col min="10499" max="10504" width="15.42578125" style="19" customWidth="1"/>
    <col min="10505" max="10507" width="15.7109375" style="19" customWidth="1"/>
    <col min="10508" max="10751" width="8.85546875" style="19"/>
    <col min="10752" max="10752" width="2.42578125" style="19" customWidth="1"/>
    <col min="10753" max="10753" width="10.42578125" style="19" customWidth="1"/>
    <col min="10754" max="10754" width="37.7109375" style="19" customWidth="1"/>
    <col min="10755" max="10760" width="15.42578125" style="19" customWidth="1"/>
    <col min="10761" max="10763" width="15.7109375" style="19" customWidth="1"/>
    <col min="10764" max="11007" width="8.85546875" style="19"/>
    <col min="11008" max="11008" width="2.42578125" style="19" customWidth="1"/>
    <col min="11009" max="11009" width="10.42578125" style="19" customWidth="1"/>
    <col min="11010" max="11010" width="37.7109375" style="19" customWidth="1"/>
    <col min="11011" max="11016" width="15.42578125" style="19" customWidth="1"/>
    <col min="11017" max="11019" width="15.7109375" style="19" customWidth="1"/>
    <col min="11020" max="11263" width="8.85546875" style="19"/>
    <col min="11264" max="11264" width="2.42578125" style="19" customWidth="1"/>
    <col min="11265" max="11265" width="10.42578125" style="19" customWidth="1"/>
    <col min="11266" max="11266" width="37.7109375" style="19" customWidth="1"/>
    <col min="11267" max="11272" width="15.42578125" style="19" customWidth="1"/>
    <col min="11273" max="11275" width="15.7109375" style="19" customWidth="1"/>
    <col min="11276" max="11519" width="8.85546875" style="19"/>
    <col min="11520" max="11520" width="2.42578125" style="19" customWidth="1"/>
    <col min="11521" max="11521" width="10.42578125" style="19" customWidth="1"/>
    <col min="11522" max="11522" width="37.7109375" style="19" customWidth="1"/>
    <col min="11523" max="11528" width="15.42578125" style="19" customWidth="1"/>
    <col min="11529" max="11531" width="15.7109375" style="19" customWidth="1"/>
    <col min="11532" max="11775" width="8.85546875" style="19"/>
    <col min="11776" max="11776" width="2.42578125" style="19" customWidth="1"/>
    <col min="11777" max="11777" width="10.42578125" style="19" customWidth="1"/>
    <col min="11778" max="11778" width="37.7109375" style="19" customWidth="1"/>
    <col min="11779" max="11784" width="15.42578125" style="19" customWidth="1"/>
    <col min="11785" max="11787" width="15.7109375" style="19" customWidth="1"/>
    <col min="11788" max="12031" width="8.85546875" style="19"/>
    <col min="12032" max="12032" width="2.42578125" style="19" customWidth="1"/>
    <col min="12033" max="12033" width="10.42578125" style="19" customWidth="1"/>
    <col min="12034" max="12034" width="37.7109375" style="19" customWidth="1"/>
    <col min="12035" max="12040" width="15.42578125" style="19" customWidth="1"/>
    <col min="12041" max="12043" width="15.7109375" style="19" customWidth="1"/>
    <col min="12044" max="12287" width="8.85546875" style="19"/>
    <col min="12288" max="12288" width="2.42578125" style="19" customWidth="1"/>
    <col min="12289" max="12289" width="10.42578125" style="19" customWidth="1"/>
    <col min="12290" max="12290" width="37.7109375" style="19" customWidth="1"/>
    <col min="12291" max="12296" width="15.42578125" style="19" customWidth="1"/>
    <col min="12297" max="12299" width="15.7109375" style="19" customWidth="1"/>
    <col min="12300" max="12543" width="8.85546875" style="19"/>
    <col min="12544" max="12544" width="2.42578125" style="19" customWidth="1"/>
    <col min="12545" max="12545" width="10.42578125" style="19" customWidth="1"/>
    <col min="12546" max="12546" width="37.7109375" style="19" customWidth="1"/>
    <col min="12547" max="12552" width="15.42578125" style="19" customWidth="1"/>
    <col min="12553" max="12555" width="15.7109375" style="19" customWidth="1"/>
    <col min="12556" max="12799" width="8.85546875" style="19"/>
    <col min="12800" max="12800" width="2.42578125" style="19" customWidth="1"/>
    <col min="12801" max="12801" width="10.42578125" style="19" customWidth="1"/>
    <col min="12802" max="12802" width="37.7109375" style="19" customWidth="1"/>
    <col min="12803" max="12808" width="15.42578125" style="19" customWidth="1"/>
    <col min="12809" max="12811" width="15.7109375" style="19" customWidth="1"/>
    <col min="12812" max="13055" width="8.85546875" style="19"/>
    <col min="13056" max="13056" width="2.42578125" style="19" customWidth="1"/>
    <col min="13057" max="13057" width="10.42578125" style="19" customWidth="1"/>
    <col min="13058" max="13058" width="37.7109375" style="19" customWidth="1"/>
    <col min="13059" max="13064" width="15.42578125" style="19" customWidth="1"/>
    <col min="13065" max="13067" width="15.7109375" style="19" customWidth="1"/>
    <col min="13068" max="13311" width="8.85546875" style="19"/>
    <col min="13312" max="13312" width="2.42578125" style="19" customWidth="1"/>
    <col min="13313" max="13313" width="10.42578125" style="19" customWidth="1"/>
    <col min="13314" max="13314" width="37.7109375" style="19" customWidth="1"/>
    <col min="13315" max="13320" width="15.42578125" style="19" customWidth="1"/>
    <col min="13321" max="13323" width="15.7109375" style="19" customWidth="1"/>
    <col min="13324" max="13567" width="8.85546875" style="19"/>
    <col min="13568" max="13568" width="2.42578125" style="19" customWidth="1"/>
    <col min="13569" max="13569" width="10.42578125" style="19" customWidth="1"/>
    <col min="13570" max="13570" width="37.7109375" style="19" customWidth="1"/>
    <col min="13571" max="13576" width="15.42578125" style="19" customWidth="1"/>
    <col min="13577" max="13579" width="15.7109375" style="19" customWidth="1"/>
    <col min="13580" max="13823" width="8.85546875" style="19"/>
    <col min="13824" max="13824" width="2.42578125" style="19" customWidth="1"/>
    <col min="13825" max="13825" width="10.42578125" style="19" customWidth="1"/>
    <col min="13826" max="13826" width="37.7109375" style="19" customWidth="1"/>
    <col min="13827" max="13832" width="15.42578125" style="19" customWidth="1"/>
    <col min="13833" max="13835" width="15.7109375" style="19" customWidth="1"/>
    <col min="13836" max="14079" width="8.85546875" style="19"/>
    <col min="14080" max="14080" width="2.42578125" style="19" customWidth="1"/>
    <col min="14081" max="14081" width="10.42578125" style="19" customWidth="1"/>
    <col min="14082" max="14082" width="37.7109375" style="19" customWidth="1"/>
    <col min="14083" max="14088" width="15.42578125" style="19" customWidth="1"/>
    <col min="14089" max="14091" width="15.7109375" style="19" customWidth="1"/>
    <col min="14092" max="14335" width="8.85546875" style="19"/>
    <col min="14336" max="14336" width="2.42578125" style="19" customWidth="1"/>
    <col min="14337" max="14337" width="10.42578125" style="19" customWidth="1"/>
    <col min="14338" max="14338" width="37.7109375" style="19" customWidth="1"/>
    <col min="14339" max="14344" width="15.42578125" style="19" customWidth="1"/>
    <col min="14345" max="14347" width="15.7109375" style="19" customWidth="1"/>
    <col min="14348" max="14591" width="8.85546875" style="19"/>
    <col min="14592" max="14592" width="2.42578125" style="19" customWidth="1"/>
    <col min="14593" max="14593" width="10.42578125" style="19" customWidth="1"/>
    <col min="14594" max="14594" width="37.7109375" style="19" customWidth="1"/>
    <col min="14595" max="14600" width="15.42578125" style="19" customWidth="1"/>
    <col min="14601" max="14603" width="15.7109375" style="19" customWidth="1"/>
    <col min="14604" max="14847" width="8.85546875" style="19"/>
    <col min="14848" max="14848" width="2.42578125" style="19" customWidth="1"/>
    <col min="14849" max="14849" width="10.42578125" style="19" customWidth="1"/>
    <col min="14850" max="14850" width="37.7109375" style="19" customWidth="1"/>
    <col min="14851" max="14856" width="15.42578125" style="19" customWidth="1"/>
    <col min="14857" max="14859" width="15.7109375" style="19" customWidth="1"/>
    <col min="14860" max="15103" width="8.85546875" style="19"/>
    <col min="15104" max="15104" width="2.42578125" style="19" customWidth="1"/>
    <col min="15105" max="15105" width="10.42578125" style="19" customWidth="1"/>
    <col min="15106" max="15106" width="37.7109375" style="19" customWidth="1"/>
    <col min="15107" max="15112" width="15.42578125" style="19" customWidth="1"/>
    <col min="15113" max="15115" width="15.7109375" style="19" customWidth="1"/>
    <col min="15116" max="15359" width="8.85546875" style="19"/>
    <col min="15360" max="15360" width="2.42578125" style="19" customWidth="1"/>
    <col min="15361" max="15361" width="10.42578125" style="19" customWidth="1"/>
    <col min="15362" max="15362" width="37.7109375" style="19" customWidth="1"/>
    <col min="15363" max="15368" width="15.42578125" style="19" customWidth="1"/>
    <col min="15369" max="15371" width="15.7109375" style="19" customWidth="1"/>
    <col min="15372" max="15615" width="8.85546875" style="19"/>
    <col min="15616" max="15616" width="2.42578125" style="19" customWidth="1"/>
    <col min="15617" max="15617" width="10.42578125" style="19" customWidth="1"/>
    <col min="15618" max="15618" width="37.7109375" style="19" customWidth="1"/>
    <col min="15619" max="15624" width="15.42578125" style="19" customWidth="1"/>
    <col min="15625" max="15627" width="15.7109375" style="19" customWidth="1"/>
    <col min="15628" max="15871" width="8.85546875" style="19"/>
    <col min="15872" max="15872" width="2.42578125" style="19" customWidth="1"/>
    <col min="15873" max="15873" width="10.42578125" style="19" customWidth="1"/>
    <col min="15874" max="15874" width="37.7109375" style="19" customWidth="1"/>
    <col min="15875" max="15880" width="15.42578125" style="19" customWidth="1"/>
    <col min="15881" max="15883" width="15.7109375" style="19" customWidth="1"/>
    <col min="15884" max="16127" width="8.85546875" style="19"/>
    <col min="16128" max="16128" width="2.42578125" style="19" customWidth="1"/>
    <col min="16129" max="16129" width="10.42578125" style="19" customWidth="1"/>
    <col min="16130" max="16130" width="37.7109375" style="19" customWidth="1"/>
    <col min="16131" max="16136" width="15.42578125" style="19" customWidth="1"/>
    <col min="16137" max="16139" width="15.7109375" style="19" customWidth="1"/>
    <col min="16140" max="16384" width="8.85546875" style="19"/>
  </cols>
  <sheetData>
    <row r="1" spans="1:40" ht="127.15" customHeight="1">
      <c r="B1" s="260"/>
      <c r="C1" s="260"/>
      <c r="D1" s="260"/>
      <c r="E1" s="260"/>
      <c r="F1" s="260"/>
      <c r="G1" s="260"/>
      <c r="H1" s="260"/>
      <c r="I1" s="273" t="s">
        <v>59</v>
      </c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5"/>
      <c r="AD1" s="282"/>
      <c r="AE1" s="283"/>
      <c r="AF1" s="283"/>
      <c r="AG1" s="283"/>
      <c r="AH1" s="283"/>
      <c r="AI1" s="283"/>
      <c r="AJ1" s="283"/>
      <c r="AK1" s="283"/>
      <c r="AL1" s="284"/>
    </row>
    <row r="2" spans="1:40" ht="109.15" customHeight="1">
      <c r="B2" s="261"/>
      <c r="C2" s="261"/>
      <c r="D2" s="261"/>
      <c r="E2" s="261"/>
      <c r="F2" s="261"/>
      <c r="G2" s="261"/>
      <c r="H2" s="261"/>
      <c r="I2" s="276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8"/>
      <c r="AD2" s="285"/>
      <c r="AE2" s="286"/>
      <c r="AF2" s="286"/>
      <c r="AG2" s="286"/>
      <c r="AH2" s="286"/>
      <c r="AI2" s="286"/>
      <c r="AJ2" s="286"/>
      <c r="AK2" s="286"/>
      <c r="AL2" s="287"/>
    </row>
    <row r="3" spans="1:40" ht="145.15" customHeight="1">
      <c r="B3" s="261"/>
      <c r="C3" s="261"/>
      <c r="D3" s="261"/>
      <c r="E3" s="261"/>
      <c r="F3" s="261"/>
      <c r="G3" s="261"/>
      <c r="H3" s="261"/>
      <c r="I3" s="276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8"/>
      <c r="AD3" s="285"/>
      <c r="AE3" s="286"/>
      <c r="AF3" s="286"/>
      <c r="AG3" s="286"/>
      <c r="AH3" s="286"/>
      <c r="AI3" s="286"/>
      <c r="AJ3" s="286"/>
      <c r="AK3" s="286"/>
      <c r="AL3" s="287"/>
    </row>
    <row r="4" spans="1:40" ht="163.15" customHeight="1">
      <c r="B4" s="261"/>
      <c r="C4" s="261"/>
      <c r="D4" s="261"/>
      <c r="E4" s="261"/>
      <c r="F4" s="261"/>
      <c r="G4" s="261"/>
      <c r="H4" s="261"/>
      <c r="I4" s="276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8"/>
      <c r="AD4" s="285"/>
      <c r="AE4" s="286"/>
      <c r="AF4" s="286"/>
      <c r="AG4" s="286"/>
      <c r="AH4" s="286"/>
      <c r="AI4" s="286"/>
      <c r="AJ4" s="286"/>
      <c r="AK4" s="286"/>
      <c r="AL4" s="287"/>
    </row>
    <row r="5" spans="1:40" ht="187.15" customHeight="1" thickBot="1">
      <c r="B5" s="262"/>
      <c r="C5" s="262"/>
      <c r="D5" s="262"/>
      <c r="E5" s="262"/>
      <c r="F5" s="262"/>
      <c r="G5" s="262"/>
      <c r="H5" s="262"/>
      <c r="I5" s="279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1"/>
      <c r="AD5" s="288"/>
      <c r="AE5" s="289"/>
      <c r="AF5" s="289"/>
      <c r="AG5" s="289"/>
      <c r="AH5" s="289"/>
      <c r="AI5" s="289"/>
      <c r="AJ5" s="289"/>
      <c r="AK5" s="289"/>
      <c r="AL5" s="290"/>
    </row>
    <row r="6" spans="1:40" ht="406.9" customHeight="1">
      <c r="B6" s="30"/>
      <c r="D6" s="31"/>
      <c r="E6" s="31"/>
      <c r="F6" s="31"/>
      <c r="G6" s="31"/>
      <c r="H6" s="31"/>
      <c r="I6" s="31"/>
    </row>
    <row r="7" spans="1:40" ht="406.9" customHeight="1">
      <c r="B7" s="30"/>
    </row>
    <row r="8" spans="1:40" ht="406.9" customHeight="1">
      <c r="B8" s="30"/>
    </row>
    <row r="9" spans="1:40" ht="406.9" customHeight="1">
      <c r="B9" s="30"/>
    </row>
    <row r="10" spans="1:40" ht="406.9" customHeight="1">
      <c r="B10" s="30"/>
    </row>
    <row r="11" spans="1:40" ht="406.9" customHeight="1">
      <c r="B11" s="30"/>
    </row>
    <row r="12" spans="1:40" ht="298.89999999999998" customHeight="1" thickBot="1">
      <c r="B12" s="30"/>
      <c r="AD12" s="19">
        <v>1</v>
      </c>
      <c r="AH12" s="19">
        <v>1</v>
      </c>
    </row>
    <row r="13" spans="1:40" s="21" customFormat="1" ht="406.9" customHeight="1" thickBot="1">
      <c r="B13" s="23"/>
      <c r="C13" s="24" t="s">
        <v>48</v>
      </c>
      <c r="D13" s="25" t="s">
        <v>47</v>
      </c>
      <c r="E13" s="25" t="s">
        <v>46</v>
      </c>
      <c r="F13" s="25" t="s">
        <v>45</v>
      </c>
      <c r="G13" s="25" t="s">
        <v>44</v>
      </c>
      <c r="H13" s="25" t="s">
        <v>43</v>
      </c>
      <c r="I13" s="25" t="s">
        <v>42</v>
      </c>
      <c r="J13" s="25" t="s">
        <v>41</v>
      </c>
      <c r="K13" s="25" t="s">
        <v>40</v>
      </c>
      <c r="L13" s="25" t="s">
        <v>39</v>
      </c>
      <c r="M13" s="25" t="s">
        <v>38</v>
      </c>
      <c r="N13" s="25" t="s">
        <v>37</v>
      </c>
      <c r="O13" s="25" t="s">
        <v>36</v>
      </c>
      <c r="P13" s="25" t="s">
        <v>35</v>
      </c>
      <c r="Q13" s="25" t="s">
        <v>34</v>
      </c>
      <c r="R13" s="25" t="s">
        <v>33</v>
      </c>
      <c r="S13" s="25" t="s">
        <v>32</v>
      </c>
      <c r="T13" s="25" t="s">
        <v>31</v>
      </c>
      <c r="U13" s="25" t="s">
        <v>30</v>
      </c>
      <c r="V13" s="25" t="s">
        <v>29</v>
      </c>
      <c r="W13" s="25" t="s">
        <v>28</v>
      </c>
      <c r="X13" s="25" t="s">
        <v>51</v>
      </c>
      <c r="Y13" s="25" t="s">
        <v>52</v>
      </c>
      <c r="Z13" s="25" t="s">
        <v>53</v>
      </c>
      <c r="AA13" s="25" t="s">
        <v>54</v>
      </c>
      <c r="AB13" s="25" t="s">
        <v>55</v>
      </c>
      <c r="AC13" s="25" t="s">
        <v>56</v>
      </c>
      <c r="AD13" s="25" t="s">
        <v>57</v>
      </c>
      <c r="AE13" s="25" t="s">
        <v>67</v>
      </c>
      <c r="AF13" s="25" t="s">
        <v>64</v>
      </c>
      <c r="AG13" s="25" t="s">
        <v>68</v>
      </c>
      <c r="AH13" s="25" t="s">
        <v>65</v>
      </c>
      <c r="AI13" s="25" t="s">
        <v>66</v>
      </c>
      <c r="AJ13" s="25" t="s">
        <v>69</v>
      </c>
      <c r="AK13" s="25" t="s">
        <v>70</v>
      </c>
      <c r="AL13" s="25" t="s">
        <v>71</v>
      </c>
      <c r="AM13" s="25" t="s">
        <v>72</v>
      </c>
      <c r="AN13" s="25" t="s">
        <v>73</v>
      </c>
    </row>
    <row r="14" spans="1:40" s="21" customFormat="1" ht="406.9" customHeight="1" thickBot="1">
      <c r="A14" s="21" t="s">
        <v>20</v>
      </c>
      <c r="B14" s="263" t="s">
        <v>27</v>
      </c>
      <c r="C14" s="32" t="s">
        <v>58</v>
      </c>
      <c r="D14" s="37">
        <v>4.1000000000000003E-3</v>
      </c>
      <c r="E14" s="38">
        <v>1.23E-2</v>
      </c>
      <c r="F14" s="38">
        <v>1.6400000000000001E-2</v>
      </c>
      <c r="G14" s="38">
        <v>3.2800000000000003E-2</v>
      </c>
      <c r="H14" s="38">
        <v>2.46E-2</v>
      </c>
      <c r="I14" s="38">
        <v>3.2800000000000003E-2</v>
      </c>
      <c r="J14" s="38">
        <v>3.2800000000000003E-2</v>
      </c>
      <c r="K14" s="38">
        <v>4.9200000000000001E-2</v>
      </c>
      <c r="L14" s="38">
        <v>3.2800000000000003E-2</v>
      </c>
      <c r="M14" s="38">
        <v>4.9200000000000001E-2</v>
      </c>
      <c r="N14" s="38">
        <v>2.46E-2</v>
      </c>
      <c r="O14" s="38">
        <v>3.2800000000000003E-2</v>
      </c>
      <c r="P14" s="38">
        <v>4.9200000000000001E-2</v>
      </c>
      <c r="Q14" s="38">
        <v>4.1000000000000002E-2</v>
      </c>
      <c r="R14" s="38">
        <v>4.9200000000000001E-2</v>
      </c>
      <c r="S14" s="38">
        <v>4.1000000000000002E-2</v>
      </c>
      <c r="T14" s="38">
        <v>4.1000000000000002E-2</v>
      </c>
      <c r="U14" s="38">
        <v>3.2800000000000003E-2</v>
      </c>
      <c r="V14" s="38">
        <v>2.4E-2</v>
      </c>
      <c r="W14" s="38">
        <v>3.2800000000000003E-2</v>
      </c>
      <c r="X14" s="38">
        <v>4.9200000000000001E-2</v>
      </c>
      <c r="Y14" s="38">
        <v>4.1000000000000002E-2</v>
      </c>
      <c r="Z14" s="38">
        <v>3.2800000000000003E-2</v>
      </c>
      <c r="AA14" s="38">
        <v>1.6400000000000001E-2</v>
      </c>
      <c r="AB14" s="38">
        <v>1.0999999999999999E-2</v>
      </c>
      <c r="AC14" s="38">
        <v>1.7999999999999999E-2</v>
      </c>
      <c r="AD14" s="38">
        <v>1.4999999999999999E-2</v>
      </c>
      <c r="AE14" s="38">
        <v>2.8000000000000001E-2</v>
      </c>
      <c r="AF14" s="38">
        <v>3.0099999999999998E-2</v>
      </c>
      <c r="AG14" s="38">
        <v>3.56E-2</v>
      </c>
      <c r="AH14" s="38">
        <v>0.03</v>
      </c>
      <c r="AI14" s="38">
        <v>0.01</v>
      </c>
      <c r="AJ14" s="38">
        <v>5.0000000000000001E-3</v>
      </c>
      <c r="AK14" s="38">
        <v>5.0000000000000001E-3</v>
      </c>
      <c r="AL14" s="38">
        <v>7.4999999999999997E-3</v>
      </c>
      <c r="AM14" s="38">
        <v>5.0000000000000001E-3</v>
      </c>
      <c r="AN14" s="38">
        <v>5.0000000000000001E-3</v>
      </c>
    </row>
    <row r="15" spans="1:40" s="21" customFormat="1" ht="406.9" customHeight="1" thickBot="1">
      <c r="B15" s="263"/>
      <c r="C15" s="32" t="s">
        <v>60</v>
      </c>
      <c r="D15" s="27">
        <f>D14</f>
        <v>4.1000000000000003E-3</v>
      </c>
      <c r="E15" s="27">
        <f t="shared" ref="E15:AD15" si="0">E14+D15</f>
        <v>1.6400000000000001E-2</v>
      </c>
      <c r="F15" s="27">
        <f t="shared" si="0"/>
        <v>3.2800000000000003E-2</v>
      </c>
      <c r="G15" s="27">
        <f t="shared" si="0"/>
        <v>6.5600000000000006E-2</v>
      </c>
      <c r="H15" s="27">
        <f t="shared" si="0"/>
        <v>9.0200000000000002E-2</v>
      </c>
      <c r="I15" s="27">
        <f>I14+H15</f>
        <v>0.123</v>
      </c>
      <c r="J15" s="27">
        <f>J14+I15</f>
        <v>0.15579999999999999</v>
      </c>
      <c r="K15" s="28">
        <f t="shared" si="0"/>
        <v>0.20499999999999999</v>
      </c>
      <c r="L15" s="28">
        <f t="shared" si="0"/>
        <v>0.23779999999999998</v>
      </c>
      <c r="M15" s="27">
        <f t="shared" si="0"/>
        <v>0.28699999999999998</v>
      </c>
      <c r="N15" s="27">
        <f t="shared" si="0"/>
        <v>0.31159999999999999</v>
      </c>
      <c r="O15" s="27">
        <f t="shared" si="0"/>
        <v>0.34439999999999998</v>
      </c>
      <c r="P15" s="28">
        <f t="shared" si="0"/>
        <v>0.39360000000000001</v>
      </c>
      <c r="Q15" s="27">
        <f t="shared" si="0"/>
        <v>0.43459999999999999</v>
      </c>
      <c r="R15" s="28">
        <f t="shared" si="0"/>
        <v>0.48380000000000001</v>
      </c>
      <c r="S15" s="27">
        <f t="shared" si="0"/>
        <v>0.52480000000000004</v>
      </c>
      <c r="T15" s="27">
        <f t="shared" si="0"/>
        <v>0.56580000000000008</v>
      </c>
      <c r="U15" s="27">
        <f t="shared" si="0"/>
        <v>0.59860000000000013</v>
      </c>
      <c r="V15" s="27">
        <f t="shared" si="0"/>
        <v>0.62260000000000015</v>
      </c>
      <c r="W15" s="27">
        <f t="shared" si="0"/>
        <v>0.6554000000000002</v>
      </c>
      <c r="X15" s="27">
        <f t="shared" si="0"/>
        <v>0.70460000000000023</v>
      </c>
      <c r="Y15" s="27">
        <f t="shared" si="0"/>
        <v>0.74560000000000026</v>
      </c>
      <c r="Z15" s="27">
        <f t="shared" si="0"/>
        <v>0.77840000000000031</v>
      </c>
      <c r="AA15" s="27">
        <f t="shared" si="0"/>
        <v>0.79480000000000028</v>
      </c>
      <c r="AB15" s="27">
        <f t="shared" si="0"/>
        <v>0.80580000000000029</v>
      </c>
      <c r="AC15" s="27">
        <f t="shared" si="0"/>
        <v>0.82380000000000031</v>
      </c>
      <c r="AD15" s="27">
        <f t="shared" si="0"/>
        <v>0.83880000000000032</v>
      </c>
      <c r="AE15" s="27">
        <f>AE14+AD15</f>
        <v>0.86680000000000035</v>
      </c>
      <c r="AF15" s="27">
        <f>AF14+AE15</f>
        <v>0.89690000000000036</v>
      </c>
      <c r="AG15" s="27">
        <f>AG14+AF15</f>
        <v>0.93250000000000033</v>
      </c>
      <c r="AH15" s="27">
        <f>AH14+AG15</f>
        <v>0.96250000000000036</v>
      </c>
      <c r="AI15" s="27">
        <f t="shared" ref="AI15:AN15" si="1">AI14+AH15</f>
        <v>0.97250000000000036</v>
      </c>
      <c r="AJ15" s="27">
        <f t="shared" si="1"/>
        <v>0.97750000000000037</v>
      </c>
      <c r="AK15" s="27">
        <f t="shared" si="1"/>
        <v>0.98250000000000037</v>
      </c>
      <c r="AL15" s="27">
        <f t="shared" si="1"/>
        <v>0.99000000000000032</v>
      </c>
      <c r="AM15" s="27">
        <f t="shared" si="1"/>
        <v>0.99500000000000033</v>
      </c>
      <c r="AN15" s="27">
        <f t="shared" si="1"/>
        <v>1.0000000000000002</v>
      </c>
    </row>
    <row r="16" spans="1:40" s="21" customFormat="1" ht="364.9" hidden="1" customHeight="1" thickBot="1">
      <c r="B16" s="263"/>
      <c r="C16" s="33" t="s">
        <v>26</v>
      </c>
      <c r="D16" s="29"/>
      <c r="E16" s="29"/>
      <c r="F16" s="29">
        <v>0</v>
      </c>
      <c r="G16" s="29">
        <v>0</v>
      </c>
      <c r="H16" s="29">
        <v>0</v>
      </c>
      <c r="I16" s="29">
        <v>0</v>
      </c>
      <c r="J16" s="29">
        <v>65000</v>
      </c>
      <c r="K16" s="29">
        <v>11000</v>
      </c>
      <c r="L16" s="29">
        <v>51888</v>
      </c>
      <c r="M16" s="29">
        <v>58046</v>
      </c>
      <c r="N16" s="29">
        <v>52065</v>
      </c>
      <c r="O16" s="29">
        <v>125600</v>
      </c>
      <c r="P16" s="29">
        <v>64400</v>
      </c>
      <c r="Q16" s="29">
        <v>29000</v>
      </c>
      <c r="R16" s="29">
        <v>64125</v>
      </c>
      <c r="S16" s="29">
        <v>132425</v>
      </c>
      <c r="T16" s="29">
        <v>116200</v>
      </c>
      <c r="U16" s="29">
        <v>104170</v>
      </c>
      <c r="V16" s="29">
        <v>107050</v>
      </c>
      <c r="W16" s="29">
        <v>123500</v>
      </c>
      <c r="X16" s="29">
        <v>126000</v>
      </c>
      <c r="Y16" s="29">
        <v>158100</v>
      </c>
      <c r="Z16" s="29">
        <v>92031</v>
      </c>
      <c r="AA16" s="29">
        <v>57120</v>
      </c>
      <c r="AB16" s="29">
        <v>54600</v>
      </c>
      <c r="AC16" s="29">
        <v>141000</v>
      </c>
      <c r="AD16" s="29">
        <v>135000</v>
      </c>
      <c r="AE16" s="29">
        <v>57120</v>
      </c>
      <c r="AF16" s="29">
        <v>54600</v>
      </c>
      <c r="AG16" s="29">
        <v>141000</v>
      </c>
      <c r="AH16" s="29">
        <v>135000</v>
      </c>
      <c r="AI16" s="29"/>
      <c r="AJ16" s="29"/>
      <c r="AK16" s="29"/>
      <c r="AL16" s="29"/>
      <c r="AM16" s="29"/>
      <c r="AN16" s="29"/>
    </row>
    <row r="17" spans="2:40" s="22" customFormat="1" ht="405" customHeight="1" thickBot="1">
      <c r="B17" s="263"/>
      <c r="C17" s="33" t="s">
        <v>61</v>
      </c>
      <c r="D17" s="264">
        <v>62030</v>
      </c>
      <c r="E17" s="265"/>
      <c r="F17" s="265"/>
      <c r="G17" s="265"/>
      <c r="H17" s="266"/>
      <c r="I17" s="264">
        <v>217846</v>
      </c>
      <c r="J17" s="265"/>
      <c r="K17" s="265"/>
      <c r="L17" s="266"/>
      <c r="M17" s="264">
        <v>286750</v>
      </c>
      <c r="N17" s="265"/>
      <c r="O17" s="265"/>
      <c r="P17" s="266"/>
      <c r="Q17" s="264">
        <v>382500</v>
      </c>
      <c r="R17" s="265"/>
      <c r="S17" s="265"/>
      <c r="T17" s="265"/>
      <c r="U17" s="266"/>
      <c r="V17" s="264">
        <v>477100</v>
      </c>
      <c r="W17" s="265"/>
      <c r="X17" s="265"/>
      <c r="Y17" s="266"/>
      <c r="Z17" s="264">
        <v>433774</v>
      </c>
      <c r="AA17" s="265"/>
      <c r="AB17" s="265"/>
      <c r="AC17" s="265"/>
      <c r="AD17" s="266"/>
      <c r="AE17" s="264">
        <f>400281-239983</f>
        <v>160298</v>
      </c>
      <c r="AF17" s="265"/>
      <c r="AG17" s="265"/>
      <c r="AH17" s="265"/>
      <c r="AI17" s="265"/>
      <c r="AJ17" s="265"/>
    </row>
    <row r="18" spans="2:40" s="21" customFormat="1" ht="352.9" customHeight="1" thickBot="1">
      <c r="B18" s="263" t="s">
        <v>25</v>
      </c>
      <c r="C18" s="32" t="s">
        <v>24</v>
      </c>
      <c r="D18" s="26">
        <v>0.04</v>
      </c>
      <c r="E18" s="26">
        <v>0.05</v>
      </c>
      <c r="F18" s="26">
        <v>5.5E-2</v>
      </c>
      <c r="G18" s="26">
        <v>0.01</v>
      </c>
      <c r="H18" s="26">
        <v>1.9E-2</v>
      </c>
      <c r="I18" s="26">
        <v>8.9999999999999993E-3</v>
      </c>
      <c r="J18" s="26">
        <v>1.2E-2</v>
      </c>
      <c r="K18" s="26">
        <v>4.8000000000000001E-2</v>
      </c>
      <c r="L18" s="26">
        <v>2.5999999999999999E-2</v>
      </c>
      <c r="M18" s="26">
        <v>3.7999999999999999E-2</v>
      </c>
      <c r="N18" s="26">
        <v>1.0999999999999999E-2</v>
      </c>
      <c r="O18" s="26">
        <v>3.1E-2</v>
      </c>
      <c r="P18" s="26">
        <v>2.9000000000000001E-2</v>
      </c>
      <c r="Q18" s="26">
        <v>3.2000000000000001E-2</v>
      </c>
      <c r="R18" s="26">
        <v>3.3000000000000002E-2</v>
      </c>
      <c r="S18" s="26">
        <v>0.03</v>
      </c>
      <c r="T18" s="26">
        <v>2.9000000000000001E-2</v>
      </c>
      <c r="U18" s="26">
        <v>1.4E-2</v>
      </c>
      <c r="V18" s="26">
        <v>6.0000000000000001E-3</v>
      </c>
      <c r="W18" s="26">
        <v>8.9999999999999993E-3</v>
      </c>
      <c r="X18" s="26">
        <v>1.2E-2</v>
      </c>
      <c r="Y18" s="26">
        <v>3.4000000000000002E-2</v>
      </c>
      <c r="Z18" s="26">
        <v>2.1000000000000001E-2</v>
      </c>
      <c r="AA18" s="26">
        <v>8.0000000000000002E-3</v>
      </c>
      <c r="AB18" s="26">
        <v>0.02</v>
      </c>
      <c r="AC18" s="26">
        <v>9.4500000000000001E-2</v>
      </c>
      <c r="AD18" s="26">
        <v>0.02</v>
      </c>
      <c r="AE18" s="26">
        <v>5.0000000000000001E-3</v>
      </c>
      <c r="AF18" s="26">
        <v>1.55E-2</v>
      </c>
      <c r="AG18" s="26">
        <v>5.0999999999999997E-2</v>
      </c>
      <c r="AH18" s="26">
        <v>0.01</v>
      </c>
      <c r="AI18" s="26">
        <v>0.01</v>
      </c>
      <c r="AJ18" s="26">
        <v>1.2500000000000001E-2</v>
      </c>
      <c r="AK18" s="26">
        <v>3.1600000000000003E-2</v>
      </c>
      <c r="AL18" s="26">
        <v>2.8E-3</v>
      </c>
      <c r="AM18" s="26">
        <v>9.5999999999999992E-3</v>
      </c>
      <c r="AN18" s="26">
        <v>6.3E-3</v>
      </c>
    </row>
    <row r="19" spans="2:40" s="21" customFormat="1" ht="406.9" customHeight="1" thickBot="1">
      <c r="B19" s="263"/>
      <c r="C19" s="32" t="s">
        <v>23</v>
      </c>
      <c r="D19" s="27">
        <f>D18</f>
        <v>0.04</v>
      </c>
      <c r="E19" s="27">
        <f t="shared" ref="E19:AE19" si="2">E18+D19</f>
        <v>0.09</v>
      </c>
      <c r="F19" s="27">
        <f t="shared" si="2"/>
        <v>0.14499999999999999</v>
      </c>
      <c r="G19" s="27">
        <f t="shared" si="2"/>
        <v>0.155</v>
      </c>
      <c r="H19" s="27">
        <f t="shared" si="2"/>
        <v>0.17399999999999999</v>
      </c>
      <c r="I19" s="27">
        <f t="shared" si="2"/>
        <v>0.183</v>
      </c>
      <c r="J19" s="27">
        <f t="shared" si="2"/>
        <v>0.19500000000000001</v>
      </c>
      <c r="K19" s="27">
        <f t="shared" si="2"/>
        <v>0.24299999999999999</v>
      </c>
      <c r="L19" s="27">
        <f t="shared" si="2"/>
        <v>0.26900000000000002</v>
      </c>
      <c r="M19" s="27">
        <f t="shared" si="2"/>
        <v>0.307</v>
      </c>
      <c r="N19" s="27">
        <f t="shared" si="2"/>
        <v>0.318</v>
      </c>
      <c r="O19" s="27">
        <f t="shared" si="2"/>
        <v>0.34899999999999998</v>
      </c>
      <c r="P19" s="27">
        <f t="shared" si="2"/>
        <v>0.378</v>
      </c>
      <c r="Q19" s="27">
        <f t="shared" si="2"/>
        <v>0.41000000000000003</v>
      </c>
      <c r="R19" s="27">
        <f t="shared" si="2"/>
        <v>0.44300000000000006</v>
      </c>
      <c r="S19" s="27">
        <f t="shared" si="2"/>
        <v>0.47300000000000009</v>
      </c>
      <c r="T19" s="27">
        <f t="shared" si="2"/>
        <v>0.50200000000000011</v>
      </c>
      <c r="U19" s="27">
        <f t="shared" si="2"/>
        <v>0.51600000000000013</v>
      </c>
      <c r="V19" s="27">
        <f t="shared" si="2"/>
        <v>0.52200000000000013</v>
      </c>
      <c r="W19" s="27">
        <f t="shared" si="2"/>
        <v>0.53100000000000014</v>
      </c>
      <c r="X19" s="27">
        <f t="shared" si="2"/>
        <v>0.54300000000000015</v>
      </c>
      <c r="Y19" s="27">
        <f t="shared" si="2"/>
        <v>0.57700000000000018</v>
      </c>
      <c r="Z19" s="27">
        <f t="shared" si="2"/>
        <v>0.5980000000000002</v>
      </c>
      <c r="AA19" s="27">
        <f t="shared" si="2"/>
        <v>0.60600000000000021</v>
      </c>
      <c r="AB19" s="27">
        <f t="shared" si="2"/>
        <v>0.62600000000000022</v>
      </c>
      <c r="AC19" s="27">
        <f t="shared" si="2"/>
        <v>0.72050000000000025</v>
      </c>
      <c r="AD19" s="27">
        <f t="shared" si="2"/>
        <v>0.74050000000000027</v>
      </c>
      <c r="AE19" s="27">
        <f t="shared" si="2"/>
        <v>0.74550000000000027</v>
      </c>
      <c r="AF19" s="27">
        <f t="shared" ref="AF19:AN19" si="3">AF18+AE19</f>
        <v>0.76100000000000023</v>
      </c>
      <c r="AG19" s="27">
        <f t="shared" si="3"/>
        <v>0.81200000000000028</v>
      </c>
      <c r="AH19" s="27">
        <f t="shared" si="3"/>
        <v>0.82200000000000029</v>
      </c>
      <c r="AI19" s="27">
        <f t="shared" si="3"/>
        <v>0.83200000000000029</v>
      </c>
      <c r="AJ19" s="27">
        <f t="shared" si="3"/>
        <v>0.84450000000000025</v>
      </c>
      <c r="AK19" s="27">
        <f t="shared" si="3"/>
        <v>0.87610000000000021</v>
      </c>
      <c r="AL19" s="27">
        <f t="shared" si="3"/>
        <v>0.87890000000000024</v>
      </c>
      <c r="AM19" s="27">
        <f t="shared" si="3"/>
        <v>0.88850000000000029</v>
      </c>
      <c r="AN19" s="27">
        <f t="shared" si="3"/>
        <v>0.89480000000000026</v>
      </c>
    </row>
    <row r="20" spans="2:40" s="34" customFormat="1" ht="366" hidden="1" customHeight="1" thickBot="1">
      <c r="B20" s="263"/>
      <c r="C20" s="33" t="s">
        <v>62</v>
      </c>
      <c r="D20" s="267"/>
      <c r="E20" s="268"/>
      <c r="F20" s="268"/>
      <c r="G20" s="268"/>
      <c r="H20" s="269"/>
      <c r="I20" s="267"/>
      <c r="J20" s="268"/>
      <c r="K20" s="268"/>
      <c r="L20" s="268"/>
      <c r="M20" s="270"/>
      <c r="N20" s="271"/>
      <c r="O20" s="271"/>
      <c r="P20" s="272"/>
      <c r="Q20" s="270"/>
      <c r="R20" s="271"/>
      <c r="S20" s="271"/>
      <c r="T20" s="271"/>
      <c r="U20" s="272"/>
      <c r="V20" s="270"/>
      <c r="W20" s="271"/>
      <c r="X20" s="271"/>
      <c r="Y20" s="272"/>
      <c r="Z20" s="270"/>
      <c r="AA20" s="271"/>
      <c r="AB20" s="271"/>
      <c r="AC20" s="271"/>
      <c r="AD20" s="272"/>
      <c r="AE20" s="39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2:40" s="20" customFormat="1" ht="32.25" customHeight="1"/>
    <row r="22" spans="2:40" s="20" customFormat="1" ht="32.25" customHeight="1"/>
  </sheetData>
  <mergeCells count="18">
    <mergeCell ref="Q20:U20"/>
    <mergeCell ref="V20:Y20"/>
    <mergeCell ref="Z20:AD20"/>
    <mergeCell ref="I1:AC5"/>
    <mergeCell ref="AE17:AJ17"/>
    <mergeCell ref="M17:P17"/>
    <mergeCell ref="Q17:U17"/>
    <mergeCell ref="V17:Y17"/>
    <mergeCell ref="Z17:AD17"/>
    <mergeCell ref="M20:P20"/>
    <mergeCell ref="AD1:AL5"/>
    <mergeCell ref="B1:H5"/>
    <mergeCell ref="B18:B20"/>
    <mergeCell ref="B14:B17"/>
    <mergeCell ref="D17:H17"/>
    <mergeCell ref="I17:L17"/>
    <mergeCell ref="D20:H20"/>
    <mergeCell ref="I20:L20"/>
  </mergeCells>
  <phoneticPr fontId="112" type="noConversion"/>
  <printOptions horizontalCentered="1"/>
  <pageMargins left="0" right="0" top="0" bottom="0" header="3.9370078740157501E-2" footer="3.9370078740157501E-2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PROGRESS TABLE</vt:lpstr>
      <vt:lpstr>STRUCTURE DETAIL</vt:lpstr>
      <vt:lpstr>Project S-Curve(Plan Vs.Actual)</vt:lpstr>
      <vt:lpstr>'PROGRESS TABLE'!Print_Area</vt:lpstr>
      <vt:lpstr>'Project S-Curve(Plan Vs.Actual)'!Print_Area</vt:lpstr>
      <vt:lpstr>'STRUCTURE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nekokho</dc:creator>
  <cp:lastModifiedBy>10</cp:lastModifiedBy>
  <cp:lastPrinted>2025-07-07T05:27:35Z</cp:lastPrinted>
  <dcterms:created xsi:type="dcterms:W3CDTF">2017-11-22T12:33:02Z</dcterms:created>
  <dcterms:modified xsi:type="dcterms:W3CDTF">2025-07-27T05:33:52Z</dcterms:modified>
</cp:coreProperties>
</file>