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fp\Finance\Adish Refinery\Adish Group\Radi\Reports\"/>
    </mc:Choice>
  </mc:AlternateContent>
  <xr:revisionPtr revIDLastSave="0" documentId="13_ncr:1_{D63BF2B1-F1BB-479A-8CE3-AEFBC791AF1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سایر حسابهای پرداختنی" sheetId="1" r:id="rId1"/>
    <sheet name="جاری سهامداران" sheetId="5" r:id="rId2"/>
    <sheet name="سرمایه تعهد شده" sheetId="4" r:id="rId3"/>
    <sheet name="سرمایه ثبت شده" sheetId="7" r:id="rId4"/>
    <sheet name="جاری سهامداران-واریز مستقیم" sheetId="3" r:id="rId5"/>
    <sheet name="جاری سهامداران-واریز غیر مستقیم" sheetId="2" r:id="rId6"/>
  </sheets>
  <definedNames>
    <definedName name="_xlnm._FilterDatabase" localSheetId="1" hidden="1">'جاری سهامداران'!$A$2:$G$80</definedName>
    <definedName name="_xlnm._FilterDatabase" localSheetId="5" hidden="1">'جاری سهامداران-واریز غیر مستقیم'!$A$3:$F$3</definedName>
    <definedName name="_xlnm._FilterDatabase" localSheetId="2" hidden="1">'سرمایه تعهد شده'!$A$3:$F$3</definedName>
    <definedName name="_xlnm._FilterDatabase" localSheetId="3" hidden="1">'سرمایه ثبت شده'!$A$3:$F$3</definedName>
    <definedName name="_xlnm.Print_Titles" localSheetId="1">'جاری سهامداران'!$1:$2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  <c r="A6" i="7"/>
  <c r="A7" i="7"/>
  <c r="A8" i="7"/>
  <c r="A9" i="7"/>
  <c r="A10" i="7"/>
  <c r="F11" i="7"/>
  <c r="E11" i="7"/>
  <c r="D11" i="7"/>
  <c r="A4" i="7"/>
  <c r="E10" i="4"/>
  <c r="A5" i="4"/>
  <c r="A6" i="4"/>
  <c r="A7" i="4"/>
  <c r="A8" i="4"/>
  <c r="A9" i="4"/>
  <c r="A4" i="4"/>
  <c r="F3" i="5"/>
  <c r="F4" i="5" s="1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A4" i="3"/>
  <c r="F4" i="2"/>
  <c r="F5" i="2" s="1"/>
  <c r="F6" i="2" s="1"/>
  <c r="F7" i="2" s="1"/>
  <c r="F10" i="4"/>
  <c r="D10" i="4"/>
  <c r="F4" i="3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" i="1"/>
  <c r="F4" i="1"/>
  <c r="E6" i="1"/>
  <c r="D6" i="1"/>
  <c r="F6" i="1" s="1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5" i="1"/>
  <c r="F8" i="2" l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</calcChain>
</file>

<file path=xl/sharedStrings.xml><?xml version="1.0" encoding="utf-8"?>
<sst xmlns="http://schemas.openxmlformats.org/spreadsheetml/2006/main" count="478" uniqueCount="191">
  <si>
    <t>تاریخ</t>
  </si>
  <si>
    <t>شرح</t>
  </si>
  <si>
    <t>بدهکار</t>
  </si>
  <si>
    <t>بستانکار</t>
  </si>
  <si>
    <t>1403/04/06</t>
  </si>
  <si>
    <t>ریز گردش شرکت سنگ آهن مرکزی رباط
منتهی به 1404/12/30</t>
  </si>
  <si>
    <t>1403/01/26</t>
  </si>
  <si>
    <t>1403/02/03</t>
  </si>
  <si>
    <t>1403/12/15</t>
  </si>
  <si>
    <t>1403/03/07</t>
  </si>
  <si>
    <t>1403/03/13</t>
  </si>
  <si>
    <t>1403/06/08</t>
  </si>
  <si>
    <t>1403/06/27</t>
  </si>
  <si>
    <t>1403/02/01</t>
  </si>
  <si>
    <t>1403/04/12</t>
  </si>
  <si>
    <t>1403/02/31</t>
  </si>
  <si>
    <t>1403/07/01</t>
  </si>
  <si>
    <t>1403/03/09</t>
  </si>
  <si>
    <t>شرکت ایران خودرو دیزل نامه 03/6432-واریز بابت 743،829/59 دلار با نرخ 548،500 ریال ( معادل 2،729،854/60 درهم با نرخ 149،455 ریال ) بابت رفع تعهد ارزی کوتاژ صادراتی شماره 17349095</t>
  </si>
  <si>
    <t>1403/03/06</t>
  </si>
  <si>
    <t>شرکت تولیدی و صنعتی نیرو موتور دماوند نامه 03/6428-واریز بابت 42،750/3 دلار با نرخ 548،000 ریال ( معادل 157،000 درهم با نرخ 149،217/6076 ریال ) بابت رفع تعهد ارزی کوتاژ صادراتی شماره 17349095</t>
  </si>
  <si>
    <t>شرکت تولیدی و صنعتی نیرو موتور دماوند نامه 03/6429-واریز بابت 80،590 دلار با نرخ 548،000 ریال ( معادل 295،967 درهم با نرخ 149،217/0410 ریال ) بابت رفع تعهد ارزی کوتاژ صادراتی شماره 17349095</t>
  </si>
  <si>
    <t>شرکت تولیدی و صنعتی نیرو موتور دماوند نامه 03/6430-واریز بابت 213،613 دلار با نرخ 548،000 ریال ( معادل 784،494 درهم با نرخ 149،217/1055 ریال ) بابت رفع تعهد ارزی کوتاژ صادراتی شماره 17349095</t>
  </si>
  <si>
    <t>1403/11/06</t>
  </si>
  <si>
    <t>1403/11/20</t>
  </si>
  <si>
    <t>1403/11/28</t>
  </si>
  <si>
    <t>1403/12/07</t>
  </si>
  <si>
    <t>1403/12/08</t>
  </si>
  <si>
    <t>1403/12/22</t>
  </si>
  <si>
    <t>1403/12/25</t>
  </si>
  <si>
    <t>1403/12/27</t>
  </si>
  <si>
    <t>1403/08/30</t>
  </si>
  <si>
    <t>1403/05/21</t>
  </si>
  <si>
    <t>1403/05/27</t>
  </si>
  <si>
    <t>1403/05/31</t>
  </si>
  <si>
    <t>1403/06/11</t>
  </si>
  <si>
    <t>1403/06/21</t>
  </si>
  <si>
    <t>1403/07/07</t>
  </si>
  <si>
    <t>1403/07/09</t>
  </si>
  <si>
    <t>1403/07/22</t>
  </si>
  <si>
    <t>1403/07/25</t>
  </si>
  <si>
    <t>1403/07/30</t>
  </si>
  <si>
    <t>1403/08/07</t>
  </si>
  <si>
    <t>1403/08/08</t>
  </si>
  <si>
    <t>1403/08/19</t>
  </si>
  <si>
    <t>1403/09/07</t>
  </si>
  <si>
    <t>1403/09/14</t>
  </si>
  <si>
    <t>1403/09/19</t>
  </si>
  <si>
    <t>1403/09/27</t>
  </si>
  <si>
    <t>1403/10/15</t>
  </si>
  <si>
    <t>1403/10/17</t>
  </si>
  <si>
    <t>1403/10/19</t>
  </si>
  <si>
    <t>1403/10/23</t>
  </si>
  <si>
    <t>1403/10/27</t>
  </si>
  <si>
    <t>1403/02/23</t>
  </si>
  <si>
    <t>1403/02/24</t>
  </si>
  <si>
    <t>1403/03/26</t>
  </si>
  <si>
    <t>1403/04/23</t>
  </si>
  <si>
    <t>1403/04/24</t>
  </si>
  <si>
    <t>1403/05/10</t>
  </si>
  <si>
    <t>1403/05/15</t>
  </si>
  <si>
    <t>1403/03/30</t>
  </si>
  <si>
    <t>1403/04/02</t>
  </si>
  <si>
    <t>1403/10/01</t>
  </si>
  <si>
    <t>1403/02/11</t>
  </si>
  <si>
    <t>1403/02/05</t>
  </si>
  <si>
    <t>شرکت ماشین افزار مرادی نامه 03/6463-واریز بابت 1،935،449/25 درهم با نرخ 147،300 ریال ( معادل 485،075 یورو با نرخ 587،727 ریال ) بابت رفع تعهد ارزی کوتاژ صادراتی شماره 17349095</t>
  </si>
  <si>
    <t>1403/03/20</t>
  </si>
  <si>
    <t>شرکت ماهسار تجارت زاگرس نامه 03/6476-واریز بابت 211،990 دلار با نرخ 552،000 ریال ( معادل 1،536،360 یوآن با نرخ 76،166 ریال ) بابت رفع تعهد ارزی کوتاژ صادراتی شماره 17349095</t>
  </si>
  <si>
    <t>1403/03/21</t>
  </si>
  <si>
    <t>ردیف</t>
  </si>
  <si>
    <t>1403/01/09</t>
  </si>
  <si>
    <t>1403/03/22</t>
  </si>
  <si>
    <t>1403/01/01</t>
  </si>
  <si>
    <t>ثبت سند افتتاحیه</t>
  </si>
  <si>
    <t>مانده</t>
  </si>
  <si>
    <t>افتتاحیه</t>
  </si>
  <si>
    <t xml:space="preserve">نوع واریز </t>
  </si>
  <si>
    <t>مستقیم</t>
  </si>
  <si>
    <t>غیر مستقیم</t>
  </si>
  <si>
    <t>رفع تعهد کوتاژ صادراتی</t>
  </si>
  <si>
    <t>افزایش سرمایه 40م به 50م</t>
  </si>
  <si>
    <t>خرید سهم</t>
  </si>
  <si>
    <t>افزایش سرمایه 35م به40م</t>
  </si>
  <si>
    <t>پرداخت تجمیعی بابت تتمه اینویس میانی به ارزش 260،284 یورو فی 472،204 ریال با نرخ سنا 1402/12/26</t>
  </si>
  <si>
    <t>انتقال طلب خرید سنگ آهن به میزان 67.500 تن طی فاکتور شماره 153 یه جاری سهامداران</t>
  </si>
  <si>
    <t>انتقال به سرمایه تعهد شده طی صورتجلسه هیات مدیره 02/02/آد/ص م مورخ 1403/02/01تعداد سهام از 1.650.870.862 به 1.886.705.557</t>
  </si>
  <si>
    <t xml:space="preserve"> APA GENERAL-پرداخت تجمیعی سهامداران (09#MORVA#325) بابت بخش چهارم ابزار دقیق به ارزش 234،762 یورو فی 472،834 ریال ق 115 و  APA- بخش چهارم ابزار دقیق به ارزش 422،741 یورو فی 472،834 ریال ق 142 با نرخ سنا 1403/01/21</t>
  </si>
  <si>
    <t xml:space="preserve"> پیشتازان فن آوران طاها -پرداخت تجمیعی سهامداران (10#MORVA#326) بابت پیش پرداخت اجرای قرارداد CCTV به ارزش 558،198 یورو فی 486،920 ریال نرخ سنا 1403/03/07 ق ADSH-P-PO-GE-160</t>
  </si>
  <si>
    <t xml:space="preserve"> سندروس صنعت -پرداخت تجمیعی سهامداران (10#MORVA#326) بابت پیش پرداخت آنالیزر های مورد نیاز پروژه به ارزش 225،909 یورو فی 485،395 ریال ق 158+ BGB - بابت خرید قطعات یدکی نیروگاه به ارزش 17،771 یورو فی 488،988 ریال(فاکتوری)</t>
  </si>
  <si>
    <t>کیمیاگران صنعت پارس قKSP-Boiler-07-پرداخت تجمیعی سهامداران (06#MORVA#320)بابت Level Gauges به ارزش 16.100 یورو فی 464.912 ریال نرخ سنا 1402/12/12+BGB Enerji-پرداخت تجمیعی سهامداران (10#MORVA#326) بابت پ پ INV#ADS2024001 به ارزش 17.771/43 یورو فی 488.988 ریال نرخ سنا 1403/03/08</t>
  </si>
  <si>
    <t>lesser  ق 091 (BEDFORD)-پرداخت تجمیعی سهامداران به ارزش 60.250 یورو (معادل 234.402 درهم) فی 453.871 مورخ 1401/12/16 بابت 25% پیش پرداخت</t>
  </si>
  <si>
    <t>Lesser ق 038-پرداخت تجمیعی سهامداران (03#TEJ#275)بابت PSV به ارزش 335.222 یورو فی 332.255 ریال(معادل 1.313.316 درهم) نرخ سنا 1403/10/27</t>
  </si>
  <si>
    <t>انتقال از جاری سهامداران به سرمایه تعهد شده طی صورتجلسه هیات مدیره 1403/06/27-تعداد سهام</t>
  </si>
  <si>
    <t xml:space="preserve">  مهندسی سنگین کار صنعت- پرداخت تجمیعی توسط سهامداران بابت بخشی از پیش پرداخت خرید خودرو آتش‌نشانی به ارزش 135،000 یورو فی 544،813 ریال با نرخ سنا 1403/12/15 ق ADSH-P-PO-GE-159</t>
  </si>
  <si>
    <t>سرمایه ثبتی از 1.650.870.862 سهم به 1.886.705.557 سهم طی روزنامه رسمی شماره 140330400901022055</t>
  </si>
  <si>
    <t>واریز به حساب تجارت 306827022 بابت افزایش سرمایه طی سند 147220</t>
  </si>
  <si>
    <t>واریز به حساب تجارت 306827022 بابت افزایش سرمایه طی سند 4100581</t>
  </si>
  <si>
    <t>بابت انتقال به جاری سهامداران آقای زرگر یعقوبی جهت تسویه خرید 0.5275% (21.100.000سهم)سهام از ایشان طی صورتجلسه 1403/05/27</t>
  </si>
  <si>
    <t>بابت انتقال به جاری سهامداران آقای صحرائیان جهت تسویه خرید 0.8355% (33.420.000سهم)سهام از ایشان طی صورتجلسه 1403/05/27</t>
  </si>
  <si>
    <t>بابت انتقال به جاری سهامداران تناوب جهت تسویه خرید 1.6882% (67.528.000سهم)سهام از ایشان طی صورتجلسه 1403/05/27</t>
  </si>
  <si>
    <t>دریافت چ ش 106097 بسررسید 1403/11/06 بابت علی الحساب افزایش سرمایه</t>
  </si>
  <si>
    <t>دریافت چ ش 106098 بسررسید 1403/11/07 بابت علی الحساب افزایش سرمایه</t>
  </si>
  <si>
    <t>دریافت چ ش 116568 بسررسید 1403/11/20 بابت علی الحساب افزایش سرمایه</t>
  </si>
  <si>
    <t>دریافت چ ش 116569 بسررسید 1403/11/28 بابت علی الحساب افزایش سرمایه</t>
  </si>
  <si>
    <t>دریافت چ ش 116573 بسررسید 1403/12/07 بابت علی الحساب افزایش سرمایه</t>
  </si>
  <si>
    <t>دریافت چ ش 116574 بسررسید 1403/12/08 بابت علی الحساب افزایش سرمایه</t>
  </si>
  <si>
    <t>دریافت چ ش 116576 بسررسید 1403/12/22 بابت علی الحساب افزایش سرمایه</t>
  </si>
  <si>
    <t>دریافت چ ش 116578 بسررسید 1403/12/25 بابت علی الحساب افزایش سرمایه</t>
  </si>
  <si>
    <t>دریافت چ ش 116579 بسررسید 1403/12/27 بابت علی الحساب افزایش سرمایه</t>
  </si>
  <si>
    <t>دریافت چ ش 308240 بسررسید 1403/08/30 بابت علی الحساب افزایش سرمایه</t>
  </si>
  <si>
    <t>دریافت چ ش 355401 بسررسید 1403/05/21 بابت علی الحساب افزایش سرمایه</t>
  </si>
  <si>
    <t>دریافت چ ش 355403 بسررسید 1403/05/27 بابت علی الحساب افزایش سرمایه</t>
  </si>
  <si>
    <t>دریافت چ ش 355404 بسررسید 1403/05/31 بابت علی الحساب افزایش سرمایه</t>
  </si>
  <si>
    <t>دریافت چ ش 355405 بسررسید 1403/06/11 بابت علی الحساب افزایش سرمایه</t>
  </si>
  <si>
    <t>دریافت چ ش 355407 بسررسید 1403/06/21 بابت علی الحساب افزایش سرمایه</t>
  </si>
  <si>
    <t>دریافت چ ش 355411 بسررسید 1403/07/02 بابت علی الحساب افزایش سرمایه</t>
  </si>
  <si>
    <t>دریافت چ ش 355414 بسررسید 1403/07/07 بابت علی الحساب افزایش سرمایه</t>
  </si>
  <si>
    <t>دریافت چ ش 355416 بسررسید 1403/07/09 بابت علی الحساب افزایش سرمایه</t>
  </si>
  <si>
    <t>دریافت چ ش 355421 بسررسید 1403/07/23 بابت علی الحساب افزایش سرمایه</t>
  </si>
  <si>
    <t>دریافت چ ش 355423 بسررسید 1403/07/25 بابت علی الحساب افزایش سرمایه</t>
  </si>
  <si>
    <t>دریافت چ ش 355424 بسررسید 1403/07/30 بابت علی الحساب افزایش سرمایه</t>
  </si>
  <si>
    <t>دریافت چ ش 355427 بسررسید 1403/08/07 بابت علی الحساب افزایش سرمایه</t>
  </si>
  <si>
    <t>دریافت چ ش 355428 بسررسید 1403/08/08 بابت علی الحساب افزایش سرمایه</t>
  </si>
  <si>
    <t>دریافت چ ش 355444 بسررسید 1403/08/19 بابت علی الحساب افزایش سرمایه</t>
  </si>
  <si>
    <t>دریافت چ ش 355445 بسررسید 1403/08/20 بابت علی الحساب افزایش سرمایه</t>
  </si>
  <si>
    <t>دریافت چ ش 355448 بسررسید 1403/09/07 بابت علی الحساب افزایش سرمایه</t>
  </si>
  <si>
    <t>دریافت چ ش 355449 بسررسید 1403/09/08 بابت علی الحساب افزایش سرمایه</t>
  </si>
  <si>
    <t>دریافت چ ش 355450 بسررسید 1403/09/14 بابت علی الحساب افزایش سرمایه</t>
  </si>
  <si>
    <t>دریافت چ ش 355451 بسررسید 1403/09/19 بابت علی الحساب افزایش سرمایه</t>
  </si>
  <si>
    <t>دریافت چ ش 355453 بسررسید 1403/09/27 بابت علی الحساب افزایش سرمایه</t>
  </si>
  <si>
    <t>دریافت چ ش 355454 بسررسید 1403/09/27 بابت علی الحساب افزایش سرمایه</t>
  </si>
  <si>
    <t>دریافت چ ش 355462 بسررسید 1403/10/15 بابت علی الحساب افزایش سرمایه</t>
  </si>
  <si>
    <t>دریافت چ ش 355463 بسررسید 1403/10/17 بابت علی الحساب افزایش سرمایه</t>
  </si>
  <si>
    <t>دریافت چ ش 355464 بسررسید 1403/10/19 بابت علی الحساب افزایش سرمایه</t>
  </si>
  <si>
    <t>دریافت چ ش 355465 بسررسید 1403/10/24 بابت علی الحساب افزایش سرمایه</t>
  </si>
  <si>
    <t>دریافت چ ش 355466 بسررسید 1403/10/27 بابت علی الحساب افزایش سرمایه</t>
  </si>
  <si>
    <t>دریافت چ ش 417986 بسررسید 1403/02/23 بابت علی الحساب افزایش سرمایه</t>
  </si>
  <si>
    <t>دریافت چ ش 417987 بسررسید 1403/02/24 بابت علی الحساب افزایش سرمایه</t>
  </si>
  <si>
    <t>دریافت چ ش 417991 بسررسید 1403/03/26 بابت علی الحساب افزایش سرمایه</t>
  </si>
  <si>
    <t>دریافت چ ش 417994 بسررسید 1403/04/12 بابت علی الحساب افزایش سرمایه</t>
  </si>
  <si>
    <t>دریافت چ ش 418001 بسررسید 1403/04/23 بابت علی الحساب افزایش سرمایه</t>
  </si>
  <si>
    <t>دریافت چ ش 418002 بسررسید 1403/04/24 بابت علی الحساب افزایش سرمایه</t>
  </si>
  <si>
    <t>دریافت چ ش 418003 بسررسید 1403/05/10 بابت علی الحساب افزایش سرمایه</t>
  </si>
  <si>
    <t>دریافت چ ش 418004 بسررسید 1403/05/15 بابت علی الحساب افزایش سرمایه</t>
  </si>
  <si>
    <t>دریافت چ ش 418005 بسررسید 1403/05/15 بابت علی الحساب افزایش سرمایه</t>
  </si>
  <si>
    <t>دریافت چ ش 549671 بسررسید 1403/03/30 بابت علی الحساب افزایش سرمایه</t>
  </si>
  <si>
    <t>دریافت چ ش 549672 بسررسید 1403/04/02 بابت علی الحساب افزایش سرمایه</t>
  </si>
  <si>
    <t>دریافت چ ش 552351 بسررسید 1403/10/01 بابت علی الحساب افزایش سرمایه</t>
  </si>
  <si>
    <t>دریافت چ ش 777730 بسررسید 1403/12/15 بابت علی الحساب افزایش سرمایه</t>
  </si>
  <si>
    <t>دریافت چ ش 777731 بسررسید 1403/12/15 بابت علی الحساب افزایش سرمایه</t>
  </si>
  <si>
    <t>دریافت چ ش 777732 بسررسید 1403/12/15 بابت علی الحساب افزایش سرمایه</t>
  </si>
  <si>
    <t>MOSACO -پرداخت تجمیعی سهامداران (MORVA#235#09) بابت حمل لوله های RO به ارزش 34،000 درهم فی 118،093 ریال و MOSACO بابت حمل ورق 42 میل به ارزش 25،690 درهم فی 118،093 ریال - نوین دانش آینده بابت تتمه اینویس میانی خرید F&amp;G Detector به ارزش 260،284 یورو فی 472،204 ریال با نرخ سنا 1402/12/26</t>
  </si>
  <si>
    <t>APA GENERAL-پرداخت تجمیعی سهامداران (10#MORVA#326) بابت هزینه حمل محموله دوم و سوم به ارزش 18،000 یورو فی 487،067 ریال+BED FORD (Lesser)- بابت تسویه خرید PSV های پروژه به ارزش 171،570 یورو فی 487،647 ریال ق ADSH-P-PO-GE-115 و ADSH-P-PO-GE-142</t>
  </si>
  <si>
    <t>Tradic-پرداخت تجمیعی توسط سهامداران (ADISH/2022/272) بابت پیش پرداخت شیرهای جوشی شرکت SJV به ارزش 12،000 یورو فی 324،033 ریال با نرخ سنا 1401/10/14 ق ADSH-P-PO-GE-099</t>
  </si>
  <si>
    <t>پترو فرین-پرداخت تجمیعی سهامداران (MORVA#325#09) بابت پیش پرداخت Inert Gas به ارزش 43،495 یورو نرخ 473،354 ریال ق 155 و آبسان زلال-بابت INV Waste Water به ارزش 183،415 یورو نرخ 470،824 ریال</t>
  </si>
  <si>
    <t>پرداخت تجمیعی بابت پیش پرداخت به ارزش 43،495 یورو نرخ 473،354 ریال و 183،415 یورو نرخ 470،824 ریال</t>
  </si>
  <si>
    <t>انتقال به سرمایه تعهد شده طی صورتجلسه 02/02/آد/ص م مورخ 1403/02/01تعداد سهام از 1.650.870.862 به 1.886.705.557</t>
  </si>
  <si>
    <t>پرداخت تجمیعی بابت بخش چهارم ابزار دقیق به ارزش 234،762 یورو فی 472،834 و422،741 یورو فی 472،834 ریال</t>
  </si>
  <si>
    <t>پرداخت تجمیعی بابت هزینه حمل به ارزش 18،000 یورو فی 487،067 ریال و 171،570 یورو فی 487،647 ریال</t>
  </si>
  <si>
    <t>واریز بابت 42،750/3 دلار با نرخ 548،000 ریال</t>
  </si>
  <si>
    <t>واریز بابت 80،590 دلار با نرخ 548،000 ریال</t>
  </si>
  <si>
    <t>واریز بابت 213،613 دلار با نرخ 548،000 ریال ( معادل 784،494 درهم با نرخ 149،217/1055 ریال )</t>
  </si>
  <si>
    <t>پرداخت تجمیعی بابت پیش پرداخت به ارزش 558،198 یورو فی 486،920 ریال نرخ سنا 1403/03/07</t>
  </si>
  <si>
    <t>واریز بابت 743،829/59 دلار با نرخ 548،500 ریال</t>
  </si>
  <si>
    <t>پرداخت تجمیعی بابت پیش پرداخت به ارزش 225،909 یورو فی 485،395 ریال و 17،771 یورو فی 488،988 ریال</t>
  </si>
  <si>
    <t xml:space="preserve">واریز بابت 1،935،449/25 درهم با نرخ 147،300 ریال ( معادل 485،075 یورو با نرخ 587،727 ریال ) </t>
  </si>
  <si>
    <t>واریز بابت 211،990 دلار با نرخ 552،000 ریال ( معادل 1،536،360 یوآن با نرخ 76،166 ریال )</t>
  </si>
  <si>
    <t>انتقال طلب خرید سنگ آهن به میزان 67.500 تن طی فاکتور شماره 153 به جاری سهامداران</t>
  </si>
  <si>
    <t>پرداخت تجمیعی بابت 16.100 یورو فی 464.912 ریال نرخ سنا 1402/12/12+ 17.771/43 یورو فی 488.988 ریال</t>
  </si>
  <si>
    <t>پرداخت تجمیعی به ارزش 60.250 یورو (معادل 234.402 درهم) فی 453.871 مورخ 1401/12/16 بابت 25% پیش پرداخت</t>
  </si>
  <si>
    <t>پرداخت تجمیعی سهامداران بابت 335.222 یورو فی 332.255 ریال(معادل 1.313.316 درهم) نرخ سنا 1403/10/27</t>
  </si>
  <si>
    <t>بابت انتقال به جاری سهامداران آقای زرگر یعقوبی جهت تسویه خرید سهام از ایشان طی صورتجلسه 1403/05/27</t>
  </si>
  <si>
    <t>بابت انتقال به جاری سهامداران آقای صحرائیان جهت تسویه خرید 0.8355% سهام از ایشان طی صورتجلسه 1403/05/27</t>
  </si>
  <si>
    <t>بابت انتقال به جاری سهامداران تناوب جهت تسویه خرید 1.6882% سهام از ایشان طی صورتجلسه 1403/05/27</t>
  </si>
  <si>
    <t>پرداخت تجمیعی توسط سهامداران به ارزش 12،000 یورو فی 324،033 ریال</t>
  </si>
  <si>
    <t>پرداخت تجمیعی توسط سهامداران بابت بخشی از پیش پرداخت به ارزش 135،000 یورو فی 544،813 ریال</t>
  </si>
  <si>
    <t>نوع واریز</t>
  </si>
  <si>
    <t>ثبت بابت سند افتتاحیه</t>
  </si>
  <si>
    <t>بابت ثبت افزایش سرمایه تعهد شده از 1.273.528.951 سهم به 1،650،870،862 سهم طی روزنامه 140330400901001126</t>
  </si>
  <si>
    <t>بابت ثبت افزایش سرمایه تعهد شده از 2.008.753.557 سهم به 2.510.941.946 سهم طی روزنامه رسمی شماره 140330400901127452</t>
  </si>
  <si>
    <r>
      <rPr>
        <b/>
        <sz val="22"/>
        <rFont val="Dast Nevis"/>
        <family val="4"/>
        <charset val="178"/>
      </rPr>
      <t>شرکت سنگ آهن مرکزی رباط</t>
    </r>
    <r>
      <rPr>
        <b/>
        <sz val="18"/>
        <rFont val="Dast Nevis"/>
        <family val="4"/>
        <charset val="178"/>
      </rPr>
      <t xml:space="preserve">
</t>
    </r>
    <r>
      <rPr>
        <sz val="18"/>
        <rFont val="Dast Nevis"/>
        <family val="4"/>
        <charset val="178"/>
      </rPr>
      <t>ریز گردش حساب سرمایه تعهد شده</t>
    </r>
    <r>
      <rPr>
        <b/>
        <sz val="18"/>
        <rFont val="Dast Nevis"/>
        <family val="4"/>
        <charset val="178"/>
      </rPr>
      <t xml:space="preserve">
</t>
    </r>
    <r>
      <rPr>
        <sz val="16"/>
        <rFont val="Dast Nevis"/>
        <family val="4"/>
        <charset val="178"/>
      </rPr>
      <t>منتهی به 1404/12/30</t>
    </r>
  </si>
  <si>
    <t>افزایش سرمایه تعهد شده از 1.273.528.951 سهم به 1،650،870،862 سهم طی صورتجلسه هیات مدیره-روزنامه 140330400901001126</t>
  </si>
  <si>
    <t>نقل و انتقال بابت فروش 67.528.000 سهم(مانده سهم 1.365.156.000 معادل 34.1289%)</t>
  </si>
  <si>
    <t>نقل و انتقال بابت فروش 33.420.000 سهم(مانده سهم 279.024.000 معادل 6.9756%)</t>
  </si>
  <si>
    <t>نقل و انتقال بابت فروش 21.100.000 سهم(مانده سهم 346.546.443 معادل 8.6637%)</t>
  </si>
  <si>
    <t>افزایش سرمایه تعهد شده از 2.008.753.557 سهم به 2.510.941.946 سهم طی روزنامه رسمی شماره 140330400901127452</t>
  </si>
  <si>
    <r>
      <rPr>
        <b/>
        <sz val="22"/>
        <rFont val="Dast Nevis"/>
        <family val="4"/>
        <charset val="178"/>
      </rPr>
      <t>شرکت سنگ آهن مرکزی رباط</t>
    </r>
    <r>
      <rPr>
        <b/>
        <sz val="18"/>
        <rFont val="Dast Nevis"/>
        <family val="4"/>
        <charset val="178"/>
      </rPr>
      <t xml:space="preserve">
</t>
    </r>
    <r>
      <rPr>
        <sz val="18"/>
        <rFont val="Dast Nevis"/>
        <family val="4"/>
        <charset val="178"/>
      </rPr>
      <t>ریز گردش حساب سرمایه ثبت شده</t>
    </r>
    <r>
      <rPr>
        <b/>
        <sz val="18"/>
        <rFont val="Dast Nevis"/>
        <family val="4"/>
        <charset val="178"/>
      </rPr>
      <t xml:space="preserve">
</t>
    </r>
    <r>
      <rPr>
        <sz val="16"/>
        <rFont val="Dast Nevis"/>
        <family val="4"/>
        <charset val="178"/>
      </rPr>
      <t>منتهی به 1404/12/30</t>
    </r>
  </si>
  <si>
    <r>
      <rPr>
        <b/>
        <sz val="22"/>
        <rFont val="Dast Nevis"/>
        <family val="4"/>
        <charset val="178"/>
      </rPr>
      <t>شرکت سنگ آهن مرکزی رباط</t>
    </r>
    <r>
      <rPr>
        <b/>
        <sz val="18"/>
        <rFont val="Dast Nevis"/>
        <family val="4"/>
        <charset val="178"/>
      </rPr>
      <t xml:space="preserve">
</t>
    </r>
    <r>
      <rPr>
        <sz val="18"/>
        <rFont val="Dast Nevis"/>
        <family val="4"/>
        <charset val="178"/>
      </rPr>
      <t>ریز گردش حساب جاری سهامداران</t>
    </r>
    <r>
      <rPr>
        <b/>
        <sz val="18"/>
        <rFont val="Dast Nevis"/>
        <family val="4"/>
        <charset val="178"/>
      </rPr>
      <t xml:space="preserve">
</t>
    </r>
    <r>
      <rPr>
        <sz val="16"/>
        <rFont val="Dast Nevis"/>
        <family val="4"/>
        <charset val="178"/>
      </rPr>
      <t>منتهی به 1404/12/30</t>
    </r>
  </si>
  <si>
    <t xml:space="preserve">جمع کل واریز غیرمستقیم:        </t>
  </si>
  <si>
    <t xml:space="preserve">جمع کل  واریز مستقیم: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</si>
</sst>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Tahoma"/>
    </font>
    <font>
      <sz val="10"/>
      <name val="Tahoma"/>
      <family val="2"/>
    </font>
    <font>
      <b/>
      <sz val="18"/>
      <name val="Dast Nevis"/>
      <family val="4"/>
      <charset val="178"/>
    </font>
    <font>
      <b/>
      <sz val="12"/>
      <name val="SG Kara Light"/>
    </font>
    <font>
      <sz val="12"/>
      <name val="SG Kara Light"/>
    </font>
    <font>
      <sz val="8"/>
      <color rgb="FF333333"/>
      <name val="Tahoma"/>
      <family val="2"/>
    </font>
    <font>
      <sz val="12"/>
      <name val="B Nazanin"/>
      <charset val="178"/>
    </font>
    <font>
      <sz val="10"/>
      <name val="B Nazanin"/>
      <charset val="178"/>
    </font>
    <font>
      <b/>
      <sz val="22"/>
      <name val="Dast Nevis"/>
      <family val="4"/>
      <charset val="178"/>
    </font>
    <font>
      <sz val="18"/>
      <name val="Dast Nevis"/>
      <family val="4"/>
      <charset val="178"/>
    </font>
    <font>
      <sz val="16"/>
      <name val="Dast Nevis"/>
      <family val="4"/>
      <charset val="178"/>
    </font>
    <font>
      <sz val="14"/>
      <name val="Aptos Narrow"/>
      <family val="2"/>
      <scheme val="minor"/>
    </font>
    <font>
      <b/>
      <sz val="12"/>
      <name val="B Nazanin"/>
      <charset val="178"/>
    </font>
    <font>
      <b/>
      <sz val="18"/>
      <name val="B Nazanin"/>
      <charset val="178"/>
    </font>
    <font>
      <b/>
      <sz val="16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horizontal="right"/>
    </xf>
    <xf numFmtId="43" fontId="1" fillId="0" borderId="0" applyFont="0" applyFill="0" applyBorder="0" applyAlignment="0" applyProtection="0"/>
  </cellStyleXfs>
  <cellXfs count="45">
    <xf numFmtId="0" fontId="0" fillId="0" borderId="0" xfId="0">
      <alignment horizontal="right"/>
    </xf>
    <xf numFmtId="0" fontId="3" fillId="2" borderId="2" xfId="0" applyFont="1" applyFill="1" applyBorder="1">
      <alignment horizontal="right"/>
    </xf>
    <xf numFmtId="0" fontId="4" fillId="0" borderId="0" xfId="0" applyFo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/>
    <xf numFmtId="0" fontId="4" fillId="0" borderId="1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4" fillId="0" borderId="1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right"/>
    </xf>
    <xf numFmtId="164" fontId="3" fillId="2" borderId="2" xfId="1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right" vertical="center"/>
    </xf>
    <xf numFmtId="0" fontId="5" fillId="0" borderId="0" xfId="0" applyFont="1">
      <alignment horizontal="right"/>
    </xf>
    <xf numFmtId="0" fontId="6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38" fontId="7" fillId="0" borderId="0" xfId="1" applyNumberFormat="1" applyFont="1" applyAlignment="1">
      <alignment horizontal="center" vertical="center"/>
    </xf>
    <xf numFmtId="38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164" fontId="7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right" vertical="center" wrapText="1" indent="56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2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64" fontId="6" fillId="0" borderId="1" xfId="1" applyNumberFormat="1" applyFont="1" applyBorder="1" applyAlignment="1">
      <alignment horizontal="center" vertical="center"/>
    </xf>
    <xf numFmtId="38" fontId="6" fillId="0" borderId="1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64" fontId="13" fillId="0" borderId="0" xfId="1" applyNumberFormat="1" applyFont="1" applyAlignment="1">
      <alignment horizontal="right" vertical="center" wrapText="1" indent="1"/>
    </xf>
    <xf numFmtId="0" fontId="1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0" xfId="0" applyFont="1">
      <alignment horizontal="right"/>
    </xf>
    <xf numFmtId="0" fontId="7" fillId="0" borderId="0" xfId="0" applyFont="1" applyAlignment="1">
      <alignment horizontal="right" wrapText="1"/>
    </xf>
    <xf numFmtId="164" fontId="14" fillId="3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K6"/>
  <sheetViews>
    <sheetView rightToLeft="1" workbookViewId="0">
      <selection activeCell="C34" sqref="C34"/>
    </sheetView>
  </sheetViews>
  <sheetFormatPr defaultRowHeight="12.75" x14ac:dyDescent="0.2"/>
  <cols>
    <col min="1" max="1" width="7" bestFit="1" customWidth="1"/>
    <col min="2" max="2" width="26.140625" bestFit="1" customWidth="1"/>
    <col min="3" max="3" width="90" bestFit="1" customWidth="1"/>
    <col min="4" max="4" width="20.140625" bestFit="1" customWidth="1"/>
    <col min="5" max="6" width="23.85546875" style="12" bestFit="1" customWidth="1"/>
  </cols>
  <sheetData>
    <row r="2" spans="1:11" ht="70.5" customHeight="1" x14ac:dyDescent="0.2">
      <c r="A2" s="34" t="s">
        <v>5</v>
      </c>
      <c r="B2" s="35"/>
      <c r="C2" s="36"/>
      <c r="D2" s="36"/>
      <c r="E2" s="36"/>
      <c r="F2" s="37"/>
      <c r="K2" s="4"/>
    </row>
    <row r="3" spans="1:11" s="2" customFormat="1" ht="21" x14ac:dyDescent="0.55000000000000004">
      <c r="A3" s="1" t="s">
        <v>70</v>
      </c>
      <c r="B3" s="1" t="s">
        <v>0</v>
      </c>
      <c r="C3" s="1" t="s">
        <v>1</v>
      </c>
      <c r="D3" s="15" t="s">
        <v>2</v>
      </c>
      <c r="E3" s="15" t="s">
        <v>3</v>
      </c>
      <c r="F3" s="15" t="s">
        <v>75</v>
      </c>
    </row>
    <row r="4" spans="1:11" s="3" customFormat="1" ht="21" x14ac:dyDescent="0.55000000000000004">
      <c r="A4" s="6">
        <v>1</v>
      </c>
      <c r="B4" s="7" t="s">
        <v>73</v>
      </c>
      <c r="C4" s="9" t="s">
        <v>74</v>
      </c>
      <c r="D4" s="14">
        <v>0</v>
      </c>
      <c r="E4" s="14">
        <v>369284839058</v>
      </c>
      <c r="F4" s="14">
        <f>-E4</f>
        <v>-369284839058</v>
      </c>
    </row>
    <row r="5" spans="1:11" s="3" customFormat="1" ht="21" x14ac:dyDescent="0.55000000000000004">
      <c r="A5" s="6">
        <f>ROW()-3</f>
        <v>2</v>
      </c>
      <c r="B5" s="7" t="s">
        <v>4</v>
      </c>
      <c r="C5" s="9" t="s">
        <v>85</v>
      </c>
      <c r="D5" s="14">
        <v>369284839058</v>
      </c>
      <c r="E5" s="14">
        <v>0</v>
      </c>
      <c r="F5" s="14">
        <f>F4+D5</f>
        <v>0</v>
      </c>
    </row>
    <row r="6" spans="1:11" ht="21" x14ac:dyDescent="0.2">
      <c r="D6" s="14">
        <f>SUM(D5:D5)</f>
        <v>369284839058</v>
      </c>
      <c r="E6" s="14">
        <f>SUM(E4:E5)</f>
        <v>369284839058</v>
      </c>
      <c r="F6" s="14">
        <f>D6-E6</f>
        <v>0</v>
      </c>
    </row>
  </sheetData>
  <mergeCells count="1"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2387-3DEB-4998-B49C-7743A9266473}">
  <sheetPr>
    <tabColor rgb="FF92D050"/>
    <pageSetUpPr fitToPage="1"/>
  </sheetPr>
  <dimension ref="A1:K87"/>
  <sheetViews>
    <sheetView rightToLeft="1" topLeftCell="A73" zoomScaleNormal="100" zoomScaleSheetLayoutView="100" workbookViewId="0">
      <selection activeCell="D88" sqref="D88"/>
    </sheetView>
  </sheetViews>
  <sheetFormatPr defaultRowHeight="15.75" x14ac:dyDescent="0.2"/>
  <cols>
    <col min="1" max="1" width="10.140625" style="20" bestFit="1" customWidth="1"/>
    <col min="2" max="2" width="11" style="21" bestFit="1" customWidth="1"/>
    <col min="3" max="3" width="97.28515625" style="24" bestFit="1" customWidth="1"/>
    <col min="4" max="4" width="19.140625" style="22" bestFit="1" customWidth="1"/>
    <col min="5" max="5" width="20.140625" style="22" bestFit="1" customWidth="1"/>
    <col min="6" max="6" width="20.42578125" style="23" bestFit="1" customWidth="1"/>
    <col min="7" max="7" width="20.85546875" style="20" bestFit="1" customWidth="1"/>
    <col min="8" max="9" width="9.140625" style="20"/>
    <col min="10" max="10" width="18.140625" style="20" bestFit="1" customWidth="1"/>
    <col min="11" max="16384" width="9.140625" style="20"/>
  </cols>
  <sheetData>
    <row r="1" spans="1:11" customFormat="1" ht="105.75" customHeight="1" x14ac:dyDescent="0.2">
      <c r="A1" s="34" t="s">
        <v>188</v>
      </c>
      <c r="B1" s="35"/>
      <c r="C1" s="35"/>
      <c r="D1" s="35"/>
      <c r="E1" s="35"/>
      <c r="F1" s="35"/>
      <c r="G1" s="38"/>
      <c r="K1" s="4"/>
    </row>
    <row r="2" spans="1:11" customFormat="1" ht="27" customHeight="1" x14ac:dyDescent="0.2">
      <c r="A2" s="27" t="s">
        <v>70</v>
      </c>
      <c r="B2" s="27" t="s">
        <v>0</v>
      </c>
      <c r="C2" s="28" t="s">
        <v>1</v>
      </c>
      <c r="D2" s="29" t="s">
        <v>2</v>
      </c>
      <c r="E2" s="29" t="s">
        <v>3</v>
      </c>
      <c r="F2" s="29" t="s">
        <v>75</v>
      </c>
      <c r="G2" s="29" t="s">
        <v>77</v>
      </c>
    </row>
    <row r="3" spans="1:11" s="18" customFormat="1" ht="18.75" x14ac:dyDescent="0.2">
      <c r="A3" s="19">
        <v>1</v>
      </c>
      <c r="B3" s="30" t="s">
        <v>73</v>
      </c>
      <c r="C3" s="31" t="s">
        <v>76</v>
      </c>
      <c r="D3" s="32">
        <v>0</v>
      </c>
      <c r="E3" s="32">
        <v>10161414965549</v>
      </c>
      <c r="F3" s="33">
        <f>D3-E3</f>
        <v>-10161414965549</v>
      </c>
      <c r="G3" s="30" t="s">
        <v>78</v>
      </c>
    </row>
    <row r="4" spans="1:11" s="18" customFormat="1" ht="18.75" x14ac:dyDescent="0.2">
      <c r="A4" s="19">
        <v>2</v>
      </c>
      <c r="B4" s="30" t="s">
        <v>6</v>
      </c>
      <c r="C4" s="31" t="s">
        <v>84</v>
      </c>
      <c r="D4" s="32">
        <v>0</v>
      </c>
      <c r="E4" s="32">
        <v>61297000000</v>
      </c>
      <c r="F4" s="33">
        <f t="shared" ref="F4:F35" si="0">F3+D4-E4</f>
        <v>-10222711965549</v>
      </c>
      <c r="G4" s="30" t="s">
        <v>79</v>
      </c>
      <c r="H4" s="20"/>
      <c r="I4" s="20"/>
      <c r="J4" s="20"/>
      <c r="K4" s="20"/>
    </row>
    <row r="5" spans="1:11" s="18" customFormat="1" ht="18.75" x14ac:dyDescent="0.2">
      <c r="A5" s="19">
        <v>3</v>
      </c>
      <c r="B5" s="30" t="s">
        <v>13</v>
      </c>
      <c r="C5" s="31" t="s">
        <v>157</v>
      </c>
      <c r="D5" s="32">
        <v>2358346950000</v>
      </c>
      <c r="E5" s="32">
        <v>0</v>
      </c>
      <c r="F5" s="33">
        <f t="shared" si="0"/>
        <v>-7864365015549</v>
      </c>
      <c r="G5" s="30" t="s">
        <v>83</v>
      </c>
      <c r="H5" s="20"/>
      <c r="I5" s="20"/>
      <c r="J5" s="20"/>
      <c r="K5" s="20"/>
    </row>
    <row r="6" spans="1:11" s="18" customFormat="1" ht="18.75" x14ac:dyDescent="0.2">
      <c r="A6" s="19">
        <v>4</v>
      </c>
      <c r="B6" s="30" t="s">
        <v>7</v>
      </c>
      <c r="C6" s="31" t="s">
        <v>156</v>
      </c>
      <c r="D6" s="32">
        <v>0</v>
      </c>
      <c r="E6" s="32">
        <v>50443000000</v>
      </c>
      <c r="F6" s="33">
        <f t="shared" si="0"/>
        <v>-7914808015549</v>
      </c>
      <c r="G6" s="30" t="s">
        <v>79</v>
      </c>
      <c r="H6" s="20"/>
      <c r="I6" s="20"/>
      <c r="J6" s="20"/>
      <c r="K6" s="20"/>
    </row>
    <row r="7" spans="1:11" s="18" customFormat="1" ht="18.75" x14ac:dyDescent="0.2">
      <c r="A7" s="19">
        <v>5</v>
      </c>
      <c r="B7" s="30" t="s">
        <v>7</v>
      </c>
      <c r="C7" s="31" t="s">
        <v>158</v>
      </c>
      <c r="D7" s="32">
        <v>0</v>
      </c>
      <c r="E7" s="32">
        <v>146638000000</v>
      </c>
      <c r="F7" s="33">
        <f t="shared" si="0"/>
        <v>-8061446015549</v>
      </c>
      <c r="G7" s="30" t="s">
        <v>79</v>
      </c>
      <c r="H7" s="20"/>
      <c r="I7" s="20"/>
      <c r="J7" s="20"/>
      <c r="K7" s="20"/>
    </row>
    <row r="8" spans="1:11" s="18" customFormat="1" ht="18.75" x14ac:dyDescent="0.2">
      <c r="A8" s="19">
        <v>6</v>
      </c>
      <c r="B8" s="30" t="s">
        <v>65</v>
      </c>
      <c r="C8" s="31" t="s">
        <v>97</v>
      </c>
      <c r="D8" s="32">
        <v>0</v>
      </c>
      <c r="E8" s="32">
        <v>100000000000</v>
      </c>
      <c r="F8" s="33">
        <f t="shared" si="0"/>
        <v>-8161446015549</v>
      </c>
      <c r="G8" s="30" t="s">
        <v>78</v>
      </c>
      <c r="H8" s="20"/>
      <c r="I8" s="20"/>
      <c r="J8" s="20"/>
      <c r="K8" s="20"/>
    </row>
    <row r="9" spans="1:11" s="18" customFormat="1" ht="18.75" x14ac:dyDescent="0.2">
      <c r="A9" s="19">
        <v>7</v>
      </c>
      <c r="B9" s="30" t="s">
        <v>64</v>
      </c>
      <c r="C9" s="31" t="s">
        <v>96</v>
      </c>
      <c r="D9" s="32">
        <v>0</v>
      </c>
      <c r="E9" s="32">
        <v>100000000000</v>
      </c>
      <c r="F9" s="33">
        <f t="shared" si="0"/>
        <v>-8261446015549</v>
      </c>
      <c r="G9" s="30" t="s">
        <v>78</v>
      </c>
      <c r="H9" s="20"/>
      <c r="I9" s="20"/>
      <c r="J9" s="20"/>
      <c r="K9" s="20"/>
    </row>
    <row r="10" spans="1:11" s="18" customFormat="1" ht="18.75" x14ac:dyDescent="0.2">
      <c r="A10" s="19">
        <v>8</v>
      </c>
      <c r="B10" s="30" t="s">
        <v>54</v>
      </c>
      <c r="C10" s="31" t="s">
        <v>137</v>
      </c>
      <c r="D10" s="32">
        <v>0</v>
      </c>
      <c r="E10" s="32">
        <v>250000000000</v>
      </c>
      <c r="F10" s="33">
        <f t="shared" si="0"/>
        <v>-8511446015549</v>
      </c>
      <c r="G10" s="30" t="s">
        <v>78</v>
      </c>
      <c r="H10" s="20"/>
      <c r="I10" s="20"/>
      <c r="J10" s="20"/>
      <c r="K10" s="20"/>
    </row>
    <row r="11" spans="1:11" s="18" customFormat="1" ht="18.75" x14ac:dyDescent="0.2">
      <c r="A11" s="19">
        <v>9</v>
      </c>
      <c r="B11" s="30" t="s">
        <v>55</v>
      </c>
      <c r="C11" s="31" t="s">
        <v>138</v>
      </c>
      <c r="D11" s="32">
        <v>0</v>
      </c>
      <c r="E11" s="32">
        <v>150000000000</v>
      </c>
      <c r="F11" s="33">
        <f t="shared" si="0"/>
        <v>-8661446015549</v>
      </c>
      <c r="G11" s="30" t="s">
        <v>78</v>
      </c>
      <c r="H11" s="20"/>
      <c r="I11" s="20"/>
      <c r="J11" s="20"/>
      <c r="K11" s="20"/>
    </row>
    <row r="12" spans="1:11" s="18" customFormat="1" ht="18.75" x14ac:dyDescent="0.2">
      <c r="A12" s="19">
        <v>10</v>
      </c>
      <c r="B12" s="30" t="s">
        <v>15</v>
      </c>
      <c r="C12" s="31" t="s">
        <v>159</v>
      </c>
      <c r="D12" s="32">
        <v>0</v>
      </c>
      <c r="E12" s="32">
        <v>43598200000</v>
      </c>
      <c r="F12" s="33">
        <f t="shared" si="0"/>
        <v>-8705044215549</v>
      </c>
      <c r="G12" s="30" t="s">
        <v>79</v>
      </c>
      <c r="H12" s="20"/>
      <c r="I12" s="20"/>
      <c r="J12" s="20"/>
      <c r="K12" s="20"/>
    </row>
    <row r="13" spans="1:11" s="18" customFormat="1" ht="18.75" x14ac:dyDescent="0.2">
      <c r="A13" s="19">
        <v>11</v>
      </c>
      <c r="B13" s="30" t="s">
        <v>19</v>
      </c>
      <c r="C13" s="31" t="s">
        <v>160</v>
      </c>
      <c r="D13" s="32">
        <v>0</v>
      </c>
      <c r="E13" s="32">
        <v>23427164400</v>
      </c>
      <c r="F13" s="33">
        <f t="shared" si="0"/>
        <v>-8728471379949</v>
      </c>
      <c r="G13" s="30" t="s">
        <v>80</v>
      </c>
      <c r="H13" s="20"/>
      <c r="I13" s="20"/>
      <c r="J13" s="20"/>
      <c r="K13" s="20"/>
    </row>
    <row r="14" spans="1:11" s="18" customFormat="1" ht="18.75" x14ac:dyDescent="0.2">
      <c r="A14" s="19">
        <v>12</v>
      </c>
      <c r="B14" s="30" t="s">
        <v>19</v>
      </c>
      <c r="C14" s="31" t="s">
        <v>161</v>
      </c>
      <c r="D14" s="32">
        <v>0</v>
      </c>
      <c r="E14" s="32">
        <v>44163320000</v>
      </c>
      <c r="F14" s="33">
        <f t="shared" si="0"/>
        <v>-8772634699949</v>
      </c>
      <c r="G14" s="30" t="s">
        <v>80</v>
      </c>
      <c r="H14" s="20"/>
      <c r="I14" s="20"/>
      <c r="J14" s="20"/>
      <c r="K14" s="20"/>
    </row>
    <row r="15" spans="1:11" s="18" customFormat="1" ht="18.75" x14ac:dyDescent="0.2">
      <c r="A15" s="19">
        <v>13</v>
      </c>
      <c r="B15" s="30" t="s">
        <v>19</v>
      </c>
      <c r="C15" s="31" t="s">
        <v>162</v>
      </c>
      <c r="D15" s="32">
        <v>0</v>
      </c>
      <c r="E15" s="32">
        <v>117059924000</v>
      </c>
      <c r="F15" s="33">
        <f t="shared" si="0"/>
        <v>-8889694623949</v>
      </c>
      <c r="G15" s="30" t="s">
        <v>80</v>
      </c>
      <c r="H15" s="20"/>
      <c r="I15" s="20"/>
      <c r="J15" s="20"/>
      <c r="K15" s="20"/>
    </row>
    <row r="16" spans="1:11" s="18" customFormat="1" ht="18.75" x14ac:dyDescent="0.2">
      <c r="A16" s="19">
        <v>14</v>
      </c>
      <c r="B16" s="30" t="s">
        <v>9</v>
      </c>
      <c r="C16" s="31" t="s">
        <v>163</v>
      </c>
      <c r="D16" s="32">
        <v>0</v>
      </c>
      <c r="E16" s="32">
        <v>128199000000</v>
      </c>
      <c r="F16" s="33">
        <f t="shared" si="0"/>
        <v>-9017893623949</v>
      </c>
      <c r="G16" s="30" t="s">
        <v>79</v>
      </c>
      <c r="H16" s="20"/>
      <c r="I16" s="20"/>
      <c r="J16" s="20"/>
      <c r="K16" s="20"/>
    </row>
    <row r="17" spans="1:11" s="18" customFormat="1" ht="18.75" x14ac:dyDescent="0.2">
      <c r="A17" s="19">
        <v>15</v>
      </c>
      <c r="B17" s="30" t="s">
        <v>17</v>
      </c>
      <c r="C17" s="31" t="s">
        <v>164</v>
      </c>
      <c r="D17" s="32">
        <v>0</v>
      </c>
      <c r="E17" s="32">
        <v>407990559459</v>
      </c>
      <c r="F17" s="33">
        <f t="shared" si="0"/>
        <v>-9425884183408</v>
      </c>
      <c r="G17" s="30" t="s">
        <v>80</v>
      </c>
      <c r="H17" s="20"/>
      <c r="I17" s="20"/>
      <c r="J17" s="20"/>
      <c r="K17" s="20"/>
    </row>
    <row r="18" spans="1:11" s="18" customFormat="1" ht="18.75" x14ac:dyDescent="0.2">
      <c r="A18" s="19">
        <v>16</v>
      </c>
      <c r="B18" s="30" t="s">
        <v>10</v>
      </c>
      <c r="C18" s="31" t="s">
        <v>165</v>
      </c>
      <c r="D18" s="32">
        <v>0</v>
      </c>
      <c r="E18" s="32">
        <v>55820000000</v>
      </c>
      <c r="F18" s="33">
        <f t="shared" si="0"/>
        <v>-9481704183408</v>
      </c>
      <c r="G18" s="30" t="s">
        <v>79</v>
      </c>
      <c r="H18" s="20"/>
      <c r="I18" s="20"/>
      <c r="J18" s="20"/>
      <c r="K18" s="20"/>
    </row>
    <row r="19" spans="1:11" s="18" customFormat="1" ht="18.75" x14ac:dyDescent="0.2">
      <c r="A19" s="19">
        <v>17</v>
      </c>
      <c r="B19" s="30" t="s">
        <v>10</v>
      </c>
      <c r="C19" s="31" t="s">
        <v>166</v>
      </c>
      <c r="D19" s="32">
        <v>0</v>
      </c>
      <c r="E19" s="32">
        <v>285091674525</v>
      </c>
      <c r="F19" s="33">
        <f t="shared" si="0"/>
        <v>-9766795857933</v>
      </c>
      <c r="G19" s="30" t="s">
        <v>80</v>
      </c>
      <c r="H19" s="20"/>
      <c r="I19" s="20"/>
      <c r="J19" s="20"/>
      <c r="K19" s="20"/>
    </row>
    <row r="20" spans="1:11" s="18" customFormat="1" ht="18.75" x14ac:dyDescent="0.2">
      <c r="A20" s="19">
        <v>18</v>
      </c>
      <c r="B20" s="30" t="s">
        <v>67</v>
      </c>
      <c r="C20" s="31" t="s">
        <v>167</v>
      </c>
      <c r="D20" s="32">
        <v>0</v>
      </c>
      <c r="E20" s="32">
        <v>111000000000</v>
      </c>
      <c r="F20" s="33">
        <f t="shared" si="0"/>
        <v>-9877795857933</v>
      </c>
      <c r="G20" s="30" t="s">
        <v>80</v>
      </c>
      <c r="H20" s="20"/>
      <c r="I20" s="20"/>
      <c r="J20" s="20"/>
      <c r="K20" s="20"/>
    </row>
    <row r="21" spans="1:11" s="18" customFormat="1" ht="18.75" x14ac:dyDescent="0.2">
      <c r="A21" s="19">
        <v>19</v>
      </c>
      <c r="B21" s="30" t="s">
        <v>69</v>
      </c>
      <c r="C21" s="31" t="s">
        <v>167</v>
      </c>
      <c r="D21" s="32">
        <v>0</v>
      </c>
      <c r="E21" s="32">
        <v>6018395760</v>
      </c>
      <c r="F21" s="33">
        <f t="shared" si="0"/>
        <v>-9883814253693</v>
      </c>
      <c r="G21" s="30" t="s">
        <v>80</v>
      </c>
      <c r="H21" s="20"/>
      <c r="I21" s="20"/>
      <c r="J21" s="20"/>
      <c r="K21" s="20"/>
    </row>
    <row r="22" spans="1:11" s="18" customFormat="1" ht="18.75" x14ac:dyDescent="0.2">
      <c r="A22" s="19">
        <v>20</v>
      </c>
      <c r="B22" s="30" t="s">
        <v>56</v>
      </c>
      <c r="C22" s="31" t="s">
        <v>139</v>
      </c>
      <c r="D22" s="32">
        <v>0</v>
      </c>
      <c r="E22" s="32">
        <v>150000000000</v>
      </c>
      <c r="F22" s="33">
        <f t="shared" si="0"/>
        <v>-10033814253693</v>
      </c>
      <c r="G22" s="30" t="s">
        <v>78</v>
      </c>
      <c r="H22" s="20"/>
      <c r="I22" s="20"/>
      <c r="J22" s="20"/>
      <c r="K22" s="20"/>
    </row>
    <row r="23" spans="1:11" s="18" customFormat="1" ht="18.75" x14ac:dyDescent="0.2">
      <c r="A23" s="19">
        <v>21</v>
      </c>
      <c r="B23" s="30" t="s">
        <v>61</v>
      </c>
      <c r="C23" s="31" t="s">
        <v>146</v>
      </c>
      <c r="D23" s="32">
        <v>0</v>
      </c>
      <c r="E23" s="32">
        <v>60000000000</v>
      </c>
      <c r="F23" s="33">
        <f t="shared" si="0"/>
        <v>-10093814253693</v>
      </c>
      <c r="G23" s="30" t="s">
        <v>78</v>
      </c>
      <c r="H23" s="20"/>
      <c r="I23" s="20"/>
      <c r="J23" s="20"/>
      <c r="K23" s="20"/>
    </row>
    <row r="24" spans="1:11" s="18" customFormat="1" ht="18.75" x14ac:dyDescent="0.2">
      <c r="A24" s="19">
        <v>22</v>
      </c>
      <c r="B24" s="30" t="s">
        <v>62</v>
      </c>
      <c r="C24" s="31" t="s">
        <v>147</v>
      </c>
      <c r="D24" s="32">
        <v>0</v>
      </c>
      <c r="E24" s="32">
        <v>140000000000</v>
      </c>
      <c r="F24" s="33">
        <f t="shared" si="0"/>
        <v>-10233814253693</v>
      </c>
      <c r="G24" s="30" t="s">
        <v>78</v>
      </c>
      <c r="H24" s="20"/>
      <c r="I24" s="20"/>
      <c r="J24" s="20"/>
      <c r="K24" s="20"/>
    </row>
    <row r="25" spans="1:11" ht="18.75" x14ac:dyDescent="0.2">
      <c r="A25" s="19">
        <v>23</v>
      </c>
      <c r="B25" s="30" t="s">
        <v>4</v>
      </c>
      <c r="C25" s="31" t="s">
        <v>168</v>
      </c>
      <c r="D25" s="32">
        <v>0</v>
      </c>
      <c r="E25" s="32">
        <v>369284839058</v>
      </c>
      <c r="F25" s="33">
        <f t="shared" si="0"/>
        <v>-10603099092751</v>
      </c>
      <c r="G25" s="30" t="s">
        <v>78</v>
      </c>
      <c r="H25" s="18"/>
      <c r="I25" s="18"/>
      <c r="J25" s="18"/>
      <c r="K25" s="18"/>
    </row>
    <row r="26" spans="1:11" ht="18.75" x14ac:dyDescent="0.2">
      <c r="A26" s="19">
        <v>24</v>
      </c>
      <c r="B26" s="30" t="s">
        <v>14</v>
      </c>
      <c r="C26" s="31" t="s">
        <v>140</v>
      </c>
      <c r="D26" s="32">
        <v>0</v>
      </c>
      <c r="E26" s="32">
        <v>500000000000</v>
      </c>
      <c r="F26" s="33">
        <f t="shared" si="0"/>
        <v>-11103099092751</v>
      </c>
      <c r="G26" s="30" t="s">
        <v>78</v>
      </c>
    </row>
    <row r="27" spans="1:11" ht="18.75" x14ac:dyDescent="0.2">
      <c r="A27" s="19">
        <v>25</v>
      </c>
      <c r="B27" s="30" t="s">
        <v>14</v>
      </c>
      <c r="C27" s="31" t="s">
        <v>169</v>
      </c>
      <c r="D27" s="32">
        <v>0</v>
      </c>
      <c r="E27" s="32">
        <v>7629000000</v>
      </c>
      <c r="F27" s="33">
        <f t="shared" si="0"/>
        <v>-11110728092751</v>
      </c>
      <c r="G27" s="30" t="s">
        <v>79</v>
      </c>
    </row>
    <row r="28" spans="1:11" ht="18.75" x14ac:dyDescent="0.2">
      <c r="A28" s="19">
        <v>26</v>
      </c>
      <c r="B28" s="30" t="s">
        <v>57</v>
      </c>
      <c r="C28" s="31" t="s">
        <v>141</v>
      </c>
      <c r="D28" s="32">
        <v>0</v>
      </c>
      <c r="E28" s="32">
        <v>300000000000</v>
      </c>
      <c r="F28" s="33">
        <f t="shared" si="0"/>
        <v>-11410728092751</v>
      </c>
      <c r="G28" s="30" t="s">
        <v>78</v>
      </c>
    </row>
    <row r="29" spans="1:11" ht="18.75" x14ac:dyDescent="0.2">
      <c r="A29" s="19">
        <v>27</v>
      </c>
      <c r="B29" s="30" t="s">
        <v>58</v>
      </c>
      <c r="C29" s="31" t="s">
        <v>142</v>
      </c>
      <c r="D29" s="32">
        <v>0</v>
      </c>
      <c r="E29" s="32">
        <v>200000000000</v>
      </c>
      <c r="F29" s="33">
        <f t="shared" si="0"/>
        <v>-11610728092751</v>
      </c>
      <c r="G29" s="30" t="s">
        <v>78</v>
      </c>
    </row>
    <row r="30" spans="1:11" ht="18.75" x14ac:dyDescent="0.2">
      <c r="A30" s="19">
        <v>28</v>
      </c>
      <c r="B30" s="30" t="s">
        <v>59</v>
      </c>
      <c r="C30" s="31" t="s">
        <v>143</v>
      </c>
      <c r="D30" s="32">
        <v>0</v>
      </c>
      <c r="E30" s="32">
        <v>150000000000</v>
      </c>
      <c r="F30" s="33">
        <f t="shared" si="0"/>
        <v>-11760728092751</v>
      </c>
      <c r="G30" s="30" t="s">
        <v>78</v>
      </c>
    </row>
    <row r="31" spans="1:11" ht="18.75" x14ac:dyDescent="0.2">
      <c r="A31" s="19">
        <v>29</v>
      </c>
      <c r="B31" s="30" t="s">
        <v>60</v>
      </c>
      <c r="C31" s="31" t="s">
        <v>144</v>
      </c>
      <c r="D31" s="32">
        <v>0</v>
      </c>
      <c r="E31" s="32">
        <v>250000000000</v>
      </c>
      <c r="F31" s="33">
        <f t="shared" si="0"/>
        <v>-12010728092751</v>
      </c>
      <c r="G31" s="30" t="s">
        <v>78</v>
      </c>
    </row>
    <row r="32" spans="1:11" ht="18.75" x14ac:dyDescent="0.2">
      <c r="A32" s="19">
        <v>30</v>
      </c>
      <c r="B32" s="30" t="s">
        <v>60</v>
      </c>
      <c r="C32" s="31" t="s">
        <v>145</v>
      </c>
      <c r="D32" s="32">
        <v>0</v>
      </c>
      <c r="E32" s="32">
        <v>100000000000</v>
      </c>
      <c r="F32" s="33">
        <f t="shared" si="0"/>
        <v>-12110728092751</v>
      </c>
      <c r="G32" s="30" t="s">
        <v>78</v>
      </c>
    </row>
    <row r="33" spans="1:11" ht="18.75" x14ac:dyDescent="0.2">
      <c r="A33" s="19">
        <v>31</v>
      </c>
      <c r="B33" s="30" t="s">
        <v>32</v>
      </c>
      <c r="C33" s="31" t="s">
        <v>111</v>
      </c>
      <c r="D33" s="32">
        <v>0</v>
      </c>
      <c r="E33" s="32">
        <v>150000000000</v>
      </c>
      <c r="F33" s="33">
        <f t="shared" si="0"/>
        <v>-12260728092751</v>
      </c>
      <c r="G33" s="30" t="s">
        <v>78</v>
      </c>
      <c r="H33" s="18"/>
      <c r="I33" s="18"/>
      <c r="J33" s="18"/>
      <c r="K33" s="18"/>
    </row>
    <row r="34" spans="1:11" ht="18.75" x14ac:dyDescent="0.2">
      <c r="A34" s="19">
        <v>32</v>
      </c>
      <c r="B34" s="30" t="s">
        <v>33</v>
      </c>
      <c r="C34" s="31" t="s">
        <v>112</v>
      </c>
      <c r="D34" s="32">
        <v>0</v>
      </c>
      <c r="E34" s="32">
        <v>150000000000</v>
      </c>
      <c r="F34" s="33">
        <f t="shared" si="0"/>
        <v>-12410728092751</v>
      </c>
      <c r="G34" s="30" t="s">
        <v>78</v>
      </c>
      <c r="H34" s="18"/>
      <c r="I34" s="18"/>
      <c r="J34" s="18"/>
      <c r="K34" s="18"/>
    </row>
    <row r="35" spans="1:11" ht="18.75" x14ac:dyDescent="0.2">
      <c r="A35" s="19">
        <v>33</v>
      </c>
      <c r="B35" s="30" t="s">
        <v>34</v>
      </c>
      <c r="C35" s="31" t="s">
        <v>113</v>
      </c>
      <c r="D35" s="32">
        <v>0</v>
      </c>
      <c r="E35" s="32">
        <v>150000000000</v>
      </c>
      <c r="F35" s="33">
        <f t="shared" si="0"/>
        <v>-12560728092751</v>
      </c>
      <c r="G35" s="30" t="s">
        <v>78</v>
      </c>
      <c r="H35" s="18"/>
      <c r="I35" s="18"/>
      <c r="J35" s="18"/>
      <c r="K35" s="18"/>
    </row>
    <row r="36" spans="1:11" ht="18.75" x14ac:dyDescent="0.2">
      <c r="A36" s="19">
        <v>34</v>
      </c>
      <c r="B36" s="30" t="s">
        <v>11</v>
      </c>
      <c r="C36" s="31" t="s">
        <v>170</v>
      </c>
      <c r="D36" s="32">
        <v>0</v>
      </c>
      <c r="E36" s="32">
        <v>12841667531</v>
      </c>
      <c r="F36" s="33">
        <f t="shared" ref="F36:F67" si="1">F35+D36-E36</f>
        <v>-12573569760282</v>
      </c>
      <c r="G36" s="30" t="s">
        <v>79</v>
      </c>
    </row>
    <row r="37" spans="1:11" ht="18.75" x14ac:dyDescent="0.2">
      <c r="A37" s="19">
        <v>35</v>
      </c>
      <c r="B37" s="30" t="s">
        <v>11</v>
      </c>
      <c r="C37" s="31" t="s">
        <v>171</v>
      </c>
      <c r="D37" s="32">
        <v>0</v>
      </c>
      <c r="E37" s="32">
        <v>52534000000</v>
      </c>
      <c r="F37" s="33">
        <f t="shared" si="1"/>
        <v>-12626103760282</v>
      </c>
      <c r="G37" s="30" t="s">
        <v>79</v>
      </c>
    </row>
    <row r="38" spans="1:11" ht="18.75" x14ac:dyDescent="0.2">
      <c r="A38" s="19">
        <v>36</v>
      </c>
      <c r="B38" s="30" t="s">
        <v>35</v>
      </c>
      <c r="C38" s="31" t="s">
        <v>114</v>
      </c>
      <c r="D38" s="32">
        <v>0</v>
      </c>
      <c r="E38" s="32">
        <v>91324144503</v>
      </c>
      <c r="F38" s="33">
        <f t="shared" si="1"/>
        <v>-12717427904785</v>
      </c>
      <c r="G38" s="30" t="s">
        <v>78</v>
      </c>
      <c r="H38" s="18"/>
      <c r="I38" s="18"/>
      <c r="J38" s="18"/>
      <c r="K38" s="18"/>
    </row>
    <row r="39" spans="1:11" ht="18.75" x14ac:dyDescent="0.2">
      <c r="A39" s="19">
        <v>37</v>
      </c>
      <c r="B39" s="30" t="s">
        <v>36</v>
      </c>
      <c r="C39" s="31" t="s">
        <v>115</v>
      </c>
      <c r="D39" s="32">
        <v>0</v>
      </c>
      <c r="E39" s="32">
        <v>100000000000</v>
      </c>
      <c r="F39" s="33">
        <f t="shared" si="1"/>
        <v>-12817427904785</v>
      </c>
      <c r="G39" s="30" t="s">
        <v>78</v>
      </c>
      <c r="H39" s="18"/>
      <c r="I39" s="18"/>
      <c r="J39" s="18"/>
      <c r="K39" s="18"/>
    </row>
    <row r="40" spans="1:11" ht="18.75" x14ac:dyDescent="0.2">
      <c r="A40" s="19">
        <v>38</v>
      </c>
      <c r="B40" s="30" t="s">
        <v>12</v>
      </c>
      <c r="C40" s="31" t="s">
        <v>93</v>
      </c>
      <c r="D40" s="32">
        <v>5021883896165</v>
      </c>
      <c r="E40" s="32">
        <v>0</v>
      </c>
      <c r="F40" s="33">
        <f t="shared" si="1"/>
        <v>-7795544008620</v>
      </c>
      <c r="G40" s="30" t="s">
        <v>81</v>
      </c>
    </row>
    <row r="41" spans="1:11" ht="18.75" x14ac:dyDescent="0.2">
      <c r="A41" s="19">
        <v>39</v>
      </c>
      <c r="B41" s="30" t="s">
        <v>12</v>
      </c>
      <c r="C41" s="31" t="s">
        <v>172</v>
      </c>
      <c r="D41" s="32">
        <v>330794100050</v>
      </c>
      <c r="E41" s="32">
        <v>0</v>
      </c>
      <c r="F41" s="33">
        <f t="shared" si="1"/>
        <v>-7464749908570</v>
      </c>
      <c r="G41" s="30" t="s">
        <v>82</v>
      </c>
    </row>
    <row r="42" spans="1:11" ht="18.75" x14ac:dyDescent="0.2">
      <c r="A42" s="19">
        <v>40</v>
      </c>
      <c r="B42" s="30" t="s">
        <v>12</v>
      </c>
      <c r="C42" s="31" t="s">
        <v>173</v>
      </c>
      <c r="D42" s="32">
        <v>523940228610</v>
      </c>
      <c r="E42" s="32">
        <v>0</v>
      </c>
      <c r="F42" s="33">
        <f t="shared" si="1"/>
        <v>-6940809679960</v>
      </c>
      <c r="G42" s="30" t="s">
        <v>82</v>
      </c>
    </row>
    <row r="43" spans="1:11" ht="18.75" x14ac:dyDescent="0.2">
      <c r="A43" s="19">
        <v>41</v>
      </c>
      <c r="B43" s="30" t="s">
        <v>12</v>
      </c>
      <c r="C43" s="31" t="s">
        <v>174</v>
      </c>
      <c r="D43" s="32">
        <v>1058666539724</v>
      </c>
      <c r="E43" s="32">
        <v>0</v>
      </c>
      <c r="F43" s="33">
        <f t="shared" si="1"/>
        <v>-5882143140236</v>
      </c>
      <c r="G43" s="30" t="s">
        <v>82</v>
      </c>
    </row>
    <row r="44" spans="1:11" ht="18.75" x14ac:dyDescent="0.2">
      <c r="A44" s="19">
        <v>42</v>
      </c>
      <c r="B44" s="30" t="s">
        <v>16</v>
      </c>
      <c r="C44" s="31" t="s">
        <v>116</v>
      </c>
      <c r="D44" s="32">
        <v>0</v>
      </c>
      <c r="E44" s="32">
        <v>150000000000</v>
      </c>
      <c r="F44" s="33">
        <f t="shared" si="1"/>
        <v>-6032143140236</v>
      </c>
      <c r="G44" s="30" t="s">
        <v>78</v>
      </c>
      <c r="H44" s="18"/>
      <c r="I44" s="18"/>
      <c r="J44" s="18"/>
      <c r="K44" s="18"/>
    </row>
    <row r="45" spans="1:11" ht="18.75" x14ac:dyDescent="0.2">
      <c r="A45" s="19">
        <v>43</v>
      </c>
      <c r="B45" s="30" t="s">
        <v>16</v>
      </c>
      <c r="C45" s="31" t="s">
        <v>175</v>
      </c>
      <c r="D45" s="32">
        <v>0</v>
      </c>
      <c r="E45" s="32">
        <v>1831000000</v>
      </c>
      <c r="F45" s="33">
        <f t="shared" si="1"/>
        <v>-6033974140236</v>
      </c>
      <c r="G45" s="30" t="s">
        <v>79</v>
      </c>
    </row>
    <row r="46" spans="1:11" ht="18.75" x14ac:dyDescent="0.2">
      <c r="A46" s="19">
        <v>44</v>
      </c>
      <c r="B46" s="30" t="s">
        <v>37</v>
      </c>
      <c r="C46" s="31" t="s">
        <v>117</v>
      </c>
      <c r="D46" s="32">
        <v>0</v>
      </c>
      <c r="E46" s="32">
        <v>350000000000</v>
      </c>
      <c r="F46" s="33">
        <f t="shared" si="1"/>
        <v>-6383974140236</v>
      </c>
      <c r="G46" s="30" t="s">
        <v>78</v>
      </c>
      <c r="H46" s="18"/>
      <c r="I46" s="18"/>
      <c r="J46" s="18"/>
      <c r="K46" s="18"/>
    </row>
    <row r="47" spans="1:11" ht="18.75" x14ac:dyDescent="0.2">
      <c r="A47" s="19">
        <v>45</v>
      </c>
      <c r="B47" s="30" t="s">
        <v>38</v>
      </c>
      <c r="C47" s="31" t="s">
        <v>118</v>
      </c>
      <c r="D47" s="32">
        <v>0</v>
      </c>
      <c r="E47" s="32">
        <v>100000000000</v>
      </c>
      <c r="F47" s="33">
        <f t="shared" si="1"/>
        <v>-6483974140236</v>
      </c>
      <c r="G47" s="30" t="s">
        <v>78</v>
      </c>
      <c r="H47" s="18"/>
      <c r="I47" s="18"/>
      <c r="J47" s="18"/>
      <c r="K47" s="18"/>
    </row>
    <row r="48" spans="1:11" ht="18.75" x14ac:dyDescent="0.2">
      <c r="A48" s="19">
        <v>46</v>
      </c>
      <c r="B48" s="30" t="s">
        <v>39</v>
      </c>
      <c r="C48" s="31" t="s">
        <v>119</v>
      </c>
      <c r="D48" s="32">
        <v>0</v>
      </c>
      <c r="E48" s="32">
        <v>300000000000</v>
      </c>
      <c r="F48" s="33">
        <f t="shared" si="1"/>
        <v>-6783974140236</v>
      </c>
      <c r="G48" s="30" t="s">
        <v>78</v>
      </c>
      <c r="H48" s="18"/>
      <c r="I48" s="18"/>
      <c r="J48" s="18"/>
      <c r="K48" s="18"/>
    </row>
    <row r="49" spans="1:11" ht="18.75" x14ac:dyDescent="0.2">
      <c r="A49" s="19">
        <v>47</v>
      </c>
      <c r="B49" s="30" t="s">
        <v>40</v>
      </c>
      <c r="C49" s="31" t="s">
        <v>120</v>
      </c>
      <c r="D49" s="32">
        <v>0</v>
      </c>
      <c r="E49" s="32">
        <v>100000000000</v>
      </c>
      <c r="F49" s="33">
        <f t="shared" si="1"/>
        <v>-6883974140236</v>
      </c>
      <c r="G49" s="30" t="s">
        <v>78</v>
      </c>
      <c r="H49" s="18"/>
      <c r="I49" s="18"/>
      <c r="J49" s="18"/>
      <c r="K49" s="18"/>
    </row>
    <row r="50" spans="1:11" ht="18.75" x14ac:dyDescent="0.2">
      <c r="A50" s="19">
        <v>48</v>
      </c>
      <c r="B50" s="30" t="s">
        <v>41</v>
      </c>
      <c r="C50" s="31" t="s">
        <v>121</v>
      </c>
      <c r="D50" s="32">
        <v>0</v>
      </c>
      <c r="E50" s="32">
        <v>200000000000</v>
      </c>
      <c r="F50" s="33">
        <f t="shared" si="1"/>
        <v>-7083974140236</v>
      </c>
      <c r="G50" s="30" t="s">
        <v>78</v>
      </c>
    </row>
    <row r="51" spans="1:11" ht="18.75" x14ac:dyDescent="0.2">
      <c r="A51" s="19">
        <v>49</v>
      </c>
      <c r="B51" s="30" t="s">
        <v>42</v>
      </c>
      <c r="C51" s="31" t="s">
        <v>122</v>
      </c>
      <c r="D51" s="32">
        <v>0</v>
      </c>
      <c r="E51" s="32">
        <v>200000000000</v>
      </c>
      <c r="F51" s="33">
        <f t="shared" si="1"/>
        <v>-7283974140236</v>
      </c>
      <c r="G51" s="30" t="s">
        <v>78</v>
      </c>
    </row>
    <row r="52" spans="1:11" ht="18.75" x14ac:dyDescent="0.2">
      <c r="A52" s="19">
        <v>50</v>
      </c>
      <c r="B52" s="30" t="s">
        <v>43</v>
      </c>
      <c r="C52" s="31" t="s">
        <v>123</v>
      </c>
      <c r="D52" s="32">
        <v>0</v>
      </c>
      <c r="E52" s="32">
        <v>300000000000</v>
      </c>
      <c r="F52" s="33">
        <f t="shared" si="1"/>
        <v>-7583974140236</v>
      </c>
      <c r="G52" s="30" t="s">
        <v>78</v>
      </c>
    </row>
    <row r="53" spans="1:11" ht="18.75" x14ac:dyDescent="0.2">
      <c r="A53" s="19">
        <v>51</v>
      </c>
      <c r="B53" s="30" t="s">
        <v>44</v>
      </c>
      <c r="C53" s="31" t="s">
        <v>124</v>
      </c>
      <c r="D53" s="32">
        <v>0</v>
      </c>
      <c r="E53" s="32">
        <v>100000000000</v>
      </c>
      <c r="F53" s="33">
        <f t="shared" si="1"/>
        <v>-7683974140236</v>
      </c>
      <c r="G53" s="30" t="s">
        <v>78</v>
      </c>
    </row>
    <row r="54" spans="1:11" ht="18.75" x14ac:dyDescent="0.2">
      <c r="A54" s="19">
        <v>52</v>
      </c>
      <c r="B54" s="30" t="s">
        <v>44</v>
      </c>
      <c r="C54" s="31" t="s">
        <v>125</v>
      </c>
      <c r="D54" s="32">
        <v>0</v>
      </c>
      <c r="E54" s="32">
        <v>100000000000</v>
      </c>
      <c r="F54" s="33">
        <f t="shared" si="1"/>
        <v>-7783974140236</v>
      </c>
      <c r="G54" s="30" t="s">
        <v>78</v>
      </c>
    </row>
    <row r="55" spans="1:11" ht="18.75" x14ac:dyDescent="0.2">
      <c r="A55" s="19">
        <v>53</v>
      </c>
      <c r="B55" s="30" t="s">
        <v>31</v>
      </c>
      <c r="C55" s="31" t="s">
        <v>110</v>
      </c>
      <c r="D55" s="32">
        <v>0</v>
      </c>
      <c r="E55" s="32">
        <v>200000000000</v>
      </c>
      <c r="F55" s="33">
        <f t="shared" si="1"/>
        <v>-7983974140236</v>
      </c>
      <c r="G55" s="30" t="s">
        <v>78</v>
      </c>
      <c r="H55" s="18"/>
      <c r="I55" s="18"/>
      <c r="J55" s="18"/>
      <c r="K55" s="18"/>
    </row>
    <row r="56" spans="1:11" ht="18.75" x14ac:dyDescent="0.2">
      <c r="A56" s="19">
        <v>54</v>
      </c>
      <c r="B56" s="30" t="s">
        <v>45</v>
      </c>
      <c r="C56" s="31" t="s">
        <v>126</v>
      </c>
      <c r="D56" s="32">
        <v>0</v>
      </c>
      <c r="E56" s="32">
        <v>100000000000</v>
      </c>
      <c r="F56" s="33">
        <f t="shared" si="1"/>
        <v>-8083974140236</v>
      </c>
      <c r="G56" s="30" t="s">
        <v>78</v>
      </c>
    </row>
    <row r="57" spans="1:11" ht="18.75" x14ac:dyDescent="0.2">
      <c r="A57" s="19">
        <v>55</v>
      </c>
      <c r="B57" s="30" t="s">
        <v>45</v>
      </c>
      <c r="C57" s="31" t="s">
        <v>127</v>
      </c>
      <c r="D57" s="32">
        <v>0</v>
      </c>
      <c r="E57" s="32">
        <v>100000000000</v>
      </c>
      <c r="F57" s="33">
        <f t="shared" si="1"/>
        <v>-8183974140236</v>
      </c>
      <c r="G57" s="30" t="s">
        <v>78</v>
      </c>
    </row>
    <row r="58" spans="1:11" ht="18.75" x14ac:dyDescent="0.2">
      <c r="A58" s="19">
        <v>56</v>
      </c>
      <c r="B58" s="30" t="s">
        <v>46</v>
      </c>
      <c r="C58" s="31" t="s">
        <v>128</v>
      </c>
      <c r="D58" s="32">
        <v>0</v>
      </c>
      <c r="E58" s="32">
        <v>100000000000</v>
      </c>
      <c r="F58" s="33">
        <f t="shared" si="1"/>
        <v>-8283974140236</v>
      </c>
      <c r="G58" s="30" t="s">
        <v>78</v>
      </c>
    </row>
    <row r="59" spans="1:11" ht="18.75" x14ac:dyDescent="0.2">
      <c r="A59" s="19">
        <v>57</v>
      </c>
      <c r="B59" s="30" t="s">
        <v>47</v>
      </c>
      <c r="C59" s="31" t="s">
        <v>129</v>
      </c>
      <c r="D59" s="32">
        <v>0</v>
      </c>
      <c r="E59" s="32">
        <v>100000000000</v>
      </c>
      <c r="F59" s="33">
        <f t="shared" si="1"/>
        <v>-8383974140236</v>
      </c>
      <c r="G59" s="30" t="s">
        <v>78</v>
      </c>
    </row>
    <row r="60" spans="1:11" ht="18.75" x14ac:dyDescent="0.2">
      <c r="A60" s="19">
        <v>58</v>
      </c>
      <c r="B60" s="30" t="s">
        <v>48</v>
      </c>
      <c r="C60" s="31" t="s">
        <v>130</v>
      </c>
      <c r="D60" s="32">
        <v>0</v>
      </c>
      <c r="E60" s="32">
        <v>150000000000</v>
      </c>
      <c r="F60" s="33">
        <f t="shared" si="1"/>
        <v>-8533974140236</v>
      </c>
      <c r="G60" s="30" t="s">
        <v>78</v>
      </c>
    </row>
    <row r="61" spans="1:11" ht="18.75" x14ac:dyDescent="0.2">
      <c r="A61" s="19">
        <v>59</v>
      </c>
      <c r="B61" s="30" t="s">
        <v>48</v>
      </c>
      <c r="C61" s="31" t="s">
        <v>131</v>
      </c>
      <c r="D61" s="32">
        <v>0</v>
      </c>
      <c r="E61" s="32">
        <v>150000000000</v>
      </c>
      <c r="F61" s="33">
        <f t="shared" si="1"/>
        <v>-8683974140236</v>
      </c>
      <c r="G61" s="30" t="s">
        <v>78</v>
      </c>
    </row>
    <row r="62" spans="1:11" ht="18.75" x14ac:dyDescent="0.2">
      <c r="A62" s="19">
        <v>60</v>
      </c>
      <c r="B62" s="30" t="s">
        <v>63</v>
      </c>
      <c r="C62" s="31" t="s">
        <v>148</v>
      </c>
      <c r="D62" s="32">
        <v>0</v>
      </c>
      <c r="E62" s="32">
        <v>200000000000</v>
      </c>
      <c r="F62" s="33">
        <f t="shared" si="1"/>
        <v>-8883974140236</v>
      </c>
      <c r="G62" s="30" t="s">
        <v>78</v>
      </c>
    </row>
    <row r="63" spans="1:11" ht="18.75" x14ac:dyDescent="0.2">
      <c r="A63" s="19">
        <v>61</v>
      </c>
      <c r="B63" s="30" t="s">
        <v>49</v>
      </c>
      <c r="C63" s="31" t="s">
        <v>132</v>
      </c>
      <c r="D63" s="32">
        <v>0</v>
      </c>
      <c r="E63" s="32">
        <v>50000000000</v>
      </c>
      <c r="F63" s="33">
        <f t="shared" si="1"/>
        <v>-8933974140236</v>
      </c>
      <c r="G63" s="30" t="s">
        <v>78</v>
      </c>
    </row>
    <row r="64" spans="1:11" ht="18.75" x14ac:dyDescent="0.2">
      <c r="A64" s="19">
        <v>62</v>
      </c>
      <c r="B64" s="30" t="s">
        <v>50</v>
      </c>
      <c r="C64" s="31" t="s">
        <v>133</v>
      </c>
      <c r="D64" s="32">
        <v>0</v>
      </c>
      <c r="E64" s="32">
        <v>250000000000</v>
      </c>
      <c r="F64" s="33">
        <f t="shared" si="1"/>
        <v>-9183974140236</v>
      </c>
      <c r="G64" s="30" t="s">
        <v>78</v>
      </c>
    </row>
    <row r="65" spans="1:11" ht="18.75" x14ac:dyDescent="0.2">
      <c r="A65" s="19">
        <v>63</v>
      </c>
      <c r="B65" s="30" t="s">
        <v>51</v>
      </c>
      <c r="C65" s="31" t="s">
        <v>134</v>
      </c>
      <c r="D65" s="32">
        <v>0</v>
      </c>
      <c r="E65" s="32">
        <v>50000000000</v>
      </c>
      <c r="F65" s="33">
        <f t="shared" si="1"/>
        <v>-9233974140236</v>
      </c>
      <c r="G65" s="30" t="s">
        <v>78</v>
      </c>
    </row>
    <row r="66" spans="1:11" ht="18.75" x14ac:dyDescent="0.2">
      <c r="A66" s="19">
        <v>64</v>
      </c>
      <c r="B66" s="30" t="s">
        <v>52</v>
      </c>
      <c r="C66" s="31" t="s">
        <v>135</v>
      </c>
      <c r="D66" s="32">
        <v>0</v>
      </c>
      <c r="E66" s="32">
        <v>250000000000</v>
      </c>
      <c r="F66" s="33">
        <f t="shared" si="1"/>
        <v>-9483974140236</v>
      </c>
      <c r="G66" s="30" t="s">
        <v>78</v>
      </c>
    </row>
    <row r="67" spans="1:11" ht="18.75" x14ac:dyDescent="0.2">
      <c r="A67" s="19">
        <v>65</v>
      </c>
      <c r="B67" s="30" t="s">
        <v>53</v>
      </c>
      <c r="C67" s="31" t="s">
        <v>136</v>
      </c>
      <c r="D67" s="32">
        <v>0</v>
      </c>
      <c r="E67" s="32">
        <v>250000000000</v>
      </c>
      <c r="F67" s="33">
        <f t="shared" si="1"/>
        <v>-9733974140236</v>
      </c>
      <c r="G67" s="30" t="s">
        <v>78</v>
      </c>
    </row>
    <row r="68" spans="1:11" ht="18.75" x14ac:dyDescent="0.2">
      <c r="A68" s="19">
        <v>66</v>
      </c>
      <c r="B68" s="30" t="s">
        <v>23</v>
      </c>
      <c r="C68" s="31" t="s">
        <v>101</v>
      </c>
      <c r="D68" s="32">
        <v>0</v>
      </c>
      <c r="E68" s="32">
        <v>300000000000</v>
      </c>
      <c r="F68" s="33">
        <f t="shared" ref="F68:F80" si="2">F67+D68-E68</f>
        <v>-10033974140236</v>
      </c>
      <c r="G68" s="30" t="s">
        <v>78</v>
      </c>
      <c r="H68" s="18"/>
      <c r="I68" s="18"/>
      <c r="J68" s="18"/>
      <c r="K68" s="18"/>
    </row>
    <row r="69" spans="1:11" ht="18.75" x14ac:dyDescent="0.2">
      <c r="A69" s="19">
        <v>67</v>
      </c>
      <c r="B69" s="30" t="s">
        <v>23</v>
      </c>
      <c r="C69" s="31" t="s">
        <v>102</v>
      </c>
      <c r="D69" s="32">
        <v>0</v>
      </c>
      <c r="E69" s="32">
        <v>300000000000</v>
      </c>
      <c r="F69" s="33">
        <f t="shared" si="2"/>
        <v>-10333974140236</v>
      </c>
      <c r="G69" s="30" t="s">
        <v>78</v>
      </c>
      <c r="H69" s="18"/>
      <c r="I69" s="18"/>
      <c r="J69" s="18"/>
      <c r="K69" s="18"/>
    </row>
    <row r="70" spans="1:11" ht="18.75" x14ac:dyDescent="0.2">
      <c r="A70" s="19">
        <v>68</v>
      </c>
      <c r="B70" s="30" t="s">
        <v>24</v>
      </c>
      <c r="C70" s="31" t="s">
        <v>103</v>
      </c>
      <c r="D70" s="32">
        <v>0</v>
      </c>
      <c r="E70" s="32">
        <v>110000000000</v>
      </c>
      <c r="F70" s="33">
        <f t="shared" si="2"/>
        <v>-10443974140236</v>
      </c>
      <c r="G70" s="30" t="s">
        <v>78</v>
      </c>
      <c r="H70" s="18"/>
      <c r="I70" s="18"/>
      <c r="J70" s="18"/>
      <c r="K70" s="18"/>
    </row>
    <row r="71" spans="1:11" ht="18.75" x14ac:dyDescent="0.2">
      <c r="A71" s="19">
        <v>69</v>
      </c>
      <c r="B71" s="30" t="s">
        <v>25</v>
      </c>
      <c r="C71" s="31" t="s">
        <v>104</v>
      </c>
      <c r="D71" s="32">
        <v>0</v>
      </c>
      <c r="E71" s="32">
        <v>100000000000</v>
      </c>
      <c r="F71" s="33">
        <f t="shared" si="2"/>
        <v>-10543974140236</v>
      </c>
      <c r="G71" s="30" t="s">
        <v>78</v>
      </c>
      <c r="H71" s="18"/>
      <c r="I71" s="18"/>
      <c r="J71" s="18"/>
      <c r="K71" s="18"/>
    </row>
    <row r="72" spans="1:11" ht="18.75" x14ac:dyDescent="0.2">
      <c r="A72" s="19">
        <v>70</v>
      </c>
      <c r="B72" s="30" t="s">
        <v>26</v>
      </c>
      <c r="C72" s="31" t="s">
        <v>105</v>
      </c>
      <c r="D72" s="32">
        <v>0</v>
      </c>
      <c r="E72" s="32">
        <v>50000000000</v>
      </c>
      <c r="F72" s="33">
        <f t="shared" si="2"/>
        <v>-10593974140236</v>
      </c>
      <c r="G72" s="30" t="s">
        <v>78</v>
      </c>
      <c r="H72" s="18"/>
      <c r="I72" s="18"/>
      <c r="J72" s="18"/>
      <c r="K72" s="18"/>
    </row>
    <row r="73" spans="1:11" ht="18.75" x14ac:dyDescent="0.2">
      <c r="A73" s="19">
        <v>71</v>
      </c>
      <c r="B73" s="30" t="s">
        <v>27</v>
      </c>
      <c r="C73" s="31" t="s">
        <v>106</v>
      </c>
      <c r="D73" s="32">
        <v>0</v>
      </c>
      <c r="E73" s="32">
        <v>150000000000</v>
      </c>
      <c r="F73" s="33">
        <f t="shared" si="2"/>
        <v>-10743974140236</v>
      </c>
      <c r="G73" s="30" t="s">
        <v>78</v>
      </c>
      <c r="H73" s="18"/>
      <c r="I73" s="18"/>
      <c r="J73" s="18"/>
      <c r="K73" s="18"/>
    </row>
    <row r="74" spans="1:11" ht="18.75" x14ac:dyDescent="0.2">
      <c r="A74" s="19">
        <v>72</v>
      </c>
      <c r="B74" s="30" t="s">
        <v>8</v>
      </c>
      <c r="C74" s="31" t="s">
        <v>149</v>
      </c>
      <c r="D74" s="32">
        <v>0</v>
      </c>
      <c r="E74" s="32">
        <v>300000000000</v>
      </c>
      <c r="F74" s="33">
        <f t="shared" si="2"/>
        <v>-11043974140236</v>
      </c>
      <c r="G74" s="30" t="s">
        <v>78</v>
      </c>
      <c r="J74" s="25"/>
    </row>
    <row r="75" spans="1:11" ht="18.75" x14ac:dyDescent="0.2">
      <c r="A75" s="19">
        <v>73</v>
      </c>
      <c r="B75" s="30" t="s">
        <v>8</v>
      </c>
      <c r="C75" s="31" t="s">
        <v>150</v>
      </c>
      <c r="D75" s="32">
        <v>0</v>
      </c>
      <c r="E75" s="32">
        <v>100000000000</v>
      </c>
      <c r="F75" s="33">
        <f t="shared" si="2"/>
        <v>-11143974140236</v>
      </c>
      <c r="G75" s="30" t="s">
        <v>78</v>
      </c>
    </row>
    <row r="76" spans="1:11" ht="18.75" x14ac:dyDescent="0.2">
      <c r="A76" s="19">
        <v>74</v>
      </c>
      <c r="B76" s="30" t="s">
        <v>8</v>
      </c>
      <c r="C76" s="31" t="s">
        <v>151</v>
      </c>
      <c r="D76" s="32">
        <v>0</v>
      </c>
      <c r="E76" s="32">
        <v>100000000000</v>
      </c>
      <c r="F76" s="33">
        <f t="shared" si="2"/>
        <v>-11243974140236</v>
      </c>
      <c r="G76" s="30" t="s">
        <v>78</v>
      </c>
    </row>
    <row r="77" spans="1:11" ht="18.75" x14ac:dyDescent="0.2">
      <c r="A77" s="19">
        <v>75</v>
      </c>
      <c r="B77" s="30" t="s">
        <v>8</v>
      </c>
      <c r="C77" s="31" t="s">
        <v>176</v>
      </c>
      <c r="D77" s="32">
        <v>0</v>
      </c>
      <c r="E77" s="32">
        <v>37157000000</v>
      </c>
      <c r="F77" s="33">
        <f t="shared" si="2"/>
        <v>-11281131140236</v>
      </c>
      <c r="G77" s="30" t="s">
        <v>79</v>
      </c>
    </row>
    <row r="78" spans="1:11" ht="18.75" x14ac:dyDescent="0.2">
      <c r="A78" s="19">
        <v>76</v>
      </c>
      <c r="B78" s="30" t="s">
        <v>28</v>
      </c>
      <c r="C78" s="31" t="s">
        <v>107</v>
      </c>
      <c r="D78" s="32">
        <v>0</v>
      </c>
      <c r="E78" s="32">
        <v>200000000000</v>
      </c>
      <c r="F78" s="33">
        <f t="shared" si="2"/>
        <v>-11481131140236</v>
      </c>
      <c r="G78" s="30" t="s">
        <v>78</v>
      </c>
      <c r="H78" s="18"/>
      <c r="I78" s="18"/>
      <c r="J78" s="18"/>
      <c r="K78" s="18"/>
    </row>
    <row r="79" spans="1:11" ht="18.75" x14ac:dyDescent="0.2">
      <c r="A79" s="19">
        <v>77</v>
      </c>
      <c r="B79" s="30" t="s">
        <v>29</v>
      </c>
      <c r="C79" s="31" t="s">
        <v>108</v>
      </c>
      <c r="D79" s="32">
        <v>0</v>
      </c>
      <c r="E79" s="32">
        <v>300000000000</v>
      </c>
      <c r="F79" s="33">
        <f t="shared" si="2"/>
        <v>-11781131140236</v>
      </c>
      <c r="G79" s="30" t="s">
        <v>78</v>
      </c>
      <c r="H79" s="18"/>
      <c r="I79" s="18"/>
      <c r="J79" s="18"/>
      <c r="K79" s="18"/>
    </row>
    <row r="80" spans="1:11" ht="18.75" x14ac:dyDescent="0.2">
      <c r="A80" s="19">
        <v>78</v>
      </c>
      <c r="B80" s="30" t="s">
        <v>30</v>
      </c>
      <c r="C80" s="31" t="s">
        <v>109</v>
      </c>
      <c r="D80" s="32">
        <v>0</v>
      </c>
      <c r="E80" s="32">
        <v>200000000000</v>
      </c>
      <c r="F80" s="33">
        <f t="shared" si="2"/>
        <v>-11981131140236</v>
      </c>
      <c r="G80" s="30" t="s">
        <v>78</v>
      </c>
      <c r="H80" s="18"/>
      <c r="I80" s="18"/>
      <c r="J80" s="18"/>
      <c r="K80" s="18"/>
    </row>
    <row r="82" spans="3:6" ht="39" customHeight="1" x14ac:dyDescent="0.2">
      <c r="C82" s="40" t="s">
        <v>190</v>
      </c>
      <c r="D82" s="40"/>
      <c r="E82" s="39">
        <v>19682023949110</v>
      </c>
      <c r="F82" s="39"/>
    </row>
    <row r="83" spans="3:6" ht="39" customHeight="1" x14ac:dyDescent="0.2">
      <c r="C83" s="40" t="s">
        <v>189</v>
      </c>
      <c r="D83" s="40"/>
      <c r="E83" s="39">
        <v>1592738905675</v>
      </c>
      <c r="F83" s="39"/>
    </row>
    <row r="86" spans="3:6" ht="18.75" x14ac:dyDescent="0.2">
      <c r="E86" s="26"/>
    </row>
    <row r="87" spans="3:6" ht="18.75" x14ac:dyDescent="0.2">
      <c r="E87" s="26"/>
    </row>
  </sheetData>
  <autoFilter ref="A2:G80" xr:uid="{85802387-3DEB-4998-B49C-7743A9266473}"/>
  <mergeCells count="5">
    <mergeCell ref="A1:G1"/>
    <mergeCell ref="E82:F82"/>
    <mergeCell ref="E83:F83"/>
    <mergeCell ref="C82:D82"/>
    <mergeCell ref="C83:D83"/>
  </mergeCells>
  <pageMargins left="0.15748031496062992" right="0.15748031496062992" top="0.74803149606299213" bottom="0.19685039370078741" header="0.31496062992125984" footer="0.31496062992125984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44F6C-DDB6-4901-BF56-EA43691863FA}">
  <sheetPr>
    <tabColor rgb="FF92D050"/>
    <pageSetUpPr fitToPage="1"/>
  </sheetPr>
  <dimension ref="A2:K10"/>
  <sheetViews>
    <sheetView rightToLeft="1" workbookViewId="0">
      <selection activeCell="D10" sqref="D10:F10"/>
    </sheetView>
  </sheetViews>
  <sheetFormatPr defaultRowHeight="12.75" x14ac:dyDescent="0.2"/>
  <cols>
    <col min="1" max="1" width="7" bestFit="1" customWidth="1"/>
    <col min="2" max="2" width="13.7109375" bestFit="1" customWidth="1"/>
    <col min="3" max="3" width="106.42578125" style="8" bestFit="1" customWidth="1"/>
    <col min="4" max="5" width="25.5703125" style="12" bestFit="1" customWidth="1"/>
    <col min="6" max="6" width="24.140625" style="12" bestFit="1" customWidth="1"/>
  </cols>
  <sheetData>
    <row r="2" spans="1:11" ht="105" customHeight="1" x14ac:dyDescent="0.2">
      <c r="A2" s="34" t="s">
        <v>181</v>
      </c>
      <c r="B2" s="36"/>
      <c r="C2" s="36"/>
      <c r="D2" s="36"/>
      <c r="E2" s="36"/>
      <c r="F2" s="37"/>
      <c r="K2" s="4"/>
    </row>
    <row r="3" spans="1:11" ht="27" customHeight="1" x14ac:dyDescent="0.2">
      <c r="A3" s="27" t="s">
        <v>70</v>
      </c>
      <c r="B3" s="27" t="s">
        <v>0</v>
      </c>
      <c r="C3" s="28" t="s">
        <v>1</v>
      </c>
      <c r="D3" s="29" t="s">
        <v>2</v>
      </c>
      <c r="E3" s="29" t="s">
        <v>3</v>
      </c>
      <c r="F3" s="29" t="s">
        <v>177</v>
      </c>
    </row>
    <row r="4" spans="1:11" s="3" customFormat="1" ht="24.75" customHeight="1" x14ac:dyDescent="0.55000000000000004">
      <c r="A4" s="19">
        <f>ROW()-3</f>
        <v>1</v>
      </c>
      <c r="B4" s="30" t="s">
        <v>73</v>
      </c>
      <c r="C4" s="31" t="s">
        <v>178</v>
      </c>
      <c r="D4" s="32">
        <v>0</v>
      </c>
      <c r="E4" s="32">
        <v>3773419110000</v>
      </c>
      <c r="F4" s="32" t="s">
        <v>79</v>
      </c>
    </row>
    <row r="5" spans="1:11" s="3" customFormat="1" ht="24.75" customHeight="1" x14ac:dyDescent="0.55000000000000004">
      <c r="A5" s="19">
        <f t="shared" ref="A5:A9" si="0">ROW()-3</f>
        <v>2</v>
      </c>
      <c r="B5" s="30" t="s">
        <v>71</v>
      </c>
      <c r="C5" s="31" t="s">
        <v>179</v>
      </c>
      <c r="D5" s="32">
        <v>3773419110000</v>
      </c>
      <c r="E5" s="32">
        <v>0</v>
      </c>
      <c r="F5" s="32" t="s">
        <v>79</v>
      </c>
    </row>
    <row r="6" spans="1:11" s="3" customFormat="1" ht="24.75" customHeight="1" x14ac:dyDescent="0.55000000000000004">
      <c r="A6" s="19">
        <f t="shared" si="0"/>
        <v>3</v>
      </c>
      <c r="B6" s="30" t="s">
        <v>13</v>
      </c>
      <c r="C6" s="31" t="s">
        <v>86</v>
      </c>
      <c r="D6" s="32">
        <v>0</v>
      </c>
      <c r="E6" s="32">
        <v>2358346950000</v>
      </c>
      <c r="F6" s="32" t="s">
        <v>79</v>
      </c>
    </row>
    <row r="7" spans="1:11" s="3" customFormat="1" ht="24.75" customHeight="1" x14ac:dyDescent="0.55000000000000004">
      <c r="A7" s="19">
        <f t="shared" si="0"/>
        <v>4</v>
      </c>
      <c r="B7" s="30" t="s">
        <v>72</v>
      </c>
      <c r="C7" s="31" t="s">
        <v>95</v>
      </c>
      <c r="D7" s="32">
        <v>2358346950000</v>
      </c>
      <c r="E7" s="32">
        <v>0</v>
      </c>
      <c r="F7" s="32" t="s">
        <v>79</v>
      </c>
    </row>
    <row r="8" spans="1:11" s="3" customFormat="1" ht="24.75" customHeight="1" x14ac:dyDescent="0.55000000000000004">
      <c r="A8" s="19">
        <f t="shared" si="0"/>
        <v>5</v>
      </c>
      <c r="B8" s="30" t="s">
        <v>12</v>
      </c>
      <c r="C8" s="31" t="s">
        <v>93</v>
      </c>
      <c r="D8" s="32">
        <v>0</v>
      </c>
      <c r="E8" s="32">
        <v>5021883896165</v>
      </c>
      <c r="F8" s="32" t="s">
        <v>79</v>
      </c>
    </row>
    <row r="9" spans="1:11" s="3" customFormat="1" ht="24.75" customHeight="1" x14ac:dyDescent="0.55000000000000004">
      <c r="A9" s="19">
        <f t="shared" si="0"/>
        <v>6</v>
      </c>
      <c r="B9" s="30" t="s">
        <v>63</v>
      </c>
      <c r="C9" s="31" t="s">
        <v>180</v>
      </c>
      <c r="D9" s="32">
        <v>5021883896165</v>
      </c>
      <c r="E9" s="32">
        <v>0</v>
      </c>
      <c r="F9" s="32" t="s">
        <v>79</v>
      </c>
    </row>
    <row r="10" spans="1:11" ht="26.25" x14ac:dyDescent="0.4">
      <c r="A10" s="42"/>
      <c r="B10" s="42"/>
      <c r="C10" s="43"/>
      <c r="D10" s="44">
        <f>SUM(D4:D9)</f>
        <v>11153649956165</v>
      </c>
      <c r="E10" s="44">
        <f>SUM(E4:E9)</f>
        <v>11153649956165</v>
      </c>
      <c r="F10" s="44">
        <f>SUM(F4:F9)</f>
        <v>0</v>
      </c>
    </row>
  </sheetData>
  <mergeCells count="1">
    <mergeCell ref="A2:F2"/>
  </mergeCells>
  <pageMargins left="0.17" right="0.17" top="0.75" bottom="0.75" header="0.3" footer="0.3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61B70-F183-4A6F-A2A6-3375A14FEE0F}">
  <sheetPr>
    <tabColor rgb="FF92D050"/>
    <pageSetUpPr fitToPage="1"/>
  </sheetPr>
  <dimension ref="A2:K11"/>
  <sheetViews>
    <sheetView rightToLeft="1" tabSelected="1" workbookViewId="0">
      <selection activeCell="C13" sqref="C13"/>
    </sheetView>
  </sheetViews>
  <sheetFormatPr defaultRowHeight="12.75" x14ac:dyDescent="0.2"/>
  <cols>
    <col min="1" max="1" width="7" bestFit="1" customWidth="1"/>
    <col min="2" max="2" width="13.7109375" bestFit="1" customWidth="1"/>
    <col min="3" max="3" width="135.140625" style="8" customWidth="1"/>
    <col min="4" max="6" width="24" style="12" bestFit="1" customWidth="1"/>
  </cols>
  <sheetData>
    <row r="2" spans="1:11" ht="104.25" customHeight="1" x14ac:dyDescent="0.2">
      <c r="A2" s="34" t="s">
        <v>187</v>
      </c>
      <c r="B2" s="36"/>
      <c r="C2" s="36"/>
      <c r="D2" s="36"/>
      <c r="E2" s="36"/>
      <c r="F2" s="37"/>
      <c r="K2" s="4"/>
    </row>
    <row r="3" spans="1:11" ht="27" customHeight="1" x14ac:dyDescent="0.2">
      <c r="A3" s="27" t="s">
        <v>70</v>
      </c>
      <c r="B3" s="27" t="s">
        <v>0</v>
      </c>
      <c r="C3" s="28" t="s">
        <v>1</v>
      </c>
      <c r="D3" s="29" t="s">
        <v>2</v>
      </c>
      <c r="E3" s="29" t="s">
        <v>3</v>
      </c>
      <c r="F3" s="29" t="s">
        <v>177</v>
      </c>
    </row>
    <row r="4" spans="1:11" s="3" customFormat="1" ht="24.75" customHeight="1" x14ac:dyDescent="0.55000000000000004">
      <c r="A4" s="19">
        <f>ROW()-3</f>
        <v>1</v>
      </c>
      <c r="B4" s="30" t="s">
        <v>73</v>
      </c>
      <c r="C4" s="31" t="s">
        <v>178</v>
      </c>
      <c r="D4" s="32">
        <v>0</v>
      </c>
      <c r="E4" s="32">
        <v>12735289503835</v>
      </c>
      <c r="F4" s="32" t="s">
        <v>79</v>
      </c>
    </row>
    <row r="5" spans="1:11" s="3" customFormat="1" ht="24.75" customHeight="1" x14ac:dyDescent="0.55000000000000004">
      <c r="A5" s="19">
        <f t="shared" ref="A5:A10" si="0">ROW()-3</f>
        <v>2</v>
      </c>
      <c r="B5" s="30" t="s">
        <v>71</v>
      </c>
      <c r="C5" s="31" t="s">
        <v>182</v>
      </c>
      <c r="D5" s="32">
        <v>0</v>
      </c>
      <c r="E5" s="32">
        <v>3773419110000</v>
      </c>
      <c r="F5" s="32" t="s">
        <v>79</v>
      </c>
    </row>
    <row r="6" spans="1:11" s="3" customFormat="1" ht="24.75" customHeight="1" x14ac:dyDescent="0.55000000000000004">
      <c r="A6" s="19">
        <f t="shared" si="0"/>
        <v>3</v>
      </c>
      <c r="B6" s="30" t="s">
        <v>72</v>
      </c>
      <c r="C6" s="31" t="s">
        <v>95</v>
      </c>
      <c r="D6" s="32">
        <v>0</v>
      </c>
      <c r="E6" s="32">
        <v>2358346950000</v>
      </c>
      <c r="F6" s="32" t="s">
        <v>79</v>
      </c>
    </row>
    <row r="7" spans="1:11" s="3" customFormat="1" ht="24.75" customHeight="1" x14ac:dyDescent="0.55000000000000004">
      <c r="A7" s="19">
        <f t="shared" si="0"/>
        <v>4</v>
      </c>
      <c r="B7" s="30" t="s">
        <v>33</v>
      </c>
      <c r="C7" s="31" t="s">
        <v>183</v>
      </c>
      <c r="D7" s="32">
        <v>0</v>
      </c>
      <c r="E7" s="32">
        <v>675280000000</v>
      </c>
      <c r="F7" s="32" t="s">
        <v>79</v>
      </c>
    </row>
    <row r="8" spans="1:11" s="3" customFormat="1" ht="24.75" customHeight="1" x14ac:dyDescent="0.55000000000000004">
      <c r="A8" s="19">
        <f t="shared" si="0"/>
        <v>5</v>
      </c>
      <c r="B8" s="30" t="s">
        <v>33</v>
      </c>
      <c r="C8" s="31" t="s">
        <v>184</v>
      </c>
      <c r="D8" s="32">
        <v>0</v>
      </c>
      <c r="E8" s="32">
        <v>334200000000</v>
      </c>
      <c r="F8" s="32" t="s">
        <v>79</v>
      </c>
    </row>
    <row r="9" spans="1:11" s="3" customFormat="1" ht="24.75" customHeight="1" x14ac:dyDescent="0.55000000000000004">
      <c r="A9" s="19">
        <f t="shared" si="0"/>
        <v>6</v>
      </c>
      <c r="B9" s="30" t="s">
        <v>33</v>
      </c>
      <c r="C9" s="31" t="s">
        <v>185</v>
      </c>
      <c r="D9" s="32">
        <v>0</v>
      </c>
      <c r="E9" s="32">
        <v>211000000000</v>
      </c>
      <c r="F9" s="32" t="s">
        <v>79</v>
      </c>
    </row>
    <row r="10" spans="1:11" s="3" customFormat="1" ht="24.75" customHeight="1" x14ac:dyDescent="0.55000000000000004">
      <c r="A10" s="19">
        <f t="shared" si="0"/>
        <v>7</v>
      </c>
      <c r="B10" s="30" t="s">
        <v>63</v>
      </c>
      <c r="C10" s="31" t="s">
        <v>186</v>
      </c>
      <c r="D10" s="32">
        <v>0</v>
      </c>
      <c r="E10" s="32">
        <v>5021883896165</v>
      </c>
      <c r="F10" s="32" t="s">
        <v>79</v>
      </c>
    </row>
    <row r="11" spans="1:11" ht="27.75" customHeight="1" x14ac:dyDescent="0.2">
      <c r="D11" s="44">
        <f>SUM(D4:D10)</f>
        <v>0</v>
      </c>
      <c r="E11" s="44">
        <f>SUM(E4:E10)</f>
        <v>25109419460000</v>
      </c>
      <c r="F11" s="44">
        <f>SUM(F4:F10)</f>
        <v>0</v>
      </c>
    </row>
  </sheetData>
  <mergeCells count="1">
    <mergeCell ref="A2:F2"/>
  </mergeCells>
  <pageMargins left="0.17" right="0.17" top="0.75" bottom="0.75" header="0.3" footer="0.3"/>
  <pageSetup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67A73-C8A5-4CB1-A90A-0016F4491E40}">
  <dimension ref="A2:K58"/>
  <sheetViews>
    <sheetView rightToLeft="1" workbookViewId="0">
      <selection activeCell="E47" sqref="E47"/>
    </sheetView>
  </sheetViews>
  <sheetFormatPr defaultRowHeight="12.75" x14ac:dyDescent="0.2"/>
  <cols>
    <col min="1" max="1" width="7" bestFit="1" customWidth="1"/>
    <col min="2" max="2" width="26.140625" bestFit="1" customWidth="1"/>
    <col min="3" max="3" width="90" bestFit="1" customWidth="1"/>
    <col min="4" max="4" width="23.140625" customWidth="1"/>
    <col min="5" max="5" width="23.42578125" style="12" bestFit="1" customWidth="1"/>
    <col min="6" max="6" width="24.140625" style="12" bestFit="1" customWidth="1"/>
  </cols>
  <sheetData>
    <row r="2" spans="1:11" ht="70.5" customHeight="1" x14ac:dyDescent="0.2">
      <c r="A2" s="34" t="s">
        <v>5</v>
      </c>
      <c r="B2" s="35"/>
      <c r="C2" s="36"/>
      <c r="D2" s="36"/>
      <c r="E2" s="36"/>
      <c r="F2" s="37"/>
      <c r="K2" s="17"/>
    </row>
    <row r="3" spans="1:11" s="2" customFormat="1" ht="21" x14ac:dyDescent="0.55000000000000004">
      <c r="A3" s="1" t="s">
        <v>70</v>
      </c>
      <c r="B3" s="1" t="s">
        <v>0</v>
      </c>
      <c r="C3" s="1" t="s">
        <v>1</v>
      </c>
      <c r="D3" s="15" t="s">
        <v>2</v>
      </c>
      <c r="E3" s="15" t="s">
        <v>3</v>
      </c>
      <c r="F3" s="15" t="s">
        <v>75</v>
      </c>
    </row>
    <row r="4" spans="1:11" s="3" customFormat="1" ht="21" x14ac:dyDescent="0.55000000000000004">
      <c r="A4" s="6">
        <f>ROW()-3</f>
        <v>1</v>
      </c>
      <c r="B4" s="7" t="s">
        <v>73</v>
      </c>
      <c r="C4" s="16" t="s">
        <v>76</v>
      </c>
      <c r="D4" s="14">
        <v>0</v>
      </c>
      <c r="E4" s="14">
        <v>10161414965549</v>
      </c>
      <c r="F4" s="14">
        <f>-E4</f>
        <v>-10161414965549</v>
      </c>
    </row>
    <row r="5" spans="1:11" s="3" customFormat="1" ht="21" x14ac:dyDescent="0.55000000000000004">
      <c r="A5" s="6">
        <f>ROW()-3</f>
        <v>2</v>
      </c>
      <c r="B5" s="7" t="s">
        <v>4</v>
      </c>
      <c r="C5" s="9" t="s">
        <v>85</v>
      </c>
      <c r="D5" s="14">
        <v>0</v>
      </c>
      <c r="E5" s="14">
        <v>369284839058</v>
      </c>
      <c r="F5" s="14">
        <f>F4-E5</f>
        <v>-10530699804607</v>
      </c>
    </row>
    <row r="6" spans="1:11" s="3" customFormat="1" ht="21" x14ac:dyDescent="0.55000000000000004">
      <c r="A6" s="6">
        <f t="shared" ref="A6:A58" si="0">ROW()-3</f>
        <v>3</v>
      </c>
      <c r="B6" s="7" t="s">
        <v>23</v>
      </c>
      <c r="C6" s="9" t="s">
        <v>101</v>
      </c>
      <c r="D6" s="14">
        <v>0</v>
      </c>
      <c r="E6" s="14">
        <v>300000000000</v>
      </c>
      <c r="F6" s="14">
        <f>F5-E6</f>
        <v>-10830699804607</v>
      </c>
    </row>
    <row r="7" spans="1:11" s="3" customFormat="1" ht="21" x14ac:dyDescent="0.55000000000000004">
      <c r="A7" s="6">
        <f t="shared" si="0"/>
        <v>4</v>
      </c>
      <c r="B7" s="7" t="s">
        <v>23</v>
      </c>
      <c r="C7" s="9" t="s">
        <v>102</v>
      </c>
      <c r="D7" s="14">
        <v>0</v>
      </c>
      <c r="E7" s="14">
        <v>300000000000</v>
      </c>
      <c r="F7" s="14">
        <f t="shared" ref="F7:F58" si="1">F6-E7</f>
        <v>-11130699804607</v>
      </c>
    </row>
    <row r="8" spans="1:11" s="3" customFormat="1" ht="21" x14ac:dyDescent="0.55000000000000004">
      <c r="A8" s="6">
        <f t="shared" si="0"/>
        <v>5</v>
      </c>
      <c r="B8" s="7" t="s">
        <v>24</v>
      </c>
      <c r="C8" s="9" t="s">
        <v>103</v>
      </c>
      <c r="D8" s="14">
        <v>0</v>
      </c>
      <c r="E8" s="14">
        <v>110000000000</v>
      </c>
      <c r="F8" s="14">
        <f t="shared" si="1"/>
        <v>-11240699804607</v>
      </c>
    </row>
    <row r="9" spans="1:11" s="3" customFormat="1" ht="21" x14ac:dyDescent="0.55000000000000004">
      <c r="A9" s="6">
        <f t="shared" si="0"/>
        <v>6</v>
      </c>
      <c r="B9" s="7" t="s">
        <v>25</v>
      </c>
      <c r="C9" s="9" t="s">
        <v>104</v>
      </c>
      <c r="D9" s="14">
        <v>0</v>
      </c>
      <c r="E9" s="14">
        <v>100000000000</v>
      </c>
      <c r="F9" s="14">
        <f t="shared" si="1"/>
        <v>-11340699804607</v>
      </c>
    </row>
    <row r="10" spans="1:11" s="3" customFormat="1" ht="21" x14ac:dyDescent="0.55000000000000004">
      <c r="A10" s="6">
        <f t="shared" si="0"/>
        <v>7</v>
      </c>
      <c r="B10" s="7" t="s">
        <v>26</v>
      </c>
      <c r="C10" s="9" t="s">
        <v>105</v>
      </c>
      <c r="D10" s="14">
        <v>0</v>
      </c>
      <c r="E10" s="14">
        <v>50000000000</v>
      </c>
      <c r="F10" s="14">
        <f t="shared" si="1"/>
        <v>-11390699804607</v>
      </c>
    </row>
    <row r="11" spans="1:11" s="3" customFormat="1" ht="21" x14ac:dyDescent="0.55000000000000004">
      <c r="A11" s="6">
        <f t="shared" si="0"/>
        <v>8</v>
      </c>
      <c r="B11" s="7" t="s">
        <v>27</v>
      </c>
      <c r="C11" s="9" t="s">
        <v>106</v>
      </c>
      <c r="D11" s="14">
        <v>0</v>
      </c>
      <c r="E11" s="14">
        <v>150000000000</v>
      </c>
      <c r="F11" s="14">
        <f t="shared" si="1"/>
        <v>-11540699804607</v>
      </c>
    </row>
    <row r="12" spans="1:11" s="3" customFormat="1" ht="21" x14ac:dyDescent="0.55000000000000004">
      <c r="A12" s="6">
        <f t="shared" si="0"/>
        <v>9</v>
      </c>
      <c r="B12" s="7" t="s">
        <v>28</v>
      </c>
      <c r="C12" s="9" t="s">
        <v>107</v>
      </c>
      <c r="D12" s="14">
        <v>0</v>
      </c>
      <c r="E12" s="14">
        <v>200000000000</v>
      </c>
      <c r="F12" s="14">
        <f t="shared" si="1"/>
        <v>-11740699804607</v>
      </c>
    </row>
    <row r="13" spans="1:11" s="3" customFormat="1" ht="21" x14ac:dyDescent="0.55000000000000004">
      <c r="A13" s="6">
        <f t="shared" si="0"/>
        <v>10</v>
      </c>
      <c r="B13" s="7" t="s">
        <v>29</v>
      </c>
      <c r="C13" s="9" t="s">
        <v>108</v>
      </c>
      <c r="D13" s="14">
        <v>0</v>
      </c>
      <c r="E13" s="14">
        <v>300000000000</v>
      </c>
      <c r="F13" s="14">
        <f t="shared" si="1"/>
        <v>-12040699804607</v>
      </c>
    </row>
    <row r="14" spans="1:11" s="3" customFormat="1" ht="21" x14ac:dyDescent="0.55000000000000004">
      <c r="A14" s="6">
        <f t="shared" si="0"/>
        <v>11</v>
      </c>
      <c r="B14" s="7" t="s">
        <v>30</v>
      </c>
      <c r="C14" s="9" t="s">
        <v>109</v>
      </c>
      <c r="D14" s="14">
        <v>0</v>
      </c>
      <c r="E14" s="14">
        <v>200000000000</v>
      </c>
      <c r="F14" s="14">
        <f t="shared" si="1"/>
        <v>-12240699804607</v>
      </c>
    </row>
    <row r="15" spans="1:11" s="3" customFormat="1" ht="21" x14ac:dyDescent="0.55000000000000004">
      <c r="A15" s="6">
        <f t="shared" si="0"/>
        <v>12</v>
      </c>
      <c r="B15" s="7" t="s">
        <v>31</v>
      </c>
      <c r="C15" s="9" t="s">
        <v>110</v>
      </c>
      <c r="D15" s="14">
        <v>0</v>
      </c>
      <c r="E15" s="14">
        <v>200000000000</v>
      </c>
      <c r="F15" s="14">
        <f t="shared" si="1"/>
        <v>-12440699804607</v>
      </c>
    </row>
    <row r="16" spans="1:11" s="3" customFormat="1" ht="21" x14ac:dyDescent="0.55000000000000004">
      <c r="A16" s="6">
        <f t="shared" si="0"/>
        <v>13</v>
      </c>
      <c r="B16" s="7" t="s">
        <v>32</v>
      </c>
      <c r="C16" s="9" t="s">
        <v>111</v>
      </c>
      <c r="D16" s="14">
        <v>0</v>
      </c>
      <c r="E16" s="14">
        <v>150000000000</v>
      </c>
      <c r="F16" s="14">
        <f t="shared" si="1"/>
        <v>-12590699804607</v>
      </c>
    </row>
    <row r="17" spans="1:6" s="3" customFormat="1" ht="21" x14ac:dyDescent="0.55000000000000004">
      <c r="A17" s="6">
        <f t="shared" si="0"/>
        <v>14</v>
      </c>
      <c r="B17" s="7" t="s">
        <v>33</v>
      </c>
      <c r="C17" s="9" t="s">
        <v>112</v>
      </c>
      <c r="D17" s="14">
        <v>0</v>
      </c>
      <c r="E17" s="14">
        <v>150000000000</v>
      </c>
      <c r="F17" s="14">
        <f t="shared" si="1"/>
        <v>-12740699804607</v>
      </c>
    </row>
    <row r="18" spans="1:6" s="3" customFormat="1" ht="21" x14ac:dyDescent="0.55000000000000004">
      <c r="A18" s="6">
        <f t="shared" si="0"/>
        <v>15</v>
      </c>
      <c r="B18" s="7" t="s">
        <v>34</v>
      </c>
      <c r="C18" s="9" t="s">
        <v>113</v>
      </c>
      <c r="D18" s="14">
        <v>0</v>
      </c>
      <c r="E18" s="14">
        <v>150000000000</v>
      </c>
      <c r="F18" s="14">
        <f t="shared" si="1"/>
        <v>-12890699804607</v>
      </c>
    </row>
    <row r="19" spans="1:6" s="3" customFormat="1" ht="21" x14ac:dyDescent="0.55000000000000004">
      <c r="A19" s="6">
        <f t="shared" si="0"/>
        <v>16</v>
      </c>
      <c r="B19" s="7" t="s">
        <v>35</v>
      </c>
      <c r="C19" s="9" t="s">
        <v>114</v>
      </c>
      <c r="D19" s="14">
        <v>0</v>
      </c>
      <c r="E19" s="14">
        <v>91324144503</v>
      </c>
      <c r="F19" s="14">
        <f t="shared" si="1"/>
        <v>-12982023949110</v>
      </c>
    </row>
    <row r="20" spans="1:6" s="3" customFormat="1" ht="21" x14ac:dyDescent="0.55000000000000004">
      <c r="A20" s="6">
        <f t="shared" si="0"/>
        <v>17</v>
      </c>
      <c r="B20" s="7" t="s">
        <v>36</v>
      </c>
      <c r="C20" s="9" t="s">
        <v>115</v>
      </c>
      <c r="D20" s="14">
        <v>0</v>
      </c>
      <c r="E20" s="14">
        <v>100000000000</v>
      </c>
      <c r="F20" s="14">
        <f t="shared" si="1"/>
        <v>-13082023949110</v>
      </c>
    </row>
    <row r="21" spans="1:6" s="3" customFormat="1" ht="21" x14ac:dyDescent="0.55000000000000004">
      <c r="A21" s="6">
        <f t="shared" si="0"/>
        <v>18</v>
      </c>
      <c r="B21" s="7" t="s">
        <v>16</v>
      </c>
      <c r="C21" s="9" t="s">
        <v>116</v>
      </c>
      <c r="D21" s="14">
        <v>0</v>
      </c>
      <c r="E21" s="14">
        <v>150000000000</v>
      </c>
      <c r="F21" s="14">
        <f t="shared" si="1"/>
        <v>-13232023949110</v>
      </c>
    </row>
    <row r="22" spans="1:6" s="3" customFormat="1" ht="21" x14ac:dyDescent="0.55000000000000004">
      <c r="A22" s="6">
        <f t="shared" si="0"/>
        <v>19</v>
      </c>
      <c r="B22" s="7" t="s">
        <v>37</v>
      </c>
      <c r="C22" s="9" t="s">
        <v>117</v>
      </c>
      <c r="D22" s="14">
        <v>0</v>
      </c>
      <c r="E22" s="14">
        <v>350000000000</v>
      </c>
      <c r="F22" s="14">
        <f t="shared" si="1"/>
        <v>-13582023949110</v>
      </c>
    </row>
    <row r="23" spans="1:6" s="3" customFormat="1" ht="21" x14ac:dyDescent="0.55000000000000004">
      <c r="A23" s="6">
        <f t="shared" si="0"/>
        <v>20</v>
      </c>
      <c r="B23" s="7" t="s">
        <v>38</v>
      </c>
      <c r="C23" s="9" t="s">
        <v>118</v>
      </c>
      <c r="D23" s="14">
        <v>0</v>
      </c>
      <c r="E23" s="14">
        <v>100000000000</v>
      </c>
      <c r="F23" s="14">
        <f t="shared" si="1"/>
        <v>-13682023949110</v>
      </c>
    </row>
    <row r="24" spans="1:6" s="3" customFormat="1" ht="21" x14ac:dyDescent="0.55000000000000004">
      <c r="A24" s="6">
        <f t="shared" si="0"/>
        <v>21</v>
      </c>
      <c r="B24" s="7" t="s">
        <v>39</v>
      </c>
      <c r="C24" s="9" t="s">
        <v>119</v>
      </c>
      <c r="D24" s="14">
        <v>0</v>
      </c>
      <c r="E24" s="14">
        <v>300000000000</v>
      </c>
      <c r="F24" s="14">
        <f t="shared" si="1"/>
        <v>-13982023949110</v>
      </c>
    </row>
    <row r="25" spans="1:6" s="3" customFormat="1" ht="21" x14ac:dyDescent="0.55000000000000004">
      <c r="A25" s="6">
        <f t="shared" si="0"/>
        <v>22</v>
      </c>
      <c r="B25" s="7" t="s">
        <v>40</v>
      </c>
      <c r="C25" s="9" t="s">
        <v>120</v>
      </c>
      <c r="D25" s="14">
        <v>0</v>
      </c>
      <c r="E25" s="14">
        <v>100000000000</v>
      </c>
      <c r="F25" s="14">
        <f t="shared" si="1"/>
        <v>-14082023949110</v>
      </c>
    </row>
    <row r="26" spans="1:6" s="3" customFormat="1" ht="21" x14ac:dyDescent="0.55000000000000004">
      <c r="A26" s="6">
        <f t="shared" si="0"/>
        <v>23</v>
      </c>
      <c r="B26" s="7" t="s">
        <v>41</v>
      </c>
      <c r="C26" s="9" t="s">
        <v>121</v>
      </c>
      <c r="D26" s="14">
        <v>0</v>
      </c>
      <c r="E26" s="14">
        <v>200000000000</v>
      </c>
      <c r="F26" s="14">
        <f t="shared" si="1"/>
        <v>-14282023949110</v>
      </c>
    </row>
    <row r="27" spans="1:6" s="3" customFormat="1" ht="21" x14ac:dyDescent="0.55000000000000004">
      <c r="A27" s="6">
        <f t="shared" si="0"/>
        <v>24</v>
      </c>
      <c r="B27" s="7" t="s">
        <v>42</v>
      </c>
      <c r="C27" s="9" t="s">
        <v>122</v>
      </c>
      <c r="D27" s="14">
        <v>0</v>
      </c>
      <c r="E27" s="14">
        <v>200000000000</v>
      </c>
      <c r="F27" s="14">
        <f t="shared" si="1"/>
        <v>-14482023949110</v>
      </c>
    </row>
    <row r="28" spans="1:6" s="3" customFormat="1" ht="21" x14ac:dyDescent="0.55000000000000004">
      <c r="A28" s="6">
        <f t="shared" si="0"/>
        <v>25</v>
      </c>
      <c r="B28" s="7" t="s">
        <v>43</v>
      </c>
      <c r="C28" s="9" t="s">
        <v>123</v>
      </c>
      <c r="D28" s="14">
        <v>0</v>
      </c>
      <c r="E28" s="14">
        <v>300000000000</v>
      </c>
      <c r="F28" s="14">
        <f t="shared" si="1"/>
        <v>-14782023949110</v>
      </c>
    </row>
    <row r="29" spans="1:6" s="3" customFormat="1" ht="21" x14ac:dyDescent="0.55000000000000004">
      <c r="A29" s="6">
        <f t="shared" si="0"/>
        <v>26</v>
      </c>
      <c r="B29" s="7" t="s">
        <v>44</v>
      </c>
      <c r="C29" s="9" t="s">
        <v>124</v>
      </c>
      <c r="D29" s="14">
        <v>0</v>
      </c>
      <c r="E29" s="14">
        <v>100000000000</v>
      </c>
      <c r="F29" s="14">
        <f t="shared" si="1"/>
        <v>-14882023949110</v>
      </c>
    </row>
    <row r="30" spans="1:6" s="3" customFormat="1" ht="21" x14ac:dyDescent="0.55000000000000004">
      <c r="A30" s="6">
        <f t="shared" si="0"/>
        <v>27</v>
      </c>
      <c r="B30" s="7" t="s">
        <v>44</v>
      </c>
      <c r="C30" s="9" t="s">
        <v>125</v>
      </c>
      <c r="D30" s="14">
        <v>0</v>
      </c>
      <c r="E30" s="14">
        <v>100000000000</v>
      </c>
      <c r="F30" s="14">
        <f t="shared" si="1"/>
        <v>-14982023949110</v>
      </c>
    </row>
    <row r="31" spans="1:6" s="3" customFormat="1" ht="21" x14ac:dyDescent="0.55000000000000004">
      <c r="A31" s="6">
        <f t="shared" si="0"/>
        <v>28</v>
      </c>
      <c r="B31" s="7" t="s">
        <v>45</v>
      </c>
      <c r="C31" s="9" t="s">
        <v>126</v>
      </c>
      <c r="D31" s="14">
        <v>0</v>
      </c>
      <c r="E31" s="14">
        <v>100000000000</v>
      </c>
      <c r="F31" s="14">
        <f t="shared" si="1"/>
        <v>-15082023949110</v>
      </c>
    </row>
    <row r="32" spans="1:6" s="3" customFormat="1" ht="21" x14ac:dyDescent="0.55000000000000004">
      <c r="A32" s="6">
        <f t="shared" si="0"/>
        <v>29</v>
      </c>
      <c r="B32" s="7" t="s">
        <v>45</v>
      </c>
      <c r="C32" s="9" t="s">
        <v>127</v>
      </c>
      <c r="D32" s="14">
        <v>0</v>
      </c>
      <c r="E32" s="14">
        <v>100000000000</v>
      </c>
      <c r="F32" s="14">
        <f t="shared" si="1"/>
        <v>-15182023949110</v>
      </c>
    </row>
    <row r="33" spans="1:6" s="3" customFormat="1" ht="21" x14ac:dyDescent="0.55000000000000004">
      <c r="A33" s="6">
        <f t="shared" si="0"/>
        <v>30</v>
      </c>
      <c r="B33" s="7" t="s">
        <v>46</v>
      </c>
      <c r="C33" s="9" t="s">
        <v>128</v>
      </c>
      <c r="D33" s="14">
        <v>0</v>
      </c>
      <c r="E33" s="14">
        <v>100000000000</v>
      </c>
      <c r="F33" s="14">
        <f t="shared" si="1"/>
        <v>-15282023949110</v>
      </c>
    </row>
    <row r="34" spans="1:6" s="3" customFormat="1" ht="21" x14ac:dyDescent="0.55000000000000004">
      <c r="A34" s="6">
        <f t="shared" si="0"/>
        <v>31</v>
      </c>
      <c r="B34" s="7" t="s">
        <v>47</v>
      </c>
      <c r="C34" s="9" t="s">
        <v>129</v>
      </c>
      <c r="D34" s="14">
        <v>0</v>
      </c>
      <c r="E34" s="14">
        <v>100000000000</v>
      </c>
      <c r="F34" s="14">
        <f t="shared" si="1"/>
        <v>-15382023949110</v>
      </c>
    </row>
    <row r="35" spans="1:6" s="3" customFormat="1" ht="21" x14ac:dyDescent="0.55000000000000004">
      <c r="A35" s="6">
        <f t="shared" si="0"/>
        <v>32</v>
      </c>
      <c r="B35" s="7" t="s">
        <v>48</v>
      </c>
      <c r="C35" s="9" t="s">
        <v>130</v>
      </c>
      <c r="D35" s="14">
        <v>0</v>
      </c>
      <c r="E35" s="14">
        <v>150000000000</v>
      </c>
      <c r="F35" s="14">
        <f t="shared" si="1"/>
        <v>-15532023949110</v>
      </c>
    </row>
    <row r="36" spans="1:6" s="3" customFormat="1" ht="21" x14ac:dyDescent="0.55000000000000004">
      <c r="A36" s="6">
        <f t="shared" si="0"/>
        <v>33</v>
      </c>
      <c r="B36" s="7" t="s">
        <v>48</v>
      </c>
      <c r="C36" s="9" t="s">
        <v>131</v>
      </c>
      <c r="D36" s="14">
        <v>0</v>
      </c>
      <c r="E36" s="14">
        <v>150000000000</v>
      </c>
      <c r="F36" s="14">
        <f t="shared" si="1"/>
        <v>-15682023949110</v>
      </c>
    </row>
    <row r="37" spans="1:6" s="3" customFormat="1" ht="21" x14ac:dyDescent="0.55000000000000004">
      <c r="A37" s="6">
        <f t="shared" si="0"/>
        <v>34</v>
      </c>
      <c r="B37" s="7" t="s">
        <v>49</v>
      </c>
      <c r="C37" s="9" t="s">
        <v>132</v>
      </c>
      <c r="D37" s="14">
        <v>0</v>
      </c>
      <c r="E37" s="14">
        <v>50000000000</v>
      </c>
      <c r="F37" s="14">
        <f t="shared" si="1"/>
        <v>-15732023949110</v>
      </c>
    </row>
    <row r="38" spans="1:6" s="3" customFormat="1" ht="21" x14ac:dyDescent="0.55000000000000004">
      <c r="A38" s="6">
        <f t="shared" si="0"/>
        <v>35</v>
      </c>
      <c r="B38" s="7" t="s">
        <v>50</v>
      </c>
      <c r="C38" s="9" t="s">
        <v>133</v>
      </c>
      <c r="D38" s="14">
        <v>0</v>
      </c>
      <c r="E38" s="14">
        <v>250000000000</v>
      </c>
      <c r="F38" s="14">
        <f t="shared" si="1"/>
        <v>-15982023949110</v>
      </c>
    </row>
    <row r="39" spans="1:6" s="3" customFormat="1" ht="21" x14ac:dyDescent="0.55000000000000004">
      <c r="A39" s="6">
        <f t="shared" si="0"/>
        <v>36</v>
      </c>
      <c r="B39" s="7" t="s">
        <v>51</v>
      </c>
      <c r="C39" s="9" t="s">
        <v>134</v>
      </c>
      <c r="D39" s="14">
        <v>0</v>
      </c>
      <c r="E39" s="14">
        <v>50000000000</v>
      </c>
      <c r="F39" s="14">
        <f t="shared" si="1"/>
        <v>-16032023949110</v>
      </c>
    </row>
    <row r="40" spans="1:6" s="3" customFormat="1" ht="21" x14ac:dyDescent="0.55000000000000004">
      <c r="A40" s="6">
        <f t="shared" si="0"/>
        <v>37</v>
      </c>
      <c r="B40" s="7" t="s">
        <v>52</v>
      </c>
      <c r="C40" s="9" t="s">
        <v>135</v>
      </c>
      <c r="D40" s="14">
        <v>0</v>
      </c>
      <c r="E40" s="14">
        <v>250000000000</v>
      </c>
      <c r="F40" s="14">
        <f t="shared" si="1"/>
        <v>-16282023949110</v>
      </c>
    </row>
    <row r="41" spans="1:6" s="3" customFormat="1" ht="21" x14ac:dyDescent="0.55000000000000004">
      <c r="A41" s="6">
        <f t="shared" si="0"/>
        <v>38</v>
      </c>
      <c r="B41" s="7" t="s">
        <v>53</v>
      </c>
      <c r="C41" s="9" t="s">
        <v>136</v>
      </c>
      <c r="D41" s="14">
        <v>0</v>
      </c>
      <c r="E41" s="14">
        <v>250000000000</v>
      </c>
      <c r="F41" s="14">
        <f t="shared" si="1"/>
        <v>-16532023949110</v>
      </c>
    </row>
    <row r="42" spans="1:6" s="3" customFormat="1" ht="21" x14ac:dyDescent="0.55000000000000004">
      <c r="A42" s="6">
        <f t="shared" si="0"/>
        <v>39</v>
      </c>
      <c r="B42" s="7" t="s">
        <v>54</v>
      </c>
      <c r="C42" s="9" t="s">
        <v>137</v>
      </c>
      <c r="D42" s="14">
        <v>0</v>
      </c>
      <c r="E42" s="14">
        <v>250000000000</v>
      </c>
      <c r="F42" s="14">
        <f t="shared" si="1"/>
        <v>-16782023949110</v>
      </c>
    </row>
    <row r="43" spans="1:6" s="3" customFormat="1" ht="21" x14ac:dyDescent="0.55000000000000004">
      <c r="A43" s="6">
        <f t="shared" si="0"/>
        <v>40</v>
      </c>
      <c r="B43" s="7" t="s">
        <v>55</v>
      </c>
      <c r="C43" s="9" t="s">
        <v>138</v>
      </c>
      <c r="D43" s="14">
        <v>0</v>
      </c>
      <c r="E43" s="14">
        <v>150000000000</v>
      </c>
      <c r="F43" s="14">
        <f t="shared" si="1"/>
        <v>-16932023949110</v>
      </c>
    </row>
    <row r="44" spans="1:6" s="3" customFormat="1" ht="21" x14ac:dyDescent="0.55000000000000004">
      <c r="A44" s="6">
        <f t="shared" si="0"/>
        <v>41</v>
      </c>
      <c r="B44" s="7" t="s">
        <v>56</v>
      </c>
      <c r="C44" s="9" t="s">
        <v>139</v>
      </c>
      <c r="D44" s="14">
        <v>0</v>
      </c>
      <c r="E44" s="14">
        <v>150000000000</v>
      </c>
      <c r="F44" s="14">
        <f t="shared" si="1"/>
        <v>-17082023949110</v>
      </c>
    </row>
    <row r="45" spans="1:6" s="3" customFormat="1" ht="21" x14ac:dyDescent="0.55000000000000004">
      <c r="A45" s="6">
        <f t="shared" si="0"/>
        <v>42</v>
      </c>
      <c r="B45" s="7" t="s">
        <v>14</v>
      </c>
      <c r="C45" s="9" t="s">
        <v>140</v>
      </c>
      <c r="D45" s="14">
        <v>0</v>
      </c>
      <c r="E45" s="14">
        <v>500000000000</v>
      </c>
      <c r="F45" s="14">
        <f t="shared" si="1"/>
        <v>-17582023949110</v>
      </c>
    </row>
    <row r="46" spans="1:6" s="3" customFormat="1" ht="21" x14ac:dyDescent="0.55000000000000004">
      <c r="A46" s="6">
        <f t="shared" si="0"/>
        <v>43</v>
      </c>
      <c r="B46" s="7" t="s">
        <v>57</v>
      </c>
      <c r="C46" s="9" t="s">
        <v>141</v>
      </c>
      <c r="D46" s="14">
        <v>0</v>
      </c>
      <c r="E46" s="14">
        <v>300000000000</v>
      </c>
      <c r="F46" s="14">
        <f t="shared" si="1"/>
        <v>-17882023949110</v>
      </c>
    </row>
    <row r="47" spans="1:6" s="3" customFormat="1" ht="21" x14ac:dyDescent="0.55000000000000004">
      <c r="A47" s="6">
        <f t="shared" si="0"/>
        <v>44</v>
      </c>
      <c r="B47" s="7" t="s">
        <v>58</v>
      </c>
      <c r="C47" s="9" t="s">
        <v>142</v>
      </c>
      <c r="D47" s="14">
        <v>0</v>
      </c>
      <c r="E47" s="14">
        <v>200000000000</v>
      </c>
      <c r="F47" s="14">
        <f t="shared" si="1"/>
        <v>-18082023949110</v>
      </c>
    </row>
    <row r="48" spans="1:6" s="3" customFormat="1" ht="21" x14ac:dyDescent="0.55000000000000004">
      <c r="A48" s="6">
        <f t="shared" si="0"/>
        <v>45</v>
      </c>
      <c r="B48" s="7" t="s">
        <v>59</v>
      </c>
      <c r="C48" s="9" t="s">
        <v>143</v>
      </c>
      <c r="D48" s="14">
        <v>0</v>
      </c>
      <c r="E48" s="14">
        <v>150000000000</v>
      </c>
      <c r="F48" s="14">
        <f t="shared" si="1"/>
        <v>-18232023949110</v>
      </c>
    </row>
    <row r="49" spans="1:6" s="3" customFormat="1" ht="21" x14ac:dyDescent="0.55000000000000004">
      <c r="A49" s="6">
        <f t="shared" si="0"/>
        <v>46</v>
      </c>
      <c r="B49" s="7" t="s">
        <v>60</v>
      </c>
      <c r="C49" s="9" t="s">
        <v>144</v>
      </c>
      <c r="D49" s="14">
        <v>0</v>
      </c>
      <c r="E49" s="14">
        <v>250000000000</v>
      </c>
      <c r="F49" s="14">
        <f t="shared" si="1"/>
        <v>-18482023949110</v>
      </c>
    </row>
    <row r="50" spans="1:6" s="3" customFormat="1" ht="21" x14ac:dyDescent="0.55000000000000004">
      <c r="A50" s="6">
        <f t="shared" si="0"/>
        <v>47</v>
      </c>
      <c r="B50" s="7" t="s">
        <v>60</v>
      </c>
      <c r="C50" s="9" t="s">
        <v>145</v>
      </c>
      <c r="D50" s="14">
        <v>0</v>
      </c>
      <c r="E50" s="14">
        <v>100000000000</v>
      </c>
      <c r="F50" s="14">
        <f t="shared" si="1"/>
        <v>-18582023949110</v>
      </c>
    </row>
    <row r="51" spans="1:6" s="3" customFormat="1" ht="21" x14ac:dyDescent="0.55000000000000004">
      <c r="A51" s="6">
        <f t="shared" si="0"/>
        <v>48</v>
      </c>
      <c r="B51" s="7" t="s">
        <v>61</v>
      </c>
      <c r="C51" s="9" t="s">
        <v>146</v>
      </c>
      <c r="D51" s="14">
        <v>0</v>
      </c>
      <c r="E51" s="14">
        <v>60000000000</v>
      </c>
      <c r="F51" s="14">
        <f t="shared" si="1"/>
        <v>-18642023949110</v>
      </c>
    </row>
    <row r="52" spans="1:6" s="3" customFormat="1" ht="21" x14ac:dyDescent="0.55000000000000004">
      <c r="A52" s="6">
        <f t="shared" si="0"/>
        <v>49</v>
      </c>
      <c r="B52" s="7" t="s">
        <v>62</v>
      </c>
      <c r="C52" s="9" t="s">
        <v>147</v>
      </c>
      <c r="D52" s="14">
        <v>0</v>
      </c>
      <c r="E52" s="14">
        <v>140000000000</v>
      </c>
      <c r="F52" s="14">
        <f t="shared" si="1"/>
        <v>-18782023949110</v>
      </c>
    </row>
    <row r="53" spans="1:6" s="3" customFormat="1" ht="21" x14ac:dyDescent="0.55000000000000004">
      <c r="A53" s="6">
        <f t="shared" si="0"/>
        <v>50</v>
      </c>
      <c r="B53" s="7" t="s">
        <v>63</v>
      </c>
      <c r="C53" s="9" t="s">
        <v>148</v>
      </c>
      <c r="D53" s="14">
        <v>0</v>
      </c>
      <c r="E53" s="14">
        <v>200000000000</v>
      </c>
      <c r="F53" s="14">
        <f t="shared" si="1"/>
        <v>-18982023949110</v>
      </c>
    </row>
    <row r="54" spans="1:6" s="3" customFormat="1" ht="21" x14ac:dyDescent="0.55000000000000004">
      <c r="A54" s="6">
        <f t="shared" si="0"/>
        <v>51</v>
      </c>
      <c r="B54" s="7" t="s">
        <v>8</v>
      </c>
      <c r="C54" s="9" t="s">
        <v>149</v>
      </c>
      <c r="D54" s="14">
        <v>0</v>
      </c>
      <c r="E54" s="14">
        <v>300000000000</v>
      </c>
      <c r="F54" s="14">
        <f t="shared" si="1"/>
        <v>-19282023949110</v>
      </c>
    </row>
    <row r="55" spans="1:6" s="3" customFormat="1" ht="21" x14ac:dyDescent="0.55000000000000004">
      <c r="A55" s="6">
        <f t="shared" si="0"/>
        <v>52</v>
      </c>
      <c r="B55" s="7" t="s">
        <v>8</v>
      </c>
      <c r="C55" s="9" t="s">
        <v>150</v>
      </c>
      <c r="D55" s="14">
        <v>0</v>
      </c>
      <c r="E55" s="14">
        <v>100000000000</v>
      </c>
      <c r="F55" s="14">
        <f t="shared" si="1"/>
        <v>-19382023949110</v>
      </c>
    </row>
    <row r="56" spans="1:6" s="3" customFormat="1" ht="21" x14ac:dyDescent="0.55000000000000004">
      <c r="A56" s="6">
        <f t="shared" si="0"/>
        <v>53</v>
      </c>
      <c r="B56" s="7" t="s">
        <v>8</v>
      </c>
      <c r="C56" s="9" t="s">
        <v>151</v>
      </c>
      <c r="D56" s="14">
        <v>0</v>
      </c>
      <c r="E56" s="14">
        <v>100000000000</v>
      </c>
      <c r="F56" s="14">
        <f t="shared" si="1"/>
        <v>-19482023949110</v>
      </c>
    </row>
    <row r="57" spans="1:6" s="3" customFormat="1" ht="21" x14ac:dyDescent="0.55000000000000004">
      <c r="A57" s="6">
        <f t="shared" si="0"/>
        <v>54</v>
      </c>
      <c r="B57" s="7" t="s">
        <v>64</v>
      </c>
      <c r="C57" s="9" t="s">
        <v>96</v>
      </c>
      <c r="D57" s="14">
        <v>0</v>
      </c>
      <c r="E57" s="14">
        <v>100000000000</v>
      </c>
      <c r="F57" s="14">
        <f t="shared" si="1"/>
        <v>-19582023949110</v>
      </c>
    </row>
    <row r="58" spans="1:6" s="3" customFormat="1" ht="21" x14ac:dyDescent="0.55000000000000004">
      <c r="A58" s="6">
        <f t="shared" si="0"/>
        <v>55</v>
      </c>
      <c r="B58" s="7" t="s">
        <v>65</v>
      </c>
      <c r="C58" s="9" t="s">
        <v>97</v>
      </c>
      <c r="D58" s="14">
        <v>0</v>
      </c>
      <c r="E58" s="14">
        <v>100000000000</v>
      </c>
      <c r="F58" s="14">
        <f t="shared" si="1"/>
        <v>-19682023949110</v>
      </c>
    </row>
  </sheetData>
  <mergeCells count="1"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35BF5-E9D0-45E8-AB3F-D0E1964E67F9}">
  <dimension ref="A2:K26"/>
  <sheetViews>
    <sheetView rightToLeft="1" topLeftCell="A22" workbookViewId="0">
      <selection activeCell="E26" sqref="E26"/>
    </sheetView>
  </sheetViews>
  <sheetFormatPr defaultRowHeight="12.75" x14ac:dyDescent="0.2"/>
  <cols>
    <col min="1" max="1" width="7" bestFit="1" customWidth="1"/>
    <col min="2" max="2" width="26.140625" bestFit="1" customWidth="1"/>
    <col min="3" max="3" width="77.140625" bestFit="1" customWidth="1"/>
    <col min="4" max="4" width="22.140625" style="8" bestFit="1" customWidth="1"/>
    <col min="5" max="5" width="22.7109375" style="12" bestFit="1" customWidth="1"/>
    <col min="6" max="6" width="24" style="12" bestFit="1" customWidth="1"/>
  </cols>
  <sheetData>
    <row r="2" spans="1:11" ht="70.5" customHeight="1" x14ac:dyDescent="0.2">
      <c r="A2" s="41" t="s">
        <v>5</v>
      </c>
      <c r="B2" s="36"/>
      <c r="C2" s="36"/>
      <c r="D2" s="36"/>
      <c r="E2" s="36"/>
      <c r="F2" s="37"/>
      <c r="K2" s="4"/>
    </row>
    <row r="3" spans="1:11" ht="27" customHeight="1" x14ac:dyDescent="0.2">
      <c r="A3" s="10" t="s">
        <v>70</v>
      </c>
      <c r="B3" s="10" t="s">
        <v>0</v>
      </c>
      <c r="C3" s="11" t="s">
        <v>1</v>
      </c>
      <c r="D3" s="13" t="s">
        <v>2</v>
      </c>
      <c r="E3" s="13" t="s">
        <v>3</v>
      </c>
      <c r="F3" s="13" t="s">
        <v>75</v>
      </c>
    </row>
    <row r="4" spans="1:11" s="3" customFormat="1" ht="61.5" customHeight="1" x14ac:dyDescent="0.55000000000000004">
      <c r="A4" s="6">
        <f t="shared" ref="A4:A26" si="0">ROW()-4</f>
        <v>0</v>
      </c>
      <c r="B4" s="7" t="s">
        <v>6</v>
      </c>
      <c r="C4" s="5" t="s">
        <v>152</v>
      </c>
      <c r="D4" s="14">
        <v>0</v>
      </c>
      <c r="E4" s="14">
        <v>61297000000</v>
      </c>
      <c r="F4" s="14">
        <f>D4-E4</f>
        <v>-61297000000</v>
      </c>
    </row>
    <row r="5" spans="1:11" s="3" customFormat="1" ht="61.5" customHeight="1" x14ac:dyDescent="0.55000000000000004">
      <c r="A5" s="6">
        <f t="shared" si="0"/>
        <v>1</v>
      </c>
      <c r="B5" s="7" t="s">
        <v>13</v>
      </c>
      <c r="C5" s="5" t="s">
        <v>86</v>
      </c>
      <c r="D5" s="14">
        <v>2358346950000</v>
      </c>
      <c r="E5" s="14">
        <v>0</v>
      </c>
      <c r="F5" s="14">
        <f>F4+D5-E5</f>
        <v>2297049950000</v>
      </c>
    </row>
    <row r="6" spans="1:11" s="2" customFormat="1" ht="61.5" customHeight="1" x14ac:dyDescent="0.55000000000000004">
      <c r="A6" s="6">
        <f t="shared" si="0"/>
        <v>2</v>
      </c>
      <c r="B6" s="7" t="s">
        <v>7</v>
      </c>
      <c r="C6" s="5" t="s">
        <v>155</v>
      </c>
      <c r="D6" s="14">
        <v>0</v>
      </c>
      <c r="E6" s="14">
        <v>50443000000</v>
      </c>
      <c r="F6" s="14">
        <f t="shared" ref="F6:F26" si="1">F5+D6-E6</f>
        <v>2246606950000</v>
      </c>
    </row>
    <row r="7" spans="1:11" s="3" customFormat="1" ht="61.5" customHeight="1" x14ac:dyDescent="0.55000000000000004">
      <c r="A7" s="6">
        <f t="shared" si="0"/>
        <v>3</v>
      </c>
      <c r="B7" s="7" t="s">
        <v>7</v>
      </c>
      <c r="C7" s="5" t="s">
        <v>87</v>
      </c>
      <c r="D7" s="14">
        <v>0</v>
      </c>
      <c r="E7" s="14">
        <v>146638000000</v>
      </c>
      <c r="F7" s="14">
        <f t="shared" si="1"/>
        <v>2099968950000</v>
      </c>
    </row>
    <row r="8" spans="1:11" s="3" customFormat="1" ht="61.5" customHeight="1" x14ac:dyDescent="0.55000000000000004">
      <c r="A8" s="6">
        <f t="shared" si="0"/>
        <v>4</v>
      </c>
      <c r="B8" s="7" t="s">
        <v>15</v>
      </c>
      <c r="C8" s="5" t="s">
        <v>153</v>
      </c>
      <c r="D8" s="14">
        <v>0</v>
      </c>
      <c r="E8" s="14">
        <v>43598200000</v>
      </c>
      <c r="F8" s="14">
        <f t="shared" si="1"/>
        <v>2056370750000</v>
      </c>
    </row>
    <row r="9" spans="1:11" s="3" customFormat="1" ht="61.5" customHeight="1" x14ac:dyDescent="0.55000000000000004">
      <c r="A9" s="6">
        <f t="shared" si="0"/>
        <v>5</v>
      </c>
      <c r="B9" s="7" t="s">
        <v>19</v>
      </c>
      <c r="C9" s="5" t="s">
        <v>20</v>
      </c>
      <c r="D9" s="14">
        <v>0</v>
      </c>
      <c r="E9" s="14">
        <v>23427164400</v>
      </c>
      <c r="F9" s="14">
        <f t="shared" si="1"/>
        <v>2032943585600</v>
      </c>
    </row>
    <row r="10" spans="1:11" s="3" customFormat="1" ht="61.5" customHeight="1" x14ac:dyDescent="0.55000000000000004">
      <c r="A10" s="6">
        <f t="shared" si="0"/>
        <v>6</v>
      </c>
      <c r="B10" s="7" t="s">
        <v>19</v>
      </c>
      <c r="C10" s="5" t="s">
        <v>21</v>
      </c>
      <c r="D10" s="14">
        <v>0</v>
      </c>
      <c r="E10" s="14">
        <v>44163320000</v>
      </c>
      <c r="F10" s="14">
        <f t="shared" si="1"/>
        <v>1988780265600</v>
      </c>
    </row>
    <row r="11" spans="1:11" s="3" customFormat="1" ht="61.5" customHeight="1" x14ac:dyDescent="0.55000000000000004">
      <c r="A11" s="6">
        <f t="shared" si="0"/>
        <v>7</v>
      </c>
      <c r="B11" s="7" t="s">
        <v>19</v>
      </c>
      <c r="C11" s="5" t="s">
        <v>22</v>
      </c>
      <c r="D11" s="14">
        <v>0</v>
      </c>
      <c r="E11" s="14">
        <v>117059924000</v>
      </c>
      <c r="F11" s="14">
        <f t="shared" si="1"/>
        <v>1871720341600</v>
      </c>
    </row>
    <row r="12" spans="1:11" s="3" customFormat="1" ht="61.5" customHeight="1" x14ac:dyDescent="0.55000000000000004">
      <c r="A12" s="6">
        <f t="shared" si="0"/>
        <v>8</v>
      </c>
      <c r="B12" s="7" t="s">
        <v>9</v>
      </c>
      <c r="C12" s="5" t="s">
        <v>88</v>
      </c>
      <c r="D12" s="14">
        <v>0</v>
      </c>
      <c r="E12" s="14">
        <v>128199000000</v>
      </c>
      <c r="F12" s="14">
        <f t="shared" si="1"/>
        <v>1743521341600</v>
      </c>
    </row>
    <row r="13" spans="1:11" s="3" customFormat="1" ht="61.5" customHeight="1" x14ac:dyDescent="0.55000000000000004">
      <c r="A13" s="6">
        <f t="shared" si="0"/>
        <v>9</v>
      </c>
      <c r="B13" s="7" t="s">
        <v>17</v>
      </c>
      <c r="C13" s="5" t="s">
        <v>18</v>
      </c>
      <c r="D13" s="14">
        <v>0</v>
      </c>
      <c r="E13" s="14">
        <v>407990559459</v>
      </c>
      <c r="F13" s="14">
        <f t="shared" si="1"/>
        <v>1335530782141</v>
      </c>
    </row>
    <row r="14" spans="1:11" s="3" customFormat="1" ht="61.5" customHeight="1" x14ac:dyDescent="0.55000000000000004">
      <c r="A14" s="6">
        <f t="shared" si="0"/>
        <v>10</v>
      </c>
      <c r="B14" s="7" t="s">
        <v>10</v>
      </c>
      <c r="C14" s="5" t="s">
        <v>89</v>
      </c>
      <c r="D14" s="14">
        <v>0</v>
      </c>
      <c r="E14" s="14">
        <v>55820000000</v>
      </c>
      <c r="F14" s="14">
        <f t="shared" si="1"/>
        <v>1279710782141</v>
      </c>
    </row>
    <row r="15" spans="1:11" s="3" customFormat="1" ht="61.5" customHeight="1" x14ac:dyDescent="0.55000000000000004">
      <c r="A15" s="6">
        <f t="shared" si="0"/>
        <v>11</v>
      </c>
      <c r="B15" s="7" t="s">
        <v>10</v>
      </c>
      <c r="C15" s="5" t="s">
        <v>66</v>
      </c>
      <c r="D15" s="14">
        <v>0</v>
      </c>
      <c r="E15" s="14">
        <v>285091674525</v>
      </c>
      <c r="F15" s="14">
        <f t="shared" si="1"/>
        <v>994619107616</v>
      </c>
    </row>
    <row r="16" spans="1:11" s="3" customFormat="1" ht="61.5" customHeight="1" x14ac:dyDescent="0.55000000000000004">
      <c r="A16" s="6">
        <f t="shared" si="0"/>
        <v>12</v>
      </c>
      <c r="B16" s="7" t="s">
        <v>67</v>
      </c>
      <c r="C16" s="5" t="s">
        <v>68</v>
      </c>
      <c r="D16" s="14">
        <v>0</v>
      </c>
      <c r="E16" s="14">
        <v>111000000000</v>
      </c>
      <c r="F16" s="14">
        <f t="shared" si="1"/>
        <v>883619107616</v>
      </c>
    </row>
    <row r="17" spans="1:6" s="3" customFormat="1" ht="61.5" customHeight="1" x14ac:dyDescent="0.55000000000000004">
      <c r="A17" s="6">
        <f t="shared" si="0"/>
        <v>13</v>
      </c>
      <c r="B17" s="7" t="s">
        <v>69</v>
      </c>
      <c r="C17" s="5" t="s">
        <v>68</v>
      </c>
      <c r="D17" s="14">
        <v>0</v>
      </c>
      <c r="E17" s="14">
        <v>6018395760</v>
      </c>
      <c r="F17" s="14">
        <f t="shared" si="1"/>
        <v>877600711856</v>
      </c>
    </row>
    <row r="18" spans="1:6" s="3" customFormat="1" ht="61.5" customHeight="1" x14ac:dyDescent="0.55000000000000004">
      <c r="A18" s="6">
        <f t="shared" si="0"/>
        <v>14</v>
      </c>
      <c r="B18" s="7" t="s">
        <v>14</v>
      </c>
      <c r="C18" s="5" t="s">
        <v>90</v>
      </c>
      <c r="D18" s="14">
        <v>0</v>
      </c>
      <c r="E18" s="14">
        <v>7629000000</v>
      </c>
      <c r="F18" s="14">
        <f t="shared" si="1"/>
        <v>869971711856</v>
      </c>
    </row>
    <row r="19" spans="1:6" s="3" customFormat="1" ht="61.5" customHeight="1" x14ac:dyDescent="0.55000000000000004">
      <c r="A19" s="6">
        <f t="shared" si="0"/>
        <v>15</v>
      </c>
      <c r="B19" s="7" t="s">
        <v>11</v>
      </c>
      <c r="C19" s="5" t="s">
        <v>91</v>
      </c>
      <c r="D19" s="14">
        <v>0</v>
      </c>
      <c r="E19" s="14">
        <v>12841667531</v>
      </c>
      <c r="F19" s="14">
        <f t="shared" si="1"/>
        <v>857130044325</v>
      </c>
    </row>
    <row r="20" spans="1:6" s="3" customFormat="1" ht="61.5" customHeight="1" x14ac:dyDescent="0.55000000000000004">
      <c r="A20" s="6">
        <f t="shared" si="0"/>
        <v>16</v>
      </c>
      <c r="B20" s="7" t="s">
        <v>11</v>
      </c>
      <c r="C20" s="5" t="s">
        <v>92</v>
      </c>
      <c r="D20" s="14">
        <v>0</v>
      </c>
      <c r="E20" s="14">
        <v>52534000000</v>
      </c>
      <c r="F20" s="14">
        <f t="shared" si="1"/>
        <v>804596044325</v>
      </c>
    </row>
    <row r="21" spans="1:6" s="3" customFormat="1" ht="61.5" customHeight="1" x14ac:dyDescent="0.55000000000000004">
      <c r="A21" s="6">
        <f t="shared" si="0"/>
        <v>17</v>
      </c>
      <c r="B21" s="7" t="s">
        <v>12</v>
      </c>
      <c r="C21" s="5" t="s">
        <v>93</v>
      </c>
      <c r="D21" s="14">
        <v>5021883896165</v>
      </c>
      <c r="E21" s="14">
        <v>0</v>
      </c>
      <c r="F21" s="14">
        <f t="shared" si="1"/>
        <v>5826479940490</v>
      </c>
    </row>
    <row r="22" spans="1:6" s="3" customFormat="1" ht="61.5" customHeight="1" x14ac:dyDescent="0.55000000000000004">
      <c r="A22" s="6">
        <f t="shared" si="0"/>
        <v>18</v>
      </c>
      <c r="B22" s="7" t="s">
        <v>12</v>
      </c>
      <c r="C22" s="5" t="s">
        <v>98</v>
      </c>
      <c r="D22" s="14">
        <v>330794100050</v>
      </c>
      <c r="E22" s="14">
        <v>0</v>
      </c>
      <c r="F22" s="14">
        <f t="shared" si="1"/>
        <v>6157274040540</v>
      </c>
    </row>
    <row r="23" spans="1:6" s="3" customFormat="1" ht="61.5" customHeight="1" x14ac:dyDescent="0.55000000000000004">
      <c r="A23" s="6">
        <f t="shared" si="0"/>
        <v>19</v>
      </c>
      <c r="B23" s="7" t="s">
        <v>12</v>
      </c>
      <c r="C23" s="5" t="s">
        <v>99</v>
      </c>
      <c r="D23" s="14">
        <v>523940228610</v>
      </c>
      <c r="E23" s="14">
        <v>0</v>
      </c>
      <c r="F23" s="14">
        <f t="shared" si="1"/>
        <v>6681214269150</v>
      </c>
    </row>
    <row r="24" spans="1:6" s="3" customFormat="1" ht="61.5" customHeight="1" x14ac:dyDescent="0.55000000000000004">
      <c r="A24" s="6">
        <f t="shared" si="0"/>
        <v>20</v>
      </c>
      <c r="B24" s="7" t="s">
        <v>12</v>
      </c>
      <c r="C24" s="5" t="s">
        <v>100</v>
      </c>
      <c r="D24" s="14">
        <v>1058666539724</v>
      </c>
      <c r="E24" s="14">
        <v>0</v>
      </c>
      <c r="F24" s="14">
        <f t="shared" si="1"/>
        <v>7739880808874</v>
      </c>
    </row>
    <row r="25" spans="1:6" s="3" customFormat="1" ht="61.5" customHeight="1" x14ac:dyDescent="0.55000000000000004">
      <c r="A25" s="6">
        <f t="shared" si="0"/>
        <v>21</v>
      </c>
      <c r="B25" s="7" t="s">
        <v>16</v>
      </c>
      <c r="C25" s="5" t="s">
        <v>154</v>
      </c>
      <c r="D25" s="14">
        <v>0</v>
      </c>
      <c r="E25" s="14">
        <v>1831000000</v>
      </c>
      <c r="F25" s="14">
        <f t="shared" si="1"/>
        <v>7738049808874</v>
      </c>
    </row>
    <row r="26" spans="1:6" s="3" customFormat="1" ht="61.5" customHeight="1" x14ac:dyDescent="0.55000000000000004">
      <c r="A26" s="6">
        <f t="shared" si="0"/>
        <v>22</v>
      </c>
      <c r="B26" s="7" t="s">
        <v>8</v>
      </c>
      <c r="C26" s="5" t="s">
        <v>94</v>
      </c>
      <c r="D26" s="14">
        <v>0</v>
      </c>
      <c r="E26" s="14">
        <v>37157000000</v>
      </c>
      <c r="F26" s="14">
        <f t="shared" si="1"/>
        <v>7700892808874</v>
      </c>
    </row>
  </sheetData>
  <autoFilter ref="A3:F3" xr:uid="{6C735BF5-E9D0-45E8-AB3F-D0E1964E67F9}">
    <sortState xmlns:xlrd2="http://schemas.microsoft.com/office/spreadsheetml/2017/richdata2" ref="A4:F41">
      <sortCondition ref="B3"/>
    </sortState>
  </autoFilter>
  <mergeCells count="1">
    <mergeCell ref="A2:F2"/>
  </mergeCells>
  <conditionalFormatting sqref="B1:B1048576">
    <cfRule type="cellIs" dxfId="1" priority="7" operator="equal">
      <formula>$B$5</formula>
    </cfRule>
    <cfRule type="cellIs" dxfId="0" priority="8" operator="equal">
      <formula>$B$4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سایر حسابهای پرداختنی</vt:lpstr>
      <vt:lpstr>جاری سهامداران</vt:lpstr>
      <vt:lpstr>سرمایه تعهد شده</vt:lpstr>
      <vt:lpstr>سرمایه ثبت شده</vt:lpstr>
      <vt:lpstr>جاری سهامداران-واریز مستقیم</vt:lpstr>
      <vt:lpstr>جاری سهامداران-واریز غیر مستقیم</vt:lpstr>
      <vt:lpstr>'جاری سهامداران'!Print_Titles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Masoud Radi</dc:creator>
  <cp:lastModifiedBy>Masoud Radi</cp:lastModifiedBy>
  <cp:lastPrinted>2025-08-16T06:09:03Z</cp:lastPrinted>
  <dcterms:created xsi:type="dcterms:W3CDTF">2025-08-13T11:22:51Z</dcterms:created>
  <dcterms:modified xsi:type="dcterms:W3CDTF">2025-08-16T11:54:27Z</dcterms:modified>
</cp:coreProperties>
</file>