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fati 1401\Factor 1401\Palayeshgah\Palayesh Adish Jonobi\"/>
    </mc:Choice>
  </mc:AlternateContent>
  <bookViews>
    <workbookView xWindow="360" yWindow="75" windowWidth="15480" windowHeight="10050"/>
  </bookViews>
  <sheets>
    <sheet name="ahwaz" sheetId="1" r:id="rId1"/>
  </sheets>
  <definedNames>
    <definedName name="_xlnm.Print_Area" localSheetId="0">ahwaz!$A$1:$AG$46</definedName>
  </definedNames>
  <calcPr calcId="162913"/>
</workbook>
</file>

<file path=xl/calcChain.xml><?xml version="1.0" encoding="utf-8"?>
<calcChain xmlns="http://schemas.openxmlformats.org/spreadsheetml/2006/main">
  <c r="H34" i="1" l="1"/>
  <c r="S34" i="1" s="1"/>
  <c r="U34" i="1" s="1"/>
  <c r="H35" i="1"/>
  <c r="S35" i="1" s="1"/>
  <c r="U35" i="1" s="1"/>
  <c r="V34" i="1" l="1"/>
  <c r="W34" i="1" s="1"/>
  <c r="AA34" i="1" s="1"/>
  <c r="V35" i="1"/>
  <c r="W35" i="1" s="1"/>
  <c r="AA35" i="1" s="1"/>
  <c r="H30" i="1" l="1"/>
  <c r="H31" i="1"/>
  <c r="H32" i="1"/>
  <c r="H33" i="1"/>
  <c r="S31" i="1" l="1"/>
  <c r="V31" i="1" s="1"/>
  <c r="S33" i="1"/>
  <c r="S32" i="1"/>
  <c r="S30" i="1"/>
  <c r="H28" i="1"/>
  <c r="H29" i="1"/>
  <c r="U31" i="1" l="1"/>
  <c r="W31" i="1" s="1"/>
  <c r="AA31" i="1" s="1"/>
  <c r="U33" i="1"/>
  <c r="V33" i="1"/>
  <c r="U32" i="1"/>
  <c r="V32" i="1"/>
  <c r="U30" i="1"/>
  <c r="V30" i="1"/>
  <c r="S29" i="1"/>
  <c r="V29" i="1" s="1"/>
  <c r="S28" i="1"/>
  <c r="V28" i="1" s="1"/>
  <c r="U29" i="1"/>
  <c r="H27" i="1"/>
  <c r="D36" i="1"/>
  <c r="W32" i="1" l="1"/>
  <c r="AA32" i="1" s="1"/>
  <c r="W33" i="1"/>
  <c r="AA33" i="1" s="1"/>
  <c r="W30" i="1"/>
  <c r="AA30" i="1" s="1"/>
  <c r="U28" i="1"/>
  <c r="W28" i="1" s="1"/>
  <c r="AA28" i="1" s="1"/>
  <c r="W29" i="1"/>
  <c r="AA29" i="1" s="1"/>
  <c r="S27" i="1"/>
  <c r="U27" i="1" s="1"/>
  <c r="V37" i="1"/>
  <c r="U37" i="1"/>
  <c r="S38" i="1"/>
  <c r="V38" i="1" s="1"/>
  <c r="V27" i="1" l="1"/>
  <c r="W27" i="1" s="1"/>
  <c r="AA27" i="1" s="1"/>
  <c r="U38" i="1"/>
  <c r="W38" i="1" s="1"/>
  <c r="AA38" i="1" s="1"/>
  <c r="H26" i="1" l="1"/>
  <c r="H36" i="1" l="1"/>
  <c r="H39" i="1" s="1"/>
  <c r="O36" i="1"/>
  <c r="O39" i="1" s="1"/>
  <c r="W37" i="1"/>
  <c r="AA37" i="1" s="1"/>
  <c r="S26" i="1" l="1"/>
  <c r="V26" i="1" s="1"/>
  <c r="S36" i="1"/>
  <c r="U26" i="1" l="1"/>
  <c r="W26" i="1" s="1"/>
  <c r="U36" i="1"/>
  <c r="U39" i="1" s="1"/>
  <c r="V36" i="1"/>
  <c r="V39" i="1" s="1"/>
  <c r="S39" i="1"/>
  <c r="W36" i="1" l="1"/>
  <c r="AA36" i="1" s="1"/>
  <c r="AA26" i="1"/>
  <c r="W39" i="1" l="1"/>
  <c r="AA40" i="1" s="1"/>
  <c r="AA39" i="1"/>
</calcChain>
</file>

<file path=xl/sharedStrings.xml><?xml version="1.0" encoding="utf-8"?>
<sst xmlns="http://schemas.openxmlformats.org/spreadsheetml/2006/main" count="100" uniqueCount="87">
  <si>
    <t>شماره سریال :</t>
  </si>
  <si>
    <t>مشخصات فروشنده</t>
  </si>
  <si>
    <t>نام شخص حقیقی/حقوقی:</t>
  </si>
  <si>
    <t>شماره اقتصادی:</t>
  </si>
  <si>
    <t>شماره ثبت/ شماره ملی:</t>
  </si>
  <si>
    <t xml:space="preserve">نشانی کامل : استان :  </t>
  </si>
  <si>
    <t>خوزستان</t>
  </si>
  <si>
    <t>شهرستان:</t>
  </si>
  <si>
    <t>اهواز</t>
  </si>
  <si>
    <t>کد پستی 10 رقمی:</t>
  </si>
  <si>
    <t>شهر:</t>
  </si>
  <si>
    <t>نشانی:</t>
  </si>
  <si>
    <t>شماره تلفن / نمابر :</t>
  </si>
  <si>
    <t>مشخصات خریدار</t>
  </si>
  <si>
    <t>ردیف</t>
  </si>
  <si>
    <t>کد کالا</t>
  </si>
  <si>
    <t>شرح کالا یا خدمات</t>
  </si>
  <si>
    <t>تعداد مقدار</t>
  </si>
  <si>
    <t>واحد اندازه گیری</t>
  </si>
  <si>
    <t>مبلغ تخفیف</t>
  </si>
  <si>
    <t xml:space="preserve">نحوه محاسبه بر اساس شماره ستون </t>
  </si>
  <si>
    <t>(6*4)</t>
  </si>
  <si>
    <t>(7-8)</t>
  </si>
  <si>
    <t>(9+10)</t>
  </si>
  <si>
    <t>شرایط و نحوه فروش:</t>
  </si>
  <si>
    <t>نقدی</t>
  </si>
  <si>
    <t>غیر نقدی</t>
  </si>
  <si>
    <t>توضیحات:</t>
  </si>
  <si>
    <t>تهران</t>
  </si>
  <si>
    <t xml:space="preserve">مبلغ کل پس از تخفیف </t>
  </si>
  <si>
    <t>جمع مالیات و عوارض</t>
  </si>
  <si>
    <t xml:space="preserve">جمع مبلغ کل بعلاوه جمع مالیات و عوارض </t>
  </si>
  <si>
    <t xml:space="preserve">               
</t>
  </si>
  <si>
    <t>شرکت صنایع واشر سازی بهتا</t>
  </si>
  <si>
    <t xml:space="preserve">مالیات </t>
  </si>
  <si>
    <t>عوارض</t>
  </si>
  <si>
    <t>شماره درخواست:</t>
  </si>
  <si>
    <t xml:space="preserve">        شناسه ملی:</t>
  </si>
  <si>
    <t>مالیات و عوارض</t>
  </si>
  <si>
    <t>هزینه حمل</t>
  </si>
  <si>
    <t>مبلغ قابل پرداخت</t>
  </si>
  <si>
    <t>(مجموع نرخ مالیات و عوارض )</t>
  </si>
  <si>
    <t xml:space="preserve">مبلغ کل       </t>
  </si>
  <si>
    <t>صورتحساب فروش کالا و خدمات</t>
  </si>
  <si>
    <t>هزینه بسته بندی</t>
  </si>
  <si>
    <t>%6</t>
  </si>
  <si>
    <t>%3</t>
  </si>
  <si>
    <t>لطفا مبلغ فوق را به شماره حساب ذیل واریز نمایید:</t>
  </si>
  <si>
    <r>
      <t xml:space="preserve">بانک اقتصاد نوین </t>
    </r>
    <r>
      <rPr>
        <b/>
        <sz val="16"/>
        <color theme="1"/>
        <rFont val="Roya"/>
        <charset val="178"/>
      </rPr>
      <t>،</t>
    </r>
    <r>
      <rPr>
        <b/>
        <sz val="16"/>
        <color theme="1"/>
        <rFont val="Times New Roman"/>
        <family val="1"/>
      </rPr>
      <t xml:space="preserve">شعبه پاسداران تهران </t>
    </r>
    <r>
      <rPr>
        <b/>
        <sz val="16"/>
        <color theme="1"/>
        <rFont val="Roya"/>
        <charset val="178"/>
      </rPr>
      <t>،</t>
    </r>
    <r>
      <rPr>
        <b/>
        <sz val="16"/>
        <color theme="1"/>
        <rFont val="Times New Roman"/>
        <family val="1"/>
      </rPr>
      <t xml:space="preserve"> کد شعبه 105</t>
    </r>
    <r>
      <rPr>
        <b/>
        <sz val="16"/>
        <color theme="1"/>
        <rFont val="Roya"/>
        <charset val="178"/>
      </rPr>
      <t>،</t>
    </r>
    <r>
      <rPr>
        <b/>
        <sz val="16"/>
        <color theme="1"/>
        <rFont val="Times New Roman"/>
        <family val="1"/>
      </rPr>
      <t xml:space="preserve"> شماره حساب 1-4656295-850-105</t>
    </r>
  </si>
  <si>
    <t>بنام شرکت صنایع واشرسازی بهتا     شماره شبا:IR540550010585004656295001</t>
  </si>
  <si>
    <t xml:space="preserve">مبلغ کل </t>
  </si>
  <si>
    <t xml:space="preserve">        پکینگ لیست :</t>
  </si>
  <si>
    <t xml:space="preserve">                  تاریخ :</t>
  </si>
  <si>
    <t>مجوز خروج :</t>
  </si>
  <si>
    <t xml:space="preserve">FR064/07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</si>
  <si>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</si>
  <si>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مهشید رفعتی نصر</t>
  </si>
  <si>
    <t xml:space="preserve">ابتدای اتوبان اهواز ماهشهر،شهرک صنعتی اهواز 3، خیابان سازندگی ، فرعی چهارم                                 </t>
  </si>
  <si>
    <t>06132907091-7</t>
  </si>
  <si>
    <t xml:space="preserve">                                        جمع کل          </t>
  </si>
  <si>
    <t>امورمالی فروشنده</t>
  </si>
  <si>
    <t>تحویل گیرنده</t>
  </si>
  <si>
    <t xml:space="preserve">   خریدار</t>
  </si>
  <si>
    <t xml:space="preserve">لطفا کپی فاکتور توسط خریدار مهر و امضا شده و برای فروشنده ( بهتا ) ارسال گردد . </t>
  </si>
  <si>
    <t>شرکت پالایش میعانات گازی آدیش جنوبی</t>
  </si>
  <si>
    <t>021-26217928</t>
  </si>
  <si>
    <t>تهران - خ ولیعصر - بالاتر از جام جم - کوچه کرانه - پلاک 44</t>
  </si>
  <si>
    <t>Spiral Wound Gasket 8" CL 150</t>
  </si>
  <si>
    <t>Spiral Wound Gasket 6" CL 150</t>
  </si>
  <si>
    <t>Spiral Wound Gasket 16" CL 150</t>
  </si>
  <si>
    <t>Flat Gasket 3" CL 150 , THK : 3 mm</t>
  </si>
  <si>
    <t>Flat Gasket 4" CL 150 , THK : 3 mm</t>
  </si>
  <si>
    <t>Flat Gasket 6" CL 150 , THK : 3 mm</t>
  </si>
  <si>
    <t>Flat Gasket 1" CL 150 , THK : 3 mm</t>
  </si>
  <si>
    <t>Flat Gasket 2" CL 150 , THK : 3 mm</t>
  </si>
  <si>
    <t>Spiral Wound Gasket 36" CL 150</t>
  </si>
  <si>
    <t>Spiral Wound Gasket 12" CL 150</t>
  </si>
  <si>
    <t>مبلغ واحد ( یورو )</t>
  </si>
  <si>
    <t>1401/06/07</t>
  </si>
  <si>
    <t>401/265</t>
  </si>
  <si>
    <t>9040</t>
  </si>
  <si>
    <t>342</t>
  </si>
  <si>
    <t>MTO-0007</t>
  </si>
  <si>
    <t>8541136020</t>
  </si>
  <si>
    <t>8541106020</t>
  </si>
  <si>
    <t>8541108020</t>
  </si>
  <si>
    <t xml:space="preserve">مبلغ قابل پرداخت : دو هزار و یکصد و بیست و چهار یورو و نود و هفت سنت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</si>
</sst>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_-* #,##0.00\-;_-* &quot;-&quot;??_-;_-@_-"/>
  </numFmts>
  <fonts count="1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Roya"/>
      <charset val="178"/>
    </font>
    <font>
      <b/>
      <sz val="16"/>
      <color indexed="8"/>
      <name val="Times New Roman"/>
      <family val="1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Sepehr"/>
      <charset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4" xfId="0" applyFont="1" applyBorder="1"/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15" xfId="0" applyFont="1" applyBorder="1" applyAlignment="1">
      <alignment vertical="top"/>
    </xf>
    <xf numFmtId="3" fontId="7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/>
    </xf>
    <xf numFmtId="0" fontId="4" fillId="0" borderId="46" xfId="0" applyFont="1" applyBorder="1"/>
    <xf numFmtId="0" fontId="4" fillId="0" borderId="29" xfId="0" applyFont="1" applyBorder="1"/>
    <xf numFmtId="0" fontId="5" fillId="0" borderId="29" xfId="0" applyFont="1" applyBorder="1" applyAlignment="1">
      <alignment vertical="center"/>
    </xf>
    <xf numFmtId="0" fontId="4" fillId="0" borderId="30" xfId="0" applyFont="1" applyBorder="1"/>
    <xf numFmtId="0" fontId="4" fillId="0" borderId="10" xfId="0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/>
    <xf numFmtId="3" fontId="4" fillId="4" borderId="15" xfId="0" applyNumberFormat="1" applyFont="1" applyFill="1" applyBorder="1" applyAlignment="1">
      <alignment horizontal="center"/>
    </xf>
    <xf numFmtId="3" fontId="12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3" fontId="12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Border="1" applyAlignment="1"/>
    <xf numFmtId="0" fontId="13" fillId="0" borderId="0" xfId="0" applyFont="1" applyBorder="1"/>
    <xf numFmtId="0" fontId="7" fillId="0" borderId="2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1" fontId="12" fillId="0" borderId="2" xfId="0" applyNumberFormat="1" applyFont="1" applyBorder="1" applyAlignment="1" applyProtection="1">
      <alignment vertical="center" wrapText="1" shrinkToFit="1"/>
      <protection locked="0"/>
    </xf>
    <xf numFmtId="1" fontId="12" fillId="0" borderId="3" xfId="0" applyNumberFormat="1" applyFont="1" applyBorder="1" applyAlignment="1" applyProtection="1">
      <alignment vertical="center" wrapText="1" shrinkToFit="1"/>
      <protection locked="0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12" xfId="0" applyFont="1" applyBorder="1"/>
    <xf numFmtId="0" fontId="13" fillId="0" borderId="14" xfId="0" applyFont="1" applyBorder="1"/>
    <xf numFmtId="0" fontId="7" fillId="0" borderId="11" xfId="0" applyFont="1" applyBorder="1"/>
    <xf numFmtId="0" fontId="13" fillId="0" borderId="13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1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7" fillId="0" borderId="37" xfId="0" applyFont="1" applyBorder="1"/>
    <xf numFmtId="0" fontId="13" fillId="0" borderId="0" xfId="0" applyFont="1" applyBorder="1" applyAlignment="1">
      <alignment horizontal="center"/>
    </xf>
    <xf numFmtId="0" fontId="7" fillId="0" borderId="0" xfId="0" applyFont="1" applyBorder="1"/>
    <xf numFmtId="0" fontId="13" fillId="0" borderId="37" xfId="0" applyFont="1" applyBorder="1" applyAlignment="1">
      <alignment horizontal="right"/>
    </xf>
    <xf numFmtId="0" fontId="13" fillId="0" borderId="10" xfId="0" applyFont="1" applyBorder="1" applyAlignment="1">
      <alignment vertical="center"/>
    </xf>
    <xf numFmtId="0" fontId="7" fillId="0" borderId="32" xfId="0" applyFont="1" applyBorder="1"/>
    <xf numFmtId="0" fontId="7" fillId="0" borderId="36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37" xfId="0" applyFont="1" applyBorder="1" applyAlignment="1">
      <alignment horizontal="right"/>
    </xf>
    <xf numFmtId="0" fontId="13" fillId="0" borderId="10" xfId="0" applyFont="1" applyBorder="1" applyAlignment="1">
      <alignment horizontal="left" vertical="center"/>
    </xf>
    <xf numFmtId="3" fontId="12" fillId="0" borderId="12" xfId="0" applyNumberFormat="1" applyFont="1" applyBorder="1" applyAlignment="1" applyProtection="1">
      <alignment horizontal="center" vertical="center" shrinkToFit="1"/>
      <protection locked="0"/>
    </xf>
    <xf numFmtId="3" fontId="12" fillId="0" borderId="12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47" xfId="0" applyNumberFormat="1" applyFont="1" applyBorder="1" applyAlignment="1">
      <alignment horizontal="center" vertical="center" wrapText="1" readingOrder="2"/>
    </xf>
    <xf numFmtId="0" fontId="18" fillId="0" borderId="47" xfId="0" applyFont="1" applyBorder="1" applyAlignment="1">
      <alignment horizontal="center" vertical="center" wrapText="1" readingOrder="2"/>
    </xf>
    <xf numFmtId="0" fontId="18" fillId="0" borderId="48" xfId="0" applyFont="1" applyBorder="1" applyAlignment="1">
      <alignment horizontal="center" vertical="center" wrapText="1" readingOrder="2"/>
    </xf>
    <xf numFmtId="4" fontId="12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4" fontId="10" fillId="0" borderId="12" xfId="0" applyNumberFormat="1" applyFont="1" applyBorder="1" applyAlignment="1">
      <alignment horizontal="center" vertical="center"/>
    </xf>
    <xf numFmtId="4" fontId="12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4" fontId="6" fillId="0" borderId="12" xfId="0" applyNumberFormat="1" applyFont="1" applyBorder="1" applyAlignment="1">
      <alignment horizontal="center" vertical="center"/>
    </xf>
    <xf numFmtId="4" fontId="15" fillId="3" borderId="44" xfId="1" applyNumberFormat="1" applyFont="1" applyFill="1" applyBorder="1" applyAlignment="1">
      <alignment horizontal="center" vertical="center"/>
    </xf>
    <xf numFmtId="4" fontId="9" fillId="3" borderId="40" xfId="1" applyNumberFormat="1" applyFont="1" applyFill="1" applyBorder="1" applyAlignment="1">
      <alignment horizontal="center" vertical="center"/>
    </xf>
    <xf numFmtId="4" fontId="10" fillId="0" borderId="12" xfId="1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3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7" fillId="0" borderId="11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3" fontId="10" fillId="4" borderId="25" xfId="0" applyNumberFormat="1" applyFont="1" applyFill="1" applyBorder="1" applyAlignment="1">
      <alignment horizontal="center"/>
    </xf>
    <xf numFmtId="3" fontId="10" fillId="4" borderId="12" xfId="0" applyNumberFormat="1" applyFont="1" applyFill="1" applyBorder="1" applyAlignment="1">
      <alignment horizont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34" xfId="0" applyNumberFormat="1" applyFont="1" applyFill="1" applyBorder="1" applyAlignment="1">
      <alignment horizontal="center" vertical="center"/>
    </xf>
    <xf numFmtId="3" fontId="10" fillId="4" borderId="35" xfId="0" applyNumberFormat="1" applyFont="1" applyFill="1" applyBorder="1" applyAlignment="1">
      <alignment horizontal="center" vertical="center"/>
    </xf>
    <xf numFmtId="4" fontId="6" fillId="3" borderId="12" xfId="1" applyNumberFormat="1" applyFont="1" applyFill="1" applyBorder="1" applyAlignment="1">
      <alignment horizontal="center" vertical="center"/>
    </xf>
    <xf numFmtId="4" fontId="15" fillId="3" borderId="12" xfId="1" applyNumberFormat="1" applyFont="1" applyFill="1" applyBorder="1" applyAlignment="1">
      <alignment horizontal="center" vertical="center"/>
    </xf>
    <xf numFmtId="4" fontId="7" fillId="3" borderId="33" xfId="1" applyNumberFormat="1" applyFont="1" applyFill="1" applyBorder="1" applyAlignment="1">
      <alignment horizontal="center" vertical="center"/>
    </xf>
    <xf numFmtId="4" fontId="7" fillId="3" borderId="34" xfId="1" applyNumberFormat="1" applyFont="1" applyFill="1" applyBorder="1" applyAlignment="1">
      <alignment horizontal="center" vertical="center"/>
    </xf>
    <xf numFmtId="4" fontId="7" fillId="3" borderId="38" xfId="1" applyNumberFormat="1" applyFont="1" applyFill="1" applyBorder="1" applyAlignment="1">
      <alignment horizontal="center" vertical="center"/>
    </xf>
    <xf numFmtId="4" fontId="4" fillId="3" borderId="39" xfId="1" applyNumberFormat="1" applyFont="1" applyFill="1" applyBorder="1" applyAlignment="1">
      <alignment horizontal="center" vertical="center"/>
    </xf>
    <xf numFmtId="4" fontId="4" fillId="3" borderId="34" xfId="1" applyNumberFormat="1" applyFont="1" applyFill="1" applyBorder="1" applyAlignment="1">
      <alignment horizontal="center" vertical="center"/>
    </xf>
    <xf numFmtId="4" fontId="4" fillId="3" borderId="38" xfId="1" applyNumberFormat="1" applyFont="1" applyFill="1" applyBorder="1" applyAlignment="1">
      <alignment horizontal="center" vertical="center"/>
    </xf>
    <xf numFmtId="4" fontId="9" fillId="3" borderId="39" xfId="1" applyNumberFormat="1" applyFont="1" applyFill="1" applyBorder="1" applyAlignment="1">
      <alignment horizontal="center" vertical="center"/>
    </xf>
    <xf numFmtId="4" fontId="9" fillId="3" borderId="38" xfId="1" applyNumberFormat="1" applyFont="1" applyFill="1" applyBorder="1" applyAlignment="1">
      <alignment horizontal="center" vertical="center"/>
    </xf>
    <xf numFmtId="3" fontId="10" fillId="4" borderId="16" xfId="0" applyNumberFormat="1" applyFont="1" applyFill="1" applyBorder="1" applyAlignment="1">
      <alignment horizontal="center"/>
    </xf>
    <xf numFmtId="3" fontId="5" fillId="4" borderId="16" xfId="0" applyNumberFormat="1" applyFont="1" applyFill="1" applyBorder="1" applyAlignment="1">
      <alignment horizontal="center"/>
    </xf>
    <xf numFmtId="4" fontId="6" fillId="3" borderId="43" xfId="1" applyNumberFormat="1" applyFont="1" applyFill="1" applyBorder="1" applyAlignment="1">
      <alignment horizontal="center" vertical="center"/>
    </xf>
    <xf numFmtId="4" fontId="6" fillId="3" borderId="44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 vertical="center"/>
    </xf>
    <xf numFmtId="0" fontId="10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top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" fontId="12" fillId="0" borderId="1" xfId="0" applyNumberFormat="1" applyFont="1" applyBorder="1" applyAlignment="1" applyProtection="1">
      <alignment horizontal="center" vertical="center" wrapText="1" shrinkToFit="1"/>
      <protection locked="0"/>
    </xf>
    <xf numFmtId="1" fontId="12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7" fillId="0" borderId="8" xfId="0" applyFont="1" applyBorder="1" applyAlignment="1">
      <alignment horizontal="right" vertical="center" readingOrder="2"/>
    </xf>
    <xf numFmtId="0" fontId="7" fillId="0" borderId="9" xfId="0" applyFont="1" applyBorder="1" applyAlignment="1">
      <alignment horizontal="right" vertical="center" readingOrder="2"/>
    </xf>
    <xf numFmtId="0" fontId="7" fillId="0" borderId="2" xfId="0" applyFont="1" applyBorder="1" applyAlignment="1">
      <alignment horizontal="right" vertical="center" wrapText="1"/>
    </xf>
    <xf numFmtId="0" fontId="7" fillId="0" borderId="28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7" fillId="0" borderId="2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" fontId="16" fillId="3" borderId="39" xfId="1" applyNumberFormat="1" applyFont="1" applyFill="1" applyBorder="1" applyAlignment="1">
      <alignment horizontal="center" vertical="center"/>
    </xf>
    <xf numFmtId="4" fontId="16" fillId="3" borderId="34" xfId="1" applyNumberFormat="1" applyFont="1" applyFill="1" applyBorder="1" applyAlignment="1">
      <alignment horizontal="center" vertical="center"/>
    </xf>
    <xf numFmtId="4" fontId="16" fillId="3" borderId="35" xfId="1" applyNumberFormat="1" applyFont="1" applyFill="1" applyBorder="1" applyAlignment="1">
      <alignment horizontal="center" vertical="center"/>
    </xf>
    <xf numFmtId="4" fontId="6" fillId="3" borderId="31" xfId="1" applyNumberFormat="1" applyFont="1" applyFill="1" applyBorder="1" applyAlignment="1">
      <alignment horizontal="center" vertical="center"/>
    </xf>
    <xf numFmtId="4" fontId="15" fillId="3" borderId="44" xfId="1" applyNumberFormat="1" applyFont="1" applyFill="1" applyBorder="1" applyAlignment="1">
      <alignment horizontal="center" vertical="center"/>
    </xf>
    <xf numFmtId="4" fontId="3" fillId="3" borderId="39" xfId="1" applyNumberFormat="1" applyFont="1" applyFill="1" applyBorder="1" applyAlignment="1">
      <alignment horizontal="center" vertical="center"/>
    </xf>
    <xf numFmtId="4" fontId="3" fillId="3" borderId="34" xfId="1" applyNumberFormat="1" applyFont="1" applyFill="1" applyBorder="1" applyAlignment="1">
      <alignment horizontal="center" vertical="center"/>
    </xf>
    <xf numFmtId="4" fontId="3" fillId="3" borderId="38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6" fillId="3" borderId="45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24</xdr:row>
      <xdr:rowOff>47626</xdr:rowOff>
    </xdr:from>
    <xdr:to>
      <xdr:col>4</xdr:col>
      <xdr:colOff>352425</xdr:colOff>
      <xdr:row>24</xdr:row>
      <xdr:rowOff>171450</xdr:rowOff>
    </xdr:to>
    <xdr:sp macro="" textlink="">
      <xdr:nvSpPr>
        <xdr:cNvPr id="2" name="Left Arrow 1"/>
        <xdr:cNvSpPr/>
      </xdr:nvSpPr>
      <xdr:spPr>
        <a:xfrm>
          <a:off x="9818322375" y="4895851"/>
          <a:ext cx="390525" cy="123824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1" anchor="ctr"/>
        <a:lstStyle/>
        <a:p>
          <a:pPr algn="r" rtl="1"/>
          <a:endParaRPr lang="en-US"/>
        </a:p>
      </xdr:txBody>
    </xdr:sp>
    <xdr:clientData/>
  </xdr:twoCellAnchor>
  <xdr:twoCellAnchor>
    <xdr:from>
      <xdr:col>3</xdr:col>
      <xdr:colOff>28575</xdr:colOff>
      <xdr:row>40</xdr:row>
      <xdr:rowOff>38100</xdr:rowOff>
    </xdr:from>
    <xdr:to>
      <xdr:col>3</xdr:col>
      <xdr:colOff>247650</xdr:colOff>
      <xdr:row>40</xdr:row>
      <xdr:rowOff>228600</xdr:rowOff>
    </xdr:to>
    <xdr:sp macro="" textlink="">
      <xdr:nvSpPr>
        <xdr:cNvPr id="3" name="Rounded Rectangle 2"/>
        <xdr:cNvSpPr/>
      </xdr:nvSpPr>
      <xdr:spPr>
        <a:xfrm>
          <a:off x="9818903400" y="8420100"/>
          <a:ext cx="219075" cy="19050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1" anchor="ctr"/>
        <a:lstStyle/>
        <a:p>
          <a:pPr algn="r" rtl="1"/>
          <a:endParaRPr lang="en-US"/>
        </a:p>
      </xdr:txBody>
    </xdr:sp>
    <xdr:clientData/>
  </xdr:twoCellAnchor>
  <xdr:twoCellAnchor>
    <xdr:from>
      <xdr:col>6</xdr:col>
      <xdr:colOff>142875</xdr:colOff>
      <xdr:row>40</xdr:row>
      <xdr:rowOff>38100</xdr:rowOff>
    </xdr:from>
    <xdr:to>
      <xdr:col>6</xdr:col>
      <xdr:colOff>342900</xdr:colOff>
      <xdr:row>40</xdr:row>
      <xdr:rowOff>257175</xdr:rowOff>
    </xdr:to>
    <xdr:sp macro="" textlink="">
      <xdr:nvSpPr>
        <xdr:cNvPr id="4" name="Rounded Rectangle 3"/>
        <xdr:cNvSpPr/>
      </xdr:nvSpPr>
      <xdr:spPr>
        <a:xfrm>
          <a:off x="11220373800" y="12201525"/>
          <a:ext cx="200025" cy="21907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rtlCol="1" anchor="ctr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495300</xdr:colOff>
      <xdr:row>8</xdr:row>
      <xdr:rowOff>0</xdr:rowOff>
    </xdr:from>
    <xdr:to>
      <xdr:col>20</xdr:col>
      <xdr:colOff>933449</xdr:colOff>
      <xdr:row>9</xdr:row>
      <xdr:rowOff>38100</xdr:rowOff>
    </xdr:to>
    <xdr:cxnSp macro="">
      <xdr:nvCxnSpPr>
        <xdr:cNvPr id="7" name="Straight Connector 6"/>
        <xdr:cNvCxnSpPr/>
      </xdr:nvCxnSpPr>
      <xdr:spPr>
        <a:xfrm flipH="1">
          <a:off x="9815588701" y="1285875"/>
          <a:ext cx="438149" cy="3429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533400</xdr:colOff>
      <xdr:row>16</xdr:row>
      <xdr:rowOff>38100</xdr:rowOff>
    </xdr:from>
    <xdr:to>
      <xdr:col>20</xdr:col>
      <xdr:colOff>914398</xdr:colOff>
      <xdr:row>17</xdr:row>
      <xdr:rowOff>28575</xdr:rowOff>
    </xdr:to>
    <xdr:cxnSp macro="">
      <xdr:nvCxnSpPr>
        <xdr:cNvPr id="6" name="Straight Connector 5"/>
        <xdr:cNvCxnSpPr/>
      </xdr:nvCxnSpPr>
      <xdr:spPr>
        <a:xfrm flipH="1">
          <a:off x="9815607752" y="2857500"/>
          <a:ext cx="380998" cy="3143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171450</xdr:colOff>
      <xdr:row>0</xdr:row>
      <xdr:rowOff>47625</xdr:rowOff>
    </xdr:from>
    <xdr:to>
      <xdr:col>2</xdr:col>
      <xdr:colOff>666750</xdr:colOff>
      <xdr:row>2</xdr:row>
      <xdr:rowOff>47625</xdr:rowOff>
    </xdr:to>
    <xdr:pic>
      <xdr:nvPicPr>
        <xdr:cNvPr id="8" name="Picture 7" descr="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0379775" y="47625"/>
          <a:ext cx="495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57150</xdr:rowOff>
    </xdr:from>
    <xdr:to>
      <xdr:col>2</xdr:col>
      <xdr:colOff>142875</xdr:colOff>
      <xdr:row>6</xdr:row>
      <xdr:rowOff>66675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9821122725" y="676275"/>
          <a:ext cx="542925" cy="276225"/>
        </a:xfrm>
        <a:prstGeom prst="rect">
          <a:avLst/>
        </a:prstGeom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r" rtl="1"/>
          <a:endParaRPr lang="en-US"/>
        </a:p>
      </xdr:txBody>
    </xdr:sp>
    <xdr:clientData/>
  </xdr:twoCellAnchor>
  <xdr:twoCellAnchor>
    <xdr:from>
      <xdr:col>2</xdr:col>
      <xdr:colOff>0</xdr:colOff>
      <xdr:row>4</xdr:row>
      <xdr:rowOff>28575</xdr:rowOff>
    </xdr:from>
    <xdr:to>
      <xdr:col>2</xdr:col>
      <xdr:colOff>904875</xdr:colOff>
      <xdr:row>4</xdr:row>
      <xdr:rowOff>200025</xdr:rowOff>
    </xdr:to>
    <xdr:sp macro="" textlink="">
      <xdr:nvSpPr>
        <xdr:cNvPr id="11" name="WordArt 2"/>
        <xdr:cNvSpPr>
          <a:spLocks noChangeArrowheads="1" noChangeShapeType="1" noTextEdit="1"/>
        </xdr:cNvSpPr>
      </xdr:nvSpPr>
      <xdr:spPr bwMode="auto">
        <a:xfrm>
          <a:off x="9820360725" y="647700"/>
          <a:ext cx="904875" cy="171450"/>
        </a:xfrm>
        <a:prstGeom prst="rect">
          <a:avLst/>
        </a:prstGeom>
      </xdr:spPr>
      <xdr:txBody>
        <a:bodyPr wrap="none" fromWordArt="1">
          <a:prstTxWarp prst="textArchUp">
            <a:avLst>
              <a:gd name="adj" fmla="val 10800000"/>
            </a:avLst>
          </a:prstTxWarp>
        </a:bodyPr>
        <a:lstStyle/>
        <a:p>
          <a:pPr algn="ctr" rtl="1"/>
          <a:r>
            <a:rPr lang="fa-IR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 شرکت صنایع واشر سازی بهتا</a:t>
          </a:r>
          <a:endParaRPr lang="en-US" sz="1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rightToLeft="1" tabSelected="1" view="pageBreakPreview" zoomScale="80" zoomScaleSheetLayoutView="80" workbookViewId="0">
      <selection activeCell="C43" sqref="C43:G43"/>
    </sheetView>
  </sheetViews>
  <sheetFormatPr defaultColWidth="9" defaultRowHeight="18" x14ac:dyDescent="0.45"/>
  <cols>
    <col min="1" max="1" width="7.625" style="1" customWidth="1"/>
    <col min="2" max="2" width="16.5" style="1" customWidth="1"/>
    <col min="3" max="3" width="45.5" style="1" customWidth="1"/>
    <col min="4" max="4" width="8.125" style="1" customWidth="1"/>
    <col min="5" max="5" width="4.375" style="1" customWidth="1"/>
    <col min="6" max="6" width="5.125" style="1" customWidth="1"/>
    <col min="7" max="7" width="15" style="1" customWidth="1"/>
    <col min="8" max="14" width="2.625" style="1" customWidth="1"/>
    <col min="15" max="18" width="3.5" style="1" customWidth="1"/>
    <col min="19" max="19" width="2.625" style="1" customWidth="1"/>
    <col min="20" max="20" width="13.625" style="1" customWidth="1"/>
    <col min="21" max="21" width="13.875" style="1" customWidth="1"/>
    <col min="22" max="22" width="15" style="1" customWidth="1"/>
    <col min="23" max="23" width="3.125" style="1" customWidth="1"/>
    <col min="24" max="25" width="1.875" style="1" customWidth="1"/>
    <col min="26" max="26" width="8.625" style="1" customWidth="1"/>
    <col min="27" max="27" width="2.625" style="1" customWidth="1"/>
    <col min="28" max="28" width="3" style="1" customWidth="1"/>
    <col min="29" max="29" width="2.5" style="1" customWidth="1"/>
    <col min="30" max="30" width="1.875" style="1" customWidth="1"/>
    <col min="31" max="32" width="2.625" style="1" customWidth="1"/>
    <col min="33" max="33" width="4.375" style="1" customWidth="1"/>
    <col min="34" max="16384" width="9" style="1"/>
  </cols>
  <sheetData>
    <row r="1" spans="1:33" ht="27.75" customHeight="1" thickBot="1" x14ac:dyDescent="0.5">
      <c r="A1" s="16"/>
      <c r="B1" s="136"/>
      <c r="C1" s="136"/>
      <c r="D1" s="17"/>
      <c r="E1" s="18"/>
      <c r="F1" s="127" t="s">
        <v>43</v>
      </c>
      <c r="G1" s="127"/>
      <c r="H1" s="127"/>
      <c r="I1" s="127"/>
      <c r="J1" s="127"/>
      <c r="K1" s="127"/>
      <c r="L1" s="127"/>
      <c r="M1" s="127"/>
      <c r="N1" s="127"/>
      <c r="O1" s="127"/>
      <c r="P1" s="18"/>
      <c r="Q1" s="18"/>
      <c r="R1" s="18"/>
      <c r="S1" s="18"/>
      <c r="T1" s="17"/>
      <c r="U1" s="31" t="s">
        <v>0</v>
      </c>
      <c r="V1" s="152" t="s">
        <v>79</v>
      </c>
      <c r="W1" s="153"/>
      <c r="X1" s="154" t="s">
        <v>52</v>
      </c>
      <c r="Y1" s="155"/>
      <c r="Z1" s="155"/>
      <c r="AA1" s="145" t="s">
        <v>78</v>
      </c>
      <c r="AB1" s="146"/>
      <c r="AC1" s="146"/>
      <c r="AD1" s="146"/>
      <c r="AE1" s="146"/>
      <c r="AF1" s="147"/>
      <c r="AG1" s="19"/>
    </row>
    <row r="2" spans="1:33" ht="6" customHeight="1" thickBot="1" x14ac:dyDescent="0.5">
      <c r="A2" s="20"/>
      <c r="B2" s="137"/>
      <c r="C2" s="137"/>
      <c r="D2" s="5"/>
      <c r="E2" s="3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3"/>
      <c r="Q2" s="3"/>
      <c r="R2" s="3"/>
      <c r="S2" s="3"/>
      <c r="T2" s="4"/>
      <c r="U2" s="32"/>
      <c r="V2" s="22"/>
      <c r="W2" s="22"/>
      <c r="X2" s="29"/>
      <c r="Y2" s="30"/>
      <c r="Z2" s="30"/>
      <c r="AA2" s="23"/>
      <c r="AB2" s="23"/>
      <c r="AC2" s="23"/>
      <c r="AD2" s="23"/>
      <c r="AE2" s="23"/>
      <c r="AF2" s="23"/>
      <c r="AG2" s="6"/>
    </row>
    <row r="3" spans="1:33" ht="23.25" customHeight="1" thickBot="1" x14ac:dyDescent="0.5">
      <c r="A3" s="20"/>
      <c r="B3" s="137"/>
      <c r="C3" s="137"/>
      <c r="D3" s="5"/>
      <c r="E3" s="5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21"/>
      <c r="Q3" s="5"/>
      <c r="R3" s="5"/>
      <c r="S3" s="5"/>
      <c r="T3" s="5"/>
      <c r="U3" s="32" t="s">
        <v>53</v>
      </c>
      <c r="V3" s="145" t="s">
        <v>80</v>
      </c>
      <c r="W3" s="147"/>
      <c r="X3" s="156" t="s">
        <v>51</v>
      </c>
      <c r="Y3" s="157"/>
      <c r="Z3" s="157"/>
      <c r="AA3" s="145" t="s">
        <v>81</v>
      </c>
      <c r="AB3" s="146"/>
      <c r="AC3" s="146"/>
      <c r="AD3" s="146"/>
      <c r="AE3" s="146"/>
      <c r="AF3" s="147"/>
      <c r="AG3" s="6"/>
    </row>
    <row r="4" spans="1:33" ht="6.75" customHeight="1" thickBot="1" x14ac:dyDescent="0.5">
      <c r="A4" s="20"/>
      <c r="B4" s="35"/>
      <c r="C4" s="35"/>
      <c r="D4" s="5"/>
      <c r="E4" s="5"/>
      <c r="F4" s="36"/>
      <c r="G4" s="36"/>
      <c r="H4" s="36"/>
      <c r="I4" s="36"/>
      <c r="J4" s="36"/>
      <c r="K4" s="36"/>
      <c r="L4" s="36"/>
      <c r="M4" s="36"/>
      <c r="N4" s="36"/>
      <c r="O4" s="36"/>
      <c r="P4" s="21"/>
      <c r="Q4" s="5"/>
      <c r="R4" s="5"/>
      <c r="S4" s="5"/>
      <c r="T4" s="5"/>
      <c r="U4" s="32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6"/>
    </row>
    <row r="5" spans="1:33" ht="24" customHeight="1" thickBot="1" x14ac:dyDescent="0.5">
      <c r="A5" s="20"/>
      <c r="B5" s="138" t="s">
        <v>32</v>
      </c>
      <c r="C5" s="139"/>
      <c r="D5" s="5"/>
      <c r="E5" s="5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5"/>
      <c r="R5" s="5"/>
      <c r="S5" s="5"/>
      <c r="T5" s="5"/>
      <c r="U5" s="32" t="s">
        <v>36</v>
      </c>
      <c r="V5" s="145" t="s">
        <v>82</v>
      </c>
      <c r="W5" s="146"/>
      <c r="X5" s="146"/>
      <c r="Y5" s="146"/>
      <c r="Z5" s="146"/>
      <c r="AA5" s="146"/>
      <c r="AB5" s="146"/>
      <c r="AC5" s="146"/>
      <c r="AD5" s="146"/>
      <c r="AE5" s="146"/>
      <c r="AF5" s="147"/>
      <c r="AG5" s="6"/>
    </row>
    <row r="6" spans="1:33" ht="1.5" customHeight="1" thickBot="1" x14ac:dyDescent="0.5">
      <c r="A6" s="20"/>
      <c r="B6" s="37"/>
      <c r="C6" s="38"/>
      <c r="D6" s="5"/>
      <c r="E6" s="5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5"/>
      <c r="R6" s="5"/>
      <c r="S6" s="5"/>
      <c r="T6" s="5"/>
      <c r="U6" s="4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6"/>
    </row>
    <row r="7" spans="1:33" ht="19.5" thickBot="1" x14ac:dyDescent="0.5">
      <c r="A7" s="129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2"/>
    </row>
    <row r="8" spans="1:33" ht="0.75" customHeight="1" x14ac:dyDescent="0.45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5"/>
    </row>
    <row r="9" spans="1:33" ht="21.75" customHeight="1" x14ac:dyDescent="0.45">
      <c r="A9" s="140" t="s">
        <v>2</v>
      </c>
      <c r="B9" s="141"/>
      <c r="C9" s="81" t="s">
        <v>33</v>
      </c>
      <c r="D9" s="81"/>
      <c r="E9" s="81"/>
      <c r="F9" s="95" t="s">
        <v>3</v>
      </c>
      <c r="G9" s="95"/>
      <c r="H9" s="46">
        <v>1</v>
      </c>
      <c r="I9" s="46">
        <v>7</v>
      </c>
      <c r="J9" s="46">
        <v>1</v>
      </c>
      <c r="K9" s="46">
        <v>5</v>
      </c>
      <c r="L9" s="46">
        <v>6</v>
      </c>
      <c r="M9" s="46">
        <v>9</v>
      </c>
      <c r="N9" s="46">
        <v>5</v>
      </c>
      <c r="O9" s="46">
        <v>9</v>
      </c>
      <c r="P9" s="46">
        <v>1</v>
      </c>
      <c r="Q9" s="46">
        <v>1</v>
      </c>
      <c r="R9" s="46">
        <v>1</v>
      </c>
      <c r="S9" s="46">
        <v>4</v>
      </c>
      <c r="T9" s="142" t="s">
        <v>4</v>
      </c>
      <c r="U9" s="95"/>
      <c r="V9" s="95"/>
      <c r="W9" s="148">
        <v>17021</v>
      </c>
      <c r="X9" s="149"/>
      <c r="Y9" s="149"/>
      <c r="Z9" s="149"/>
      <c r="AA9" s="149"/>
      <c r="AB9" s="149"/>
      <c r="AC9" s="149"/>
      <c r="AD9" s="149"/>
      <c r="AE9" s="149"/>
      <c r="AF9" s="150"/>
      <c r="AG9" s="47"/>
    </row>
    <row r="10" spans="1:33" ht="3.75" customHeight="1" x14ac:dyDescent="0.45">
      <c r="A10" s="143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144"/>
    </row>
    <row r="11" spans="1:33" ht="21" customHeight="1" x14ac:dyDescent="0.45">
      <c r="A11" s="140" t="s">
        <v>5</v>
      </c>
      <c r="B11" s="141"/>
      <c r="C11" s="48" t="s">
        <v>6</v>
      </c>
      <c r="D11" s="30" t="s">
        <v>7</v>
      </c>
      <c r="E11" s="48" t="s">
        <v>8</v>
      </c>
      <c r="F11" s="95" t="s">
        <v>9</v>
      </c>
      <c r="G11" s="95"/>
      <c r="H11" s="46">
        <v>3</v>
      </c>
      <c r="I11" s="46">
        <v>7</v>
      </c>
      <c r="J11" s="46">
        <v>3</v>
      </c>
      <c r="K11" s="46">
        <v>3</v>
      </c>
      <c r="L11" s="46">
        <v>6</v>
      </c>
      <c r="M11" s="46">
        <v>8</v>
      </c>
      <c r="N11" s="46">
        <v>7</v>
      </c>
      <c r="O11" s="46">
        <v>7</v>
      </c>
      <c r="P11" s="46">
        <v>1</v>
      </c>
      <c r="Q11" s="46">
        <v>6</v>
      </c>
      <c r="R11" s="46"/>
      <c r="S11" s="46"/>
      <c r="T11" s="49" t="s">
        <v>10</v>
      </c>
      <c r="U11" s="50"/>
      <c r="V11" s="81" t="s">
        <v>8</v>
      </c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47"/>
    </row>
    <row r="12" spans="1:33" ht="3.75" customHeight="1" x14ac:dyDescent="0.45">
      <c r="A12" s="51"/>
      <c r="B12" s="52"/>
      <c r="C12" s="53"/>
      <c r="D12" s="30"/>
      <c r="E12" s="53"/>
      <c r="F12" s="54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0"/>
      <c r="U12" s="50"/>
      <c r="V12" s="52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47"/>
    </row>
    <row r="13" spans="1:33" ht="20.25" customHeight="1" x14ac:dyDescent="0.45">
      <c r="A13" s="57" t="s">
        <v>11</v>
      </c>
      <c r="B13" s="151" t="s">
        <v>57</v>
      </c>
      <c r="C13" s="151"/>
      <c r="D13" s="151"/>
      <c r="E13" s="151"/>
      <c r="F13" s="95" t="s">
        <v>37</v>
      </c>
      <c r="G13" s="95"/>
      <c r="H13" s="58">
        <v>0</v>
      </c>
      <c r="I13" s="58">
        <v>9</v>
      </c>
      <c r="J13" s="58">
        <v>3</v>
      </c>
      <c r="K13" s="58">
        <v>2</v>
      </c>
      <c r="L13" s="58">
        <v>2</v>
      </c>
      <c r="M13" s="58">
        <v>8</v>
      </c>
      <c r="N13" s="58">
        <v>0</v>
      </c>
      <c r="O13" s="58">
        <v>6</v>
      </c>
      <c r="P13" s="58">
        <v>8</v>
      </c>
      <c r="Q13" s="58">
        <v>0</v>
      </c>
      <c r="R13" s="58">
        <v>1</v>
      </c>
      <c r="S13" s="59"/>
      <c r="T13" s="95" t="s">
        <v>12</v>
      </c>
      <c r="U13" s="95"/>
      <c r="V13" s="95"/>
      <c r="W13" s="126" t="s">
        <v>58</v>
      </c>
      <c r="X13" s="126"/>
      <c r="Y13" s="126"/>
      <c r="Z13" s="126"/>
      <c r="AA13" s="126"/>
      <c r="AB13" s="126"/>
      <c r="AC13" s="126"/>
      <c r="AD13" s="126"/>
      <c r="AE13" s="126"/>
      <c r="AF13" s="126"/>
      <c r="AG13" s="47"/>
    </row>
    <row r="14" spans="1:33" ht="2.25" customHeight="1" thickBot="1" x14ac:dyDescent="0.5">
      <c r="A14" s="163">
        <v>8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17.25" customHeight="1" x14ac:dyDescent="0.45">
      <c r="A15" s="166" t="s">
        <v>13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8"/>
    </row>
    <row r="16" spans="1:33" ht="1.5" customHeight="1" x14ac:dyDescent="0.45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1"/>
    </row>
    <row r="17" spans="1:33" ht="20.25" customHeight="1" x14ac:dyDescent="0.45">
      <c r="A17" s="140" t="s">
        <v>2</v>
      </c>
      <c r="B17" s="141"/>
      <c r="C17" s="81" t="s">
        <v>64</v>
      </c>
      <c r="D17" s="81"/>
      <c r="E17" s="81"/>
      <c r="F17" s="79" t="s">
        <v>3</v>
      </c>
      <c r="G17" s="80"/>
      <c r="H17" s="46">
        <v>7</v>
      </c>
      <c r="I17" s="46">
        <v>5</v>
      </c>
      <c r="J17" s="46">
        <v>7</v>
      </c>
      <c r="K17" s="46">
        <v>3</v>
      </c>
      <c r="L17" s="46">
        <v>9</v>
      </c>
      <c r="M17" s="46">
        <v>1</v>
      </c>
      <c r="N17" s="46">
        <v>3</v>
      </c>
      <c r="O17" s="46">
        <v>8</v>
      </c>
      <c r="P17" s="46">
        <v>4</v>
      </c>
      <c r="Q17" s="46">
        <v>1</v>
      </c>
      <c r="R17" s="46">
        <v>1</v>
      </c>
      <c r="S17" s="46">
        <v>4</v>
      </c>
      <c r="T17" s="142" t="s">
        <v>4</v>
      </c>
      <c r="U17" s="95"/>
      <c r="V17" s="95"/>
      <c r="W17" s="148">
        <v>465953</v>
      </c>
      <c r="X17" s="149"/>
      <c r="Y17" s="149"/>
      <c r="Z17" s="149"/>
      <c r="AA17" s="149"/>
      <c r="AB17" s="149"/>
      <c r="AC17" s="149"/>
      <c r="AD17" s="149"/>
      <c r="AE17" s="149"/>
      <c r="AF17" s="150"/>
      <c r="AG17" s="47"/>
    </row>
    <row r="18" spans="1:33" ht="3.75" customHeight="1" x14ac:dyDescent="0.45">
      <c r="A18" s="143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144"/>
    </row>
    <row r="19" spans="1:33" ht="21" customHeight="1" x14ac:dyDescent="0.45">
      <c r="A19" s="140" t="s">
        <v>5</v>
      </c>
      <c r="B19" s="141"/>
      <c r="C19" s="48" t="s">
        <v>28</v>
      </c>
      <c r="D19" s="30" t="s">
        <v>7</v>
      </c>
      <c r="E19" s="48" t="s">
        <v>28</v>
      </c>
      <c r="F19" s="79" t="s">
        <v>9</v>
      </c>
      <c r="G19" s="80"/>
      <c r="H19" s="46">
        <v>4</v>
      </c>
      <c r="I19" s="46">
        <v>4</v>
      </c>
      <c r="J19" s="46">
        <v>9</v>
      </c>
      <c r="K19" s="46">
        <v>4</v>
      </c>
      <c r="L19" s="46">
        <v>3</v>
      </c>
      <c r="M19" s="46">
        <v>8</v>
      </c>
      <c r="N19" s="46">
        <v>6</v>
      </c>
      <c r="O19" s="46">
        <v>6</v>
      </c>
      <c r="P19" s="46">
        <v>9</v>
      </c>
      <c r="Q19" s="46">
        <v>1</v>
      </c>
      <c r="R19" s="46"/>
      <c r="S19" s="46"/>
      <c r="T19" s="49" t="s">
        <v>10</v>
      </c>
      <c r="U19" s="60"/>
      <c r="V19" s="81" t="s">
        <v>28</v>
      </c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47"/>
    </row>
    <row r="20" spans="1:33" ht="3.75" customHeight="1" x14ac:dyDescent="0.45">
      <c r="A20" s="51"/>
      <c r="B20" s="52"/>
      <c r="C20" s="53"/>
      <c r="D20" s="30"/>
      <c r="E20" s="55"/>
      <c r="F20" s="54"/>
      <c r="G20" s="54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0"/>
      <c r="U20" s="50"/>
      <c r="V20" s="61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47"/>
    </row>
    <row r="21" spans="1:33" ht="20.25" customHeight="1" x14ac:dyDescent="0.45">
      <c r="A21" s="63" t="s">
        <v>11</v>
      </c>
      <c r="B21" s="94" t="s">
        <v>66</v>
      </c>
      <c r="C21" s="94"/>
      <c r="D21" s="30"/>
      <c r="E21" s="48"/>
      <c r="F21" s="95" t="s">
        <v>37</v>
      </c>
      <c r="G21" s="95"/>
      <c r="H21" s="58">
        <v>4</v>
      </c>
      <c r="I21" s="58">
        <v>3</v>
      </c>
      <c r="J21" s="58">
        <v>3</v>
      </c>
      <c r="K21" s="58">
        <v>3</v>
      </c>
      <c r="L21" s="58">
        <v>5</v>
      </c>
      <c r="M21" s="58">
        <v>6</v>
      </c>
      <c r="N21" s="58">
        <v>4</v>
      </c>
      <c r="O21" s="58">
        <v>0</v>
      </c>
      <c r="P21" s="58">
        <v>0</v>
      </c>
      <c r="Q21" s="58">
        <v>4</v>
      </c>
      <c r="R21" s="58">
        <v>1</v>
      </c>
      <c r="S21" s="58"/>
      <c r="T21" s="95" t="s">
        <v>12</v>
      </c>
      <c r="U21" s="95"/>
      <c r="V21" s="95"/>
      <c r="W21" s="126" t="s">
        <v>65</v>
      </c>
      <c r="X21" s="126"/>
      <c r="Y21" s="126"/>
      <c r="Z21" s="126"/>
      <c r="AA21" s="126"/>
      <c r="AB21" s="126"/>
      <c r="AC21" s="126"/>
      <c r="AD21" s="126"/>
      <c r="AE21" s="126"/>
      <c r="AF21" s="126"/>
      <c r="AG21" s="47"/>
    </row>
    <row r="22" spans="1:33" ht="1.5" customHeight="1" thickBot="1" x14ac:dyDescent="0.5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7"/>
    </row>
    <row r="23" spans="1:33" x14ac:dyDescent="0.45">
      <c r="A23" s="7">
        <v>1</v>
      </c>
      <c r="B23" s="40">
        <v>2</v>
      </c>
      <c r="C23" s="40">
        <v>3</v>
      </c>
      <c r="D23" s="40">
        <v>4</v>
      </c>
      <c r="E23" s="172">
        <v>5</v>
      </c>
      <c r="F23" s="172"/>
      <c r="G23" s="8">
        <v>6</v>
      </c>
      <c r="H23" s="121">
        <v>7</v>
      </c>
      <c r="I23" s="121"/>
      <c r="J23" s="121"/>
      <c r="K23" s="121"/>
      <c r="L23" s="121"/>
      <c r="M23" s="121"/>
      <c r="N23" s="121"/>
      <c r="O23" s="121">
        <v>8</v>
      </c>
      <c r="P23" s="121"/>
      <c r="Q23" s="121"/>
      <c r="R23" s="121"/>
      <c r="S23" s="121">
        <v>9</v>
      </c>
      <c r="T23" s="121"/>
      <c r="U23" s="124" t="s">
        <v>38</v>
      </c>
      <c r="V23" s="125"/>
      <c r="W23" s="121">
        <v>10</v>
      </c>
      <c r="X23" s="121"/>
      <c r="Y23" s="121"/>
      <c r="Z23" s="121"/>
      <c r="AA23" s="118">
        <v>11</v>
      </c>
      <c r="AB23" s="119"/>
      <c r="AC23" s="119"/>
      <c r="AD23" s="119"/>
      <c r="AE23" s="119"/>
      <c r="AF23" s="119"/>
      <c r="AG23" s="120"/>
    </row>
    <row r="24" spans="1:33" s="2" customFormat="1" ht="39" customHeight="1" x14ac:dyDescent="0.2">
      <c r="A24" s="9" t="s">
        <v>14</v>
      </c>
      <c r="B24" s="41" t="s">
        <v>15</v>
      </c>
      <c r="C24" s="41" t="s">
        <v>16</v>
      </c>
      <c r="D24" s="41" t="s">
        <v>17</v>
      </c>
      <c r="E24" s="93" t="s">
        <v>18</v>
      </c>
      <c r="F24" s="93"/>
      <c r="G24" s="10" t="s">
        <v>77</v>
      </c>
      <c r="H24" s="86" t="s">
        <v>50</v>
      </c>
      <c r="I24" s="86"/>
      <c r="J24" s="86"/>
      <c r="K24" s="86"/>
      <c r="L24" s="86"/>
      <c r="M24" s="86"/>
      <c r="N24" s="86"/>
      <c r="O24" s="86" t="s">
        <v>19</v>
      </c>
      <c r="P24" s="86"/>
      <c r="Q24" s="86"/>
      <c r="R24" s="86"/>
      <c r="S24" s="86" t="s">
        <v>29</v>
      </c>
      <c r="T24" s="86"/>
      <c r="U24" s="14" t="s">
        <v>34</v>
      </c>
      <c r="V24" s="39" t="s">
        <v>35</v>
      </c>
      <c r="W24" s="86" t="s">
        <v>30</v>
      </c>
      <c r="X24" s="86"/>
      <c r="Y24" s="86"/>
      <c r="Z24" s="86"/>
      <c r="AA24" s="87" t="s">
        <v>31</v>
      </c>
      <c r="AB24" s="88"/>
      <c r="AC24" s="88"/>
      <c r="AD24" s="88"/>
      <c r="AE24" s="88"/>
      <c r="AF24" s="88"/>
      <c r="AG24" s="89"/>
    </row>
    <row r="25" spans="1:33" ht="19.5" customHeight="1" x14ac:dyDescent="0.45">
      <c r="A25" s="82" t="s">
        <v>20</v>
      </c>
      <c r="B25" s="83"/>
      <c r="C25" s="83"/>
      <c r="D25" s="83"/>
      <c r="E25" s="83"/>
      <c r="F25" s="83"/>
      <c r="G25" s="83"/>
      <c r="H25" s="85" t="s">
        <v>21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 t="s">
        <v>22</v>
      </c>
      <c r="T25" s="85"/>
      <c r="U25" s="15" t="s">
        <v>45</v>
      </c>
      <c r="V25" s="15" t="s">
        <v>46</v>
      </c>
      <c r="W25" s="90" t="s">
        <v>41</v>
      </c>
      <c r="X25" s="91"/>
      <c r="Y25" s="91"/>
      <c r="Z25" s="92"/>
      <c r="AA25" s="82" t="s">
        <v>23</v>
      </c>
      <c r="AB25" s="83"/>
      <c r="AC25" s="83"/>
      <c r="AD25" s="83"/>
      <c r="AE25" s="83"/>
      <c r="AF25" s="83"/>
      <c r="AG25" s="84"/>
    </row>
    <row r="26" spans="1:33" ht="26.25" customHeight="1" x14ac:dyDescent="0.45">
      <c r="A26" s="28">
        <v>1</v>
      </c>
      <c r="B26" s="66" t="s">
        <v>83</v>
      </c>
      <c r="C26" s="64" t="s">
        <v>75</v>
      </c>
      <c r="D26" s="27">
        <v>3</v>
      </c>
      <c r="E26" s="78"/>
      <c r="F26" s="78"/>
      <c r="G26" s="69">
        <v>76.239999999999995</v>
      </c>
      <c r="H26" s="76">
        <f t="shared" ref="H26" si="0">(D26*G26)</f>
        <v>228.71999999999997</v>
      </c>
      <c r="I26" s="76"/>
      <c r="J26" s="76"/>
      <c r="K26" s="76"/>
      <c r="L26" s="76"/>
      <c r="M26" s="76"/>
      <c r="N26" s="76"/>
      <c r="O26" s="75">
        <v>0</v>
      </c>
      <c r="P26" s="75"/>
      <c r="Q26" s="75"/>
      <c r="R26" s="75"/>
      <c r="S26" s="76">
        <f t="shared" ref="S26" si="1">(H26-O26)</f>
        <v>228.71999999999997</v>
      </c>
      <c r="T26" s="76"/>
      <c r="U26" s="70">
        <f>(S26)*6%</f>
        <v>13.723199999999999</v>
      </c>
      <c r="V26" s="70">
        <f>(S26)*3%</f>
        <v>6.8615999999999993</v>
      </c>
      <c r="W26" s="76">
        <f t="shared" ref="W26" si="2">SUM(U26:V26)</f>
        <v>20.584799999999998</v>
      </c>
      <c r="X26" s="76"/>
      <c r="Y26" s="76"/>
      <c r="Z26" s="76"/>
      <c r="AA26" s="76">
        <f t="shared" ref="AA26" si="3">(S26+W26)</f>
        <v>249.30479999999997</v>
      </c>
      <c r="AB26" s="76"/>
      <c r="AC26" s="76"/>
      <c r="AD26" s="76"/>
      <c r="AE26" s="76"/>
      <c r="AF26" s="76"/>
      <c r="AG26" s="77"/>
    </row>
    <row r="27" spans="1:33" ht="26.25" customHeight="1" x14ac:dyDescent="0.45">
      <c r="A27" s="28">
        <v>2</v>
      </c>
      <c r="B27" s="66" t="s">
        <v>84</v>
      </c>
      <c r="C27" s="64" t="s">
        <v>68</v>
      </c>
      <c r="D27" s="27">
        <v>3</v>
      </c>
      <c r="E27" s="78"/>
      <c r="F27" s="78"/>
      <c r="G27" s="71">
        <v>11.42</v>
      </c>
      <c r="H27" s="76">
        <f t="shared" ref="H27" si="4">(D27*G27)</f>
        <v>34.26</v>
      </c>
      <c r="I27" s="76"/>
      <c r="J27" s="76"/>
      <c r="K27" s="76"/>
      <c r="L27" s="76"/>
      <c r="M27" s="76"/>
      <c r="N27" s="76"/>
      <c r="O27" s="75">
        <v>0</v>
      </c>
      <c r="P27" s="75"/>
      <c r="Q27" s="75"/>
      <c r="R27" s="75"/>
      <c r="S27" s="76">
        <f t="shared" ref="S27" si="5">(H27-O27)</f>
        <v>34.26</v>
      </c>
      <c r="T27" s="76"/>
      <c r="U27" s="70">
        <f t="shared" ref="U27:U35" si="6">(S27)*6%</f>
        <v>2.0555999999999996</v>
      </c>
      <c r="V27" s="70">
        <f t="shared" ref="V27:V35" si="7">(S27)*3%</f>
        <v>1.0277999999999998</v>
      </c>
      <c r="W27" s="76">
        <f t="shared" ref="W27" si="8">SUM(U27:V27)</f>
        <v>3.0833999999999993</v>
      </c>
      <c r="X27" s="76"/>
      <c r="Y27" s="76"/>
      <c r="Z27" s="76"/>
      <c r="AA27" s="76">
        <f t="shared" ref="AA27" si="9">(S27+W27)</f>
        <v>37.343399999999995</v>
      </c>
      <c r="AB27" s="76"/>
      <c r="AC27" s="76"/>
      <c r="AD27" s="76"/>
      <c r="AE27" s="76"/>
      <c r="AF27" s="76"/>
      <c r="AG27" s="77"/>
    </row>
    <row r="28" spans="1:33" ht="26.25" customHeight="1" x14ac:dyDescent="0.45">
      <c r="A28" s="28">
        <v>3</v>
      </c>
      <c r="B28" s="66" t="s">
        <v>85</v>
      </c>
      <c r="C28" s="64" t="s">
        <v>67</v>
      </c>
      <c r="D28" s="27">
        <v>6</v>
      </c>
      <c r="E28" s="78"/>
      <c r="F28" s="78"/>
      <c r="G28" s="71">
        <v>13.19</v>
      </c>
      <c r="H28" s="76">
        <f t="shared" ref="H28:H29" si="10">(D28*G28)</f>
        <v>79.14</v>
      </c>
      <c r="I28" s="76"/>
      <c r="J28" s="76"/>
      <c r="K28" s="76"/>
      <c r="L28" s="76"/>
      <c r="M28" s="76"/>
      <c r="N28" s="76"/>
      <c r="O28" s="75">
        <v>0</v>
      </c>
      <c r="P28" s="75"/>
      <c r="Q28" s="75"/>
      <c r="R28" s="75"/>
      <c r="S28" s="76">
        <f t="shared" ref="S28:S29" si="11">(H28-O28)</f>
        <v>79.14</v>
      </c>
      <c r="T28" s="76"/>
      <c r="U28" s="70">
        <f t="shared" si="6"/>
        <v>4.7484000000000002</v>
      </c>
      <c r="V28" s="70">
        <f t="shared" si="7"/>
        <v>2.3742000000000001</v>
      </c>
      <c r="W28" s="76">
        <f t="shared" ref="W28:W29" si="12">SUM(U28:V28)</f>
        <v>7.1226000000000003</v>
      </c>
      <c r="X28" s="76"/>
      <c r="Y28" s="76"/>
      <c r="Z28" s="76"/>
      <c r="AA28" s="76">
        <f t="shared" ref="AA28:AA29" si="13">(S28+W28)</f>
        <v>86.262600000000006</v>
      </c>
      <c r="AB28" s="76"/>
      <c r="AC28" s="76"/>
      <c r="AD28" s="76"/>
      <c r="AE28" s="76"/>
      <c r="AF28" s="76"/>
      <c r="AG28" s="77"/>
    </row>
    <row r="29" spans="1:33" ht="26.25" customHeight="1" x14ac:dyDescent="0.45">
      <c r="A29" s="28">
        <v>4</v>
      </c>
      <c r="B29" s="67">
        <v>8541206010</v>
      </c>
      <c r="C29" s="64" t="s">
        <v>72</v>
      </c>
      <c r="D29" s="27">
        <v>28</v>
      </c>
      <c r="E29" s="78"/>
      <c r="F29" s="78"/>
      <c r="G29" s="71">
        <v>8.15</v>
      </c>
      <c r="H29" s="76">
        <f t="shared" si="10"/>
        <v>228.20000000000002</v>
      </c>
      <c r="I29" s="76"/>
      <c r="J29" s="76"/>
      <c r="K29" s="76"/>
      <c r="L29" s="76"/>
      <c r="M29" s="76"/>
      <c r="N29" s="76"/>
      <c r="O29" s="75">
        <v>0</v>
      </c>
      <c r="P29" s="75"/>
      <c r="Q29" s="75"/>
      <c r="R29" s="75"/>
      <c r="S29" s="76">
        <f t="shared" si="11"/>
        <v>228.20000000000002</v>
      </c>
      <c r="T29" s="76"/>
      <c r="U29" s="70">
        <f t="shared" si="6"/>
        <v>13.692</v>
      </c>
      <c r="V29" s="70">
        <f t="shared" si="7"/>
        <v>6.8460000000000001</v>
      </c>
      <c r="W29" s="76">
        <f t="shared" si="12"/>
        <v>20.538</v>
      </c>
      <c r="X29" s="76"/>
      <c r="Y29" s="76"/>
      <c r="Z29" s="76"/>
      <c r="AA29" s="76">
        <f t="shared" si="13"/>
        <v>248.73800000000003</v>
      </c>
      <c r="AB29" s="76"/>
      <c r="AC29" s="76"/>
      <c r="AD29" s="76"/>
      <c r="AE29" s="76"/>
      <c r="AF29" s="76"/>
      <c r="AG29" s="77"/>
    </row>
    <row r="30" spans="1:33" ht="26.25" customHeight="1" x14ac:dyDescent="0.45">
      <c r="A30" s="28">
        <v>5</v>
      </c>
      <c r="B30" s="68">
        <v>8541204010</v>
      </c>
      <c r="C30" s="64" t="s">
        <v>71</v>
      </c>
      <c r="D30" s="27">
        <v>44</v>
      </c>
      <c r="E30" s="78"/>
      <c r="F30" s="78"/>
      <c r="G30" s="71">
        <v>6.38</v>
      </c>
      <c r="H30" s="76">
        <f t="shared" ref="H30:H33" si="14">(D30*G30)</f>
        <v>280.71999999999997</v>
      </c>
      <c r="I30" s="76"/>
      <c r="J30" s="76"/>
      <c r="K30" s="76"/>
      <c r="L30" s="76"/>
      <c r="M30" s="76"/>
      <c r="N30" s="76"/>
      <c r="O30" s="75">
        <v>0</v>
      </c>
      <c r="P30" s="75"/>
      <c r="Q30" s="75"/>
      <c r="R30" s="75"/>
      <c r="S30" s="76">
        <f t="shared" ref="S30:S33" si="15">(H30-O30)</f>
        <v>280.71999999999997</v>
      </c>
      <c r="T30" s="76"/>
      <c r="U30" s="70">
        <f t="shared" si="6"/>
        <v>16.843199999999996</v>
      </c>
      <c r="V30" s="70">
        <f t="shared" si="7"/>
        <v>8.421599999999998</v>
      </c>
      <c r="W30" s="76">
        <f t="shared" ref="W30:W33" si="16">SUM(U30:V30)</f>
        <v>25.264799999999994</v>
      </c>
      <c r="X30" s="76"/>
      <c r="Y30" s="76"/>
      <c r="Z30" s="76"/>
      <c r="AA30" s="76">
        <f t="shared" ref="AA30:AA33" si="17">(S30+W30)</f>
        <v>305.98479999999995</v>
      </c>
      <c r="AB30" s="76"/>
      <c r="AC30" s="76"/>
      <c r="AD30" s="76"/>
      <c r="AE30" s="76"/>
      <c r="AF30" s="76"/>
      <c r="AG30" s="77"/>
    </row>
    <row r="31" spans="1:33" ht="26.25" customHeight="1" x14ac:dyDescent="0.45">
      <c r="A31" s="28">
        <v>6</v>
      </c>
      <c r="B31" s="67">
        <v>8541203010</v>
      </c>
      <c r="C31" s="64" t="s">
        <v>70</v>
      </c>
      <c r="D31" s="27">
        <v>62</v>
      </c>
      <c r="E31" s="78"/>
      <c r="F31" s="78"/>
      <c r="G31" s="71">
        <v>5.04</v>
      </c>
      <c r="H31" s="76">
        <f t="shared" si="14"/>
        <v>312.48</v>
      </c>
      <c r="I31" s="76"/>
      <c r="J31" s="76"/>
      <c r="K31" s="76"/>
      <c r="L31" s="76"/>
      <c r="M31" s="76"/>
      <c r="N31" s="76"/>
      <c r="O31" s="75">
        <v>0</v>
      </c>
      <c r="P31" s="75"/>
      <c r="Q31" s="75"/>
      <c r="R31" s="75"/>
      <c r="S31" s="76">
        <f t="shared" si="15"/>
        <v>312.48</v>
      </c>
      <c r="T31" s="76"/>
      <c r="U31" s="70">
        <f t="shared" si="6"/>
        <v>18.748799999999999</v>
      </c>
      <c r="V31" s="70">
        <f t="shared" si="7"/>
        <v>9.3743999999999996</v>
      </c>
      <c r="W31" s="76">
        <f t="shared" si="16"/>
        <v>28.123199999999997</v>
      </c>
      <c r="X31" s="76"/>
      <c r="Y31" s="76"/>
      <c r="Z31" s="76"/>
      <c r="AA31" s="76">
        <f t="shared" si="17"/>
        <v>340.60320000000002</v>
      </c>
      <c r="AB31" s="76"/>
      <c r="AC31" s="76"/>
      <c r="AD31" s="76"/>
      <c r="AE31" s="76"/>
      <c r="AF31" s="76"/>
      <c r="AG31" s="77"/>
    </row>
    <row r="32" spans="1:33" ht="26.25" customHeight="1" x14ac:dyDescent="0.45">
      <c r="A32" s="28">
        <v>7</v>
      </c>
      <c r="B32" s="68">
        <v>8541202010</v>
      </c>
      <c r="C32" s="64" t="s">
        <v>74</v>
      </c>
      <c r="D32" s="27">
        <v>174</v>
      </c>
      <c r="E32" s="78"/>
      <c r="F32" s="78"/>
      <c r="G32" s="71">
        <v>3.86</v>
      </c>
      <c r="H32" s="76">
        <f t="shared" si="14"/>
        <v>671.64</v>
      </c>
      <c r="I32" s="76"/>
      <c r="J32" s="76"/>
      <c r="K32" s="76"/>
      <c r="L32" s="76"/>
      <c r="M32" s="76"/>
      <c r="N32" s="76"/>
      <c r="O32" s="75">
        <v>0</v>
      </c>
      <c r="P32" s="75"/>
      <c r="Q32" s="75"/>
      <c r="R32" s="75"/>
      <c r="S32" s="76">
        <f t="shared" si="15"/>
        <v>671.64</v>
      </c>
      <c r="T32" s="76"/>
      <c r="U32" s="70">
        <f t="shared" si="6"/>
        <v>40.298400000000001</v>
      </c>
      <c r="V32" s="70">
        <f t="shared" si="7"/>
        <v>20.1492</v>
      </c>
      <c r="W32" s="76">
        <f t="shared" si="16"/>
        <v>60.447600000000001</v>
      </c>
      <c r="X32" s="76"/>
      <c r="Y32" s="76"/>
      <c r="Z32" s="76"/>
      <c r="AA32" s="76">
        <f t="shared" si="17"/>
        <v>732.08759999999995</v>
      </c>
      <c r="AB32" s="76"/>
      <c r="AC32" s="76"/>
      <c r="AD32" s="76"/>
      <c r="AE32" s="76"/>
      <c r="AF32" s="76"/>
      <c r="AG32" s="77"/>
    </row>
    <row r="33" spans="1:33" ht="26.25" customHeight="1" x14ac:dyDescent="0.45">
      <c r="A33" s="28">
        <v>8</v>
      </c>
      <c r="B33" s="68">
        <v>8541112020</v>
      </c>
      <c r="C33" s="64" t="s">
        <v>76</v>
      </c>
      <c r="D33" s="27">
        <v>2</v>
      </c>
      <c r="E33" s="78"/>
      <c r="F33" s="78"/>
      <c r="G33" s="71">
        <v>24.24</v>
      </c>
      <c r="H33" s="76">
        <f t="shared" si="14"/>
        <v>48.48</v>
      </c>
      <c r="I33" s="76"/>
      <c r="J33" s="76"/>
      <c r="K33" s="76"/>
      <c r="L33" s="76"/>
      <c r="M33" s="76"/>
      <c r="N33" s="76"/>
      <c r="O33" s="75">
        <v>0</v>
      </c>
      <c r="P33" s="75"/>
      <c r="Q33" s="75"/>
      <c r="R33" s="75"/>
      <c r="S33" s="76">
        <f t="shared" si="15"/>
        <v>48.48</v>
      </c>
      <c r="T33" s="76"/>
      <c r="U33" s="70">
        <f t="shared" si="6"/>
        <v>2.9087999999999998</v>
      </c>
      <c r="V33" s="70">
        <f t="shared" si="7"/>
        <v>1.4543999999999999</v>
      </c>
      <c r="W33" s="76">
        <f t="shared" si="16"/>
        <v>4.3632</v>
      </c>
      <c r="X33" s="76"/>
      <c r="Y33" s="76"/>
      <c r="Z33" s="76"/>
      <c r="AA33" s="76">
        <f t="shared" si="17"/>
        <v>52.843199999999996</v>
      </c>
      <c r="AB33" s="76"/>
      <c r="AC33" s="76"/>
      <c r="AD33" s="76"/>
      <c r="AE33" s="76"/>
      <c r="AF33" s="76"/>
      <c r="AG33" s="77"/>
    </row>
    <row r="34" spans="1:33" ht="26.25" customHeight="1" x14ac:dyDescent="0.45">
      <c r="A34" s="28">
        <v>9</v>
      </c>
      <c r="B34" s="67">
        <v>8541201010</v>
      </c>
      <c r="C34" s="64" t="s">
        <v>73</v>
      </c>
      <c r="D34" s="27">
        <v>13</v>
      </c>
      <c r="E34" s="78"/>
      <c r="F34" s="78"/>
      <c r="G34" s="71">
        <v>2.37</v>
      </c>
      <c r="H34" s="76">
        <f t="shared" ref="H34:H35" si="18">(D34*G34)</f>
        <v>30.810000000000002</v>
      </c>
      <c r="I34" s="76"/>
      <c r="J34" s="76"/>
      <c r="K34" s="76"/>
      <c r="L34" s="76"/>
      <c r="M34" s="76"/>
      <c r="N34" s="76"/>
      <c r="O34" s="75">
        <v>0</v>
      </c>
      <c r="P34" s="75"/>
      <c r="Q34" s="75"/>
      <c r="R34" s="75"/>
      <c r="S34" s="76">
        <f t="shared" ref="S34:S35" si="19">(H34-O34)</f>
        <v>30.810000000000002</v>
      </c>
      <c r="T34" s="76"/>
      <c r="U34" s="70">
        <f t="shared" si="6"/>
        <v>1.8486</v>
      </c>
      <c r="V34" s="70">
        <f t="shared" si="7"/>
        <v>0.92430000000000001</v>
      </c>
      <c r="W34" s="76">
        <f t="shared" ref="W34:W35" si="20">SUM(U34:V34)</f>
        <v>2.7728999999999999</v>
      </c>
      <c r="X34" s="76"/>
      <c r="Y34" s="76"/>
      <c r="Z34" s="76"/>
      <c r="AA34" s="76">
        <f t="shared" ref="AA34:AA35" si="21">(S34+W34)</f>
        <v>33.582900000000002</v>
      </c>
      <c r="AB34" s="76"/>
      <c r="AC34" s="76"/>
      <c r="AD34" s="76"/>
      <c r="AE34" s="76"/>
      <c r="AF34" s="76"/>
      <c r="AG34" s="77"/>
    </row>
    <row r="35" spans="1:33" ht="26.25" customHeight="1" x14ac:dyDescent="0.45">
      <c r="A35" s="28">
        <v>10</v>
      </c>
      <c r="B35" s="68">
        <v>8541116020</v>
      </c>
      <c r="C35" s="64" t="s">
        <v>69</v>
      </c>
      <c r="D35" s="27">
        <v>1</v>
      </c>
      <c r="E35" s="78"/>
      <c r="F35" s="78"/>
      <c r="G35" s="71">
        <v>35.06</v>
      </c>
      <c r="H35" s="76">
        <f t="shared" si="18"/>
        <v>35.06</v>
      </c>
      <c r="I35" s="76"/>
      <c r="J35" s="76"/>
      <c r="K35" s="76"/>
      <c r="L35" s="76"/>
      <c r="M35" s="76"/>
      <c r="N35" s="76"/>
      <c r="O35" s="75">
        <v>0</v>
      </c>
      <c r="P35" s="75"/>
      <c r="Q35" s="75"/>
      <c r="R35" s="75"/>
      <c r="S35" s="76">
        <f t="shared" si="19"/>
        <v>35.06</v>
      </c>
      <c r="T35" s="76"/>
      <c r="U35" s="70">
        <f t="shared" si="6"/>
        <v>2.1036000000000001</v>
      </c>
      <c r="V35" s="70">
        <f t="shared" si="7"/>
        <v>1.0518000000000001</v>
      </c>
      <c r="W35" s="76">
        <f t="shared" si="20"/>
        <v>3.1554000000000002</v>
      </c>
      <c r="X35" s="76"/>
      <c r="Y35" s="76"/>
      <c r="Z35" s="76"/>
      <c r="AA35" s="76">
        <f t="shared" si="21"/>
        <v>38.215400000000002</v>
      </c>
      <c r="AB35" s="76"/>
      <c r="AC35" s="76"/>
      <c r="AD35" s="76"/>
      <c r="AE35" s="76"/>
      <c r="AF35" s="76"/>
      <c r="AG35" s="77"/>
    </row>
    <row r="36" spans="1:33" ht="26.25" customHeight="1" x14ac:dyDescent="0.45">
      <c r="A36" s="28"/>
      <c r="B36" s="173" t="s">
        <v>59</v>
      </c>
      <c r="C36" s="174"/>
      <c r="D36" s="65">
        <f>SUM(D26:D35)</f>
        <v>336</v>
      </c>
      <c r="E36" s="42"/>
      <c r="F36" s="42"/>
      <c r="G36" s="43"/>
      <c r="H36" s="122">
        <f>SUM(H26:N35)</f>
        <v>1949.5099999999998</v>
      </c>
      <c r="I36" s="122"/>
      <c r="J36" s="122"/>
      <c r="K36" s="122"/>
      <c r="L36" s="122"/>
      <c r="M36" s="122"/>
      <c r="N36" s="122"/>
      <c r="O36" s="123">
        <f>SUM(O26:R35)</f>
        <v>0</v>
      </c>
      <c r="P36" s="123"/>
      <c r="Q36" s="123"/>
      <c r="R36" s="123"/>
      <c r="S36" s="122">
        <f>H36-O36</f>
        <v>1949.5099999999998</v>
      </c>
      <c r="T36" s="122"/>
      <c r="U36" s="72">
        <f>S36*6%</f>
        <v>116.97059999999998</v>
      </c>
      <c r="V36" s="72">
        <f>S36*3%</f>
        <v>58.485299999999988</v>
      </c>
      <c r="W36" s="122">
        <f>SUM(U36:V36)</f>
        <v>175.45589999999996</v>
      </c>
      <c r="X36" s="122"/>
      <c r="Y36" s="122"/>
      <c r="Z36" s="122"/>
      <c r="AA36" s="122">
        <f>S36+W36</f>
        <v>2124.9658999999997</v>
      </c>
      <c r="AB36" s="122"/>
      <c r="AC36" s="122"/>
      <c r="AD36" s="122"/>
      <c r="AE36" s="122"/>
      <c r="AF36" s="122"/>
      <c r="AG36" s="187"/>
    </row>
    <row r="37" spans="1:33" ht="26.25" customHeight="1" x14ac:dyDescent="0.45">
      <c r="A37" s="96" t="s">
        <v>44</v>
      </c>
      <c r="B37" s="97"/>
      <c r="C37" s="97"/>
      <c r="D37" s="97"/>
      <c r="E37" s="97"/>
      <c r="F37" s="97"/>
      <c r="G37" s="97"/>
      <c r="H37" s="101">
        <v>0</v>
      </c>
      <c r="I37" s="101"/>
      <c r="J37" s="101"/>
      <c r="K37" s="101"/>
      <c r="L37" s="101"/>
      <c r="M37" s="101"/>
      <c r="N37" s="101"/>
      <c r="O37" s="101">
        <v>0</v>
      </c>
      <c r="P37" s="101"/>
      <c r="Q37" s="101"/>
      <c r="R37" s="101"/>
      <c r="S37" s="102">
        <v>0</v>
      </c>
      <c r="T37" s="102"/>
      <c r="U37" s="72">
        <f>(S37)*6%</f>
        <v>0</v>
      </c>
      <c r="V37" s="72">
        <f>(S37)*3%</f>
        <v>0</v>
      </c>
      <c r="W37" s="122">
        <f t="shared" ref="W37" si="22">SUM(U37:V37)</f>
        <v>0</v>
      </c>
      <c r="X37" s="122"/>
      <c r="Y37" s="122"/>
      <c r="Z37" s="122"/>
      <c r="AA37" s="122">
        <f t="shared" ref="AA37" si="23">(S37+W37)</f>
        <v>0</v>
      </c>
      <c r="AB37" s="122"/>
      <c r="AC37" s="122"/>
      <c r="AD37" s="122"/>
      <c r="AE37" s="122"/>
      <c r="AF37" s="122"/>
      <c r="AG37" s="187"/>
    </row>
    <row r="38" spans="1:33" ht="26.25" customHeight="1" x14ac:dyDescent="0.45">
      <c r="A38" s="96" t="s">
        <v>39</v>
      </c>
      <c r="B38" s="97"/>
      <c r="C38" s="97"/>
      <c r="D38" s="97"/>
      <c r="E38" s="97"/>
      <c r="F38" s="97"/>
      <c r="G38" s="97"/>
      <c r="H38" s="101">
        <v>0</v>
      </c>
      <c r="I38" s="101"/>
      <c r="J38" s="101"/>
      <c r="K38" s="101"/>
      <c r="L38" s="101"/>
      <c r="M38" s="101"/>
      <c r="N38" s="101"/>
      <c r="O38" s="101">
        <v>0</v>
      </c>
      <c r="P38" s="101"/>
      <c r="Q38" s="101"/>
      <c r="R38" s="101"/>
      <c r="S38" s="102">
        <f>H38-O38</f>
        <v>0</v>
      </c>
      <c r="T38" s="102"/>
      <c r="U38" s="72">
        <f>(S38)*6%</f>
        <v>0</v>
      </c>
      <c r="V38" s="72">
        <f>(S38)*3%</f>
        <v>0</v>
      </c>
      <c r="W38" s="122">
        <f t="shared" ref="W38" si="24">SUM(U38:V38)</f>
        <v>0</v>
      </c>
      <c r="X38" s="122"/>
      <c r="Y38" s="122"/>
      <c r="Z38" s="122"/>
      <c r="AA38" s="101">
        <f>S38+W38</f>
        <v>0</v>
      </c>
      <c r="AB38" s="101"/>
      <c r="AC38" s="101"/>
      <c r="AD38" s="101"/>
      <c r="AE38" s="101"/>
      <c r="AF38" s="101"/>
      <c r="AG38" s="198"/>
    </row>
    <row r="39" spans="1:33" ht="26.25" customHeight="1" thickBot="1" x14ac:dyDescent="0.5">
      <c r="A39" s="26"/>
      <c r="B39" s="111" t="s">
        <v>42</v>
      </c>
      <c r="C39" s="112"/>
      <c r="D39" s="112"/>
      <c r="E39" s="112"/>
      <c r="F39" s="112"/>
      <c r="G39" s="112"/>
      <c r="H39" s="113">
        <f>SUM(H36:N38)</f>
        <v>1949.5099999999998</v>
      </c>
      <c r="I39" s="114"/>
      <c r="J39" s="114"/>
      <c r="K39" s="114"/>
      <c r="L39" s="114"/>
      <c r="M39" s="114"/>
      <c r="N39" s="114"/>
      <c r="O39" s="114">
        <f>SUM(O36:R38)</f>
        <v>0</v>
      </c>
      <c r="P39" s="114"/>
      <c r="Q39" s="114"/>
      <c r="R39" s="114"/>
      <c r="S39" s="199">
        <f>SUM(S36:T38)</f>
        <v>1949.5099999999998</v>
      </c>
      <c r="T39" s="199"/>
      <c r="U39" s="73">
        <f>SUM(U36:U38)</f>
        <v>116.97059999999998</v>
      </c>
      <c r="V39" s="73">
        <f>SUM(V36:V38)</f>
        <v>58.485299999999988</v>
      </c>
      <c r="W39" s="114">
        <f>SUM(W36:Z38)</f>
        <v>175.45589999999996</v>
      </c>
      <c r="X39" s="114"/>
      <c r="Y39" s="114"/>
      <c r="Z39" s="114"/>
      <c r="AA39" s="114">
        <f>SUM(AA36:AG38)</f>
        <v>2124.9658999999997</v>
      </c>
      <c r="AB39" s="114"/>
      <c r="AC39" s="114"/>
      <c r="AD39" s="114"/>
      <c r="AE39" s="114"/>
      <c r="AF39" s="114"/>
      <c r="AG39" s="204"/>
    </row>
    <row r="40" spans="1:33" ht="26.25" customHeight="1" thickBot="1" x14ac:dyDescent="0.5">
      <c r="A40" s="98" t="s">
        <v>40</v>
      </c>
      <c r="B40" s="99"/>
      <c r="C40" s="99"/>
      <c r="D40" s="99"/>
      <c r="E40" s="99"/>
      <c r="F40" s="99"/>
      <c r="G40" s="100"/>
      <c r="H40" s="103"/>
      <c r="I40" s="104"/>
      <c r="J40" s="104"/>
      <c r="K40" s="104"/>
      <c r="L40" s="104"/>
      <c r="M40" s="104"/>
      <c r="N40" s="105"/>
      <c r="O40" s="106"/>
      <c r="P40" s="107"/>
      <c r="Q40" s="107"/>
      <c r="R40" s="108"/>
      <c r="S40" s="109"/>
      <c r="T40" s="110"/>
      <c r="U40" s="74"/>
      <c r="V40" s="74"/>
      <c r="W40" s="200"/>
      <c r="X40" s="201"/>
      <c r="Y40" s="201"/>
      <c r="Z40" s="202"/>
      <c r="AA40" s="195">
        <f>(S39+W39)</f>
        <v>2124.9658999999997</v>
      </c>
      <c r="AB40" s="196"/>
      <c r="AC40" s="196"/>
      <c r="AD40" s="196"/>
      <c r="AE40" s="196"/>
      <c r="AF40" s="196"/>
      <c r="AG40" s="197"/>
    </row>
    <row r="41" spans="1:33" ht="26.25" customHeight="1" x14ac:dyDescent="0.45">
      <c r="A41" s="205" t="s">
        <v>24</v>
      </c>
      <c r="B41" s="206"/>
      <c r="C41" s="11" t="s">
        <v>25</v>
      </c>
      <c r="D41" s="12"/>
      <c r="E41" s="12" t="s">
        <v>26</v>
      </c>
      <c r="F41" s="12"/>
      <c r="G41" s="12"/>
      <c r="H41" s="207" t="s">
        <v>86</v>
      </c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9"/>
    </row>
    <row r="42" spans="1:33" ht="26.25" customHeight="1" x14ac:dyDescent="0.45">
      <c r="A42" s="193" t="s">
        <v>27</v>
      </c>
      <c r="B42" s="203"/>
      <c r="C42" s="182"/>
      <c r="D42" s="182"/>
      <c r="E42" s="182"/>
      <c r="F42" s="182"/>
      <c r="G42" s="183"/>
      <c r="H42" s="188" t="s">
        <v>47</v>
      </c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2"/>
    </row>
    <row r="43" spans="1:33" ht="26.25" customHeight="1" x14ac:dyDescent="0.45">
      <c r="A43" s="193"/>
      <c r="B43" s="194"/>
      <c r="C43" s="180"/>
      <c r="D43" s="180"/>
      <c r="E43" s="180"/>
      <c r="F43" s="180"/>
      <c r="G43" s="181"/>
      <c r="H43" s="188" t="s">
        <v>48</v>
      </c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90"/>
    </row>
    <row r="44" spans="1:33" ht="26.25" customHeight="1" x14ac:dyDescent="0.45">
      <c r="A44" s="33" t="s">
        <v>55</v>
      </c>
      <c r="B44" s="34"/>
      <c r="C44" s="45" t="s">
        <v>60</v>
      </c>
      <c r="D44" s="178" t="s">
        <v>61</v>
      </c>
      <c r="E44" s="178"/>
      <c r="F44" s="178"/>
      <c r="G44" s="179"/>
      <c r="H44" s="188" t="s">
        <v>49</v>
      </c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90"/>
    </row>
    <row r="45" spans="1:33" ht="26.25" customHeight="1" x14ac:dyDescent="0.45">
      <c r="A45" s="33"/>
      <c r="B45" s="34"/>
      <c r="C45" s="44" t="s">
        <v>56</v>
      </c>
      <c r="D45" s="161" t="s">
        <v>62</v>
      </c>
      <c r="E45" s="161"/>
      <c r="F45" s="161"/>
      <c r="G45" s="162"/>
      <c r="H45" s="184" t="s">
        <v>63</v>
      </c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6"/>
    </row>
    <row r="46" spans="1:33" ht="26.25" customHeight="1" thickBot="1" x14ac:dyDescent="0.5">
      <c r="A46" s="13"/>
      <c r="B46" s="158"/>
      <c r="C46" s="158"/>
      <c r="D46" s="159" t="s">
        <v>54</v>
      </c>
      <c r="E46" s="159"/>
      <c r="F46" s="159"/>
      <c r="G46" s="160"/>
      <c r="H46" s="175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7"/>
    </row>
    <row r="47" spans="1:33" ht="24" customHeight="1" x14ac:dyDescent="0.45"/>
    <row r="48" spans="1:33" ht="24" customHeight="1" x14ac:dyDescent="0.45"/>
    <row r="49" ht="24" customHeight="1" x14ac:dyDescent="0.45"/>
    <row r="50" ht="24" customHeight="1" x14ac:dyDescent="0.45"/>
    <row r="51" ht="24" customHeight="1" x14ac:dyDescent="0.45"/>
    <row r="52" ht="24" customHeight="1" x14ac:dyDescent="0.45"/>
    <row r="53" ht="24" customHeight="1" x14ac:dyDescent="0.45"/>
    <row r="54" ht="24" customHeight="1" x14ac:dyDescent="0.45"/>
    <row r="55" ht="24" customHeight="1" x14ac:dyDescent="0.45"/>
    <row r="56" ht="24" customHeight="1" x14ac:dyDescent="0.45"/>
    <row r="57" ht="24" customHeight="1" x14ac:dyDescent="0.45"/>
    <row r="58" ht="24" customHeight="1" x14ac:dyDescent="0.45"/>
  </sheetData>
  <mergeCells count="167">
    <mergeCell ref="H45:AG45"/>
    <mergeCell ref="W36:Z36"/>
    <mergeCell ref="AA36:AG36"/>
    <mergeCell ref="H44:AG44"/>
    <mergeCell ref="V42:AG42"/>
    <mergeCell ref="H42:U42"/>
    <mergeCell ref="A37:G37"/>
    <mergeCell ref="H37:N37"/>
    <mergeCell ref="O37:R37"/>
    <mergeCell ref="S37:T37"/>
    <mergeCell ref="A43:B43"/>
    <mergeCell ref="H43:AG43"/>
    <mergeCell ref="AA40:AG40"/>
    <mergeCell ref="W38:Z38"/>
    <mergeCell ref="AA38:AG38"/>
    <mergeCell ref="S39:T39"/>
    <mergeCell ref="W39:Z39"/>
    <mergeCell ref="AA37:AG37"/>
    <mergeCell ref="W40:Z40"/>
    <mergeCell ref="A42:B42"/>
    <mergeCell ref="AA39:AG39"/>
    <mergeCell ref="A41:B41"/>
    <mergeCell ref="H41:AG41"/>
    <mergeCell ref="AA3:AF3"/>
    <mergeCell ref="B46:C46"/>
    <mergeCell ref="D46:G46"/>
    <mergeCell ref="D45:G45"/>
    <mergeCell ref="F17:G17"/>
    <mergeCell ref="T17:V17"/>
    <mergeCell ref="W17:AF17"/>
    <mergeCell ref="A18:AG18"/>
    <mergeCell ref="A19:B19"/>
    <mergeCell ref="A14:AG14"/>
    <mergeCell ref="A15:AG15"/>
    <mergeCell ref="A16:AG16"/>
    <mergeCell ref="A17:B17"/>
    <mergeCell ref="C17:E17"/>
    <mergeCell ref="E23:F23"/>
    <mergeCell ref="H23:N23"/>
    <mergeCell ref="O23:R23"/>
    <mergeCell ref="S23:T23"/>
    <mergeCell ref="B36:C36"/>
    <mergeCell ref="H46:AG46"/>
    <mergeCell ref="D44:G44"/>
    <mergeCell ref="O39:R39"/>
    <mergeCell ref="C43:G43"/>
    <mergeCell ref="C42:G42"/>
    <mergeCell ref="F1:O3"/>
    <mergeCell ref="A7:AG7"/>
    <mergeCell ref="A8:AG8"/>
    <mergeCell ref="T13:V13"/>
    <mergeCell ref="B1:C3"/>
    <mergeCell ref="B5:C5"/>
    <mergeCell ref="F13:G13"/>
    <mergeCell ref="A9:B9"/>
    <mergeCell ref="C9:E9"/>
    <mergeCell ref="F9:G9"/>
    <mergeCell ref="T9:V9"/>
    <mergeCell ref="A10:AG10"/>
    <mergeCell ref="A11:B11"/>
    <mergeCell ref="F11:G11"/>
    <mergeCell ref="V5:AF5"/>
    <mergeCell ref="W9:AF9"/>
    <mergeCell ref="V11:AF11"/>
    <mergeCell ref="W13:AF13"/>
    <mergeCell ref="B13:E13"/>
    <mergeCell ref="V1:W1"/>
    <mergeCell ref="X1:Z1"/>
    <mergeCell ref="AA1:AF1"/>
    <mergeCell ref="V3:W3"/>
    <mergeCell ref="X3:Z3"/>
    <mergeCell ref="B21:C21"/>
    <mergeCell ref="T21:V21"/>
    <mergeCell ref="S25:T25"/>
    <mergeCell ref="A38:G38"/>
    <mergeCell ref="A40:G40"/>
    <mergeCell ref="H38:N38"/>
    <mergeCell ref="O38:R38"/>
    <mergeCell ref="S38:T38"/>
    <mergeCell ref="H40:N40"/>
    <mergeCell ref="O40:R40"/>
    <mergeCell ref="S40:T40"/>
    <mergeCell ref="B39:G39"/>
    <mergeCell ref="H39:N39"/>
    <mergeCell ref="A22:AG22"/>
    <mergeCell ref="AA23:AG23"/>
    <mergeCell ref="W23:Z23"/>
    <mergeCell ref="H36:N36"/>
    <mergeCell ref="O36:R36"/>
    <mergeCell ref="W37:Z37"/>
    <mergeCell ref="F21:G21"/>
    <mergeCell ref="U23:V23"/>
    <mergeCell ref="W21:AF21"/>
    <mergeCell ref="A25:G25"/>
    <mergeCell ref="S36:T36"/>
    <mergeCell ref="E27:F27"/>
    <mergeCell ref="H27:N27"/>
    <mergeCell ref="O27:R27"/>
    <mergeCell ref="W27:Z27"/>
    <mergeCell ref="AA27:AG27"/>
    <mergeCell ref="S27:T27"/>
    <mergeCell ref="F19:G19"/>
    <mergeCell ref="V19:AF19"/>
    <mergeCell ref="AA25:AG25"/>
    <mergeCell ref="W26:Z26"/>
    <mergeCell ref="O26:R26"/>
    <mergeCell ref="S26:T26"/>
    <mergeCell ref="H26:N26"/>
    <mergeCell ref="E26:F26"/>
    <mergeCell ref="H25:N25"/>
    <mergeCell ref="O25:R25"/>
    <mergeCell ref="O24:R24"/>
    <mergeCell ref="S24:T24"/>
    <mergeCell ref="AA24:AG24"/>
    <mergeCell ref="W25:Z25"/>
    <mergeCell ref="E24:F24"/>
    <mergeCell ref="H24:N24"/>
    <mergeCell ref="AA26:AG26"/>
    <mergeCell ref="W24:Z24"/>
    <mergeCell ref="E28:F28"/>
    <mergeCell ref="E29:F29"/>
    <mergeCell ref="E31:F31"/>
    <mergeCell ref="E32:F32"/>
    <mergeCell ref="E33:F33"/>
    <mergeCell ref="E30:F30"/>
    <mergeCell ref="H28:N28"/>
    <mergeCell ref="H29:N29"/>
    <mergeCell ref="H31:N31"/>
    <mergeCell ref="H32:N32"/>
    <mergeCell ref="H33:N33"/>
    <mergeCell ref="H30:N30"/>
    <mergeCell ref="AA28:AG28"/>
    <mergeCell ref="AA29:AG29"/>
    <mergeCell ref="AA31:AG31"/>
    <mergeCell ref="AA32:AG32"/>
    <mergeCell ref="AA33:AG33"/>
    <mergeCell ref="AA30:AG30"/>
    <mergeCell ref="O28:R28"/>
    <mergeCell ref="O29:R29"/>
    <mergeCell ref="O31:R31"/>
    <mergeCell ref="O32:R32"/>
    <mergeCell ref="O33:R33"/>
    <mergeCell ref="O30:R30"/>
    <mergeCell ref="S28:T28"/>
    <mergeCell ref="S29:T29"/>
    <mergeCell ref="S31:T31"/>
    <mergeCell ref="S32:T32"/>
    <mergeCell ref="S33:T33"/>
    <mergeCell ref="S30:T30"/>
    <mergeCell ref="W28:Z28"/>
    <mergeCell ref="W29:Z29"/>
    <mergeCell ref="W31:Z31"/>
    <mergeCell ref="W32:Z32"/>
    <mergeCell ref="W33:Z33"/>
    <mergeCell ref="W30:Z30"/>
    <mergeCell ref="H34:N34"/>
    <mergeCell ref="H35:N35"/>
    <mergeCell ref="E34:F34"/>
    <mergeCell ref="E35:F35"/>
    <mergeCell ref="S34:T34"/>
    <mergeCell ref="S35:T35"/>
    <mergeCell ref="O34:R34"/>
    <mergeCell ref="O35:R35"/>
    <mergeCell ref="AA34:AG34"/>
    <mergeCell ref="AA35:AG35"/>
    <mergeCell ref="W34:Z34"/>
    <mergeCell ref="W35:Z3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ahwaz</vt:lpstr>
      <vt:lpstr>ahwaz!Print_Area</vt:lpstr>
    </vt:vector>
  </TitlesOfParts>
  <Company>Foolad Paya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Javad Khani</dc:creator>
  <cp:lastModifiedBy>Mahshid Rafati</cp:lastModifiedBy>
  <cp:lastPrinted>2022-05-30T07:24:30Z</cp:lastPrinted>
  <dcterms:created xsi:type="dcterms:W3CDTF">2011-07-13T13:14:14Z</dcterms:created>
  <dcterms:modified xsi:type="dcterms:W3CDTF">2022-08-29T06:51:33Z</dcterms:modified>
</cp:coreProperties>
</file>