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ترو کهن نفتان\"/>
    </mc:Choice>
  </mc:AlternateContent>
  <xr:revisionPtr revIDLastSave="0" documentId="13_ncr:1_{17F9E56F-9C42-4BF5-9813-310A98AE9ACE}" xr6:coauthVersionLast="47" xr6:coauthVersionMax="47" xr10:uidLastSave="{00000000-0000-0000-0000-000000000000}"/>
  <bookViews>
    <workbookView xWindow="-120" yWindow="-120" windowWidth="29040" windowHeight="15840" xr2:uid="{B7D7BAF3-902A-40B0-9EC8-9C16671E90D3}"/>
  </bookViews>
  <sheets>
    <sheet name="پیش فاکتور 57321" sheetId="4" r:id="rId1"/>
    <sheet name="PI.57321" sheetId="2" r:id="rId2"/>
    <sheet name="MRS-1045-072" sheetId="8" r:id="rId3"/>
    <sheet name="MRS-1045-077" sheetId="10" r:id="rId4"/>
    <sheet name="Inv.57335" sheetId="6" r:id="rId5"/>
  </sheets>
  <definedNames>
    <definedName name="_xlnm._FilterDatabase" localSheetId="4" hidden="1">Inv.57335!$A$5:$Y$158</definedName>
    <definedName name="_xlnm._FilterDatabase" localSheetId="2" hidden="1">'MRS-1045-072'!$A$1:$P$145</definedName>
    <definedName name="_xlnm._FilterDatabase" localSheetId="0" hidden="1">'پیش فاکتور 57321'!$A$5:$N$163</definedName>
    <definedName name="_xlnm.Print_Area" localSheetId="4">Inv.57335!$B$1:$X$158</definedName>
    <definedName name="_xlnm.Print_Area" localSheetId="1">PI.57321!$A$1:$U$165</definedName>
    <definedName name="_xlnm.Print_Area" localSheetId="0">'پیش فاکتور 57321'!$A$1:$N$174</definedName>
    <definedName name="_xlnm.Print_Titles" localSheetId="4">Inv.57335!$1:$5</definedName>
    <definedName name="_xlnm.Print_Titles" localSheetId="1">PI.57321!$1:$4</definedName>
    <definedName name="_xlnm.Print_Titles" localSheetId="0">'پیش فاکتور 57321'!$1:$5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4" l="1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6" i="4"/>
  <c r="L30" i="4"/>
  <c r="L31" i="4"/>
  <c r="L32" i="4"/>
  <c r="L33" i="4"/>
  <c r="L34" i="4"/>
  <c r="L35" i="4"/>
  <c r="L36" i="4"/>
  <c r="L37" i="4"/>
  <c r="L38" i="4"/>
  <c r="L39" i="4"/>
  <c r="M39" i="4" s="1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7" i="4"/>
  <c r="L6" i="4"/>
  <c r="J145" i="4"/>
  <c r="J144" i="4"/>
  <c r="J143" i="4"/>
  <c r="J142" i="4"/>
  <c r="J139" i="4"/>
  <c r="J131" i="4"/>
  <c r="J130" i="4"/>
  <c r="J128" i="4"/>
  <c r="J126" i="4"/>
  <c r="J124" i="4"/>
  <c r="J119" i="4"/>
  <c r="J115" i="4"/>
  <c r="J111" i="4"/>
  <c r="J110" i="4"/>
  <c r="J108" i="4"/>
  <c r="J100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1" i="4"/>
  <c r="J102" i="4"/>
  <c r="J103" i="4"/>
  <c r="J104" i="4"/>
  <c r="J105" i="4"/>
  <c r="J106" i="4"/>
  <c r="J107" i="4"/>
  <c r="J109" i="4"/>
  <c r="J112" i="4"/>
  <c r="J113" i="4"/>
  <c r="J114" i="4"/>
  <c r="J116" i="4"/>
  <c r="J117" i="4"/>
  <c r="J118" i="4"/>
  <c r="J120" i="4"/>
  <c r="J121" i="4"/>
  <c r="J122" i="4"/>
  <c r="J123" i="4"/>
  <c r="J125" i="4"/>
  <c r="J127" i="4"/>
  <c r="J129" i="4"/>
  <c r="J132" i="4"/>
  <c r="J133" i="4"/>
  <c r="J134" i="4"/>
  <c r="J135" i="4"/>
  <c r="J136" i="4"/>
  <c r="J137" i="4"/>
  <c r="J138" i="4"/>
  <c r="J140" i="4"/>
  <c r="J141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7" i="4"/>
  <c r="J6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M25" i="4" s="1"/>
  <c r="G26" i="4"/>
  <c r="G27" i="4"/>
  <c r="M27" i="4" s="1"/>
  <c r="G28" i="4"/>
  <c r="M28" i="4" s="1"/>
  <c r="G29" i="4"/>
  <c r="M29" i="4" s="1"/>
  <c r="G30" i="4"/>
  <c r="G31" i="4"/>
  <c r="G32" i="4"/>
  <c r="G33" i="4"/>
  <c r="G34" i="4"/>
  <c r="G35" i="4"/>
  <c r="G36" i="4"/>
  <c r="G37" i="4"/>
  <c r="G38" i="4"/>
  <c r="G40" i="4"/>
  <c r="G41" i="4"/>
  <c r="M41" i="4" s="1"/>
  <c r="G42" i="4"/>
  <c r="G43" i="4"/>
  <c r="G44" i="4"/>
  <c r="G45" i="4"/>
  <c r="M45" i="4" s="1"/>
  <c r="G46" i="4"/>
  <c r="M46" i="4" s="1"/>
  <c r="G47" i="4"/>
  <c r="G48" i="4"/>
  <c r="G49" i="4"/>
  <c r="M49" i="4" s="1"/>
  <c r="G50" i="4"/>
  <c r="G51" i="4"/>
  <c r="G52" i="4"/>
  <c r="G53" i="4"/>
  <c r="G54" i="4"/>
  <c r="M54" i="4" s="1"/>
  <c r="G55" i="4"/>
  <c r="G56" i="4"/>
  <c r="G57" i="4"/>
  <c r="M57" i="4" s="1"/>
  <c r="G58" i="4"/>
  <c r="M58" i="4" s="1"/>
  <c r="G59" i="4"/>
  <c r="G60" i="4"/>
  <c r="G61" i="4"/>
  <c r="M61" i="4" s="1"/>
  <c r="G62" i="4"/>
  <c r="M62" i="4" s="1"/>
  <c r="G63" i="4"/>
  <c r="G64" i="4"/>
  <c r="G65" i="4"/>
  <c r="M65" i="4" s="1"/>
  <c r="G66" i="4"/>
  <c r="M66" i="4" s="1"/>
  <c r="G67" i="4"/>
  <c r="G68" i="4"/>
  <c r="G69" i="4"/>
  <c r="M69" i="4" s="1"/>
  <c r="G70" i="4"/>
  <c r="M70" i="4" s="1"/>
  <c r="G71" i="4"/>
  <c r="G72" i="4"/>
  <c r="G73" i="4"/>
  <c r="M73" i="4" s="1"/>
  <c r="G74" i="4"/>
  <c r="M74" i="4" s="1"/>
  <c r="G75" i="4"/>
  <c r="G76" i="4"/>
  <c r="G77" i="4"/>
  <c r="M77" i="4" s="1"/>
  <c r="G78" i="4"/>
  <c r="M78" i="4" s="1"/>
  <c r="G79" i="4"/>
  <c r="G80" i="4"/>
  <c r="G81" i="4"/>
  <c r="M81" i="4" s="1"/>
  <c r="G82" i="4"/>
  <c r="M82" i="4" s="1"/>
  <c r="G83" i="4"/>
  <c r="G84" i="4"/>
  <c r="G85" i="4"/>
  <c r="M85" i="4" s="1"/>
  <c r="G86" i="4"/>
  <c r="M86" i="4" s="1"/>
  <c r="G87" i="4"/>
  <c r="G88" i="4"/>
  <c r="G89" i="4"/>
  <c r="M89" i="4" s="1"/>
  <c r="G90" i="4"/>
  <c r="M90" i="4" s="1"/>
  <c r="G91" i="4"/>
  <c r="G92" i="4"/>
  <c r="G93" i="4"/>
  <c r="M93" i="4" s="1"/>
  <c r="G94" i="4"/>
  <c r="M94" i="4" s="1"/>
  <c r="G95" i="4"/>
  <c r="G96" i="4"/>
  <c r="G97" i="4"/>
  <c r="M97" i="4" s="1"/>
  <c r="G98" i="4"/>
  <c r="M98" i="4" s="1"/>
  <c r="G99" i="4"/>
  <c r="G100" i="4"/>
  <c r="G101" i="4"/>
  <c r="M101" i="4" s="1"/>
  <c r="G102" i="4"/>
  <c r="M102" i="4" s="1"/>
  <c r="G103" i="4"/>
  <c r="G104" i="4"/>
  <c r="G105" i="4"/>
  <c r="M105" i="4" s="1"/>
  <c r="G106" i="4"/>
  <c r="M106" i="4" s="1"/>
  <c r="G107" i="4"/>
  <c r="G108" i="4"/>
  <c r="G109" i="4"/>
  <c r="M109" i="4" s="1"/>
  <c r="G110" i="4"/>
  <c r="M110" i="4" s="1"/>
  <c r="G111" i="4"/>
  <c r="G112" i="4"/>
  <c r="G113" i="4"/>
  <c r="M113" i="4" s="1"/>
  <c r="G114" i="4"/>
  <c r="M114" i="4" s="1"/>
  <c r="G115" i="4"/>
  <c r="G116" i="4"/>
  <c r="G117" i="4"/>
  <c r="M117" i="4" s="1"/>
  <c r="G118" i="4"/>
  <c r="M118" i="4" s="1"/>
  <c r="G119" i="4"/>
  <c r="G120" i="4"/>
  <c r="G121" i="4"/>
  <c r="M121" i="4" s="1"/>
  <c r="G122" i="4"/>
  <c r="M122" i="4" s="1"/>
  <c r="G123" i="4"/>
  <c r="G124" i="4"/>
  <c r="G125" i="4"/>
  <c r="M125" i="4" s="1"/>
  <c r="G126" i="4"/>
  <c r="M126" i="4" s="1"/>
  <c r="G127" i="4"/>
  <c r="G128" i="4"/>
  <c r="G129" i="4"/>
  <c r="M129" i="4" s="1"/>
  <c r="G130" i="4"/>
  <c r="M130" i="4" s="1"/>
  <c r="G131" i="4"/>
  <c r="G132" i="4"/>
  <c r="G133" i="4"/>
  <c r="M133" i="4" s="1"/>
  <c r="G134" i="4"/>
  <c r="M134" i="4" s="1"/>
  <c r="G135" i="4"/>
  <c r="G136" i="4"/>
  <c r="G137" i="4"/>
  <c r="M137" i="4" s="1"/>
  <c r="G138" i="4"/>
  <c r="M138" i="4" s="1"/>
  <c r="G139" i="4"/>
  <c r="G140" i="4"/>
  <c r="G141" i="4"/>
  <c r="M141" i="4" s="1"/>
  <c r="G142" i="4"/>
  <c r="M142" i="4" s="1"/>
  <c r="G143" i="4"/>
  <c r="G144" i="4"/>
  <c r="G145" i="4"/>
  <c r="M145" i="4" s="1"/>
  <c r="G146" i="4"/>
  <c r="M146" i="4" s="1"/>
  <c r="G147" i="4"/>
  <c r="G148" i="4"/>
  <c r="G149" i="4"/>
  <c r="M149" i="4" s="1"/>
  <c r="G150" i="4"/>
  <c r="M150" i="4" s="1"/>
  <c r="G151" i="4"/>
  <c r="G152" i="4"/>
  <c r="G153" i="4"/>
  <c r="M153" i="4" s="1"/>
  <c r="G154" i="4"/>
  <c r="M154" i="4" s="1"/>
  <c r="G155" i="4"/>
  <c r="G156" i="4"/>
  <c r="G157" i="4"/>
  <c r="M157" i="4" s="1"/>
  <c r="G158" i="4"/>
  <c r="M158" i="4" s="1"/>
  <c r="G159" i="4"/>
  <c r="G160" i="4"/>
  <c r="G161" i="4"/>
  <c r="M161" i="4" s="1"/>
  <c r="G162" i="4"/>
  <c r="M162" i="4" s="1"/>
  <c r="G163" i="4"/>
  <c r="M163" i="4" s="1"/>
  <c r="G7" i="4"/>
  <c r="G6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7" i="4"/>
  <c r="F6" i="4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6" i="6"/>
  <c r="L157" i="6"/>
  <c r="M157" i="6" s="1"/>
  <c r="L156" i="6"/>
  <c r="L155" i="6"/>
  <c r="L154" i="6"/>
  <c r="M154" i="6" s="1"/>
  <c r="N154" i="6" s="1"/>
  <c r="L153" i="6"/>
  <c r="L152" i="6"/>
  <c r="L151" i="6"/>
  <c r="L150" i="6"/>
  <c r="L149" i="6"/>
  <c r="L148" i="6"/>
  <c r="L147" i="6"/>
  <c r="L146" i="6"/>
  <c r="M146" i="6" s="1"/>
  <c r="N146" i="6" s="1"/>
  <c r="L145" i="6"/>
  <c r="L144" i="6"/>
  <c r="L143" i="6"/>
  <c r="L142" i="6"/>
  <c r="L141" i="6"/>
  <c r="L140" i="6"/>
  <c r="L139" i="6"/>
  <c r="L138" i="6"/>
  <c r="M138" i="6" s="1"/>
  <c r="N138" i="6" s="1"/>
  <c r="L137" i="6"/>
  <c r="L136" i="6"/>
  <c r="M136" i="6" s="1"/>
  <c r="L135" i="6"/>
  <c r="L134" i="6"/>
  <c r="M134" i="6" s="1"/>
  <c r="N134" i="6" s="1"/>
  <c r="L133" i="6"/>
  <c r="L132" i="6"/>
  <c r="L131" i="6"/>
  <c r="L130" i="6"/>
  <c r="M130" i="6" s="1"/>
  <c r="N130" i="6" s="1"/>
  <c r="L129" i="6"/>
  <c r="L128" i="6"/>
  <c r="M128" i="6" s="1"/>
  <c r="L127" i="6"/>
  <c r="L126" i="6"/>
  <c r="L125" i="6"/>
  <c r="L124" i="6"/>
  <c r="L123" i="6"/>
  <c r="L122" i="6"/>
  <c r="M122" i="6" s="1"/>
  <c r="N122" i="6" s="1"/>
  <c r="L121" i="6"/>
  <c r="L120" i="6"/>
  <c r="M120" i="6" s="1"/>
  <c r="L119" i="6"/>
  <c r="L118" i="6"/>
  <c r="M118" i="6" s="1"/>
  <c r="N118" i="6" s="1"/>
  <c r="L117" i="6"/>
  <c r="L116" i="6"/>
  <c r="L115" i="6"/>
  <c r="L114" i="6"/>
  <c r="M114" i="6" s="1"/>
  <c r="N114" i="6" s="1"/>
  <c r="L113" i="6"/>
  <c r="L112" i="6"/>
  <c r="M112" i="6" s="1"/>
  <c r="L111" i="6"/>
  <c r="L110" i="6"/>
  <c r="L109" i="6"/>
  <c r="L108" i="6"/>
  <c r="L107" i="6"/>
  <c r="L106" i="6"/>
  <c r="M106" i="6" s="1"/>
  <c r="N106" i="6" s="1"/>
  <c r="L105" i="6"/>
  <c r="L104" i="6"/>
  <c r="M104" i="6" s="1"/>
  <c r="L103" i="6"/>
  <c r="L102" i="6"/>
  <c r="M102" i="6" s="1"/>
  <c r="N102" i="6" s="1"/>
  <c r="L101" i="6"/>
  <c r="L100" i="6"/>
  <c r="L99" i="6"/>
  <c r="L98" i="6"/>
  <c r="M98" i="6" s="1"/>
  <c r="N98" i="6" s="1"/>
  <c r="L97" i="6"/>
  <c r="L96" i="6"/>
  <c r="M96" i="6" s="1"/>
  <c r="L95" i="6"/>
  <c r="L94" i="6"/>
  <c r="L93" i="6"/>
  <c r="L92" i="6"/>
  <c r="L91" i="6"/>
  <c r="L90" i="6"/>
  <c r="M90" i="6" s="1"/>
  <c r="N90" i="6" s="1"/>
  <c r="L89" i="6"/>
  <c r="L88" i="6"/>
  <c r="M88" i="6" s="1"/>
  <c r="L87" i="6"/>
  <c r="L86" i="6"/>
  <c r="M86" i="6" s="1"/>
  <c r="N86" i="6" s="1"/>
  <c r="L85" i="6"/>
  <c r="L84" i="6"/>
  <c r="L83" i="6"/>
  <c r="L82" i="6"/>
  <c r="M82" i="6" s="1"/>
  <c r="N82" i="6" s="1"/>
  <c r="L81" i="6"/>
  <c r="L80" i="6"/>
  <c r="M80" i="6" s="1"/>
  <c r="L79" i="6"/>
  <c r="L78" i="6"/>
  <c r="L77" i="6"/>
  <c r="L76" i="6"/>
  <c r="L75" i="6"/>
  <c r="L74" i="6"/>
  <c r="M74" i="6" s="1"/>
  <c r="N74" i="6" s="1"/>
  <c r="L73" i="6"/>
  <c r="L72" i="6"/>
  <c r="M72" i="6" s="1"/>
  <c r="L71" i="6"/>
  <c r="L70" i="6"/>
  <c r="M70" i="6" s="1"/>
  <c r="N70" i="6" s="1"/>
  <c r="L69" i="6"/>
  <c r="L68" i="6"/>
  <c r="L67" i="6"/>
  <c r="L66" i="6"/>
  <c r="M66" i="6" s="1"/>
  <c r="N66" i="6" s="1"/>
  <c r="L65" i="6"/>
  <c r="L64" i="6"/>
  <c r="M64" i="6" s="1"/>
  <c r="L63" i="6"/>
  <c r="L62" i="6"/>
  <c r="L61" i="6"/>
  <c r="L60" i="6"/>
  <c r="L59" i="6"/>
  <c r="L58" i="6"/>
  <c r="M58" i="6" s="1"/>
  <c r="N58" i="6" s="1"/>
  <c r="L57" i="6"/>
  <c r="L56" i="6"/>
  <c r="M56" i="6" s="1"/>
  <c r="L55" i="6"/>
  <c r="L54" i="6"/>
  <c r="M54" i="6" s="1"/>
  <c r="N54" i="6" s="1"/>
  <c r="L53" i="6"/>
  <c r="L52" i="6"/>
  <c r="L51" i="6"/>
  <c r="L50" i="6"/>
  <c r="M50" i="6" s="1"/>
  <c r="N50" i="6" s="1"/>
  <c r="L49" i="6"/>
  <c r="L48" i="6"/>
  <c r="M48" i="6" s="1"/>
  <c r="L47" i="6"/>
  <c r="L46" i="6"/>
  <c r="L45" i="6"/>
  <c r="L44" i="6"/>
  <c r="L43" i="6"/>
  <c r="L42" i="6"/>
  <c r="M42" i="6" s="1"/>
  <c r="N42" i="6" s="1"/>
  <c r="L41" i="6"/>
  <c r="L40" i="6"/>
  <c r="M40" i="6" s="1"/>
  <c r="L39" i="6"/>
  <c r="L38" i="6"/>
  <c r="M38" i="6" s="1"/>
  <c r="N38" i="6" s="1"/>
  <c r="L37" i="6"/>
  <c r="L36" i="6"/>
  <c r="L35" i="6"/>
  <c r="L34" i="6"/>
  <c r="M34" i="6" s="1"/>
  <c r="N34" i="6" s="1"/>
  <c r="L33" i="6"/>
  <c r="L32" i="6"/>
  <c r="M32" i="6" s="1"/>
  <c r="L31" i="6"/>
  <c r="L30" i="6"/>
  <c r="L29" i="6"/>
  <c r="L28" i="6"/>
  <c r="L27" i="6"/>
  <c r="L26" i="6"/>
  <c r="M26" i="6" s="1"/>
  <c r="N26" i="6" s="1"/>
  <c r="L25" i="6"/>
  <c r="L24" i="6"/>
  <c r="M24" i="6" s="1"/>
  <c r="L23" i="6"/>
  <c r="L22" i="6"/>
  <c r="M22" i="6" s="1"/>
  <c r="N22" i="6" s="1"/>
  <c r="L21" i="6"/>
  <c r="L20" i="6"/>
  <c r="L19" i="6"/>
  <c r="L18" i="6"/>
  <c r="M18" i="6" s="1"/>
  <c r="N18" i="6" s="1"/>
  <c r="L17" i="6"/>
  <c r="L16" i="6"/>
  <c r="M16" i="6" s="1"/>
  <c r="L15" i="6"/>
  <c r="L14" i="6"/>
  <c r="L13" i="6"/>
  <c r="L12" i="6"/>
  <c r="L11" i="6"/>
  <c r="L10" i="6"/>
  <c r="M10" i="6" s="1"/>
  <c r="N10" i="6" s="1"/>
  <c r="L9" i="6"/>
  <c r="L8" i="6"/>
  <c r="M8" i="6" s="1"/>
  <c r="L7" i="6"/>
  <c r="L6" i="6"/>
  <c r="M6" i="6" s="1"/>
  <c r="N6" i="6" s="1"/>
  <c r="M42" i="4" l="1"/>
  <c r="M50" i="4"/>
  <c r="M37" i="4"/>
  <c r="M33" i="4"/>
  <c r="M21" i="4"/>
  <c r="M17" i="4"/>
  <c r="M13" i="4"/>
  <c r="M9" i="4"/>
  <c r="M53" i="4"/>
  <c r="M38" i="4"/>
  <c r="M34" i="4"/>
  <c r="M30" i="4"/>
  <c r="M22" i="4"/>
  <c r="M18" i="4"/>
  <c r="M14" i="4"/>
  <c r="M10" i="4"/>
  <c r="M6" i="4"/>
  <c r="M7" i="4"/>
  <c r="M26" i="4"/>
  <c r="M36" i="4"/>
  <c r="M32" i="4"/>
  <c r="M24" i="4"/>
  <c r="M20" i="4"/>
  <c r="M16" i="4"/>
  <c r="M12" i="4"/>
  <c r="M8" i="4"/>
  <c r="M160" i="4"/>
  <c r="M156" i="4"/>
  <c r="M152" i="4"/>
  <c r="M148" i="4"/>
  <c r="M144" i="4"/>
  <c r="M140" i="4"/>
  <c r="M136" i="4"/>
  <c r="M132" i="4"/>
  <c r="M128" i="4"/>
  <c r="M124" i="4"/>
  <c r="M120" i="4"/>
  <c r="M116" i="4"/>
  <c r="M112" i="4"/>
  <c r="M108" i="4"/>
  <c r="M104" i="4"/>
  <c r="M100" i="4"/>
  <c r="M96" i="4"/>
  <c r="M92" i="4"/>
  <c r="M88" i="4"/>
  <c r="M84" i="4"/>
  <c r="M80" i="4"/>
  <c r="M76" i="4"/>
  <c r="M72" i="4"/>
  <c r="M68" i="4"/>
  <c r="M64" i="4"/>
  <c r="M60" i="4"/>
  <c r="M56" i="4"/>
  <c r="M52" i="4"/>
  <c r="M48" i="4"/>
  <c r="M44" i="4"/>
  <c r="M40" i="4"/>
  <c r="M159" i="4"/>
  <c r="M155" i="4"/>
  <c r="M151" i="4"/>
  <c r="M147" i="4"/>
  <c r="M143" i="4"/>
  <c r="M139" i="4"/>
  <c r="M135" i="4"/>
  <c r="M131" i="4"/>
  <c r="M127" i="4"/>
  <c r="M123" i="4"/>
  <c r="M119" i="4"/>
  <c r="M115" i="4"/>
  <c r="M111" i="4"/>
  <c r="M107" i="4"/>
  <c r="M103" i="4"/>
  <c r="M99" i="4"/>
  <c r="M95" i="4"/>
  <c r="M91" i="4"/>
  <c r="M87" i="4"/>
  <c r="M83" i="4"/>
  <c r="M79" i="4"/>
  <c r="M75" i="4"/>
  <c r="M71" i="4"/>
  <c r="M67" i="4"/>
  <c r="M63" i="4"/>
  <c r="M59" i="4"/>
  <c r="M55" i="4"/>
  <c r="M51" i="4"/>
  <c r="M47" i="4"/>
  <c r="M43" i="4"/>
  <c r="M35" i="4"/>
  <c r="M31" i="4"/>
  <c r="M23" i="4"/>
  <c r="M19" i="4"/>
  <c r="M15" i="4"/>
  <c r="M11" i="4"/>
  <c r="M15" i="6"/>
  <c r="N15" i="6" s="1"/>
  <c r="M7" i="6"/>
  <c r="N7" i="6" s="1"/>
  <c r="M11" i="6"/>
  <c r="N11" i="6" s="1"/>
  <c r="M19" i="6"/>
  <c r="N19" i="6" s="1"/>
  <c r="M23" i="6"/>
  <c r="N23" i="6" s="1"/>
  <c r="M27" i="6"/>
  <c r="N27" i="6" s="1"/>
  <c r="M31" i="6"/>
  <c r="N31" i="6" s="1"/>
  <c r="M35" i="6"/>
  <c r="N35" i="6" s="1"/>
  <c r="M39" i="6"/>
  <c r="N39" i="6" s="1"/>
  <c r="M43" i="6"/>
  <c r="N43" i="6" s="1"/>
  <c r="M47" i="6"/>
  <c r="N47" i="6" s="1"/>
  <c r="M51" i="6"/>
  <c r="N51" i="6" s="1"/>
  <c r="M55" i="6"/>
  <c r="N55" i="6" s="1"/>
  <c r="M59" i="6"/>
  <c r="N59" i="6" s="1"/>
  <c r="M63" i="6"/>
  <c r="N63" i="6" s="1"/>
  <c r="M67" i="6"/>
  <c r="N67" i="6" s="1"/>
  <c r="M71" i="6"/>
  <c r="N71" i="6" s="1"/>
  <c r="M75" i="6"/>
  <c r="N75" i="6" s="1"/>
  <c r="M79" i="6"/>
  <c r="N79" i="6" s="1"/>
  <c r="M83" i="6"/>
  <c r="N83" i="6" s="1"/>
  <c r="M87" i="6"/>
  <c r="N87" i="6" s="1"/>
  <c r="M91" i="6"/>
  <c r="N91" i="6" s="1"/>
  <c r="M95" i="6"/>
  <c r="N95" i="6" s="1"/>
  <c r="M99" i="6"/>
  <c r="N99" i="6" s="1"/>
  <c r="M103" i="6"/>
  <c r="N103" i="6" s="1"/>
  <c r="M107" i="6"/>
  <c r="N107" i="6" s="1"/>
  <c r="M111" i="6"/>
  <c r="N111" i="6" s="1"/>
  <c r="M115" i="6"/>
  <c r="N115" i="6" s="1"/>
  <c r="M119" i="6"/>
  <c r="N119" i="6" s="1"/>
  <c r="M123" i="6"/>
  <c r="N123" i="6" s="1"/>
  <c r="M127" i="6"/>
  <c r="N127" i="6" s="1"/>
  <c r="M131" i="6"/>
  <c r="N131" i="6" s="1"/>
  <c r="M135" i="6"/>
  <c r="N135" i="6" s="1"/>
  <c r="M139" i="6"/>
  <c r="N139" i="6" s="1"/>
  <c r="M143" i="6"/>
  <c r="N143" i="6" s="1"/>
  <c r="M147" i="6"/>
  <c r="N147" i="6" s="1"/>
  <c r="M151" i="6"/>
  <c r="N151" i="6" s="1"/>
  <c r="M155" i="6"/>
  <c r="N155" i="6" s="1"/>
  <c r="M13" i="6"/>
  <c r="N13" i="6" s="1"/>
  <c r="M21" i="6"/>
  <c r="N21" i="6" s="1"/>
  <c r="M29" i="6"/>
  <c r="N29" i="6" s="1"/>
  <c r="M37" i="6"/>
  <c r="N37" i="6" s="1"/>
  <c r="M45" i="6"/>
  <c r="N45" i="6" s="1"/>
  <c r="M53" i="6"/>
  <c r="N53" i="6" s="1"/>
  <c r="M61" i="6"/>
  <c r="N61" i="6" s="1"/>
  <c r="M69" i="6"/>
  <c r="N69" i="6" s="1"/>
  <c r="M77" i="6"/>
  <c r="N77" i="6" s="1"/>
  <c r="M85" i="6"/>
  <c r="N85" i="6" s="1"/>
  <c r="M93" i="6"/>
  <c r="N93" i="6" s="1"/>
  <c r="M101" i="6"/>
  <c r="N101" i="6" s="1"/>
  <c r="M109" i="6"/>
  <c r="N109" i="6" s="1"/>
  <c r="M117" i="6"/>
  <c r="N117" i="6" s="1"/>
  <c r="M125" i="6"/>
  <c r="N125" i="6" s="1"/>
  <c r="M133" i="6"/>
  <c r="N133" i="6" s="1"/>
  <c r="M141" i="6"/>
  <c r="N141" i="6" s="1"/>
  <c r="H162" i="4"/>
  <c r="H154" i="4"/>
  <c r="H150" i="4"/>
  <c r="H146" i="4"/>
  <c r="H138" i="4"/>
  <c r="H134" i="4"/>
  <c r="H130" i="4"/>
  <c r="K126" i="4"/>
  <c r="H122" i="4"/>
  <c r="H118" i="4"/>
  <c r="H114" i="4"/>
  <c r="H106" i="4"/>
  <c r="H102" i="4"/>
  <c r="H98" i="4"/>
  <c r="H90" i="4"/>
  <c r="K142" i="4"/>
  <c r="K110" i="4"/>
  <c r="K120" i="4"/>
  <c r="H160" i="4"/>
  <c r="H156" i="4"/>
  <c r="H152" i="4"/>
  <c r="H148" i="4"/>
  <c r="H144" i="4"/>
  <c r="H140" i="4"/>
  <c r="H136" i="4"/>
  <c r="H132" i="4"/>
  <c r="H128" i="4"/>
  <c r="H124" i="4"/>
  <c r="H120" i="4"/>
  <c r="H116" i="4"/>
  <c r="H112" i="4"/>
  <c r="H108" i="4"/>
  <c r="H104" i="4"/>
  <c r="H100" i="4"/>
  <c r="H96" i="4"/>
  <c r="H92" i="4"/>
  <c r="K160" i="4"/>
  <c r="K156" i="4"/>
  <c r="K152" i="4"/>
  <c r="K140" i="4"/>
  <c r="K112" i="4"/>
  <c r="K96" i="4"/>
  <c r="K138" i="4"/>
  <c r="K134" i="4"/>
  <c r="K144" i="4"/>
  <c r="K99" i="4"/>
  <c r="K104" i="4"/>
  <c r="K162" i="4"/>
  <c r="K158" i="4"/>
  <c r="K154" i="4"/>
  <c r="K150" i="4"/>
  <c r="K146" i="4"/>
  <c r="K114" i="4"/>
  <c r="K107" i="4"/>
  <c r="K103" i="4"/>
  <c r="K98" i="4"/>
  <c r="K94" i="4"/>
  <c r="K90" i="4"/>
  <c r="K116" i="4"/>
  <c r="K100" i="4"/>
  <c r="K91" i="4"/>
  <c r="H161" i="4"/>
  <c r="H157" i="4"/>
  <c r="H153" i="4"/>
  <c r="H149" i="4"/>
  <c r="H141" i="4"/>
  <c r="H137" i="4"/>
  <c r="H133" i="4"/>
  <c r="H129" i="4"/>
  <c r="H125" i="4"/>
  <c r="H121" i="4"/>
  <c r="H117" i="4"/>
  <c r="H113" i="4"/>
  <c r="H109" i="4"/>
  <c r="H105" i="4"/>
  <c r="H101" i="4"/>
  <c r="H97" i="4"/>
  <c r="H93" i="4"/>
  <c r="H89" i="4"/>
  <c r="K123" i="4"/>
  <c r="K128" i="4"/>
  <c r="K95" i="4"/>
  <c r="K135" i="4"/>
  <c r="K122" i="4"/>
  <c r="K148" i="4"/>
  <c r="K124" i="4"/>
  <c r="K108" i="4"/>
  <c r="K92" i="4"/>
  <c r="H145" i="4"/>
  <c r="K145" i="4"/>
  <c r="K161" i="4"/>
  <c r="K153" i="4"/>
  <c r="K141" i="4"/>
  <c r="K118" i="4"/>
  <c r="K106" i="4"/>
  <c r="K93" i="4"/>
  <c r="H155" i="4"/>
  <c r="H147" i="4"/>
  <c r="H139" i="4"/>
  <c r="K139" i="4"/>
  <c r="H131" i="4"/>
  <c r="K131" i="4"/>
  <c r="H123" i="4"/>
  <c r="H115" i="4"/>
  <c r="K115" i="4"/>
  <c r="H111" i="4"/>
  <c r="K111" i="4"/>
  <c r="H107" i="4"/>
  <c r="H103" i="4"/>
  <c r="K159" i="4"/>
  <c r="K155" i="4"/>
  <c r="K151" i="4"/>
  <c r="K147" i="4"/>
  <c r="K127" i="4"/>
  <c r="K121" i="4"/>
  <c r="K109" i="4"/>
  <c r="K157" i="4"/>
  <c r="K149" i="4"/>
  <c r="K113" i="4"/>
  <c r="K102" i="4"/>
  <c r="K97" i="4"/>
  <c r="K89" i="4"/>
  <c r="K136" i="4"/>
  <c r="K129" i="4"/>
  <c r="K117" i="4"/>
  <c r="K105" i="4"/>
  <c r="K101" i="4"/>
  <c r="K132" i="4"/>
  <c r="H159" i="4"/>
  <c r="H151" i="4"/>
  <c r="H143" i="4"/>
  <c r="K143" i="4"/>
  <c r="H135" i="4"/>
  <c r="H127" i="4"/>
  <c r="H119" i="4"/>
  <c r="K119" i="4"/>
  <c r="K137" i="4"/>
  <c r="K133" i="4"/>
  <c r="K125" i="4"/>
  <c r="H158" i="4"/>
  <c r="H142" i="4"/>
  <c r="H126" i="4"/>
  <c r="H110" i="4"/>
  <c r="H94" i="4"/>
  <c r="H99" i="4"/>
  <c r="H95" i="4"/>
  <c r="H91" i="4"/>
  <c r="K130" i="4"/>
  <c r="M14" i="6"/>
  <c r="N14" i="6" s="1"/>
  <c r="M30" i="6"/>
  <c r="N30" i="6" s="1"/>
  <c r="M46" i="6"/>
  <c r="N46" i="6" s="1"/>
  <c r="M62" i="6"/>
  <c r="N62" i="6" s="1"/>
  <c r="M78" i="6"/>
  <c r="N78" i="6" s="1"/>
  <c r="M94" i="6"/>
  <c r="N94" i="6" s="1"/>
  <c r="M110" i="6"/>
  <c r="N110" i="6" s="1"/>
  <c r="M126" i="6"/>
  <c r="N126" i="6" s="1"/>
  <c r="M142" i="6"/>
  <c r="N142" i="6" s="1"/>
  <c r="M150" i="6"/>
  <c r="N150" i="6" s="1"/>
  <c r="M145" i="6"/>
  <c r="N145" i="6" s="1"/>
  <c r="M149" i="6"/>
  <c r="N149" i="6" s="1"/>
  <c r="M153" i="6"/>
  <c r="N153" i="6" s="1"/>
  <c r="L158" i="6"/>
  <c r="M9" i="6"/>
  <c r="M12" i="6"/>
  <c r="N12" i="6" s="1"/>
  <c r="M17" i="6"/>
  <c r="N17" i="6" s="1"/>
  <c r="M20" i="6"/>
  <c r="N20" i="6" s="1"/>
  <c r="M25" i="6"/>
  <c r="N25" i="6" s="1"/>
  <c r="M28" i="6"/>
  <c r="N28" i="6" s="1"/>
  <c r="M33" i="6"/>
  <c r="N33" i="6" s="1"/>
  <c r="M36" i="6"/>
  <c r="N36" i="6" s="1"/>
  <c r="M41" i="6"/>
  <c r="N41" i="6" s="1"/>
  <c r="M44" i="6"/>
  <c r="N44" i="6" s="1"/>
  <c r="M49" i="6"/>
  <c r="N49" i="6" s="1"/>
  <c r="M52" i="6"/>
  <c r="N52" i="6" s="1"/>
  <c r="M57" i="6"/>
  <c r="N57" i="6" s="1"/>
  <c r="M60" i="6"/>
  <c r="N60" i="6" s="1"/>
  <c r="M65" i="6"/>
  <c r="N65" i="6" s="1"/>
  <c r="M68" i="6"/>
  <c r="N68" i="6" s="1"/>
  <c r="M73" i="6"/>
  <c r="N73" i="6" s="1"/>
  <c r="M76" i="6"/>
  <c r="N76" i="6" s="1"/>
  <c r="M81" i="6"/>
  <c r="N81" i="6" s="1"/>
  <c r="M84" i="6"/>
  <c r="N84" i="6" s="1"/>
  <c r="M89" i="6"/>
  <c r="N89" i="6" s="1"/>
  <c r="M92" i="6"/>
  <c r="N92" i="6" s="1"/>
  <c r="M97" i="6"/>
  <c r="N97" i="6" s="1"/>
  <c r="M100" i="6"/>
  <c r="N100" i="6" s="1"/>
  <c r="M105" i="6"/>
  <c r="N105" i="6" s="1"/>
  <c r="M108" i="6"/>
  <c r="N108" i="6" s="1"/>
  <c r="M113" i="6"/>
  <c r="N113" i="6" s="1"/>
  <c r="M116" i="6"/>
  <c r="N116" i="6" s="1"/>
  <c r="M121" i="6"/>
  <c r="N121" i="6" s="1"/>
  <c r="M124" i="6"/>
  <c r="N124" i="6" s="1"/>
  <c r="M129" i="6"/>
  <c r="N129" i="6" s="1"/>
  <c r="M132" i="6"/>
  <c r="N132" i="6" s="1"/>
  <c r="M137" i="6"/>
  <c r="N137" i="6" s="1"/>
  <c r="M140" i="6"/>
  <c r="N140" i="6" s="1"/>
  <c r="N157" i="6"/>
  <c r="N8" i="6"/>
  <c r="N16" i="6"/>
  <c r="N24" i="6"/>
  <c r="N32" i="6"/>
  <c r="N40" i="6"/>
  <c r="N48" i="6"/>
  <c r="N56" i="6"/>
  <c r="N64" i="6"/>
  <c r="N72" i="6"/>
  <c r="N80" i="6"/>
  <c r="N88" i="6"/>
  <c r="N96" i="6"/>
  <c r="N104" i="6"/>
  <c r="N112" i="6"/>
  <c r="N120" i="6"/>
  <c r="N128" i="6"/>
  <c r="N136" i="6"/>
  <c r="M144" i="6"/>
  <c r="N144" i="6" s="1"/>
  <c r="M148" i="6"/>
  <c r="N148" i="6" s="1"/>
  <c r="M152" i="6"/>
  <c r="N152" i="6" s="1"/>
  <c r="M156" i="6"/>
  <c r="N156" i="6" s="1"/>
  <c r="M158" i="6" l="1"/>
  <c r="N9" i="6"/>
  <c r="Y158" i="6" s="1"/>
  <c r="K75" i="4" l="1"/>
  <c r="H88" i="4" l="1"/>
  <c r="H84" i="4"/>
  <c r="H80" i="4"/>
  <c r="H76" i="4"/>
  <c r="H72" i="4"/>
  <c r="H68" i="4"/>
  <c r="H64" i="4"/>
  <c r="H60" i="4"/>
  <c r="H56" i="4"/>
  <c r="H52" i="4"/>
  <c r="H48" i="4"/>
  <c r="H44" i="4"/>
  <c r="H40" i="4"/>
  <c r="H36" i="4"/>
  <c r="H32" i="4"/>
  <c r="H28" i="4"/>
  <c r="H24" i="4"/>
  <c r="H20" i="4"/>
  <c r="H16" i="4"/>
  <c r="H12" i="4"/>
  <c r="H8" i="4"/>
  <c r="K81" i="4"/>
  <c r="H163" i="4"/>
  <c r="H86" i="4"/>
  <c r="H82" i="4"/>
  <c r="H78" i="4"/>
  <c r="H74" i="4"/>
  <c r="H70" i="4"/>
  <c r="H66" i="4"/>
  <c r="H62" i="4"/>
  <c r="H58" i="4"/>
  <c r="H54" i="4"/>
  <c r="H50" i="4"/>
  <c r="H46" i="4"/>
  <c r="H42" i="4"/>
  <c r="H38" i="4"/>
  <c r="H34" i="4"/>
  <c r="H30" i="4"/>
  <c r="H26" i="4"/>
  <c r="H22" i="4"/>
  <c r="H18" i="4"/>
  <c r="H14" i="4"/>
  <c r="H10" i="4"/>
  <c r="K86" i="4"/>
  <c r="K82" i="4"/>
  <c r="K78" i="4"/>
  <c r="K73" i="4"/>
  <c r="H87" i="4"/>
  <c r="H83" i="4"/>
  <c r="H79" i="4"/>
  <c r="H71" i="4"/>
  <c r="H67" i="4"/>
  <c r="H63" i="4"/>
  <c r="H59" i="4"/>
  <c r="H55" i="4"/>
  <c r="H51" i="4"/>
  <c r="H47" i="4"/>
  <c r="H43" i="4"/>
  <c r="H39" i="4"/>
  <c r="H35" i="4"/>
  <c r="H31" i="4"/>
  <c r="H27" i="4"/>
  <c r="H23" i="4"/>
  <c r="H19" i="4"/>
  <c r="H15" i="4"/>
  <c r="H11" i="4"/>
  <c r="K77" i="4"/>
  <c r="H6" i="4"/>
  <c r="H85" i="4"/>
  <c r="H81" i="4"/>
  <c r="H77" i="4"/>
  <c r="H73" i="4"/>
  <c r="H69" i="4"/>
  <c r="H65" i="4"/>
  <c r="H61" i="4"/>
  <c r="H57" i="4"/>
  <c r="H53" i="4"/>
  <c r="H49" i="4"/>
  <c r="H45" i="4"/>
  <c r="H41" i="4"/>
  <c r="H37" i="4"/>
  <c r="H33" i="4"/>
  <c r="H29" i="4"/>
  <c r="H25" i="4"/>
  <c r="H21" i="4"/>
  <c r="H17" i="4"/>
  <c r="H13" i="4"/>
  <c r="H9" i="4"/>
  <c r="K87" i="4"/>
  <c r="K83" i="4"/>
  <c r="K79" i="4"/>
  <c r="K74" i="4"/>
  <c r="K70" i="4"/>
  <c r="K85" i="4"/>
  <c r="K69" i="4"/>
  <c r="K88" i="4"/>
  <c r="K84" i="4"/>
  <c r="K80" i="4"/>
  <c r="K76" i="4"/>
  <c r="K72" i="4"/>
  <c r="K68" i="4"/>
  <c r="H75" i="4"/>
  <c r="K71" i="4"/>
  <c r="H7" i="4"/>
  <c r="K66" i="4"/>
  <c r="K9" i="4"/>
  <c r="K37" i="4"/>
  <c r="K41" i="4"/>
  <c r="K45" i="4"/>
  <c r="K51" i="4"/>
  <c r="K59" i="4"/>
  <c r="K26" i="4"/>
  <c r="K33" i="4"/>
  <c r="K25" i="4"/>
  <c r="K52" i="4"/>
  <c r="K67" i="4"/>
  <c r="K13" i="4"/>
  <c r="K17" i="4"/>
  <c r="K8" i="4"/>
  <c r="K12" i="4"/>
  <c r="K21" i="4"/>
  <c r="K22" i="4"/>
  <c r="K47" i="4"/>
  <c r="K48" i="4"/>
  <c r="K63" i="4"/>
  <c r="K64" i="4"/>
  <c r="K18" i="4"/>
  <c r="K60" i="4"/>
  <c r="K29" i="4"/>
  <c r="K30" i="4"/>
  <c r="K36" i="4"/>
  <c r="K40" i="4"/>
  <c r="K44" i="4"/>
  <c r="K55" i="4"/>
  <c r="K56" i="4"/>
  <c r="K7" i="4"/>
  <c r="K11" i="4"/>
  <c r="K15" i="4"/>
  <c r="K19" i="4"/>
  <c r="K23" i="4"/>
  <c r="K27" i="4"/>
  <c r="K31" i="4"/>
  <c r="K35" i="4"/>
  <c r="K39" i="4"/>
  <c r="K43" i="4"/>
  <c r="K49" i="4"/>
  <c r="K53" i="4"/>
  <c r="K57" i="4"/>
  <c r="K61" i="4"/>
  <c r="K65" i="4"/>
  <c r="K163" i="4"/>
  <c r="K6" i="4"/>
  <c r="K10" i="4"/>
  <c r="K14" i="4"/>
  <c r="K16" i="4"/>
  <c r="K20" i="4"/>
  <c r="K24" i="4"/>
  <c r="K28" i="4"/>
  <c r="K32" i="4"/>
  <c r="K34" i="4"/>
  <c r="K38" i="4"/>
  <c r="K42" i="4"/>
  <c r="K46" i="4"/>
  <c r="K50" i="4"/>
  <c r="K54" i="4"/>
  <c r="K58" i="4"/>
  <c r="K62" i="4"/>
  <c r="M165" i="4" l="1"/>
  <c r="H169" i="4" s="1"/>
  <c r="H165" i="4"/>
  <c r="H171" i="4" l="1"/>
  <c r="H162" i="2"/>
  <c r="H161" i="2"/>
  <c r="H160" i="2"/>
  <c r="J160" i="2" s="1"/>
  <c r="K160" i="2" s="1"/>
  <c r="H159" i="2"/>
  <c r="J159" i="2" s="1"/>
  <c r="K159" i="2" s="1"/>
  <c r="H158" i="2"/>
  <c r="J158" i="2" s="1"/>
  <c r="H157" i="2"/>
  <c r="H156" i="2"/>
  <c r="J156" i="2" s="1"/>
  <c r="K156" i="2" s="1"/>
  <c r="H155" i="2"/>
  <c r="J155" i="2" s="1"/>
  <c r="K155" i="2" s="1"/>
  <c r="H154" i="2"/>
  <c r="H153" i="2"/>
  <c r="H152" i="2"/>
  <c r="J152" i="2" s="1"/>
  <c r="K152" i="2" s="1"/>
  <c r="H151" i="2"/>
  <c r="J151" i="2" s="1"/>
  <c r="K151" i="2" s="1"/>
  <c r="H150" i="2"/>
  <c r="J150" i="2" s="1"/>
  <c r="H149" i="2"/>
  <c r="H148" i="2"/>
  <c r="J148" i="2" s="1"/>
  <c r="K148" i="2" s="1"/>
  <c r="H147" i="2"/>
  <c r="J147" i="2" s="1"/>
  <c r="K147" i="2" s="1"/>
  <c r="H146" i="2"/>
  <c r="H145" i="2"/>
  <c r="H144" i="2"/>
  <c r="J144" i="2" s="1"/>
  <c r="K144" i="2" s="1"/>
  <c r="H143" i="2"/>
  <c r="J143" i="2" s="1"/>
  <c r="K143" i="2" s="1"/>
  <c r="H142" i="2"/>
  <c r="J142" i="2" s="1"/>
  <c r="H141" i="2"/>
  <c r="H140" i="2"/>
  <c r="J140" i="2" s="1"/>
  <c r="K140" i="2" s="1"/>
  <c r="H139" i="2"/>
  <c r="J139" i="2" s="1"/>
  <c r="K139" i="2" s="1"/>
  <c r="H138" i="2"/>
  <c r="J138" i="2" s="1"/>
  <c r="H137" i="2"/>
  <c r="H136" i="2"/>
  <c r="J136" i="2" s="1"/>
  <c r="K136" i="2" s="1"/>
  <c r="H135" i="2"/>
  <c r="J135" i="2" s="1"/>
  <c r="K135" i="2" s="1"/>
  <c r="H134" i="2"/>
  <c r="J134" i="2" s="1"/>
  <c r="H133" i="2"/>
  <c r="H132" i="2"/>
  <c r="J132" i="2" s="1"/>
  <c r="K132" i="2" s="1"/>
  <c r="H131" i="2"/>
  <c r="J131" i="2" s="1"/>
  <c r="H130" i="2"/>
  <c r="H129" i="2"/>
  <c r="H128" i="2"/>
  <c r="J128" i="2" s="1"/>
  <c r="K128" i="2" s="1"/>
  <c r="H127" i="2"/>
  <c r="J127" i="2" s="1"/>
  <c r="K127" i="2" s="1"/>
  <c r="H126" i="2"/>
  <c r="J126" i="2" s="1"/>
  <c r="H125" i="2"/>
  <c r="H124" i="2"/>
  <c r="J124" i="2" s="1"/>
  <c r="K124" i="2" s="1"/>
  <c r="H123" i="2"/>
  <c r="J123" i="2" s="1"/>
  <c r="K123" i="2" s="1"/>
  <c r="H122" i="2"/>
  <c r="J122" i="2" s="1"/>
  <c r="H121" i="2"/>
  <c r="H120" i="2"/>
  <c r="J120" i="2" s="1"/>
  <c r="K120" i="2" s="1"/>
  <c r="H119" i="2"/>
  <c r="J119" i="2" s="1"/>
  <c r="K119" i="2" s="1"/>
  <c r="H118" i="2"/>
  <c r="J118" i="2" s="1"/>
  <c r="H117" i="2"/>
  <c r="H116" i="2"/>
  <c r="J116" i="2" s="1"/>
  <c r="K116" i="2" s="1"/>
  <c r="H115" i="2"/>
  <c r="J115" i="2" s="1"/>
  <c r="H114" i="2"/>
  <c r="J114" i="2" s="1"/>
  <c r="H113" i="2"/>
  <c r="H112" i="2"/>
  <c r="H111" i="2"/>
  <c r="J111" i="2" s="1"/>
  <c r="K111" i="2" s="1"/>
  <c r="H110" i="2"/>
  <c r="J110" i="2" s="1"/>
  <c r="K110" i="2" s="1"/>
  <c r="H109" i="2"/>
  <c r="H108" i="2"/>
  <c r="J108" i="2" s="1"/>
  <c r="H107" i="2"/>
  <c r="J107" i="2" s="1"/>
  <c r="K107" i="2" s="1"/>
  <c r="H106" i="2"/>
  <c r="J106" i="2" s="1"/>
  <c r="K106" i="2" s="1"/>
  <c r="H105" i="2"/>
  <c r="H104" i="2"/>
  <c r="H103" i="2"/>
  <c r="J103" i="2" s="1"/>
  <c r="K103" i="2" s="1"/>
  <c r="H102" i="2"/>
  <c r="J102" i="2" s="1"/>
  <c r="K102" i="2" s="1"/>
  <c r="H101" i="2"/>
  <c r="H100" i="2"/>
  <c r="J100" i="2" s="1"/>
  <c r="H99" i="2"/>
  <c r="J99" i="2" s="1"/>
  <c r="H98" i="2"/>
  <c r="J98" i="2" s="1"/>
  <c r="K98" i="2" s="1"/>
  <c r="H97" i="2"/>
  <c r="H96" i="2"/>
  <c r="J96" i="2" s="1"/>
  <c r="H95" i="2"/>
  <c r="J95" i="2" s="1"/>
  <c r="K95" i="2" s="1"/>
  <c r="H94" i="2"/>
  <c r="H93" i="2"/>
  <c r="H92" i="2"/>
  <c r="H91" i="2"/>
  <c r="J91" i="2" s="1"/>
  <c r="K91" i="2" s="1"/>
  <c r="H90" i="2"/>
  <c r="J90" i="2" s="1"/>
  <c r="H89" i="2"/>
  <c r="H88" i="2"/>
  <c r="J88" i="2" s="1"/>
  <c r="H87" i="2"/>
  <c r="J87" i="2" s="1"/>
  <c r="K87" i="2" s="1"/>
  <c r="H86" i="2"/>
  <c r="H85" i="2"/>
  <c r="H84" i="2"/>
  <c r="H83" i="2"/>
  <c r="J83" i="2" s="1"/>
  <c r="H82" i="2"/>
  <c r="H81" i="2"/>
  <c r="H80" i="2"/>
  <c r="J80" i="2" s="1"/>
  <c r="H79" i="2"/>
  <c r="J79" i="2" s="1"/>
  <c r="K79" i="2" s="1"/>
  <c r="H78" i="2"/>
  <c r="J78" i="2" s="1"/>
  <c r="H77" i="2"/>
  <c r="H76" i="2"/>
  <c r="H75" i="2"/>
  <c r="J75" i="2" s="1"/>
  <c r="K75" i="2" s="1"/>
  <c r="H74" i="2"/>
  <c r="J74" i="2" s="1"/>
  <c r="H73" i="2"/>
  <c r="H72" i="2"/>
  <c r="J72" i="2" s="1"/>
  <c r="H71" i="2"/>
  <c r="J71" i="2" s="1"/>
  <c r="K71" i="2" s="1"/>
  <c r="H70" i="2"/>
  <c r="J70" i="2" s="1"/>
  <c r="H69" i="2"/>
  <c r="H68" i="2"/>
  <c r="H67" i="2"/>
  <c r="J67" i="2" s="1"/>
  <c r="H66" i="2"/>
  <c r="J66" i="2" s="1"/>
  <c r="H65" i="2"/>
  <c r="H64" i="2"/>
  <c r="J64" i="2" s="1"/>
  <c r="H63" i="2"/>
  <c r="J63" i="2" s="1"/>
  <c r="K63" i="2" s="1"/>
  <c r="H62" i="2"/>
  <c r="J62" i="2" s="1"/>
  <c r="H61" i="2"/>
  <c r="H60" i="2"/>
  <c r="J60" i="2" s="1"/>
  <c r="H59" i="2"/>
  <c r="J59" i="2" s="1"/>
  <c r="K59" i="2" s="1"/>
  <c r="H58" i="2"/>
  <c r="J58" i="2" s="1"/>
  <c r="H57" i="2"/>
  <c r="H56" i="2"/>
  <c r="H55" i="2"/>
  <c r="J55" i="2" s="1"/>
  <c r="K55" i="2" s="1"/>
  <c r="H54" i="2"/>
  <c r="J54" i="2" s="1"/>
  <c r="H53" i="2"/>
  <c r="H52" i="2"/>
  <c r="J52" i="2" s="1"/>
  <c r="H51" i="2"/>
  <c r="J51" i="2" s="1"/>
  <c r="H50" i="2"/>
  <c r="J50" i="2" s="1"/>
  <c r="H49" i="2"/>
  <c r="H48" i="2"/>
  <c r="H47" i="2"/>
  <c r="J47" i="2" s="1"/>
  <c r="K47" i="2" s="1"/>
  <c r="H46" i="2"/>
  <c r="J46" i="2" s="1"/>
  <c r="H45" i="2"/>
  <c r="H44" i="2"/>
  <c r="J44" i="2" s="1"/>
  <c r="H43" i="2"/>
  <c r="J43" i="2" s="1"/>
  <c r="K43" i="2" s="1"/>
  <c r="H42" i="2"/>
  <c r="J42" i="2" s="1"/>
  <c r="H41" i="2"/>
  <c r="H40" i="2"/>
  <c r="H39" i="2"/>
  <c r="J39" i="2" s="1"/>
  <c r="K39" i="2" s="1"/>
  <c r="H38" i="2"/>
  <c r="J38" i="2" s="1"/>
  <c r="H37" i="2"/>
  <c r="H36" i="2"/>
  <c r="J36" i="2" s="1"/>
  <c r="H35" i="2"/>
  <c r="J35" i="2" s="1"/>
  <c r="H34" i="2"/>
  <c r="J34" i="2" s="1"/>
  <c r="H33" i="2"/>
  <c r="H32" i="2"/>
  <c r="J32" i="2" s="1"/>
  <c r="H31" i="2"/>
  <c r="J31" i="2" s="1"/>
  <c r="K31" i="2" s="1"/>
  <c r="H30" i="2"/>
  <c r="H29" i="2"/>
  <c r="H28" i="2"/>
  <c r="H27" i="2"/>
  <c r="J27" i="2" s="1"/>
  <c r="K27" i="2" s="1"/>
  <c r="H26" i="2"/>
  <c r="J26" i="2" s="1"/>
  <c r="H25" i="2"/>
  <c r="H24" i="2"/>
  <c r="J24" i="2" s="1"/>
  <c r="H23" i="2"/>
  <c r="J23" i="2" s="1"/>
  <c r="K23" i="2" s="1"/>
  <c r="H22" i="2"/>
  <c r="H21" i="2"/>
  <c r="H20" i="2"/>
  <c r="H19" i="2"/>
  <c r="J19" i="2" s="1"/>
  <c r="H18" i="2"/>
  <c r="J18" i="2" s="1"/>
  <c r="H17" i="2"/>
  <c r="H16" i="2"/>
  <c r="J16" i="2" s="1"/>
  <c r="H15" i="2"/>
  <c r="J15" i="2" s="1"/>
  <c r="K15" i="2" s="1"/>
  <c r="H14" i="2"/>
  <c r="J14" i="2" s="1"/>
  <c r="H13" i="2"/>
  <c r="H12" i="2"/>
  <c r="J12" i="2" s="1"/>
  <c r="H11" i="2"/>
  <c r="J11" i="2" s="1"/>
  <c r="K11" i="2" s="1"/>
  <c r="H10" i="2"/>
  <c r="J10" i="2" s="1"/>
  <c r="H9" i="2"/>
  <c r="H8" i="2"/>
  <c r="J8" i="2" s="1"/>
  <c r="H7" i="2"/>
  <c r="J7" i="2" s="1"/>
  <c r="K7" i="2" s="1"/>
  <c r="H6" i="2"/>
  <c r="J6" i="2" s="1"/>
  <c r="H5" i="2"/>
  <c r="H172" i="4" l="1"/>
  <c r="H173" i="4" s="1"/>
  <c r="K131" i="2"/>
  <c r="K19" i="2"/>
  <c r="K67" i="2"/>
  <c r="K83" i="2"/>
  <c r="K35" i="2"/>
  <c r="J86" i="2"/>
  <c r="K86" i="2" s="1"/>
  <c r="J94" i="2"/>
  <c r="K94" i="2" s="1"/>
  <c r="K99" i="2"/>
  <c r="J104" i="2"/>
  <c r="K104" i="2" s="1"/>
  <c r="J112" i="2"/>
  <c r="K112" i="2" s="1"/>
  <c r="J130" i="2"/>
  <c r="K130" i="2" s="1"/>
  <c r="K8" i="2"/>
  <c r="K16" i="2"/>
  <c r="J20" i="2"/>
  <c r="K20" i="2" s="1"/>
  <c r="J28" i="2"/>
  <c r="K28" i="2" s="1"/>
  <c r="K34" i="2"/>
  <c r="K36" i="2"/>
  <c r="K44" i="2"/>
  <c r="K51" i="2"/>
  <c r="K54" i="2"/>
  <c r="J56" i="2"/>
  <c r="K56" i="2" s="1"/>
  <c r="K62" i="2"/>
  <c r="K72" i="2"/>
  <c r="K80" i="2"/>
  <c r="J82" i="2"/>
  <c r="K82" i="2" s="1"/>
  <c r="J84" i="2"/>
  <c r="K84" i="2" s="1"/>
  <c r="J92" i="2"/>
  <c r="K92" i="2" s="1"/>
  <c r="K100" i="2"/>
  <c r="K108" i="2"/>
  <c r="K115" i="2"/>
  <c r="K118" i="2"/>
  <c r="K126" i="2"/>
  <c r="J146" i="2"/>
  <c r="K146" i="2" s="1"/>
  <c r="J154" i="2"/>
  <c r="K154" i="2" s="1"/>
  <c r="J162" i="2"/>
  <c r="K162" i="2" s="1"/>
  <c r="K12" i="2"/>
  <c r="K66" i="2"/>
  <c r="K18" i="2"/>
  <c r="J22" i="2"/>
  <c r="K22" i="2" s="1"/>
  <c r="J30" i="2"/>
  <c r="K30" i="2" s="1"/>
  <c r="K38" i="2"/>
  <c r="J40" i="2"/>
  <c r="K40" i="2" s="1"/>
  <c r="K46" i="2"/>
  <c r="J48" i="2"/>
  <c r="K48" i="2" s="1"/>
  <c r="K64" i="2"/>
  <c r="J68" i="2"/>
  <c r="K68" i="2" s="1"/>
  <c r="J76" i="2"/>
  <c r="K76" i="2" s="1"/>
  <c r="K6" i="2"/>
  <c r="K14" i="2"/>
  <c r="K24" i="2"/>
  <c r="K32" i="2"/>
  <c r="K50" i="2"/>
  <c r="K52" i="2"/>
  <c r="K60" i="2"/>
  <c r="K70" i="2"/>
  <c r="K78" i="2"/>
  <c r="K88" i="2"/>
  <c r="K96" i="2"/>
  <c r="K114" i="2"/>
  <c r="K134" i="2"/>
  <c r="K142" i="2"/>
  <c r="K150" i="2"/>
  <c r="K158" i="2"/>
  <c r="J17" i="2"/>
  <c r="K17" i="2" s="1"/>
  <c r="J33" i="2"/>
  <c r="K33" i="2" s="1"/>
  <c r="J49" i="2"/>
  <c r="K49" i="2" s="1"/>
  <c r="J65" i="2"/>
  <c r="K65" i="2" s="1"/>
  <c r="J81" i="2"/>
  <c r="K81" i="2" s="1"/>
  <c r="J97" i="2"/>
  <c r="K97" i="2" s="1"/>
  <c r="J113" i="2"/>
  <c r="K113" i="2" s="1"/>
  <c r="J129" i="2"/>
  <c r="K129" i="2" s="1"/>
  <c r="J13" i="2"/>
  <c r="K13" i="2" s="1"/>
  <c r="J29" i="2"/>
  <c r="K29" i="2" s="1"/>
  <c r="J45" i="2"/>
  <c r="K45" i="2" s="1"/>
  <c r="J61" i="2"/>
  <c r="K61" i="2" s="1"/>
  <c r="J77" i="2"/>
  <c r="K77" i="2" s="1"/>
  <c r="J93" i="2"/>
  <c r="K93" i="2" s="1"/>
  <c r="J109" i="2"/>
  <c r="K109" i="2" s="1"/>
  <c r="J125" i="2"/>
  <c r="K125" i="2" s="1"/>
  <c r="J141" i="2"/>
  <c r="K141" i="2" s="1"/>
  <c r="J149" i="2"/>
  <c r="K149" i="2" s="1"/>
  <c r="J9" i="2"/>
  <c r="K9" i="2" s="1"/>
  <c r="J25" i="2"/>
  <c r="K25" i="2" s="1"/>
  <c r="J41" i="2"/>
  <c r="K41" i="2" s="1"/>
  <c r="J57" i="2"/>
  <c r="K57" i="2" s="1"/>
  <c r="J73" i="2"/>
  <c r="K73" i="2" s="1"/>
  <c r="J89" i="2"/>
  <c r="K89" i="2" s="1"/>
  <c r="J105" i="2"/>
  <c r="K105" i="2" s="1"/>
  <c r="J121" i="2"/>
  <c r="K121" i="2" s="1"/>
  <c r="J137" i="2"/>
  <c r="K137" i="2" s="1"/>
  <c r="H163" i="2"/>
  <c r="J5" i="2"/>
  <c r="K10" i="2"/>
  <c r="J21" i="2"/>
  <c r="K21" i="2" s="1"/>
  <c r="K26" i="2"/>
  <c r="J37" i="2"/>
  <c r="K37" i="2" s="1"/>
  <c r="K42" i="2"/>
  <c r="J53" i="2"/>
  <c r="K53" i="2" s="1"/>
  <c r="K58" i="2"/>
  <c r="J69" i="2"/>
  <c r="K69" i="2" s="1"/>
  <c r="K74" i="2"/>
  <c r="J85" i="2"/>
  <c r="K85" i="2" s="1"/>
  <c r="K90" i="2"/>
  <c r="J101" i="2"/>
  <c r="K101" i="2" s="1"/>
  <c r="J117" i="2"/>
  <c r="K117" i="2" s="1"/>
  <c r="K122" i="2"/>
  <c r="J133" i="2"/>
  <c r="K133" i="2" s="1"/>
  <c r="K138" i="2"/>
  <c r="J145" i="2"/>
  <c r="K145" i="2" s="1"/>
  <c r="J153" i="2"/>
  <c r="K153" i="2" s="1"/>
  <c r="J157" i="2"/>
  <c r="K157" i="2" s="1"/>
  <c r="J161" i="2"/>
  <c r="K161" i="2" s="1"/>
  <c r="J163" i="2" l="1"/>
  <c r="K5" i="2"/>
  <c r="X16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NP</author>
  </authors>
  <commentList>
    <comment ref="E66" authorId="0" shapeId="0" xr:uid="{E748AD4E-7543-4A99-B352-803798E4A0E9}">
      <text>
        <r>
          <rPr>
            <b/>
            <sz val="9"/>
            <color indexed="81"/>
            <rFont val="Tahoma"/>
            <charset val="178"/>
          </rPr>
          <t>NP:</t>
        </r>
        <r>
          <rPr>
            <sz val="9"/>
            <color indexed="81"/>
            <rFont val="Tahoma"/>
            <charset val="178"/>
          </rPr>
          <t xml:space="preserve">
17 تا ارسال شده</t>
        </r>
      </text>
    </comment>
    <comment ref="E68" authorId="0" shapeId="0" xr:uid="{EB15BF23-1015-4F05-8829-7A82E69B9EEB}">
      <text>
        <r>
          <rPr>
            <b/>
            <sz val="9"/>
            <color indexed="81"/>
            <rFont val="Tahoma"/>
            <charset val="178"/>
          </rPr>
          <t>NP:</t>
        </r>
        <r>
          <rPr>
            <sz val="9"/>
            <color indexed="81"/>
            <rFont val="Tahoma"/>
            <charset val="178"/>
          </rPr>
          <t xml:space="preserve">
40تا ارسال شده</t>
        </r>
      </text>
    </comment>
    <comment ref="E109" authorId="0" shapeId="0" xr:uid="{AFF87982-5FBF-44A8-A664-8F6C83991473}">
      <text>
        <r>
          <rPr>
            <b/>
            <sz val="9"/>
            <color indexed="81"/>
            <rFont val="Tahoma"/>
            <charset val="178"/>
          </rPr>
          <t>NP:</t>
        </r>
        <r>
          <rPr>
            <sz val="9"/>
            <color indexed="81"/>
            <rFont val="Tahoma"/>
            <charset val="178"/>
          </rPr>
          <t xml:space="preserve">
یکی ارسال شده</t>
        </r>
      </text>
    </comment>
    <comment ref="B157" authorId="0" shapeId="0" xr:uid="{802163F9-0E7B-4AEA-AA76-C040E231C971}">
      <text>
        <r>
          <rPr>
            <b/>
            <sz val="9"/>
            <color indexed="81"/>
            <rFont val="Tahoma"/>
            <charset val="178"/>
          </rPr>
          <t>NP:</t>
        </r>
        <r>
          <rPr>
            <sz val="9"/>
            <color indexed="81"/>
            <rFont val="Tahoma"/>
            <charset val="178"/>
          </rPr>
          <t xml:space="preserve">
به 335 اضافه شود</t>
        </r>
      </text>
    </comment>
  </commentList>
</comments>
</file>

<file path=xl/sharedStrings.xml><?xml version="1.0" encoding="utf-8"?>
<sst xmlns="http://schemas.openxmlformats.org/spreadsheetml/2006/main" count="3704" uniqueCount="553">
  <si>
    <t>ندارد</t>
  </si>
  <si>
    <t>فاکتور فروش</t>
  </si>
  <si>
    <t>مشخصات كالا / خدمات مورد معامله</t>
  </si>
  <si>
    <t>NO</t>
  </si>
  <si>
    <t xml:space="preserve"> Item No./Tag No.</t>
  </si>
  <si>
    <t>نام کالا/ خدمات</t>
  </si>
  <si>
    <t>مقدار</t>
  </si>
  <si>
    <t>سایز 1</t>
  </si>
  <si>
    <t>سایز 2</t>
  </si>
  <si>
    <t>MRS NO</t>
  </si>
  <si>
    <t>مبلغ واحد (ریال)</t>
  </si>
  <si>
    <t>مبلغ کل پس از تخفیف (ریال)</t>
  </si>
  <si>
    <t>جمع ماليات  و عوارض ( ریال)</t>
  </si>
  <si>
    <t>جمع مبلغ كل بعلاوه جمع ماليات وعوارض  (ریال)</t>
  </si>
  <si>
    <t>فرمول مالیات</t>
  </si>
  <si>
    <t>8"</t>
  </si>
  <si>
    <t>16"</t>
  </si>
  <si>
    <t>24"</t>
  </si>
  <si>
    <t>14"</t>
  </si>
  <si>
    <t>4"</t>
  </si>
  <si>
    <t>3"</t>
  </si>
  <si>
    <t>2"</t>
  </si>
  <si>
    <t>30"</t>
  </si>
  <si>
    <t>6"</t>
  </si>
  <si>
    <t>1"</t>
  </si>
  <si>
    <t>1/2"</t>
  </si>
  <si>
    <t>3/4"</t>
  </si>
  <si>
    <t>20"</t>
  </si>
  <si>
    <t>10"</t>
  </si>
  <si>
    <t>جمع کل</t>
  </si>
  <si>
    <t xml:space="preserve">1401/03/25          </t>
  </si>
  <si>
    <t xml:space="preserve">01/57321     </t>
  </si>
  <si>
    <t>E-Req-PI-0007(Piping-Fitting)5</t>
  </si>
  <si>
    <t>پیش فاکتور</t>
  </si>
  <si>
    <t>ROW</t>
  </si>
  <si>
    <t>ITEM CODE</t>
  </si>
  <si>
    <t>سایز1</t>
  </si>
  <si>
    <t>سایز2</t>
  </si>
  <si>
    <t>مبلغ واحد (ريال)</t>
  </si>
  <si>
    <t xml:space="preserve">      مبلغ كل ( ريال )</t>
  </si>
  <si>
    <t xml:space="preserve">    تخفيف ( ريال)</t>
  </si>
  <si>
    <t>جمع ماليات  و عوارض ( ريال)</t>
  </si>
  <si>
    <t>جمع مبلغ كل بعلاوه جمع ماليات وعوارض  ( ريال )</t>
  </si>
  <si>
    <t>4BJLS1001B00</t>
  </si>
  <si>
    <t>FULL COUPLING 3000# SW A182-F316L ASME B16.11</t>
  </si>
  <si>
    <t>1 1/2"</t>
  </si>
  <si>
    <t>4BDLS1000E0D</t>
  </si>
  <si>
    <t>RED TEE 3000# SW A182-F316L ASME B16.11</t>
  </si>
  <si>
    <t>4BDLS1000E0E</t>
  </si>
  <si>
    <t>TEE 3000# SW A182-F316L ASME B16.11</t>
  </si>
  <si>
    <t>4BGAT1100200</t>
  </si>
  <si>
    <t>CAP 3000# SCRD A105N GALV ASME B16.11</t>
  </si>
  <si>
    <t>4BAAG1100D00</t>
  </si>
  <si>
    <t>ELBOW 90 DEG 3000# SCRD A105N GALV ASME B16.11</t>
  </si>
  <si>
    <t>4GBLT104060E</t>
  </si>
  <si>
    <t>SOCKOLET 3000# A182-F316L NACE MR0175/ISO 15156 SSC resistant MSS SP-97</t>
  </si>
  <si>
    <t>4GBAV3040401</t>
  </si>
  <si>
    <t>SOCKOLET 6000# A105N NACE MR0175/ISO 15156 SSC resistant MSS SP-97</t>
  </si>
  <si>
    <t>4BDLS104010E</t>
  </si>
  <si>
    <t>RED TEE 3000# SW A182-F316L MR0175 NACE MR0175/ISO 15156 SSC resistant ASME B16.11</t>
  </si>
  <si>
    <t>4BDLS1040E0E</t>
  </si>
  <si>
    <t>TEE 3000# SW A182-F316L NACE MR0175/ISO 15156 SSC resistant ASME B16.11</t>
  </si>
  <si>
    <t>4BALS1040E00</t>
  </si>
  <si>
    <t>ELBOW 90 DEG 3000# SW A182-F316L NACE MR0175/ISO 15156 SSC resistant ASME B16.11</t>
  </si>
  <si>
    <t>4BJAS3041B00</t>
  </si>
  <si>
    <t>FULL COUPLING 6000# SW A105N NACE MR0175/ISO 15156 SSC resistant ASME B16.11</t>
  </si>
  <si>
    <t>4BDAS3041B1B</t>
  </si>
  <si>
    <t>TEE 6000# SW A105N NACE MR0175/ISO 15156 SSC resistant ASME B16.11</t>
  </si>
  <si>
    <t>4BALS1040100</t>
  </si>
  <si>
    <t>4BDLS1041B01</t>
  </si>
  <si>
    <t>4GACPK001402</t>
  </si>
  <si>
    <t>WELDOLET STD WT X SCH160 A350 LF2 CL.1 MSS SP-97</t>
  </si>
  <si>
    <t>4GAAEE002006</t>
  </si>
  <si>
    <t>WELDOLET SCH40 X SCH40 A105N MSS SP-97</t>
  </si>
  <si>
    <t>4GAAPE002802</t>
  </si>
  <si>
    <t>WELDOLET STD WT X SCH 40 A105N MSS SP-97</t>
  </si>
  <si>
    <t>28"</t>
  </si>
  <si>
    <t>4GBAT100280E</t>
  </si>
  <si>
    <t>SOCKOLET 3000# A105N MSS SP-97</t>
  </si>
  <si>
    <t>4GAAQE001808</t>
  </si>
  <si>
    <t>WELDOLET XS X SCH40 A105N MSS SP-97</t>
  </si>
  <si>
    <t>18"</t>
  </si>
  <si>
    <t>4BPCT1000E0D</t>
  </si>
  <si>
    <t>BUSHING HEX HEAD 3000# M X FNPT A350 LF2 CL.1 ASME B16.11</t>
  </si>
  <si>
    <t>4GBCT100041B</t>
  </si>
  <si>
    <t>SOCKOLET 3000# A350 LF2 CL.1 MSS SP-97</t>
  </si>
  <si>
    <t>4BPCT2040E0D</t>
  </si>
  <si>
    <t>BUSHING HEX HEAD 6000# M X FNPT A350 LF2 CL.1 NACE MR0175/ISO 15156 SSC resistant ASME B16.11</t>
  </si>
  <si>
    <t>4BLAT2000E0D</t>
  </si>
  <si>
    <t>COUPLING 6000# Female Thrded A105N ASME B16.11</t>
  </si>
  <si>
    <t>4BHCT1040E00</t>
  </si>
  <si>
    <t>PLUG ROUND HEAD SCRD A350 LF2 CL.1 NACE MR0175/ISO 15156 SSC resistant ASME B16.11</t>
  </si>
  <si>
    <t>4BDJS1000E0E</t>
  </si>
  <si>
    <t>TEE 3000# SW A182-F304L ASME B16.11</t>
  </si>
  <si>
    <t>4GBJT100041B</t>
  </si>
  <si>
    <t>SOCKOLET 3000# A182-F304L MSS SP-97</t>
  </si>
  <si>
    <t>4BCAS3040100</t>
  </si>
  <si>
    <t>ELBOW 45 DEG 6000# SW A105N NACE MR0175/ISO 15156 SSC resistant ASME B16.11</t>
  </si>
  <si>
    <t>4BDAS3040101</t>
  </si>
  <si>
    <t>4BAAS3040100</t>
  </si>
  <si>
    <t>ELBOW 90 DEG 6000# SW A105N NACE MR0175/ISO 15156 SSC resistant ASME B16.11</t>
  </si>
  <si>
    <t>4BDAS2040E0E</t>
  </si>
  <si>
    <t>4GBAU204180E</t>
  </si>
  <si>
    <t>4GAAPE001202</t>
  </si>
  <si>
    <t>12"</t>
  </si>
  <si>
    <t>4BGAT1100E00</t>
  </si>
  <si>
    <t>4GCAT1100602</t>
  </si>
  <si>
    <t>THREDOLET 3000# A105N GALV MSS SP-97</t>
  </si>
  <si>
    <t>4GCAT1100601</t>
  </si>
  <si>
    <t>4BDAG110030E</t>
  </si>
  <si>
    <t>RED TEE 3000# SCRD A105N GALV ASME B16.11</t>
  </si>
  <si>
    <t>4BDAG1101B0D</t>
  </si>
  <si>
    <t>4BJAT1100200</t>
  </si>
  <si>
    <t>FULL COUPLING 3000# SCRD A105N GALV ASME B16.11</t>
  </si>
  <si>
    <t>4BAAS2040E00</t>
  </si>
  <si>
    <t>4BJAS2001B00</t>
  </si>
  <si>
    <t>FULL COUPLING 6000# SW A105N ASME B16.11</t>
  </si>
  <si>
    <t>4BDAS2001B0E</t>
  </si>
  <si>
    <t>RED TEE 6000# SW A105N ASME B16.11</t>
  </si>
  <si>
    <t>4BAAS2001B00</t>
  </si>
  <si>
    <t>ELBOW 90 DEG 6000# SW A105N ASME B16.11</t>
  </si>
  <si>
    <t>4BAAS3061B00</t>
  </si>
  <si>
    <t>ELBOW 90 DEG 9000# SW A105N NACE MR0175/ISO 15156 SSC resistant, HIC resitant ASME B16.11</t>
  </si>
  <si>
    <t>4BPAT1100E0D</t>
  </si>
  <si>
    <t>BUSHING HEX HEAD 3000# M X FNPT A105N GALV. ASME B16.11</t>
  </si>
  <si>
    <t>4BAAG1100200</t>
  </si>
  <si>
    <t>4BHAT1100E00</t>
  </si>
  <si>
    <t>PLUG ROUND HEAD SCRD A105N GALV ASME B16.11</t>
  </si>
  <si>
    <t>4BAAG1100E00</t>
  </si>
  <si>
    <t>4BHAT1100D00</t>
  </si>
  <si>
    <t>4BAAG1100100</t>
  </si>
  <si>
    <t>4GBAU200040E</t>
  </si>
  <si>
    <t>SOCKOLET 6000# A105N MSS SP-97</t>
  </si>
  <si>
    <t>4BGAT2000E00</t>
  </si>
  <si>
    <t>CAP 6000# SCRD A105N ASME B16.11</t>
  </si>
  <si>
    <t>4BCAS2000E00</t>
  </si>
  <si>
    <t>ELBOW 45 DEG 6000# SW A105N ASME B16.11</t>
  </si>
  <si>
    <t>4BKAS1000100</t>
  </si>
  <si>
    <t>HALF COUPLING 3000# SW A105N ASME B16.11</t>
  </si>
  <si>
    <t>4BPJT1000E0D</t>
  </si>
  <si>
    <t>BUSHING HEX HEAD 3000# M X FNPT A182-F304L ASME B16.11</t>
  </si>
  <si>
    <t>4BAJS1000E00</t>
  </si>
  <si>
    <t>ELBOW 90 DEG 3000# SW A182-F304L ASME B16.11</t>
  </si>
  <si>
    <t>4BAAS2000D00</t>
  </si>
  <si>
    <t>4BPAT1000E0D</t>
  </si>
  <si>
    <t>BUSHING HEX HEAD 3000# M X FNPT A105N ASME B16.11</t>
  </si>
  <si>
    <t>4BDAS1000101</t>
  </si>
  <si>
    <t>TEE 3000# SW A105N ASME B16.11</t>
  </si>
  <si>
    <t>4BHAT1000100</t>
  </si>
  <si>
    <t>PLUG ROUND HEAD SCRD A105N ASME B16.11</t>
  </si>
  <si>
    <t>4BJAS1000D00</t>
  </si>
  <si>
    <t>FULL COUPLING 3000# SW A105N ASME B16.11</t>
  </si>
  <si>
    <t>4BALS1000E00</t>
  </si>
  <si>
    <t>ELBOW 90 DEG 3000# SW A182-F316L ASME B16.11</t>
  </si>
  <si>
    <t>4BJLS1000100</t>
  </si>
  <si>
    <t>4BDLS1000101</t>
  </si>
  <si>
    <t>4BALS1000100</t>
  </si>
  <si>
    <t>4BALS1000D00</t>
  </si>
  <si>
    <t>4BJAS2000100</t>
  </si>
  <si>
    <t>4BAAS2000E00</t>
  </si>
  <si>
    <t>4BCAS2000100</t>
  </si>
  <si>
    <t>4BAAS2000100</t>
  </si>
  <si>
    <t>4BDAS1001B0E</t>
  </si>
  <si>
    <t>RED TEE 3000# SW A105N ASME B16.11</t>
  </si>
  <si>
    <t>4BDAS100010E</t>
  </si>
  <si>
    <t>4BDAS1000D0D</t>
  </si>
  <si>
    <t>4BKAS1000E00</t>
  </si>
  <si>
    <t>4BAAS1000100</t>
  </si>
  <si>
    <t>ELBOW 90 DEG 3000# SW A105N ASME B16.11</t>
  </si>
  <si>
    <t>4BJAS1000100</t>
  </si>
  <si>
    <t>4BJAS1001B00</t>
  </si>
  <si>
    <t>4BAAS1001B00</t>
  </si>
  <si>
    <t xml:space="preserve"> </t>
  </si>
  <si>
    <t>4BHAT1000D00</t>
  </si>
  <si>
    <t>4BCAS1000E00</t>
  </si>
  <si>
    <t>ELBOW 45 DEG 3000# SW A105N ASME B16.11</t>
  </si>
  <si>
    <t>4BGAT1000E00</t>
  </si>
  <si>
    <t>CAP 3000# SCRD A105N ASME B16.11</t>
  </si>
  <si>
    <t>4BDAS1000E0E</t>
  </si>
  <si>
    <t>4BAAS1000E00</t>
  </si>
  <si>
    <t>4BPAT110010E</t>
  </si>
  <si>
    <t>4BPAT110010D</t>
  </si>
  <si>
    <t>BUSHING HEX HEAD 3000# M X FNPT A105N GALV. ASME B16.12</t>
  </si>
  <si>
    <t>4BDAG1100D0D</t>
  </si>
  <si>
    <t>4BDAG1100E0D</t>
  </si>
  <si>
    <t>RED TEE 3000# SCRD A105N GALV ASME B16.12</t>
  </si>
  <si>
    <t>4BGAT1100D00</t>
  </si>
  <si>
    <t>4CGASP002400</t>
  </si>
  <si>
    <t>CAP STD WT A234-WPB BW SEAMLESS, ASME B16.9</t>
  </si>
  <si>
    <t>4EASGG000402</t>
  </si>
  <si>
    <t>REDUCER CONC SCH80 X SCH80 A234-WPB BW SEAMLESS, ASME B16.9</t>
  </si>
  <si>
    <t>4DASFG001006</t>
  </si>
  <si>
    <t>RED TEE SCH60 X SCH80 A234-WPB BW SEAMLESS, ASME B16.9</t>
  </si>
  <si>
    <t>4FASFG000806</t>
  </si>
  <si>
    <t>REDUCER ECC SCH60 X SCH80 A234-WPB BW SEAMLESS, ASME B16.9</t>
  </si>
  <si>
    <t>4KPLNN000E0D</t>
  </si>
  <si>
    <t>SWAGE ECC SCH40S X SCH40S A403-WP316L PBE MSS SP-95</t>
  </si>
  <si>
    <t>4FJSLL000403</t>
  </si>
  <si>
    <t>REDUCER ECC SCH10S X SCH10S A403-WP304L BW SEAMLESS, ASME B16.9</t>
  </si>
  <si>
    <t>4CCJSL000300</t>
  </si>
  <si>
    <t>ELBOW 45 DEG SCH10S A403-WP304L BW SEAMLESS, ASME B16.9</t>
  </si>
  <si>
    <t>4KIJLN00020E</t>
  </si>
  <si>
    <t>SWAGE ECC SCH10S X SCH40S A403-WP304L BLE/PSE MSS SP-95</t>
  </si>
  <si>
    <t>4JIAKR04021B</t>
  </si>
  <si>
    <t>SWAGE CONC SCH160 X XXS A234-WPB BLE/PSE API 945 NACE MR0175/ISO 15156 SSC resistant MSS SP-95</t>
  </si>
  <si>
    <t>4JPLNN04010E</t>
  </si>
  <si>
    <t>SWAGE CONC SCH40S A403-WP316L PBE NACE MR0175/ISO 15156 SSC resistant MSS SP-95</t>
  </si>
  <si>
    <t>4CALSL040200</t>
  </si>
  <si>
    <t>ELBOW 90 DEG LR SCH10S A403-WP316L BW NACE MR0175/ISO 15156 SSC resistant SEAMLESS, ASME B16.9</t>
  </si>
  <si>
    <t>4EAGPE101408</t>
  </si>
  <si>
    <t>REDUCER CONC STD WT X SCH40 A234-WPB GALV. BW SEAMLESS, ASME B16.9</t>
  </si>
  <si>
    <t>4FASPP001412</t>
  </si>
  <si>
    <t>REDUCER ECC STD WT X STD WT A234-WPB BW SEAMLESS, ASME B16.9</t>
  </si>
  <si>
    <t>4FCSEE000302</t>
  </si>
  <si>
    <t>REDUCER ECC SCH40 X SCH40 A420-WPL6 BW SEAMLESS, ASME B16.9</t>
  </si>
  <si>
    <t>4DCSGG040202</t>
  </si>
  <si>
    <t>TEE SCH80 X SCH80 A420-WPL6 BW NACE MR0175/ISO 15156 SSC resistant SEAMLESS, ASME B16.9</t>
  </si>
  <si>
    <t>4KPAKK001B01</t>
  </si>
  <si>
    <t>SWAGE ECC SCH160 X SCH160 A234-WPB PBE MSS SP-95</t>
  </si>
  <si>
    <t>4CACSG040200</t>
  </si>
  <si>
    <t>ELBOW 90 DEG LR SCH80 A420-WPL6 BW NACE MR0175/ISO 15156 SSC resistant SEAMLESS, ASME B16.9</t>
  </si>
  <si>
    <t>4KICGK00020E</t>
  </si>
  <si>
    <t>SWAGE ECC SCH80 X SCH160 A420-WPL6 BLE/PSE MSS SP-95</t>
  </si>
  <si>
    <t>4KPAGG001B01</t>
  </si>
  <si>
    <t>SWAGE ECC SCH80 X SCH80 A234-WPB PBE MSS SP-95</t>
  </si>
  <si>
    <t>4CACSG000200</t>
  </si>
  <si>
    <t>ELBOW 90 DEG LR SCH80 A420-WPL6 BW SEAMLESS, ASME B16.9</t>
  </si>
  <si>
    <t>4JIAKR040201</t>
  </si>
  <si>
    <t>4KPAKK040E0D</t>
  </si>
  <si>
    <t>SWAGE ECC SCH160 X SCH160 A234-WPB PBE NACE MR0175/ISO 15156 SSC resistant MSS SP-95</t>
  </si>
  <si>
    <t>4KPAGG000E0D</t>
  </si>
  <si>
    <t>4JJAKR04020E</t>
  </si>
  <si>
    <t>SWAGE CONC SCH160 X XXS A234-WPB BLE/TSE NACE MR0175/ISO 15156 SSC resistant MSS SP-95</t>
  </si>
  <si>
    <t>4JIAKK04020E</t>
  </si>
  <si>
    <t>SWAGE CONC SCH160 X SCH160 A234-WPB BLE/PSE NACE MR0175/ISO 15156 SSC resistant MSS SP-95</t>
  </si>
  <si>
    <t>4EASEE000302</t>
  </si>
  <si>
    <t>REDUCER CONC SCH40 X SCH40 A234-WPB BW SEAMLESS, ASME B16.9</t>
  </si>
  <si>
    <t>4JJAKR00020E</t>
  </si>
  <si>
    <t>SWAGE CONC SCH160 X XXS A234-WPB BLE/TSE MSS SP-95</t>
  </si>
  <si>
    <t>4CAJSL000300</t>
  </si>
  <si>
    <t>ELBOW 90 DEG LR SCH10S A403-WP304L BW SEAMLESS, ASME B16.9</t>
  </si>
  <si>
    <t>4DASIK040403</t>
  </si>
  <si>
    <t>RED TEE SCH120 X SCH160 A234-WPB BW NACE MR0175/ISO 15156 SSC resistant SEAMLESS, ASME B16.9</t>
  </si>
  <si>
    <t>4DASIR040402</t>
  </si>
  <si>
    <t>RED TEE SCH120 X SCHXXS A234-WPB BW NACE MR0175/ISO 15156 SSC resistant SEAMLESS, ASME B16.9</t>
  </si>
  <si>
    <t>4CACSE000300</t>
  </si>
  <si>
    <t>ELBOW 90 DEG LR SCH40 A420-WPL6 BW SEAMLESS, ASME B16.9</t>
  </si>
  <si>
    <t>4JJAEK00020E</t>
  </si>
  <si>
    <t>SWAGE CONC SCH40 X SCH160 A234-WPB BLE/TSE MSS SP-95</t>
  </si>
  <si>
    <t>4DASEE040303</t>
  </si>
  <si>
    <t>TEE SCH40 X SCH40 A234-WPB BW NACE MR0175/ISO 15156 SSC resistant SEAMLESS, ASME B16.9</t>
  </si>
  <si>
    <t>4KTAGG100402</t>
  </si>
  <si>
    <t>SWAGE ECC SCH80 X SCH80 A234-WPB TBE GALV MSS SP-95</t>
  </si>
  <si>
    <t>4CCASQ061600</t>
  </si>
  <si>
    <t>ELBOW 45 DEG XS A234-WPB BW NACE MR0175/ISO 15156 SSC resistant, HIC resitant SEAMLESS, ASME B16.9</t>
  </si>
  <si>
    <t>4JPAGG00010D</t>
  </si>
  <si>
    <t>SWAGE CONC SCH80 X SCH80 A234-WPB PBE MSS SP-95</t>
  </si>
  <si>
    <t>4KIAKR060201</t>
  </si>
  <si>
    <t>SWAGE ECC SCH160 X XXS A234-WPB BLE/PSE NACE MR0175/ISO 15156 SSC resistant, HIC resitant MSS SP-95</t>
  </si>
  <si>
    <t>4KPAGG00010E</t>
  </si>
  <si>
    <t>4KIAKK00020E</t>
  </si>
  <si>
    <t>SWAGE ECC SCH160 X SCH160 A234-WPB BLE/PSE MSS SP-95</t>
  </si>
  <si>
    <t>4FASQQ061206</t>
  </si>
  <si>
    <t>REDUCER ECC XS X XS A234-WPB BW NACE MR0175/ISO 15156 SSC resistant, HIC resitant SEAMLESS, ASME B16.9</t>
  </si>
  <si>
    <t>4CAASK060300</t>
  </si>
  <si>
    <t>ELBOW 90 DEG LR SCH160 A234-WPB BW NACE MR0175/ISO 15156 SSC resistant, HIC resitant SEAMLESS, ASME B16.9</t>
  </si>
  <si>
    <t>4CAASK060200</t>
  </si>
  <si>
    <t>4CAJSL000200</t>
  </si>
  <si>
    <t>4FASEE000804</t>
  </si>
  <si>
    <t>REDUCER ECC SCH40 X SCH40 A234-WPB BW SEAMLESS, ASME B16.9</t>
  </si>
  <si>
    <t>4EAWQE001810</t>
  </si>
  <si>
    <t>REDUCER CONC XS X SCH40 A234-WPBW BW  WELDED 100%RT, ASME B16.9</t>
  </si>
  <si>
    <t>4FASEE000603</t>
  </si>
  <si>
    <t>4JPAKK000E0D</t>
  </si>
  <si>
    <t>SWAGE CONC SCH160 X SCH160 A234-WPB PBE MSS SP-95</t>
  </si>
  <si>
    <t>4DLSLL000202</t>
  </si>
  <si>
    <t>TEE SCH10S X SCH10S A403-WP316L BW SEAMLESS, ASME B16.9</t>
  </si>
  <si>
    <t>4CALSL000200</t>
  </si>
  <si>
    <t>ELBOW 90 DEG LR SCH10S A403-WP316L BW SEAMLESS, ASME B16.9</t>
  </si>
  <si>
    <t>4JPAGG000E0D</t>
  </si>
  <si>
    <t>4JIAEG000201</t>
  </si>
  <si>
    <t>SWAGE CONC SCH40 X SCH80 A234-WPB BLE/PSE MSS SP-95</t>
  </si>
  <si>
    <t>4JIAEG00020E</t>
  </si>
  <si>
    <t>4JIAEG00021B</t>
  </si>
  <si>
    <t>4BHAT1000E00</t>
  </si>
  <si>
    <t>4EASEE000806</t>
  </si>
  <si>
    <t>4BHAT1040100</t>
  </si>
  <si>
    <t>PLUG ROUND HEAD SCRD A105N NACE MR0175/ISO 15156 SSC resistant ASME B16.11</t>
  </si>
  <si>
    <t>4BJAS2040E00</t>
  </si>
  <si>
    <t>4BJAS3040100</t>
  </si>
  <si>
    <t>4CGASE000200</t>
  </si>
  <si>
    <t>CAP SCH40 A234-WPB BW SEAMLESS, ASME B16.9</t>
  </si>
  <si>
    <t>4DASKK040202</t>
  </si>
  <si>
    <t>TEE SCH160 X SCH160 A234-WPB BW NACE MR0175/ISO 15156 SSC resistant SEAMLESS, ASME B16.9</t>
  </si>
  <si>
    <t>4DASKK040302</t>
  </si>
  <si>
    <t>RED TEE SCH160 X SCH160 A234-WPB BW NACE MR0175/ISO 15156 SSC resistant SEAMLESS, ASME B16.9</t>
  </si>
  <si>
    <t>4EASEE000403</t>
  </si>
  <si>
    <t>4FASEE000403</t>
  </si>
  <si>
    <t>4FASEE000604</t>
  </si>
  <si>
    <t>4GAAEE000802</t>
  </si>
  <si>
    <t>4GAAPE002608</t>
  </si>
  <si>
    <t>WELDOLET STD X SCH40 A105N MSS SP-97</t>
  </si>
  <si>
    <t>26"</t>
  </si>
  <si>
    <t>4GBAT100020E</t>
  </si>
  <si>
    <t>4GBAT100040E</t>
  </si>
  <si>
    <t>4GBAT100080E</t>
  </si>
  <si>
    <t>4GBAT100260E</t>
  </si>
  <si>
    <t>4GBAV3040301</t>
  </si>
  <si>
    <t>پانزده میلیارد و دویست و نود میلیون و چهارصد و پنج هزار و پانصد و پنجاه ریال</t>
  </si>
  <si>
    <t>4NDK4F003000</t>
  </si>
  <si>
    <t>BLIND FLANGE WN 300# RF A182-F316 ASME B16.47 SERIES A</t>
  </si>
  <si>
    <t>خریدار: شرکت پالایشگاه میعانات گازی آدیش جنوبی</t>
  </si>
  <si>
    <t>ردیف</t>
  </si>
  <si>
    <t>کد کالا</t>
  </si>
  <si>
    <t>شرح کالا</t>
  </si>
  <si>
    <t>واحد</t>
  </si>
  <si>
    <t>بهای واحد
(ریال)</t>
  </si>
  <si>
    <t>مبلغ پیش فاکتور
(ریال)</t>
  </si>
  <si>
    <t>مقدار
رسید شده</t>
  </si>
  <si>
    <t>درصد
کالای ارسالی</t>
  </si>
  <si>
    <t>مبلغ کل
(ریال)</t>
  </si>
  <si>
    <t>عدد</t>
  </si>
  <si>
    <t>خلاصه محاسبات پرداخت صورت حساب:</t>
  </si>
  <si>
    <t>(ریال)</t>
  </si>
  <si>
    <t>توضیحات:</t>
  </si>
  <si>
    <t>مالیات و عوارض بر ارزش افزوده (9%)</t>
  </si>
  <si>
    <t>Piece</t>
  </si>
  <si>
    <t>Main Item</t>
  </si>
  <si>
    <t>سوله انبار 1</t>
  </si>
  <si>
    <t>MRS</t>
  </si>
  <si>
    <t>ADSH-P-PO-GE-1045</t>
  </si>
  <si>
    <t>Petro Kohan Naftan</t>
  </si>
  <si>
    <t>company</t>
  </si>
  <si>
    <t>11/04/1401</t>
  </si>
  <si>
    <t>وزن کل (کیلوگرم)</t>
  </si>
  <si>
    <t>وزن واحد (کیلوگرم)</t>
  </si>
  <si>
    <t>واحد سنجش</t>
  </si>
  <si>
    <t>تعداد</t>
  </si>
  <si>
    <t>کد کالای اصلی</t>
  </si>
  <si>
    <t>دسته بندی کالا</t>
  </si>
  <si>
    <t>انبار</t>
  </si>
  <si>
    <t>الگوی سند</t>
  </si>
  <si>
    <t>پیمانکار جزء</t>
  </si>
  <si>
    <t>پیمانکار</t>
  </si>
  <si>
    <t>قرارداد</t>
  </si>
  <si>
    <t>طرف مقابل</t>
  </si>
  <si>
    <t>نوع طرف مقابل</t>
  </si>
  <si>
    <t>تاریخ سند</t>
  </si>
  <si>
    <t>شماره سند</t>
  </si>
  <si>
    <t>تاریخ پیش فاکتور: 1401/03/25</t>
  </si>
  <si>
    <t>تاریخ تهیه گزارش: 1401/06/07</t>
  </si>
  <si>
    <t>فروشنده: شرکت پتروکهن نفتان</t>
  </si>
  <si>
    <t>1401/05/08</t>
  </si>
  <si>
    <t xml:space="preserve">01/57335اصلاحیه </t>
  </si>
  <si>
    <t xml:space="preserve"> مبلغ تخفيف  (ریال)</t>
  </si>
  <si>
    <t>PKN-1045-072-1</t>
  </si>
  <si>
    <t>PKN-1045-072-2</t>
  </si>
  <si>
    <t>PKN-1045-072-3</t>
  </si>
  <si>
    <t>PKN-1045-072-4</t>
  </si>
  <si>
    <t>PKN-1045-072-5</t>
  </si>
  <si>
    <t>PKN-1045-072-6</t>
  </si>
  <si>
    <t>PKN-1045-072-7</t>
  </si>
  <si>
    <t>PKN-1045-072-8</t>
  </si>
  <si>
    <t>PKN-1045-072-9</t>
  </si>
  <si>
    <t>PKN-1045-072-10</t>
  </si>
  <si>
    <t>PKN-1045-072-11</t>
  </si>
  <si>
    <t>PKN-1045-072-12</t>
  </si>
  <si>
    <t>PKN-1045-072-13</t>
  </si>
  <si>
    <t>PKN-1045-072-14</t>
  </si>
  <si>
    <t>PKN-1045-072-15</t>
  </si>
  <si>
    <t>PKN-1045-072-16</t>
  </si>
  <si>
    <t>PKN-1045-072-17</t>
  </si>
  <si>
    <t>PKN-1045-072-18</t>
  </si>
  <si>
    <t>PKN-1045-072-19</t>
  </si>
  <si>
    <t>PKN-1045-072-21</t>
  </si>
  <si>
    <t>PKN-1045-072-25</t>
  </si>
  <si>
    <t>PKN-1045-072-26</t>
  </si>
  <si>
    <t>PKN-1045-072-27</t>
  </si>
  <si>
    <t>PKN-1045-072-28</t>
  </si>
  <si>
    <t>PKN-1045-072-29</t>
  </si>
  <si>
    <t>PKN-1045-072-30</t>
  </si>
  <si>
    <t>PKN-1045-072-31</t>
  </si>
  <si>
    <t>PKN-1045-072-32</t>
  </si>
  <si>
    <t>PKN-1045-072-33</t>
  </si>
  <si>
    <t>PKN-1045-072-34</t>
  </si>
  <si>
    <t>PKN-1045-072-35</t>
  </si>
  <si>
    <t>PKN-1045-072-36</t>
  </si>
  <si>
    <t>PKN-1045-072-37</t>
  </si>
  <si>
    <t>PKN-1045-072-38</t>
  </si>
  <si>
    <t>PKN-1045-072-39</t>
  </si>
  <si>
    <t>PKN-1045-072-40</t>
  </si>
  <si>
    <t>PKN-1045-072-41</t>
  </si>
  <si>
    <t>PKN-1045-072-42</t>
  </si>
  <si>
    <t>PKN-1045-072-43</t>
  </si>
  <si>
    <t>PKN-1045-072-44</t>
  </si>
  <si>
    <t>PKN-1045-072-45</t>
  </si>
  <si>
    <t>PKN-1045-072-46</t>
  </si>
  <si>
    <t>PKN-1045-072-47</t>
  </si>
  <si>
    <t>PKN-1045-072-48</t>
  </si>
  <si>
    <t>PKN-1045-072-49</t>
  </si>
  <si>
    <t>PKN-1045-072-50</t>
  </si>
  <si>
    <t>PKN-1045-072-52</t>
  </si>
  <si>
    <t>PKN-1045-072-53</t>
  </si>
  <si>
    <t>PKN-1045-072-54</t>
  </si>
  <si>
    <t>PKN-1045-072-55</t>
  </si>
  <si>
    <t>PKN-1045-072-56</t>
  </si>
  <si>
    <t>PKN-1045-072-57</t>
  </si>
  <si>
    <t>PKN-1045-072-58</t>
  </si>
  <si>
    <t>PKN-1045-072-59</t>
  </si>
  <si>
    <t>PKN-1045-072-60</t>
  </si>
  <si>
    <t>PKN-1045-072-61</t>
  </si>
  <si>
    <t>PKN-1045-072-62</t>
  </si>
  <si>
    <t>PKN-1045-072-63</t>
  </si>
  <si>
    <t>PKN-1045-072-64</t>
  </si>
  <si>
    <t>PKN-1045-072-65</t>
  </si>
  <si>
    <t>PKN-1045-072-66</t>
  </si>
  <si>
    <t>PKN-1045-072-67</t>
  </si>
  <si>
    <t>PKN-1045-072-68</t>
  </si>
  <si>
    <t>PKN-1045-072-69</t>
  </si>
  <si>
    <t>PKN-1045-072-70</t>
  </si>
  <si>
    <t>PKN-1045-072-71</t>
  </si>
  <si>
    <t>PKN-1045-072-72</t>
  </si>
  <si>
    <t>PKN-1045-072-73</t>
  </si>
  <si>
    <t>PKN-1045-072-74</t>
  </si>
  <si>
    <t>PKN-1045-072-75</t>
  </si>
  <si>
    <t>PKN-1045-072-76</t>
  </si>
  <si>
    <t>PKN-1045-072-77</t>
  </si>
  <si>
    <t>PKN-1045-072-78</t>
  </si>
  <si>
    <t>PKN-1045-072-79</t>
  </si>
  <si>
    <t>PKN-1045-072-80</t>
  </si>
  <si>
    <t>PKN-1045-072-81</t>
  </si>
  <si>
    <t>PKN-1045-072-82</t>
  </si>
  <si>
    <t>PKN-1045-072-83</t>
  </si>
  <si>
    <t>PKN-1045-072-84</t>
  </si>
  <si>
    <t>PKN-1045-072-85</t>
  </si>
  <si>
    <t>PKN-1045-072-86</t>
  </si>
  <si>
    <t>PKN-1045-072-87</t>
  </si>
  <si>
    <t>PKN-1045-072-88</t>
  </si>
  <si>
    <t>PKN-1045-072-89</t>
  </si>
  <si>
    <t>PKN-1045-072-90</t>
  </si>
  <si>
    <t>PKN-1045-072-91</t>
  </si>
  <si>
    <t>PKN-1045-072-92</t>
  </si>
  <si>
    <t>PKN-1045-072-93</t>
  </si>
  <si>
    <t>PKN-1045-072-94</t>
  </si>
  <si>
    <t>PKN-1045-072-95</t>
  </si>
  <si>
    <t>PKN-1045-077</t>
  </si>
  <si>
    <t>PKN-1045-072-96</t>
  </si>
  <si>
    <t>PKN-1045-072-97</t>
  </si>
  <si>
    <t>PKN-1045-072-98</t>
  </si>
  <si>
    <t>PKN-1045-072-99</t>
  </si>
  <si>
    <t>PKN-1045-072-100</t>
  </si>
  <si>
    <t>PKN-1045-072-101</t>
  </si>
  <si>
    <t>PKN-1045-072-102</t>
  </si>
  <si>
    <t>PKN-1045-072-103</t>
  </si>
  <si>
    <t>PKN-1045-072-105</t>
  </si>
  <si>
    <t>PKN-1045-072-106</t>
  </si>
  <si>
    <t>PKN-1045-072-107</t>
  </si>
  <si>
    <t>PKN-1045-072-109</t>
  </si>
  <si>
    <t>PKN-1045-072-110</t>
  </si>
  <si>
    <t>PKN-1045-072-111</t>
  </si>
  <si>
    <t>PKN-1045-072-112</t>
  </si>
  <si>
    <t>PKN-1045-072-113</t>
  </si>
  <si>
    <t>PKN-1045-072-114</t>
  </si>
  <si>
    <t>PKN-1045-072-115</t>
  </si>
  <si>
    <t>PKN-1045-072-117</t>
  </si>
  <si>
    <t>PKN-1045-072-119</t>
  </si>
  <si>
    <t>PKN-1045-072-120</t>
  </si>
  <si>
    <t>PKN-1045-072-121</t>
  </si>
  <si>
    <t>PKN-1045-072-122</t>
  </si>
  <si>
    <t>PKN-1045-072-123</t>
  </si>
  <si>
    <t>PKN-1045-072-124</t>
  </si>
  <si>
    <t>PKN-1045-072-125</t>
  </si>
  <si>
    <t>PKN-1045-072-126</t>
  </si>
  <si>
    <t>PKN-1045-072-127</t>
  </si>
  <si>
    <t>PKN-1045-072-128</t>
  </si>
  <si>
    <t>PKN-1045-072-129</t>
  </si>
  <si>
    <t>PKN-1045-072-130</t>
  </si>
  <si>
    <t>PKN-1045-072-131</t>
  </si>
  <si>
    <t>PKN-1045-072-132</t>
  </si>
  <si>
    <t>PKN-1045-072-133</t>
  </si>
  <si>
    <t>PKN-1045-072-134</t>
  </si>
  <si>
    <t>PKN-1045-072-135</t>
  </si>
  <si>
    <t>PKN-1045-072-136</t>
  </si>
  <si>
    <t>PKN-1045-072-137</t>
  </si>
  <si>
    <t>PKN-1045-072-138</t>
  </si>
  <si>
    <t>PKN-1045-072-139</t>
  </si>
  <si>
    <t>PKN-1045-072-140</t>
  </si>
  <si>
    <t>PKN-1045-072-141</t>
  </si>
  <si>
    <t>PKN-1045-072-142</t>
  </si>
  <si>
    <t>PKN-1045-072-143</t>
  </si>
  <si>
    <t>PKN-1045-072-144</t>
  </si>
  <si>
    <t>بیست و دو میلیارد و دویست و سی و هفت میلیون و نهصد و هشتاد و سه هزار و هشتصد ریال</t>
  </si>
  <si>
    <t>مقدار
721</t>
  </si>
  <si>
    <t>MRS-PKN-1045-072</t>
  </si>
  <si>
    <t>4CAAWQ004600</t>
  </si>
  <si>
    <t>4BLGT200010D</t>
  </si>
  <si>
    <t>شماره پیش فاکتور:57321</t>
  </si>
  <si>
    <t>29/04/1401</t>
  </si>
  <si>
    <t>MRS-PKN-1045-077</t>
  </si>
  <si>
    <t>SOCKOLET 3000# A182-F316L NACE MR0175/ISO 15156</t>
  </si>
  <si>
    <t>SOCKOLET 6000# A105N NACE MR0175/ISO 15156</t>
  </si>
  <si>
    <t>RED TEE 3000# SW A182-F316L MR0175 NACE MR0175/ISO</t>
  </si>
  <si>
    <t>TEE 3000# SW A182-F316L NACE MR0175/ISO 15156</t>
  </si>
  <si>
    <t>ELBOW 90 DEG 3000# SW A182-F316L NACE MR0175/ISO 15156</t>
  </si>
  <si>
    <t>FULL COUPLING 6000# SW A105N NACE MR0175/ISO 15156</t>
  </si>
  <si>
    <t>TEE 6000# SW A105N NACE MR0175/ISO 15156</t>
  </si>
  <si>
    <t xml:space="preserve">RED TEE 3000# SW A182-F316L MR0175 NACE MR0175/ISO </t>
  </si>
  <si>
    <t>BUSHING HEX HEAD 6000# M X FNPT A350 LF2 CL.1 NACE</t>
  </si>
  <si>
    <t>PLUG ROUND HEAD SCRD A350 LF2 CL.1 NACE MR0175/ISO</t>
  </si>
  <si>
    <t>ELBOW 45 DEG 6000# SW A105N NACE MR0175/ISO 15156</t>
  </si>
  <si>
    <t>ELBOW 90 DEG 6000# SW A105N NACE MR0175/ISO 15156</t>
  </si>
  <si>
    <t>ELBOW 90 DEG 9000# SW A105N NACE MR0175/ISO 15156 SSC</t>
  </si>
  <si>
    <t>REDUCER CONC SCH80 X SCH80 A234-WPB BW SEAMLESS</t>
  </si>
  <si>
    <t>REDUCER ECC SCH60 X SCH80 A234-WPB BW SEAMLESS</t>
  </si>
  <si>
    <t>REDUCER ECC SCH10S X SCH10S A403-WP304L BW SEAMLESS</t>
  </si>
  <si>
    <t>ELBOW 45 DEG SCH10S A403-WP304L BW SEAMLESS</t>
  </si>
  <si>
    <t>SWAGE CONC SCH160 X XXS A234-WPB BLE/PSE API 945</t>
  </si>
  <si>
    <t>SWAGE CONC SCH40S A403-WP316L PBE NACE MR0175/ISO</t>
  </si>
  <si>
    <t>ELBOW 90 DEG LR SCH10S A403-WP316L BW NACE MR0175/ISO</t>
  </si>
  <si>
    <t>REDUCER CONC STD WT X SCH40 A234-WPB GALV. BW</t>
  </si>
  <si>
    <t>REDUCER ECC STD WT X STD WT A234-WPB BW SEAMLESS</t>
  </si>
  <si>
    <t>REDUCER ECC SCH40 X SCH40 A420-WPL6 BW SEAMLESS</t>
  </si>
  <si>
    <t>TEE SCH80 X SCH80 A420-WPL6 BW NACE MR0175/ISO 15156</t>
  </si>
  <si>
    <t>ELBOW 90 DEG LR SCH80 A420-WPL6 BW NACE MR0175/ISO</t>
  </si>
  <si>
    <t>ELBOW 90 DEG LR SCH80 A420-WPL6 BW SEAMLESS</t>
  </si>
  <si>
    <t>SWAGE ECC SCH160 X SCH160 A234-WPB PBE NACE MR0175/ISO</t>
  </si>
  <si>
    <t>SWAGE CONC SCH160 X XXS A234-WPB BLE/TSE NACE</t>
  </si>
  <si>
    <t>SWAGE CONC SCH160 X SCH160 A234-WPB BLE/PSE NACE</t>
  </si>
  <si>
    <t>REDUCER CONC SCH40 X SCH40 A234-WPB BW SEAMLESS</t>
  </si>
  <si>
    <t>ELBOW 90 DEG LR SCH10S A403-WP304L BW SEAMLESS</t>
  </si>
  <si>
    <t>RED TEE SCH120 X SCH160 A234-WPB BW NACE MR0175/ISO</t>
  </si>
  <si>
    <t>RED TEE SCH120 X SCHXXS A234-WPB BW NACE MR0175/ISO</t>
  </si>
  <si>
    <t>ELBOW 90 DEG LR SCH40 A420-WPL6 BW SEAMLESS</t>
  </si>
  <si>
    <t>TEE SCH40 X SCH40 A234-WPB BW NACE MR0175/ISO 15156</t>
  </si>
  <si>
    <t>ELBOW 45 DEG XS A234-WPB BW NACE MR0175/ISO 15156 SSC</t>
  </si>
  <si>
    <t>SWAGE ECC SCH160 X XXS A234-WPB BLE/PSE NACE MR0175/ISO</t>
  </si>
  <si>
    <t>REDUCER ECC XS X XS A234-WPB BW NACE MR0175/ISO 15156</t>
  </si>
  <si>
    <t>ELBOW 90 DEG LR SCH160 A234-WPB BW NACE MR0175/ISO</t>
  </si>
  <si>
    <t>REDUCER ECC SCH40 X SCH40 A234-WPB BW SEAMLESS</t>
  </si>
  <si>
    <t>REDUCER CONC XS X SCH40 A234-WPBW BW  WELDED 100%RT</t>
  </si>
  <si>
    <t>ELBOW 90 DEG LR SCH10S A403-WP316L BW SEAMLESS</t>
  </si>
  <si>
    <t>PLUG ROUND HEAD SCRD A105N NACE MR0175/ISO 15156</t>
  </si>
  <si>
    <t>TEE SCH160 X SCH160 A234-WPB BW NACE MR0175/ISO 15156</t>
  </si>
  <si>
    <t>RED TEE SCH160 X SCH160 A234-WPB BW NACE MR0175/ISO</t>
  </si>
  <si>
    <t>SOCKOLET 6000# A105N NACE MR0175/ISO 15156 SSC</t>
  </si>
  <si>
    <t>مقدار صورتحساب ارسالی</t>
  </si>
  <si>
    <t>صورتحساب ارسالی بابت پیش فاکتور 57321</t>
  </si>
  <si>
    <t>صورتحساب ارسالی بابت پیش فاکتور 57322 (جبران کسری)</t>
  </si>
  <si>
    <t>جمع صورتحساب ارسالی - شماره 57335</t>
  </si>
  <si>
    <t>جمع کل اقلام صورتحساب</t>
  </si>
  <si>
    <t>جمع مبلغ قابل پرداخت</t>
  </si>
  <si>
    <t>موارد کسری و اضافه به تایید مسئولین انبار، دفتر فنی و کنترل کیفی رسیده است.</t>
  </si>
  <si>
    <t>خلاصه مالی خرید تجهیزات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</si>
</sst>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 * #,##0_-_ر_ي_ا_ل_ ;_ * #,##0\-_ر_ي_ا_ل_ ;_ * &quot;-&quot;??_-_ر_ي_ا_ل_ ;_ @_ "/>
    <numFmt numFmtId="166" formatCode="0\ ;\ \-0\ ;\ ;\ @\ "/>
    <numFmt numFmtId="167" formatCode="#,##0_-"/>
  </numFmts>
  <fonts count="5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20"/>
      <color theme="1"/>
      <name val="B Traffic"/>
      <charset val="178"/>
    </font>
    <font>
      <b/>
      <sz val="20"/>
      <color theme="1"/>
      <name val="B Traffic"/>
      <charset val="178"/>
    </font>
    <font>
      <sz val="11"/>
      <color theme="1"/>
      <name val="B Traffic"/>
      <charset val="178"/>
    </font>
    <font>
      <sz val="22"/>
      <color theme="1"/>
      <name val="B Traffic"/>
      <charset val="178"/>
    </font>
    <font>
      <sz val="20"/>
      <color theme="1"/>
      <name val="B Zar"/>
      <charset val="178"/>
    </font>
    <font>
      <b/>
      <sz val="20"/>
      <color theme="1"/>
      <name val="B Zar"/>
      <charset val="178"/>
    </font>
    <font>
      <b/>
      <sz val="22"/>
      <color theme="1"/>
      <name val="B Traffic"/>
      <charset val="178"/>
    </font>
    <font>
      <b/>
      <sz val="18"/>
      <color theme="1"/>
      <name val="B Traffic"/>
      <charset val="178"/>
    </font>
    <font>
      <sz val="12"/>
      <color theme="1"/>
      <name val="B Nazanin"/>
      <family val="2"/>
      <charset val="178"/>
    </font>
    <font>
      <b/>
      <sz val="14"/>
      <color theme="1"/>
      <name val="B Traffic"/>
      <charset val="178"/>
    </font>
    <font>
      <b/>
      <sz val="16"/>
      <color rgb="FF000000"/>
      <name val="Calibri"/>
      <family val="2"/>
    </font>
    <font>
      <sz val="16"/>
      <color theme="1"/>
      <name val="B Traffic"/>
      <charset val="178"/>
    </font>
    <font>
      <sz val="14"/>
      <color theme="1"/>
      <name val="B Traffic"/>
      <charset val="178"/>
    </font>
    <font>
      <b/>
      <sz val="14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B Traffic"/>
      <charset val="178"/>
    </font>
    <font>
      <b/>
      <sz val="1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12"/>
      <color theme="1"/>
      <name val="B Traffic"/>
      <charset val="178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9"/>
      <color indexed="81"/>
      <name val="Tahoma"/>
      <charset val="178"/>
    </font>
    <font>
      <sz val="9"/>
      <color indexed="81"/>
      <name val="Tahoma"/>
      <charset val="178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raffic"/>
      <charset val="178"/>
    </font>
    <font>
      <b/>
      <sz val="11"/>
      <name val="B Traffic"/>
      <charset val="178"/>
    </font>
    <font>
      <b/>
      <sz val="11"/>
      <color rgb="FFFF0000"/>
      <name val="Calibri"/>
      <family val="2"/>
      <charset val="178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178"/>
      <scheme val="minor"/>
    </font>
    <font>
      <b/>
      <sz val="14"/>
      <color theme="1"/>
      <name val="Arial"/>
      <family val="2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B Lotus"/>
      <charset val="178"/>
    </font>
    <font>
      <sz val="9"/>
      <color theme="1"/>
      <name val="Calibri"/>
      <family val="2"/>
      <scheme val="minor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B Lotus"/>
      <charset val="178"/>
    </font>
    <font>
      <sz val="11"/>
      <color rgb="FF000000"/>
      <name val="Calibri"/>
      <family val="2"/>
    </font>
    <font>
      <b/>
      <sz val="14"/>
      <name val="B Traffic"/>
      <charset val="178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0" borderId="0"/>
    <xf numFmtId="0" fontId="53" fillId="0" borderId="0"/>
  </cellStyleXfs>
  <cellXfs count="238">
    <xf numFmtId="0" fontId="0" fillId="0" borderId="0" xfId="0"/>
    <xf numFmtId="14" fontId="5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2" fillId="0" borderId="0" xfId="0" applyFont="1"/>
    <xf numFmtId="164" fontId="0" fillId="0" borderId="0" xfId="1" applyNumberFormat="1" applyFont="1" applyFill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0" fillId="0" borderId="0" xfId="0" applyAlignment="1">
      <alignment vertical="top"/>
    </xf>
    <xf numFmtId="0" fontId="15" fillId="0" borderId="3" xfId="0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 readingOrder="2"/>
    </xf>
    <xf numFmtId="0" fontId="17" fillId="0" borderId="3" xfId="2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6" fontId="18" fillId="0" borderId="3" xfId="0" applyNumberFormat="1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 readingOrder="2"/>
    </xf>
    <xf numFmtId="0" fontId="14" fillId="0" borderId="3" xfId="2" applyFont="1" applyBorder="1" applyAlignment="1">
      <alignment horizontal="center" vertical="center" wrapText="1" readingOrder="2"/>
    </xf>
    <xf numFmtId="166" fontId="18" fillId="0" borderId="3" xfId="0" applyNumberFormat="1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 wrapText="1" readingOrder="2"/>
    </xf>
    <xf numFmtId="0" fontId="20" fillId="0" borderId="3" xfId="0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 readingOrder="1"/>
    </xf>
    <xf numFmtId="0" fontId="20" fillId="0" borderId="4" xfId="2" applyFont="1" applyBorder="1" applyAlignment="1">
      <alignment horizontal="center" vertical="center" wrapText="1" readingOrder="2"/>
    </xf>
    <xf numFmtId="0" fontId="20" fillId="0" borderId="4" xfId="0" applyFont="1" applyBorder="1" applyAlignment="1">
      <alignment horizontal="center" vertical="center" wrapText="1"/>
    </xf>
    <xf numFmtId="166" fontId="18" fillId="0" borderId="8" xfId="0" applyNumberFormat="1" applyFont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vertical="center"/>
    </xf>
    <xf numFmtId="0" fontId="22" fillId="0" borderId="0" xfId="0" applyFont="1"/>
    <xf numFmtId="0" fontId="7" fillId="0" borderId="0" xfId="0" applyFont="1"/>
    <xf numFmtId="0" fontId="23" fillId="0" borderId="0" xfId="0" applyFont="1" applyAlignment="1">
      <alignment readingOrder="2"/>
    </xf>
    <xf numFmtId="0" fontId="8" fillId="0" borderId="0" xfId="0" applyFont="1"/>
    <xf numFmtId="165" fontId="8" fillId="0" borderId="0" xfId="0" applyNumberFormat="1" applyFont="1"/>
    <xf numFmtId="0" fontId="24" fillId="0" borderId="0" xfId="0" applyFont="1"/>
    <xf numFmtId="0" fontId="25" fillId="0" borderId="0" xfId="0" applyFont="1"/>
    <xf numFmtId="164" fontId="22" fillId="0" borderId="0" xfId="1" applyNumberFormat="1" applyFont="1" applyFill="1" applyBorder="1"/>
    <xf numFmtId="0" fontId="26" fillId="0" borderId="0" xfId="0" applyFont="1" applyAlignment="1">
      <alignment readingOrder="2"/>
    </xf>
    <xf numFmtId="165" fontId="22" fillId="0" borderId="0" xfId="0" applyNumberFormat="1" applyFont="1"/>
    <xf numFmtId="0" fontId="3" fillId="0" borderId="0" xfId="0" applyFont="1"/>
    <xf numFmtId="165" fontId="0" fillId="0" borderId="0" xfId="0" applyNumberFormat="1"/>
    <xf numFmtId="0" fontId="5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 wrapText="1" readingOrder="2"/>
    </xf>
    <xf numFmtId="0" fontId="17" fillId="0" borderId="18" xfId="2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167" fontId="20" fillId="0" borderId="3" xfId="1" applyNumberFormat="1" applyFont="1" applyBorder="1" applyAlignment="1">
      <alignment horizontal="center" vertical="center"/>
    </xf>
    <xf numFmtId="167" fontId="20" fillId="0" borderId="3" xfId="2" applyNumberFormat="1" applyFont="1" applyBorder="1" applyAlignment="1">
      <alignment horizontal="center" vertical="center" wrapText="1" readingOrder="2"/>
    </xf>
    <xf numFmtId="166" fontId="31" fillId="0" borderId="3" xfId="0" applyNumberFormat="1" applyFont="1" applyBorder="1" applyAlignment="1">
      <alignment horizontal="center" vertical="center" readingOrder="2"/>
    </xf>
    <xf numFmtId="0" fontId="23" fillId="0" borderId="3" xfId="0" applyFont="1" applyBorder="1" applyAlignment="1">
      <alignment horizontal="center" vertical="center" wrapText="1"/>
    </xf>
    <xf numFmtId="164" fontId="20" fillId="0" borderId="3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22" fillId="0" borderId="0" xfId="1" applyNumberFormat="1" applyFont="1" applyFill="1" applyBorder="1" applyAlignment="1">
      <alignment horizontal="center" vertical="center"/>
    </xf>
    <xf numFmtId="166" fontId="31" fillId="0" borderId="4" xfId="0" applyNumberFormat="1" applyFont="1" applyBorder="1" applyAlignment="1">
      <alignment horizontal="center" vertical="center" readingOrder="2"/>
    </xf>
    <xf numFmtId="0" fontId="23" fillId="0" borderId="21" xfId="0" applyFont="1" applyBorder="1" applyAlignment="1">
      <alignment horizontal="center" vertical="center" wrapText="1"/>
    </xf>
    <xf numFmtId="167" fontId="20" fillId="0" borderId="4" xfId="1" applyNumberFormat="1" applyFont="1" applyBorder="1" applyAlignment="1">
      <alignment horizontal="center" vertical="center"/>
    </xf>
    <xf numFmtId="164" fontId="20" fillId="0" borderId="4" xfId="1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167" fontId="20" fillId="0" borderId="22" xfId="2" applyNumberFormat="1" applyFont="1" applyBorder="1" applyAlignment="1">
      <alignment horizontal="center" vertical="center" wrapText="1" readingOrder="2"/>
    </xf>
    <xf numFmtId="164" fontId="20" fillId="0" borderId="8" xfId="1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164" fontId="14" fillId="0" borderId="12" xfId="1" applyNumberFormat="1" applyFont="1" applyFill="1" applyBorder="1" applyAlignment="1">
      <alignment horizontal="center" vertical="center"/>
    </xf>
    <xf numFmtId="167" fontId="20" fillId="0" borderId="12" xfId="2" applyNumberFormat="1" applyFont="1" applyBorder="1" applyAlignment="1">
      <alignment horizontal="center" vertical="center" wrapText="1" readingOrder="2"/>
    </xf>
    <xf numFmtId="167" fontId="20" fillId="0" borderId="9" xfId="2" applyNumberFormat="1" applyFont="1" applyBorder="1" applyAlignment="1">
      <alignment horizontal="center" vertical="center" wrapText="1" readingOrder="2"/>
    </xf>
    <xf numFmtId="167" fontId="20" fillId="0" borderId="26" xfId="2" applyNumberFormat="1" applyFont="1" applyBorder="1" applyAlignment="1">
      <alignment horizontal="center" vertical="center" wrapText="1" readingOrder="2"/>
    </xf>
    <xf numFmtId="3" fontId="14" fillId="0" borderId="13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64" fontId="22" fillId="0" borderId="0" xfId="0" applyNumberFormat="1" applyFont="1"/>
    <xf numFmtId="3" fontId="33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164" fontId="33" fillId="0" borderId="0" xfId="1" applyNumberFormat="1" applyFont="1" applyFill="1" applyBorder="1" applyAlignment="1">
      <alignment vertical="center"/>
    </xf>
    <xf numFmtId="0" fontId="35" fillId="0" borderId="0" xfId="2" applyFont="1" applyAlignment="1">
      <alignment horizontal="center" vertical="center" wrapText="1" readingOrder="2"/>
    </xf>
    <xf numFmtId="0" fontId="36" fillId="0" borderId="0" xfId="0" applyFont="1" applyAlignment="1">
      <alignment horizontal="left" vertical="center" wrapText="1"/>
    </xf>
    <xf numFmtId="1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4" fontId="30" fillId="0" borderId="0" xfId="1" applyNumberFormat="1" applyFont="1" applyFill="1" applyBorder="1" applyAlignment="1">
      <alignment horizontal="center" vertical="center"/>
    </xf>
    <xf numFmtId="164" fontId="39" fillId="0" borderId="0" xfId="1" applyNumberFormat="1" applyFont="1" applyFill="1" applyBorder="1" applyAlignment="1">
      <alignment horizontal="center" vertical="center"/>
    </xf>
    <xf numFmtId="164" fontId="40" fillId="0" borderId="0" xfId="2" applyNumberFormat="1" applyFont="1" applyAlignment="1">
      <alignment horizontal="center" vertical="center"/>
    </xf>
    <xf numFmtId="3" fontId="40" fillId="0" borderId="0" xfId="2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4" fillId="0" borderId="9" xfId="2" applyFont="1" applyBorder="1" applyAlignment="1">
      <alignment vertical="center" wrapText="1" readingOrder="2"/>
    </xf>
    <xf numFmtId="0" fontId="14" fillId="0" borderId="11" xfId="2" applyFont="1" applyBorder="1" applyAlignment="1">
      <alignment vertical="center" wrapText="1" readingOrder="2"/>
    </xf>
    <xf numFmtId="0" fontId="14" fillId="0" borderId="10" xfId="2" applyFont="1" applyBorder="1" applyAlignment="1">
      <alignment vertical="center" wrapText="1" readingOrder="2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9" xfId="2" applyFont="1" applyBorder="1" applyAlignment="1">
      <alignment vertical="center" wrapText="1" readingOrder="2"/>
    </xf>
    <xf numFmtId="0" fontId="23" fillId="0" borderId="10" xfId="2" applyFont="1" applyBorder="1" applyAlignment="1">
      <alignment vertical="center" wrapText="1" readingOrder="2"/>
    </xf>
    <xf numFmtId="0" fontId="32" fillId="0" borderId="9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167" fontId="20" fillId="0" borderId="22" xfId="2" applyNumberFormat="1" applyFont="1" applyBorder="1" applyAlignment="1">
      <alignment vertical="center" wrapText="1" readingOrder="2"/>
    </xf>
    <xf numFmtId="167" fontId="20" fillId="0" borderId="25" xfId="2" applyNumberFormat="1" applyFont="1" applyBorder="1" applyAlignment="1">
      <alignment vertical="center" wrapText="1" readingOrder="2"/>
    </xf>
    <xf numFmtId="167" fontId="20" fillId="0" borderId="5" xfId="2" applyNumberFormat="1" applyFont="1" applyBorder="1" applyAlignment="1">
      <alignment vertical="center" wrapText="1" readingOrder="2"/>
    </xf>
    <xf numFmtId="167" fontId="20" fillId="0" borderId="6" xfId="2" applyNumberFormat="1" applyFont="1" applyBorder="1" applyAlignment="1">
      <alignment vertical="center" wrapText="1" readingOrder="2"/>
    </xf>
    <xf numFmtId="167" fontId="20" fillId="0" borderId="20" xfId="2" applyNumberFormat="1" applyFont="1" applyBorder="1" applyAlignment="1">
      <alignment vertical="center" wrapText="1" readingOrder="2"/>
    </xf>
    <xf numFmtId="167" fontId="20" fillId="0" borderId="8" xfId="2" applyNumberFormat="1" applyFont="1" applyBorder="1" applyAlignment="1">
      <alignment vertical="center" wrapText="1" readingOrder="2"/>
    </xf>
    <xf numFmtId="167" fontId="20" fillId="0" borderId="23" xfId="2" applyNumberFormat="1" applyFont="1" applyBorder="1" applyAlignment="1">
      <alignment vertical="center" wrapText="1" readingOrder="2"/>
    </xf>
    <xf numFmtId="167" fontId="20" fillId="0" borderId="24" xfId="2" applyNumberFormat="1" applyFont="1" applyBorder="1" applyAlignment="1">
      <alignment vertical="center" wrapText="1" readingOrder="2"/>
    </xf>
    <xf numFmtId="0" fontId="17" fillId="0" borderId="1" xfId="2" applyFont="1" applyBorder="1" applyAlignment="1">
      <alignment vertical="center" wrapText="1" readingOrder="2"/>
    </xf>
    <xf numFmtId="0" fontId="17" fillId="0" borderId="2" xfId="2" applyFont="1" applyBorder="1" applyAlignment="1">
      <alignment vertical="center" wrapText="1" readingOrder="2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10" fontId="42" fillId="0" borderId="0" xfId="4" applyNumberFormat="1" applyFont="1" applyAlignment="1">
      <alignment vertical="center"/>
    </xf>
    <xf numFmtId="0" fontId="42" fillId="0" borderId="0" xfId="3" applyFont="1" applyAlignment="1">
      <alignment horizontal="left" vertical="center"/>
    </xf>
    <xf numFmtId="10" fontId="42" fillId="0" borderId="0" xfId="4" applyNumberFormat="1" applyFont="1" applyBorder="1" applyAlignment="1">
      <alignment vertical="center"/>
    </xf>
    <xf numFmtId="0" fontId="43" fillId="0" borderId="0" xfId="3" applyFont="1" applyAlignment="1">
      <alignment vertical="center"/>
    </xf>
    <xf numFmtId="10" fontId="43" fillId="0" borderId="0" xfId="4" applyNumberFormat="1" applyFont="1" applyAlignment="1">
      <alignment vertical="center"/>
    </xf>
    <xf numFmtId="0" fontId="44" fillId="3" borderId="28" xfId="3" applyFont="1" applyFill="1" applyBorder="1" applyAlignment="1">
      <alignment horizontal="center" vertical="center" wrapText="1"/>
    </xf>
    <xf numFmtId="0" fontId="44" fillId="3" borderId="29" xfId="3" applyFont="1" applyFill="1" applyBorder="1" applyAlignment="1">
      <alignment horizontal="center" vertical="center" wrapText="1"/>
    </xf>
    <xf numFmtId="0" fontId="44" fillId="3" borderId="30" xfId="3" applyFont="1" applyFill="1" applyBorder="1" applyAlignment="1">
      <alignment horizontal="center" vertical="center" wrapText="1"/>
    </xf>
    <xf numFmtId="0" fontId="44" fillId="0" borderId="7" xfId="3" applyFont="1" applyBorder="1" applyAlignment="1">
      <alignment horizontal="center" vertical="center" wrapText="1"/>
    </xf>
    <xf numFmtId="10" fontId="44" fillId="3" borderId="3" xfId="4" applyNumberFormat="1" applyFont="1" applyFill="1" applyBorder="1" applyAlignment="1">
      <alignment horizontal="center" vertical="center" wrapText="1"/>
    </xf>
    <xf numFmtId="0" fontId="44" fillId="3" borderId="3" xfId="3" applyFont="1" applyFill="1" applyBorder="1" applyAlignment="1">
      <alignment horizontal="center" vertical="center" wrapText="1"/>
    </xf>
    <xf numFmtId="0" fontId="44" fillId="0" borderId="0" xfId="3" applyFont="1" applyAlignment="1">
      <alignment horizontal="center" vertical="center" wrapText="1"/>
    </xf>
    <xf numFmtId="0" fontId="45" fillId="0" borderId="31" xfId="3" applyFont="1" applyBorder="1" applyAlignment="1">
      <alignment horizontal="center" vertical="center" wrapText="1"/>
    </xf>
    <xf numFmtId="0" fontId="46" fillId="0" borderId="33" xfId="3" applyFont="1" applyBorder="1" applyAlignment="1">
      <alignment horizontal="left" vertical="center" wrapText="1"/>
    </xf>
    <xf numFmtId="0" fontId="45" fillId="0" borderId="34" xfId="3" applyFont="1" applyBorder="1" applyAlignment="1">
      <alignment horizontal="center" vertical="center" wrapText="1"/>
    </xf>
    <xf numFmtId="38" fontId="45" fillId="0" borderId="34" xfId="3" applyNumberFormat="1" applyFont="1" applyBorder="1" applyAlignment="1">
      <alignment horizontal="center" vertical="center" wrapText="1"/>
    </xf>
    <xf numFmtId="38" fontId="45" fillId="0" borderId="34" xfId="5" applyNumberFormat="1" applyFont="1" applyFill="1" applyBorder="1" applyAlignment="1">
      <alignment horizontal="center" vertical="center" wrapText="1" readingOrder="2"/>
    </xf>
    <xf numFmtId="38" fontId="45" fillId="0" borderId="35" xfId="5" applyNumberFormat="1" applyFont="1" applyFill="1" applyBorder="1" applyAlignment="1">
      <alignment horizontal="center" vertical="center" wrapText="1" readingOrder="1"/>
    </xf>
    <xf numFmtId="38" fontId="44" fillId="0" borderId="7" xfId="5" applyNumberFormat="1" applyFont="1" applyFill="1" applyBorder="1" applyAlignment="1">
      <alignment horizontal="center" vertical="center" wrapText="1"/>
    </xf>
    <xf numFmtId="38" fontId="45" fillId="0" borderId="31" xfId="5" applyNumberFormat="1" applyFont="1" applyFill="1" applyBorder="1" applyAlignment="1">
      <alignment horizontal="center" vertical="center" wrapText="1" readingOrder="1"/>
    </xf>
    <xf numFmtId="0" fontId="45" fillId="0" borderId="36" xfId="3" applyFont="1" applyBorder="1" applyAlignment="1">
      <alignment horizontal="center" vertical="center" wrapText="1"/>
    </xf>
    <xf numFmtId="0" fontId="46" fillId="0" borderId="38" xfId="3" applyFont="1" applyBorder="1" applyAlignment="1">
      <alignment horizontal="left" vertical="center" wrapText="1"/>
    </xf>
    <xf numFmtId="0" fontId="45" fillId="0" borderId="39" xfId="3" applyFont="1" applyBorder="1" applyAlignment="1">
      <alignment horizontal="center" vertical="center" wrapText="1"/>
    </xf>
    <xf numFmtId="38" fontId="45" fillId="0" borderId="39" xfId="3" applyNumberFormat="1" applyFont="1" applyBorder="1" applyAlignment="1">
      <alignment horizontal="center" vertical="center" wrapText="1"/>
    </xf>
    <xf numFmtId="38" fontId="45" fillId="0" borderId="39" xfId="5" applyNumberFormat="1" applyFont="1" applyFill="1" applyBorder="1" applyAlignment="1">
      <alignment horizontal="center" vertical="center" wrapText="1" readingOrder="2"/>
    </xf>
    <xf numFmtId="38" fontId="45" fillId="0" borderId="40" xfId="5" applyNumberFormat="1" applyFont="1" applyFill="1" applyBorder="1" applyAlignment="1">
      <alignment horizontal="center" vertical="center" wrapText="1" readingOrder="1"/>
    </xf>
    <xf numFmtId="9" fontId="44" fillId="0" borderId="36" xfId="4" applyFont="1" applyFill="1" applyBorder="1" applyAlignment="1">
      <alignment horizontal="center" vertical="center" wrapText="1"/>
    </xf>
    <xf numFmtId="38" fontId="45" fillId="0" borderId="36" xfId="5" applyNumberFormat="1" applyFont="1" applyFill="1" applyBorder="1" applyAlignment="1">
      <alignment horizontal="center" vertical="center" wrapText="1" readingOrder="1"/>
    </xf>
    <xf numFmtId="0" fontId="45" fillId="0" borderId="42" xfId="3" applyFont="1" applyBorder="1" applyAlignment="1">
      <alignment horizontal="center" vertical="center" wrapText="1"/>
    </xf>
    <xf numFmtId="0" fontId="46" fillId="0" borderId="44" xfId="3" applyFont="1" applyBorder="1" applyAlignment="1">
      <alignment horizontal="left" vertical="center" wrapText="1"/>
    </xf>
    <xf numFmtId="0" fontId="45" fillId="0" borderId="45" xfId="3" applyFont="1" applyBorder="1" applyAlignment="1">
      <alignment horizontal="center" vertical="center" wrapText="1"/>
    </xf>
    <xf numFmtId="38" fontId="45" fillId="0" borderId="45" xfId="3" applyNumberFormat="1" applyFont="1" applyBorder="1" applyAlignment="1">
      <alignment horizontal="center" vertical="center" wrapText="1"/>
    </xf>
    <xf numFmtId="38" fontId="45" fillId="0" borderId="45" xfId="5" applyNumberFormat="1" applyFont="1" applyFill="1" applyBorder="1" applyAlignment="1">
      <alignment horizontal="center" vertical="center" wrapText="1" readingOrder="2"/>
    </xf>
    <xf numFmtId="38" fontId="45" fillId="0" borderId="46" xfId="5" applyNumberFormat="1" applyFont="1" applyFill="1" applyBorder="1" applyAlignment="1">
      <alignment horizontal="center" vertical="center" wrapText="1" readingOrder="1"/>
    </xf>
    <xf numFmtId="9" fontId="44" fillId="0" borderId="42" xfId="4" applyFont="1" applyFill="1" applyBorder="1" applyAlignment="1">
      <alignment horizontal="center" vertical="center" wrapText="1"/>
    </xf>
    <xf numFmtId="38" fontId="45" fillId="0" borderId="42" xfId="5" applyNumberFormat="1" applyFont="1" applyFill="1" applyBorder="1" applyAlignment="1">
      <alignment horizontal="center" vertical="center" wrapText="1" readingOrder="1"/>
    </xf>
    <xf numFmtId="0" fontId="47" fillId="0" borderId="0" xfId="3" applyFont="1" applyAlignment="1">
      <alignment vertical="center"/>
    </xf>
    <xf numFmtId="38" fontId="47" fillId="0" borderId="0" xfId="3" applyNumberFormat="1" applyFont="1" applyAlignment="1">
      <alignment vertical="center"/>
    </xf>
    <xf numFmtId="38" fontId="47" fillId="0" borderId="0" xfId="5" applyNumberFormat="1" applyFont="1" applyAlignment="1">
      <alignment horizontal="left" vertical="center" readingOrder="1"/>
    </xf>
    <xf numFmtId="38" fontId="47" fillId="0" borderId="0" xfId="4" applyNumberFormat="1" applyFont="1" applyBorder="1" applyAlignment="1">
      <alignment vertical="center"/>
    </xf>
    <xf numFmtId="38" fontId="47" fillId="0" borderId="0" xfId="5" applyNumberFormat="1" applyFont="1" applyBorder="1" applyAlignment="1">
      <alignment vertical="center"/>
    </xf>
    <xf numFmtId="0" fontId="48" fillId="0" borderId="0" xfId="3" applyFont="1" applyAlignment="1">
      <alignment vertical="center"/>
    </xf>
    <xf numFmtId="0" fontId="49" fillId="0" borderId="0" xfId="3" applyFont="1" applyAlignment="1">
      <alignment vertical="center"/>
    </xf>
    <xf numFmtId="38" fontId="49" fillId="0" borderId="0" xfId="3" applyNumberFormat="1" applyFont="1" applyAlignment="1">
      <alignment vertical="center"/>
    </xf>
    <xf numFmtId="38" fontId="49" fillId="0" borderId="47" xfId="5" applyNumberFormat="1" applyFont="1" applyBorder="1" applyAlignment="1">
      <alignment horizontal="center" vertical="center" readingOrder="1"/>
    </xf>
    <xf numFmtId="38" fontId="49" fillId="0" borderId="0" xfId="5" applyNumberFormat="1" applyFont="1" applyBorder="1" applyAlignment="1">
      <alignment horizontal="center" vertical="center"/>
    </xf>
    <xf numFmtId="38" fontId="49" fillId="0" borderId="0" xfId="5" applyNumberFormat="1" applyFont="1" applyBorder="1" applyAlignment="1">
      <alignment horizontal="center" vertical="center" readingOrder="1"/>
    </xf>
    <xf numFmtId="164" fontId="47" fillId="0" borderId="0" xfId="5" applyNumberFormat="1" applyFont="1" applyBorder="1" applyAlignment="1">
      <alignment vertical="center"/>
    </xf>
    <xf numFmtId="10" fontId="47" fillId="0" borderId="0" xfId="4" applyNumberFormat="1" applyFont="1" applyBorder="1" applyAlignment="1">
      <alignment vertical="center"/>
    </xf>
    <xf numFmtId="0" fontId="41" fillId="0" borderId="48" xfId="3" applyFont="1" applyBorder="1" applyAlignment="1">
      <alignment vertical="center"/>
    </xf>
    <xf numFmtId="0" fontId="43" fillId="0" borderId="48" xfId="3" applyFont="1" applyBorder="1" applyAlignment="1">
      <alignment vertical="center"/>
    </xf>
    <xf numFmtId="10" fontId="43" fillId="0" borderId="48" xfId="4" applyNumberFormat="1" applyFont="1" applyBorder="1" applyAlignment="1">
      <alignment horizontal="center" vertical="center"/>
    </xf>
    <xf numFmtId="10" fontId="43" fillId="0" borderId="0" xfId="4" applyNumberFormat="1" applyFont="1" applyBorder="1" applyAlignment="1">
      <alignment vertical="center"/>
    </xf>
    <xf numFmtId="0" fontId="45" fillId="0" borderId="0" xfId="3" applyFont="1" applyAlignment="1">
      <alignment vertical="center"/>
    </xf>
    <xf numFmtId="164" fontId="45" fillId="0" borderId="0" xfId="5" applyNumberFormat="1" applyFont="1" applyAlignment="1">
      <alignment horizontal="left" vertical="center" readingOrder="1"/>
    </xf>
    <xf numFmtId="164" fontId="45" fillId="0" borderId="0" xfId="5" applyNumberFormat="1" applyFont="1" applyBorder="1"/>
    <xf numFmtId="0" fontId="44" fillId="0" borderId="0" xfId="3" applyFont="1" applyAlignment="1">
      <alignment vertical="center"/>
    </xf>
    <xf numFmtId="0" fontId="45" fillId="0" borderId="0" xfId="3" applyFont="1"/>
    <xf numFmtId="164" fontId="45" fillId="0" borderId="48" xfId="5" applyNumberFormat="1" applyFont="1" applyBorder="1"/>
    <xf numFmtId="164" fontId="50" fillId="0" borderId="0" xfId="5" applyNumberFormat="1" applyFont="1" applyBorder="1"/>
    <xf numFmtId="0" fontId="44" fillId="0" borderId="0" xfId="3" applyFont="1"/>
    <xf numFmtId="164" fontId="44" fillId="0" borderId="49" xfId="5" applyNumberFormat="1" applyFont="1" applyBorder="1"/>
    <xf numFmtId="10" fontId="45" fillId="0" borderId="0" xfId="4" applyNumberFormat="1" applyFont="1" applyAlignment="1">
      <alignment vertical="center"/>
    </xf>
    <xf numFmtId="164" fontId="45" fillId="0" borderId="0" xfId="5" applyNumberFormat="1" applyFont="1" applyAlignment="1">
      <alignment vertical="center"/>
    </xf>
    <xf numFmtId="164" fontId="43" fillId="0" borderId="0" xfId="3" applyNumberFormat="1" applyFont="1" applyAlignment="1">
      <alignment vertical="center"/>
    </xf>
    <xf numFmtId="0" fontId="45" fillId="0" borderId="0" xfId="3" applyFont="1" applyAlignment="1">
      <alignment vertical="top" wrapText="1"/>
    </xf>
    <xf numFmtId="0" fontId="46" fillId="0" borderId="32" xfId="3" applyFont="1" applyBorder="1" applyAlignment="1">
      <alignment horizontal="center" vertical="center" wrapText="1"/>
    </xf>
    <xf numFmtId="0" fontId="46" fillId="0" borderId="37" xfId="3" applyFont="1" applyBorder="1" applyAlignment="1">
      <alignment horizontal="center" vertical="center" wrapText="1"/>
    </xf>
    <xf numFmtId="0" fontId="46" fillId="0" borderId="41" xfId="3" applyFont="1" applyBorder="1" applyAlignment="1">
      <alignment horizontal="center" vertical="center" wrapText="1"/>
    </xf>
    <xf numFmtId="0" fontId="46" fillId="0" borderId="43" xfId="3" applyFont="1" applyBorder="1" applyAlignment="1">
      <alignment horizontal="center" vertical="center" wrapText="1"/>
    </xf>
    <xf numFmtId="38" fontId="45" fillId="0" borderId="31" xfId="4" applyNumberFormat="1" applyFont="1" applyFill="1" applyBorder="1" applyAlignment="1">
      <alignment horizontal="center" vertical="center" wrapText="1"/>
    </xf>
    <xf numFmtId="9" fontId="45" fillId="0" borderId="31" xfId="4" applyFont="1" applyFill="1" applyBorder="1" applyAlignment="1">
      <alignment horizontal="center" vertical="center" wrapText="1"/>
    </xf>
    <xf numFmtId="38" fontId="45" fillId="0" borderId="36" xfId="4" applyNumberFormat="1" applyFont="1" applyFill="1" applyBorder="1" applyAlignment="1">
      <alignment horizontal="center" vertical="center" wrapText="1"/>
    </xf>
    <xf numFmtId="9" fontId="45" fillId="0" borderId="36" xfId="4" applyFont="1" applyFill="1" applyBorder="1" applyAlignment="1">
      <alignment horizontal="center" vertical="center" wrapText="1"/>
    </xf>
    <xf numFmtId="38" fontId="45" fillId="0" borderId="42" xfId="4" applyNumberFormat="1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 wrapText="1" readingOrder="2"/>
    </xf>
    <xf numFmtId="0" fontId="17" fillId="0" borderId="50" xfId="2" applyFont="1" applyBorder="1" applyAlignment="1">
      <alignment horizontal="center" vertical="center" wrapText="1" readingOrder="2"/>
    </xf>
    <xf numFmtId="0" fontId="23" fillId="0" borderId="50" xfId="2" applyFont="1" applyBorder="1" applyAlignment="1">
      <alignment horizontal="center" vertical="center" wrapText="1"/>
    </xf>
    <xf numFmtId="0" fontId="17" fillId="0" borderId="50" xfId="2" applyFont="1" applyBorder="1" applyAlignment="1">
      <alignment horizontal="center" vertical="center" wrapText="1"/>
    </xf>
    <xf numFmtId="165" fontId="17" fillId="0" borderId="51" xfId="2" applyNumberFormat="1" applyFont="1" applyBorder="1" applyAlignment="1">
      <alignment horizontal="center" vertical="center" wrapText="1"/>
    </xf>
    <xf numFmtId="166" fontId="30" fillId="2" borderId="3" xfId="0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166" fontId="18" fillId="0" borderId="23" xfId="0" applyNumberFormat="1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166" fontId="30" fillId="0" borderId="3" xfId="0" applyNumberFormat="1" applyFont="1" applyBorder="1" applyAlignment="1">
      <alignment horizontal="center" vertical="center"/>
    </xf>
    <xf numFmtId="166" fontId="30" fillId="2" borderId="22" xfId="0" applyNumberFormat="1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 vertical="center"/>
    </xf>
    <xf numFmtId="0" fontId="20" fillId="0" borderId="22" xfId="2" applyFont="1" applyBorder="1" applyAlignment="1">
      <alignment horizontal="center" vertical="center" wrapText="1" readingOrder="2"/>
    </xf>
    <xf numFmtId="0" fontId="14" fillId="0" borderId="22" xfId="2" applyFont="1" applyBorder="1" applyAlignment="1">
      <alignment horizontal="center" vertical="center" wrapText="1" readingOrder="2"/>
    </xf>
    <xf numFmtId="0" fontId="20" fillId="0" borderId="22" xfId="0" applyFont="1" applyBorder="1" applyAlignment="1">
      <alignment horizontal="center" vertical="center" wrapText="1"/>
    </xf>
    <xf numFmtId="164" fontId="20" fillId="0" borderId="22" xfId="1" applyNumberFormat="1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164" fontId="20" fillId="0" borderId="21" xfId="1" applyNumberFormat="1" applyFont="1" applyBorder="1" applyAlignment="1">
      <alignment horizontal="center" vertical="center"/>
    </xf>
    <xf numFmtId="164" fontId="14" fillId="0" borderId="57" xfId="1" applyNumberFormat="1" applyFont="1" applyFill="1" applyBorder="1" applyAlignment="1">
      <alignment horizontal="center" vertical="center"/>
    </xf>
    <xf numFmtId="164" fontId="14" fillId="0" borderId="55" xfId="2" applyNumberFormat="1" applyFont="1" applyBorder="1" applyAlignment="1">
      <alignment horizontal="center" vertical="center"/>
    </xf>
    <xf numFmtId="165" fontId="14" fillId="0" borderId="57" xfId="2" applyNumberFormat="1" applyFont="1" applyBorder="1" applyAlignment="1">
      <alignment horizontal="center" vertical="center"/>
    </xf>
    <xf numFmtId="3" fontId="20" fillId="0" borderId="26" xfId="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3" fontId="20" fillId="0" borderId="59" xfId="0" applyNumberFormat="1" applyFont="1" applyBorder="1" applyAlignment="1">
      <alignment horizontal="center" vertical="center"/>
    </xf>
    <xf numFmtId="164" fontId="20" fillId="0" borderId="52" xfId="1" applyNumberFormat="1" applyFont="1" applyBorder="1" applyAlignment="1">
      <alignment vertical="center"/>
    </xf>
    <xf numFmtId="164" fontId="20" fillId="0" borderId="48" xfId="1" applyNumberFormat="1" applyFont="1" applyBorder="1" applyAlignment="1">
      <alignment vertical="center"/>
    </xf>
    <xf numFmtId="164" fontId="20" fillId="0" borderId="53" xfId="1" applyNumberFormat="1" applyFont="1" applyBorder="1" applyAlignment="1">
      <alignment vertical="center"/>
    </xf>
    <xf numFmtId="164" fontId="20" fillId="0" borderId="7" xfId="1" applyNumberFormat="1" applyFont="1" applyBorder="1" applyAlignment="1">
      <alignment vertical="center"/>
    </xf>
    <xf numFmtId="164" fontId="20" fillId="0" borderId="0" xfId="1" applyNumberFormat="1" applyFont="1" applyBorder="1" applyAlignment="1">
      <alignment vertical="center"/>
    </xf>
    <xf numFmtId="164" fontId="20" fillId="0" borderId="54" xfId="1" applyNumberFormat="1" applyFont="1" applyBorder="1" applyAlignment="1">
      <alignment vertical="center"/>
    </xf>
    <xf numFmtId="164" fontId="20" fillId="0" borderId="3" xfId="1" applyNumberFormat="1" applyFont="1" applyBorder="1" applyAlignment="1">
      <alignment vertical="center"/>
    </xf>
    <xf numFmtId="0" fontId="23" fillId="0" borderId="55" xfId="2" applyFont="1" applyBorder="1" applyAlignment="1">
      <alignment vertical="center" wrapText="1" readingOrder="2"/>
    </xf>
    <xf numFmtId="0" fontId="23" fillId="0" borderId="56" xfId="2" applyFont="1" applyBorder="1" applyAlignment="1">
      <alignment vertical="center" wrapText="1" readingOrder="2"/>
    </xf>
    <xf numFmtId="0" fontId="52" fillId="0" borderId="5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56" xfId="0" applyFont="1" applyBorder="1" applyAlignment="1">
      <alignment vertical="center" wrapText="1"/>
    </xf>
    <xf numFmtId="0" fontId="17" fillId="0" borderId="9" xfId="2" applyFont="1" applyBorder="1" applyAlignment="1">
      <alignment vertical="center" wrapText="1" readingOrder="2"/>
    </xf>
    <xf numFmtId="0" fontId="17" fillId="0" borderId="11" xfId="2" applyFont="1" applyBorder="1" applyAlignment="1">
      <alignment vertical="center" wrapText="1" readingOrder="2"/>
    </xf>
    <xf numFmtId="0" fontId="17" fillId="0" borderId="10" xfId="2" applyFont="1" applyBorder="1" applyAlignment="1">
      <alignment vertical="center" wrapText="1" readingOrder="2"/>
    </xf>
    <xf numFmtId="0" fontId="53" fillId="0" borderId="0" xfId="7"/>
    <xf numFmtId="0" fontId="53" fillId="0" borderId="0" xfId="7" applyAlignment="1">
      <alignment horizontal="center"/>
    </xf>
    <xf numFmtId="164" fontId="20" fillId="0" borderId="4" xfId="1" applyNumberFormat="1" applyFont="1" applyFill="1" applyBorder="1" applyAlignment="1">
      <alignment horizontal="center" vertical="center"/>
    </xf>
    <xf numFmtId="164" fontId="45" fillId="0" borderId="48" xfId="5" applyNumberFormat="1" applyFont="1" applyBorder="1" applyAlignment="1">
      <alignment horizontal="left" vertical="center" readingOrder="1"/>
    </xf>
    <xf numFmtId="164" fontId="44" fillId="0" borderId="0" xfId="5" applyNumberFormat="1" applyFont="1" applyAlignment="1">
      <alignment horizontal="left" vertical="center" readingOrder="1"/>
    </xf>
    <xf numFmtId="164" fontId="44" fillId="0" borderId="0" xfId="5" applyNumberFormat="1" applyFont="1" applyBorder="1"/>
    <xf numFmtId="38" fontId="45" fillId="4" borderId="36" xfId="4" applyNumberFormat="1" applyFont="1" applyFill="1" applyBorder="1" applyAlignment="1">
      <alignment horizontal="center" vertical="center" wrapText="1"/>
    </xf>
    <xf numFmtId="9" fontId="44" fillId="4" borderId="36" xfId="4" applyFont="1" applyFill="1" applyBorder="1" applyAlignment="1">
      <alignment horizontal="center" vertical="center" wrapText="1"/>
    </xf>
    <xf numFmtId="38" fontId="45" fillId="4" borderId="36" xfId="5" applyNumberFormat="1" applyFont="1" applyFill="1" applyBorder="1" applyAlignment="1">
      <alignment horizontal="center" vertical="center" wrapText="1" readingOrder="1"/>
    </xf>
    <xf numFmtId="38" fontId="47" fillId="0" borderId="48" xfId="5" applyNumberFormat="1" applyFont="1" applyBorder="1" applyAlignment="1">
      <alignment horizontal="left" vertical="center" readingOrder="1"/>
    </xf>
    <xf numFmtId="0" fontId="45" fillId="0" borderId="0" xfId="3" applyFont="1" applyAlignment="1">
      <alignment horizontal="right" vertical="top" wrapText="1"/>
    </xf>
  </cellXfs>
  <cellStyles count="8">
    <cellStyle name="Comma" xfId="1" builtinId="3"/>
    <cellStyle name="Comma 2" xfId="5" xr:uid="{239F77A2-48A3-497F-8D50-03CA923281D7}"/>
    <cellStyle name="Normal" xfId="0" builtinId="0"/>
    <cellStyle name="Normal 2" xfId="2" xr:uid="{A2C1972F-29B0-411C-8025-79A9BBEDE5C4}"/>
    <cellStyle name="Normal 3" xfId="3" xr:uid="{F43D1407-6766-4F34-AAF2-2BA44A2BE280}"/>
    <cellStyle name="Normal 4" xfId="6" xr:uid="{6F6DB43A-AAD1-4569-A265-9D1CA99E54C5}"/>
    <cellStyle name="Normal 5" xfId="7" xr:uid="{1B698205-9A46-4C42-A021-054CA9E75946}"/>
    <cellStyle name="Percent 2" xfId="4" xr:uid="{1BFC60B9-6A6A-400D-BFCD-F1AF89CC5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2C37-8E86-4C84-B01F-AF5422946BD3}">
  <sheetPr>
    <pageSetUpPr fitToPage="1"/>
  </sheetPr>
  <dimension ref="B1:M175"/>
  <sheetViews>
    <sheetView rightToLeft="1" tabSelected="1" topLeftCell="A5" zoomScaleNormal="100" workbookViewId="0">
      <selection activeCell="K15" sqref="K15"/>
    </sheetView>
  </sheetViews>
  <sheetFormatPr defaultColWidth="9.140625" defaultRowHeight="19.5"/>
  <cols>
    <col min="1" max="1" width="2.7109375" style="112" customWidth="1"/>
    <col min="2" max="2" width="5.7109375" style="112" customWidth="1"/>
    <col min="3" max="3" width="18.28515625" style="112" bestFit="1" customWidth="1"/>
    <col min="4" max="4" width="47.5703125" style="112" customWidth="1"/>
    <col min="5" max="5" width="5" style="112" bestFit="1" customWidth="1"/>
    <col min="6" max="6" width="5.140625" style="112" bestFit="1" customWidth="1"/>
    <col min="7" max="7" width="15.28515625" style="113" bestFit="1" customWidth="1"/>
    <col min="8" max="8" width="20.5703125" style="112" bestFit="1" customWidth="1"/>
    <col min="9" max="9" width="1.7109375" style="112" customWidth="1"/>
    <col min="10" max="10" width="13.42578125" style="112" bestFit="1" customWidth="1"/>
    <col min="11" max="12" width="18.85546875" style="112" customWidth="1"/>
    <col min="13" max="13" width="16.140625" style="112" customWidth="1"/>
    <col min="14" max="14" width="2.7109375" style="112" customWidth="1"/>
    <col min="15" max="16384" width="9.140625" style="112"/>
  </cols>
  <sheetData>
    <row r="1" spans="2:13" s="108" customFormat="1" ht="27.95" customHeight="1">
      <c r="B1" s="107" t="s">
        <v>552</v>
      </c>
      <c r="C1" s="107"/>
      <c r="E1" s="107"/>
      <c r="G1" s="109"/>
      <c r="M1" s="110" t="s">
        <v>496</v>
      </c>
    </row>
    <row r="2" spans="2:13" s="108" customFormat="1" ht="27.95" customHeight="1">
      <c r="B2" s="107" t="s">
        <v>311</v>
      </c>
      <c r="C2" s="107"/>
      <c r="E2" s="107"/>
      <c r="G2" s="109"/>
      <c r="M2" s="110" t="s">
        <v>349</v>
      </c>
    </row>
    <row r="3" spans="2:13" s="108" customFormat="1" ht="27.95" customHeight="1">
      <c r="B3" s="107" t="s">
        <v>351</v>
      </c>
      <c r="C3" s="107"/>
      <c r="E3" s="107"/>
      <c r="G3" s="111"/>
      <c r="M3" s="110" t="s">
        <v>350</v>
      </c>
    </row>
    <row r="4" spans="2:13" ht="6" customHeight="1"/>
    <row r="5" spans="2:13" s="120" customFormat="1" ht="68.25" customHeight="1">
      <c r="B5" s="114" t="s">
        <v>312</v>
      </c>
      <c r="C5" s="114" t="s">
        <v>313</v>
      </c>
      <c r="D5" s="114" t="s">
        <v>314</v>
      </c>
      <c r="E5" s="115" t="s">
        <v>315</v>
      </c>
      <c r="F5" s="115" t="s">
        <v>6</v>
      </c>
      <c r="G5" s="115" t="s">
        <v>316</v>
      </c>
      <c r="H5" s="116" t="s">
        <v>317</v>
      </c>
      <c r="I5" s="117"/>
      <c r="J5" s="118" t="s">
        <v>318</v>
      </c>
      <c r="K5" s="118" t="s">
        <v>319</v>
      </c>
      <c r="L5" s="118" t="s">
        <v>545</v>
      </c>
      <c r="M5" s="119" t="s">
        <v>320</v>
      </c>
    </row>
    <row r="6" spans="2:13" s="120" customFormat="1" ht="20.100000000000001" customHeight="1">
      <c r="B6" s="121">
        <v>1</v>
      </c>
      <c r="C6" s="175" t="s">
        <v>43</v>
      </c>
      <c r="D6" s="122" t="s">
        <v>44</v>
      </c>
      <c r="E6" s="123" t="s">
        <v>321</v>
      </c>
      <c r="F6" s="124">
        <f>VLOOKUP(C6,PI.57321!B:D,3,0)</f>
        <v>9</v>
      </c>
      <c r="G6" s="125">
        <f>VLOOKUP(C6,PI.57321!B:G,6,0)</f>
        <v>12600000</v>
      </c>
      <c r="H6" s="126">
        <f t="shared" ref="H6:H163" si="0">F6*G6</f>
        <v>113400000</v>
      </c>
      <c r="I6" s="127"/>
      <c r="J6" s="179">
        <f>VLOOKUP(C6,'MRS-1045-072'!L:M,2,0)</f>
        <v>9</v>
      </c>
      <c r="K6" s="180">
        <f>J6/F6</f>
        <v>1</v>
      </c>
      <c r="L6" s="179">
        <f>VLOOKUP(C6,Inv.57335!C:E,3,0)</f>
        <v>9</v>
      </c>
      <c r="M6" s="128">
        <f>G6*L6</f>
        <v>113400000</v>
      </c>
    </row>
    <row r="7" spans="2:13" s="120" customFormat="1" ht="20.100000000000001" customHeight="1">
      <c r="B7" s="129">
        <v>2</v>
      </c>
      <c r="C7" s="176" t="s">
        <v>46</v>
      </c>
      <c r="D7" s="130" t="s">
        <v>47</v>
      </c>
      <c r="E7" s="131" t="s">
        <v>321</v>
      </c>
      <c r="F7" s="132">
        <f>VLOOKUP(C7,PI.57321!B:D,3,0)</f>
        <v>1</v>
      </c>
      <c r="G7" s="133">
        <f>VLOOKUP(C7,PI.57321!B:G,6,0)</f>
        <v>7350000</v>
      </c>
      <c r="H7" s="134">
        <f t="shared" si="0"/>
        <v>7350000</v>
      </c>
      <c r="I7" s="127"/>
      <c r="J7" s="181">
        <f>VLOOKUP(C7,'MRS-1045-072'!L:M,2,0)</f>
        <v>1</v>
      </c>
      <c r="K7" s="182">
        <f>J7/F7</f>
        <v>1</v>
      </c>
      <c r="L7" s="181">
        <f>VLOOKUP(C7,Inv.57335!C:E,3,0)</f>
        <v>1</v>
      </c>
      <c r="M7" s="136">
        <f>G7*L7</f>
        <v>7350000</v>
      </c>
    </row>
    <row r="8" spans="2:13" s="120" customFormat="1" ht="20.100000000000001" customHeight="1">
      <c r="B8" s="129">
        <v>3</v>
      </c>
      <c r="C8" s="176" t="s">
        <v>48</v>
      </c>
      <c r="D8" s="130" t="s">
        <v>49</v>
      </c>
      <c r="E8" s="131" t="s">
        <v>321</v>
      </c>
      <c r="F8" s="132">
        <f>VLOOKUP(C8,PI.57321!B:D,3,0)</f>
        <v>7</v>
      </c>
      <c r="G8" s="133">
        <f>VLOOKUP(C8,PI.57321!B:G,6,0)</f>
        <v>6300000</v>
      </c>
      <c r="H8" s="134">
        <f t="shared" si="0"/>
        <v>44100000</v>
      </c>
      <c r="I8" s="127"/>
      <c r="J8" s="181">
        <f>VLOOKUP(C8,'MRS-1045-072'!L:M,2,0)</f>
        <v>7</v>
      </c>
      <c r="K8" s="135">
        <f>J8/F8</f>
        <v>1</v>
      </c>
      <c r="L8" s="181">
        <f>VLOOKUP(C8,Inv.57335!C:E,3,0)</f>
        <v>7</v>
      </c>
      <c r="M8" s="136">
        <f>G8*L8</f>
        <v>44100000</v>
      </c>
    </row>
    <row r="9" spans="2:13" s="120" customFormat="1" ht="20.100000000000001" customHeight="1">
      <c r="B9" s="129">
        <v>4</v>
      </c>
      <c r="C9" s="176" t="s">
        <v>50</v>
      </c>
      <c r="D9" s="130" t="s">
        <v>51</v>
      </c>
      <c r="E9" s="131" t="s">
        <v>321</v>
      </c>
      <c r="F9" s="132">
        <f>VLOOKUP(C9,PI.57321!B:D,3,0)</f>
        <v>5</v>
      </c>
      <c r="G9" s="133">
        <f>VLOOKUP(C9,PI.57321!B:G,6,0)</f>
        <v>3150000</v>
      </c>
      <c r="H9" s="134">
        <f t="shared" si="0"/>
        <v>15750000</v>
      </c>
      <c r="I9" s="127"/>
      <c r="J9" s="181">
        <f>VLOOKUP(C9,'MRS-1045-072'!L:M,2,0)</f>
        <v>5</v>
      </c>
      <c r="K9" s="135">
        <f>J9/F9</f>
        <v>1</v>
      </c>
      <c r="L9" s="181">
        <f>VLOOKUP(C9,Inv.57335!C:E,3,0)</f>
        <v>5</v>
      </c>
      <c r="M9" s="136">
        <f>G9*L9</f>
        <v>15750000</v>
      </c>
    </row>
    <row r="10" spans="2:13" s="120" customFormat="1" ht="20.100000000000001" customHeight="1">
      <c r="B10" s="129">
        <v>5</v>
      </c>
      <c r="C10" s="176" t="s">
        <v>52</v>
      </c>
      <c r="D10" s="130" t="s">
        <v>53</v>
      </c>
      <c r="E10" s="131" t="s">
        <v>321</v>
      </c>
      <c r="F10" s="132">
        <f>VLOOKUP(C10,PI.57321!B:D,3,0)</f>
        <v>31</v>
      </c>
      <c r="G10" s="133">
        <f>VLOOKUP(C10,PI.57321!B:G,6,0)</f>
        <v>2100000</v>
      </c>
      <c r="H10" s="134">
        <f t="shared" si="0"/>
        <v>65100000</v>
      </c>
      <c r="I10" s="127"/>
      <c r="J10" s="181">
        <f>VLOOKUP(C10,'MRS-1045-072'!L:M,2,0)</f>
        <v>31</v>
      </c>
      <c r="K10" s="135">
        <f>J10/F10</f>
        <v>1</v>
      </c>
      <c r="L10" s="181">
        <f>VLOOKUP(C10,Inv.57335!C:E,3,0)</f>
        <v>31</v>
      </c>
      <c r="M10" s="136">
        <f>G10*L10</f>
        <v>65100000</v>
      </c>
    </row>
    <row r="11" spans="2:13" s="120" customFormat="1" ht="20.100000000000001" customHeight="1">
      <c r="B11" s="129">
        <v>6</v>
      </c>
      <c r="C11" s="176" t="s">
        <v>54</v>
      </c>
      <c r="D11" s="130" t="s">
        <v>499</v>
      </c>
      <c r="E11" s="131" t="s">
        <v>321</v>
      </c>
      <c r="F11" s="132">
        <f>VLOOKUP(C11,PI.57321!B:D,3,0)</f>
        <v>2</v>
      </c>
      <c r="G11" s="133">
        <f>VLOOKUP(C11,PI.57321!B:G,6,0)</f>
        <v>5250000</v>
      </c>
      <c r="H11" s="134">
        <f t="shared" si="0"/>
        <v>10500000</v>
      </c>
      <c r="I11" s="127"/>
      <c r="J11" s="181">
        <f>VLOOKUP(C11,'MRS-1045-072'!L:M,2,0)</f>
        <v>2</v>
      </c>
      <c r="K11" s="135">
        <f>J11/F11</f>
        <v>1</v>
      </c>
      <c r="L11" s="181">
        <f>VLOOKUP(C11,Inv.57335!C:E,3,0)</f>
        <v>2</v>
      </c>
      <c r="M11" s="136">
        <f>G11*L11</f>
        <v>10500000</v>
      </c>
    </row>
    <row r="12" spans="2:13" s="120" customFormat="1" ht="20.100000000000001" customHeight="1">
      <c r="B12" s="129">
        <v>7</v>
      </c>
      <c r="C12" s="176" t="s">
        <v>56</v>
      </c>
      <c r="D12" s="130" t="s">
        <v>500</v>
      </c>
      <c r="E12" s="131" t="s">
        <v>321</v>
      </c>
      <c r="F12" s="132">
        <f>VLOOKUP(C12,PI.57321!B:D,3,0)</f>
        <v>6</v>
      </c>
      <c r="G12" s="133">
        <f>VLOOKUP(C12,PI.57321!B:G,6,0)</f>
        <v>4200000</v>
      </c>
      <c r="H12" s="134">
        <f t="shared" si="0"/>
        <v>25200000</v>
      </c>
      <c r="I12" s="127"/>
      <c r="J12" s="181">
        <f>VLOOKUP(C12,'MRS-1045-072'!L:M,2,0)</f>
        <v>6</v>
      </c>
      <c r="K12" s="135">
        <f>J12/F12</f>
        <v>1</v>
      </c>
      <c r="L12" s="181">
        <f>VLOOKUP(C12,Inv.57335!C:E,3,0)</f>
        <v>6</v>
      </c>
      <c r="M12" s="136">
        <f>G12*L12</f>
        <v>25200000</v>
      </c>
    </row>
    <row r="13" spans="2:13" s="120" customFormat="1" ht="20.100000000000001" customHeight="1">
      <c r="B13" s="129">
        <v>8</v>
      </c>
      <c r="C13" s="176" t="s">
        <v>58</v>
      </c>
      <c r="D13" s="130" t="s">
        <v>501</v>
      </c>
      <c r="E13" s="131" t="s">
        <v>321</v>
      </c>
      <c r="F13" s="132">
        <f>VLOOKUP(C13,PI.57321!B:D,3,0)</f>
        <v>4</v>
      </c>
      <c r="G13" s="133">
        <f>VLOOKUP(C13,PI.57321!B:G,6,0)</f>
        <v>14700000</v>
      </c>
      <c r="H13" s="134">
        <f t="shared" si="0"/>
        <v>58800000</v>
      </c>
      <c r="I13" s="127"/>
      <c r="J13" s="181">
        <f>VLOOKUP(C13,'MRS-1045-072'!L:M,2,0)</f>
        <v>4</v>
      </c>
      <c r="K13" s="135">
        <f>J13/F13</f>
        <v>1</v>
      </c>
      <c r="L13" s="181">
        <f>VLOOKUP(C13,Inv.57335!C:E,3,0)</f>
        <v>4</v>
      </c>
      <c r="M13" s="136">
        <f>G13*L13</f>
        <v>58800000</v>
      </c>
    </row>
    <row r="14" spans="2:13" s="120" customFormat="1" ht="20.100000000000001" customHeight="1">
      <c r="B14" s="129">
        <v>9</v>
      </c>
      <c r="C14" s="176" t="s">
        <v>60</v>
      </c>
      <c r="D14" s="130" t="s">
        <v>502</v>
      </c>
      <c r="E14" s="131" t="s">
        <v>321</v>
      </c>
      <c r="F14" s="132">
        <f>VLOOKUP(C14,PI.57321!B:D,3,0)</f>
        <v>2</v>
      </c>
      <c r="G14" s="133">
        <f>VLOOKUP(C14,PI.57321!B:G,6,0)</f>
        <v>6300000</v>
      </c>
      <c r="H14" s="134">
        <f t="shared" si="0"/>
        <v>12600000</v>
      </c>
      <c r="I14" s="127"/>
      <c r="J14" s="181">
        <f>VLOOKUP(C14,'MRS-1045-072'!L:M,2,0)</f>
        <v>2</v>
      </c>
      <c r="K14" s="135">
        <f>J14/F14</f>
        <v>1</v>
      </c>
      <c r="L14" s="181">
        <f>VLOOKUP(C14,Inv.57335!C:E,3,0)</f>
        <v>2</v>
      </c>
      <c r="M14" s="136">
        <f>G14*L14</f>
        <v>12600000</v>
      </c>
    </row>
    <row r="15" spans="2:13" s="120" customFormat="1" ht="20.100000000000001" customHeight="1">
      <c r="B15" s="129">
        <v>10</v>
      </c>
      <c r="C15" s="176" t="s">
        <v>62</v>
      </c>
      <c r="D15" s="130" t="s">
        <v>503</v>
      </c>
      <c r="E15" s="131" t="s">
        <v>321</v>
      </c>
      <c r="F15" s="132">
        <f>VLOOKUP(C15,PI.57321!B:D,3,0)</f>
        <v>9</v>
      </c>
      <c r="G15" s="133">
        <f>VLOOKUP(C15,PI.57321!B:G,6,0)</f>
        <v>5250000</v>
      </c>
      <c r="H15" s="134">
        <f t="shared" si="0"/>
        <v>47250000</v>
      </c>
      <c r="I15" s="127"/>
      <c r="J15" s="181">
        <f>VLOOKUP(C15,'MRS-1045-072'!L:M,2,0)</f>
        <v>9</v>
      </c>
      <c r="K15" s="135">
        <f>J15/F15</f>
        <v>1</v>
      </c>
      <c r="L15" s="181">
        <f>VLOOKUP(C15,Inv.57335!C:E,3,0)</f>
        <v>9</v>
      </c>
      <c r="M15" s="136">
        <f>G15*L15</f>
        <v>47250000</v>
      </c>
    </row>
    <row r="16" spans="2:13" s="120" customFormat="1" ht="20.100000000000001" customHeight="1">
      <c r="B16" s="129">
        <v>11</v>
      </c>
      <c r="C16" s="176" t="s">
        <v>64</v>
      </c>
      <c r="D16" s="130" t="s">
        <v>504</v>
      </c>
      <c r="E16" s="131" t="s">
        <v>321</v>
      </c>
      <c r="F16" s="132">
        <f>VLOOKUP(C16,PI.57321!B:D,3,0)</f>
        <v>2</v>
      </c>
      <c r="G16" s="133">
        <f>VLOOKUP(C16,PI.57321!B:G,6,0)</f>
        <v>4200000</v>
      </c>
      <c r="H16" s="134">
        <f t="shared" si="0"/>
        <v>8400000</v>
      </c>
      <c r="I16" s="127"/>
      <c r="J16" s="181">
        <f>VLOOKUP(C16,'MRS-1045-072'!L:M,2,0)</f>
        <v>2</v>
      </c>
      <c r="K16" s="135">
        <f>J16/F16</f>
        <v>1</v>
      </c>
      <c r="L16" s="181">
        <f>VLOOKUP(C16,Inv.57335!C:E,3,0)</f>
        <v>2</v>
      </c>
      <c r="M16" s="136">
        <f>G16*L16</f>
        <v>8400000</v>
      </c>
    </row>
    <row r="17" spans="2:13" s="120" customFormat="1" ht="20.100000000000001" customHeight="1">
      <c r="B17" s="129">
        <v>12</v>
      </c>
      <c r="C17" s="176" t="s">
        <v>66</v>
      </c>
      <c r="D17" s="130" t="s">
        <v>505</v>
      </c>
      <c r="E17" s="131" t="s">
        <v>321</v>
      </c>
      <c r="F17" s="132">
        <f>VLOOKUP(C17,PI.57321!B:D,3,0)</f>
        <v>5</v>
      </c>
      <c r="G17" s="133">
        <f>VLOOKUP(C17,PI.57321!B:G,6,0)</f>
        <v>12600000</v>
      </c>
      <c r="H17" s="134">
        <f t="shared" si="0"/>
        <v>63000000</v>
      </c>
      <c r="I17" s="127"/>
      <c r="J17" s="181">
        <f>VLOOKUP(C17,'MRS-1045-072'!L:M,2,0)</f>
        <v>5</v>
      </c>
      <c r="K17" s="135">
        <f>J17/F17</f>
        <v>1</v>
      </c>
      <c r="L17" s="181">
        <f>VLOOKUP(C17,Inv.57335!C:E,3,0)</f>
        <v>5</v>
      </c>
      <c r="M17" s="136">
        <f>G17*L17</f>
        <v>63000000</v>
      </c>
    </row>
    <row r="18" spans="2:13" s="120" customFormat="1" ht="20.100000000000001" customHeight="1">
      <c r="B18" s="129">
        <v>13</v>
      </c>
      <c r="C18" s="176" t="s">
        <v>68</v>
      </c>
      <c r="D18" s="130" t="s">
        <v>503</v>
      </c>
      <c r="E18" s="131" t="s">
        <v>321</v>
      </c>
      <c r="F18" s="132">
        <f>VLOOKUP(C18,PI.57321!B:D,3,0)</f>
        <v>9</v>
      </c>
      <c r="G18" s="133">
        <f>VLOOKUP(C18,PI.57321!B:G,6,0)</f>
        <v>8400000</v>
      </c>
      <c r="H18" s="134">
        <f t="shared" si="0"/>
        <v>75600000</v>
      </c>
      <c r="I18" s="127"/>
      <c r="J18" s="233">
        <f>VLOOKUP(C18,'MRS-1045-072'!L:M,2,0)</f>
        <v>8</v>
      </c>
      <c r="K18" s="234">
        <f>J18/F18</f>
        <v>0.88888888888888884</v>
      </c>
      <c r="L18" s="233">
        <f>VLOOKUP(C18,Inv.57335!C:E,3,0)</f>
        <v>8</v>
      </c>
      <c r="M18" s="235">
        <f>G18*L18</f>
        <v>67200000</v>
      </c>
    </row>
    <row r="19" spans="2:13" s="120" customFormat="1" ht="20.100000000000001" customHeight="1">
      <c r="B19" s="129">
        <v>14</v>
      </c>
      <c r="C19" s="176" t="s">
        <v>69</v>
      </c>
      <c r="D19" s="130" t="s">
        <v>506</v>
      </c>
      <c r="E19" s="131" t="s">
        <v>321</v>
      </c>
      <c r="F19" s="132">
        <f>VLOOKUP(C19,PI.57321!B:D,3,0)</f>
        <v>1</v>
      </c>
      <c r="G19" s="133">
        <f>VLOOKUP(C19,PI.57321!B:G,6,0)</f>
        <v>49350000</v>
      </c>
      <c r="H19" s="134">
        <f t="shared" si="0"/>
        <v>49350000</v>
      </c>
      <c r="I19" s="127"/>
      <c r="J19" s="181">
        <f>VLOOKUP(C19,'MRS-1045-072'!L:M,2,0)</f>
        <v>1</v>
      </c>
      <c r="K19" s="135">
        <f>J19/F19</f>
        <v>1</v>
      </c>
      <c r="L19" s="181">
        <f>VLOOKUP(C19,Inv.57335!C:E,3,0)</f>
        <v>1</v>
      </c>
      <c r="M19" s="136">
        <f>G19*L19</f>
        <v>49350000</v>
      </c>
    </row>
    <row r="20" spans="2:13" s="120" customFormat="1" ht="20.100000000000001" customHeight="1">
      <c r="B20" s="129">
        <v>15</v>
      </c>
      <c r="C20" s="176" t="s">
        <v>70</v>
      </c>
      <c r="D20" s="130" t="s">
        <v>71</v>
      </c>
      <c r="E20" s="131" t="s">
        <v>321</v>
      </c>
      <c r="F20" s="132">
        <f>VLOOKUP(C20,PI.57321!B:D,3,0)</f>
        <v>2</v>
      </c>
      <c r="G20" s="133">
        <f>VLOOKUP(C20,PI.57321!B:G,6,0)</f>
        <v>29400000</v>
      </c>
      <c r="H20" s="134">
        <f t="shared" si="0"/>
        <v>58800000</v>
      </c>
      <c r="I20" s="127"/>
      <c r="J20" s="181">
        <f>VLOOKUP(C20,'MRS-1045-072'!L:M,2,0)</f>
        <v>2</v>
      </c>
      <c r="K20" s="135">
        <f>J20/F20</f>
        <v>1</v>
      </c>
      <c r="L20" s="181">
        <f>VLOOKUP(C20,Inv.57335!C:E,3,0)</f>
        <v>2</v>
      </c>
      <c r="M20" s="136">
        <f>G20*L20</f>
        <v>58800000</v>
      </c>
    </row>
    <row r="21" spans="2:13" s="120" customFormat="1" ht="20.100000000000001" customHeight="1">
      <c r="B21" s="129">
        <v>16</v>
      </c>
      <c r="C21" s="176" t="s">
        <v>72</v>
      </c>
      <c r="D21" s="130" t="s">
        <v>73</v>
      </c>
      <c r="E21" s="131" t="s">
        <v>321</v>
      </c>
      <c r="F21" s="132">
        <f>VLOOKUP(C21,PI.57321!B:D,3,0)</f>
        <v>1</v>
      </c>
      <c r="G21" s="133">
        <f>VLOOKUP(C21,PI.57321!B:G,6,0)</f>
        <v>70350000</v>
      </c>
      <c r="H21" s="134">
        <f t="shared" si="0"/>
        <v>70350000</v>
      </c>
      <c r="I21" s="127"/>
      <c r="J21" s="181">
        <f>VLOOKUP(C21,'MRS-1045-072'!L:M,2,0)</f>
        <v>1</v>
      </c>
      <c r="K21" s="135">
        <f>J21/F21</f>
        <v>1</v>
      </c>
      <c r="L21" s="181">
        <f>VLOOKUP(C21,Inv.57335!C:E,3,0)</f>
        <v>1</v>
      </c>
      <c r="M21" s="136">
        <f>G21*L21</f>
        <v>70350000</v>
      </c>
    </row>
    <row r="22" spans="2:13" s="120" customFormat="1" ht="20.100000000000001" customHeight="1">
      <c r="B22" s="129">
        <v>17</v>
      </c>
      <c r="C22" s="176" t="s">
        <v>74</v>
      </c>
      <c r="D22" s="130" t="s">
        <v>75</v>
      </c>
      <c r="E22" s="131" t="s">
        <v>321</v>
      </c>
      <c r="F22" s="132">
        <f>VLOOKUP(C22,PI.57321!B:D,3,0)</f>
        <v>1</v>
      </c>
      <c r="G22" s="133">
        <f>VLOOKUP(C22,PI.57321!B:G,6,0)</f>
        <v>9450000</v>
      </c>
      <c r="H22" s="134">
        <f t="shared" si="0"/>
        <v>9450000</v>
      </c>
      <c r="I22" s="127"/>
      <c r="J22" s="181">
        <f>VLOOKUP(C22,'MRS-1045-072'!L:M,2,0)</f>
        <v>1</v>
      </c>
      <c r="K22" s="135">
        <f>J22/F22</f>
        <v>1</v>
      </c>
      <c r="L22" s="181">
        <f>VLOOKUP(C22,Inv.57335!C:E,3,0)</f>
        <v>1</v>
      </c>
      <c r="M22" s="136">
        <f>G22*L22</f>
        <v>9450000</v>
      </c>
    </row>
    <row r="23" spans="2:13" s="120" customFormat="1" ht="20.100000000000001" customHeight="1">
      <c r="B23" s="129">
        <v>18</v>
      </c>
      <c r="C23" s="176" t="s">
        <v>77</v>
      </c>
      <c r="D23" s="130" t="s">
        <v>78</v>
      </c>
      <c r="E23" s="131" t="s">
        <v>321</v>
      </c>
      <c r="F23" s="132">
        <f>VLOOKUP(C23,PI.57321!B:D,3,0)</f>
        <v>6</v>
      </c>
      <c r="G23" s="133">
        <f>VLOOKUP(C23,PI.57321!B:G,6,0)</f>
        <v>3150000</v>
      </c>
      <c r="H23" s="134">
        <f t="shared" si="0"/>
        <v>18900000</v>
      </c>
      <c r="I23" s="127"/>
      <c r="J23" s="181">
        <f>VLOOKUP(C23,'MRS-1045-072'!L:M,2,0)</f>
        <v>6</v>
      </c>
      <c r="K23" s="135">
        <f>J23/F23</f>
        <v>1</v>
      </c>
      <c r="L23" s="181">
        <f>VLOOKUP(C23,Inv.57335!C:E,3,0)</f>
        <v>6</v>
      </c>
      <c r="M23" s="136">
        <f>G23*L23</f>
        <v>18900000</v>
      </c>
    </row>
    <row r="24" spans="2:13" s="120" customFormat="1" ht="20.100000000000001" customHeight="1">
      <c r="B24" s="129">
        <v>19</v>
      </c>
      <c r="C24" s="176" t="s">
        <v>79</v>
      </c>
      <c r="D24" s="130" t="s">
        <v>80</v>
      </c>
      <c r="E24" s="131" t="s">
        <v>321</v>
      </c>
      <c r="F24" s="132">
        <f>VLOOKUP(C24,PI.57321!B:D,3,0)</f>
        <v>1</v>
      </c>
      <c r="G24" s="133">
        <f>VLOOKUP(C24,PI.57321!B:G,6,0)</f>
        <v>97650000</v>
      </c>
      <c r="H24" s="134">
        <f t="shared" si="0"/>
        <v>97650000</v>
      </c>
      <c r="I24" s="127"/>
      <c r="J24" s="181">
        <f>VLOOKUP(C24,'MRS-1045-072'!L:M,2,0)</f>
        <v>1</v>
      </c>
      <c r="K24" s="135">
        <f>J24/F24</f>
        <v>1</v>
      </c>
      <c r="L24" s="181">
        <f>VLOOKUP(C24,Inv.57335!C:E,3,0)</f>
        <v>1</v>
      </c>
      <c r="M24" s="136">
        <f>G24*L24</f>
        <v>97650000</v>
      </c>
    </row>
    <row r="25" spans="2:13" s="120" customFormat="1" ht="20.100000000000001" customHeight="1">
      <c r="B25" s="129">
        <v>20</v>
      </c>
      <c r="C25" s="176" t="s">
        <v>82</v>
      </c>
      <c r="D25" s="130" t="s">
        <v>83</v>
      </c>
      <c r="E25" s="131" t="s">
        <v>321</v>
      </c>
      <c r="F25" s="132">
        <f>VLOOKUP(C25,PI.57321!B:D,3,0)</f>
        <v>13</v>
      </c>
      <c r="G25" s="133">
        <f>VLOOKUP(C25,PI.57321!B:G,6,0)</f>
        <v>4200000</v>
      </c>
      <c r="H25" s="134">
        <f t="shared" si="0"/>
        <v>54600000</v>
      </c>
      <c r="I25" s="127"/>
      <c r="J25" s="233">
        <f>VLOOKUP(C25,'MRS-1045-072'!L:M,2,0)</f>
        <v>0</v>
      </c>
      <c r="K25" s="234">
        <f>J25/F25</f>
        <v>0</v>
      </c>
      <c r="L25" s="233">
        <v>0</v>
      </c>
      <c r="M25" s="235">
        <f>G25*L25</f>
        <v>0</v>
      </c>
    </row>
    <row r="26" spans="2:13" s="120" customFormat="1" ht="20.100000000000001" customHeight="1">
      <c r="B26" s="129">
        <v>21</v>
      </c>
      <c r="C26" s="176" t="s">
        <v>84</v>
      </c>
      <c r="D26" s="130" t="s">
        <v>85</v>
      </c>
      <c r="E26" s="131" t="s">
        <v>321</v>
      </c>
      <c r="F26" s="132">
        <f>VLOOKUP(C26,PI.57321!B:D,3,0)</f>
        <v>1</v>
      </c>
      <c r="G26" s="133">
        <f>VLOOKUP(C26,PI.57321!B:G,6,0)</f>
        <v>11550000</v>
      </c>
      <c r="H26" s="134">
        <f t="shared" si="0"/>
        <v>11550000</v>
      </c>
      <c r="I26" s="127"/>
      <c r="J26" s="181">
        <f>VLOOKUP(C26,'MRS-1045-072'!L:M,2,0)</f>
        <v>1</v>
      </c>
      <c r="K26" s="135">
        <f>J26/F26</f>
        <v>1</v>
      </c>
      <c r="L26" s="181">
        <f>VLOOKUP(C26,Inv.57335!C:E,3,0)</f>
        <v>1</v>
      </c>
      <c r="M26" s="136">
        <f>G26*L26</f>
        <v>11550000</v>
      </c>
    </row>
    <row r="27" spans="2:13" s="120" customFormat="1" ht="20.100000000000001" customHeight="1">
      <c r="B27" s="129">
        <v>22</v>
      </c>
      <c r="C27" s="176" t="s">
        <v>86</v>
      </c>
      <c r="D27" s="130" t="s">
        <v>507</v>
      </c>
      <c r="E27" s="131" t="s">
        <v>321</v>
      </c>
      <c r="F27" s="132">
        <f>VLOOKUP(C27,PI.57321!B:D,3,0)</f>
        <v>4</v>
      </c>
      <c r="G27" s="133">
        <f>VLOOKUP(C27,PI.57321!B:G,6,0)</f>
        <v>1050000</v>
      </c>
      <c r="H27" s="134">
        <f t="shared" si="0"/>
        <v>4200000</v>
      </c>
      <c r="I27" s="127"/>
      <c r="J27" s="233">
        <f>VLOOKUP(C27,'MRS-1045-072'!L:M,2,0)</f>
        <v>0</v>
      </c>
      <c r="K27" s="234">
        <f>J27/F27</f>
        <v>0</v>
      </c>
      <c r="L27" s="233">
        <v>0</v>
      </c>
      <c r="M27" s="235">
        <f>G27*L27</f>
        <v>0</v>
      </c>
    </row>
    <row r="28" spans="2:13" s="120" customFormat="1" ht="20.100000000000001" customHeight="1">
      <c r="B28" s="129">
        <v>23</v>
      </c>
      <c r="C28" s="176" t="s">
        <v>88</v>
      </c>
      <c r="D28" s="130" t="s">
        <v>89</v>
      </c>
      <c r="E28" s="131" t="s">
        <v>321</v>
      </c>
      <c r="F28" s="132">
        <f>VLOOKUP(C28,PI.57321!B:D,3,0)</f>
        <v>3</v>
      </c>
      <c r="G28" s="133">
        <f>VLOOKUP(C28,PI.57321!B:G,6,0)</f>
        <v>1050000</v>
      </c>
      <c r="H28" s="134">
        <f t="shared" si="0"/>
        <v>3150000</v>
      </c>
      <c r="I28" s="127"/>
      <c r="J28" s="233">
        <f>VLOOKUP(C28,'MRS-1045-072'!L:M,2,0)</f>
        <v>0</v>
      </c>
      <c r="K28" s="234">
        <f>J28/F28</f>
        <v>0</v>
      </c>
      <c r="L28" s="233">
        <v>0</v>
      </c>
      <c r="M28" s="235">
        <f>G28*L28</f>
        <v>0</v>
      </c>
    </row>
    <row r="29" spans="2:13" s="120" customFormat="1" ht="20.100000000000001" customHeight="1">
      <c r="B29" s="129">
        <v>24</v>
      </c>
      <c r="C29" s="176" t="s">
        <v>90</v>
      </c>
      <c r="D29" s="130" t="s">
        <v>508</v>
      </c>
      <c r="E29" s="131" t="s">
        <v>321</v>
      </c>
      <c r="F29" s="132">
        <f>VLOOKUP(C29,PI.57321!B:D,3,0)</f>
        <v>8</v>
      </c>
      <c r="G29" s="133">
        <f>VLOOKUP(C29,PI.57321!B:G,6,0)</f>
        <v>4200000</v>
      </c>
      <c r="H29" s="134">
        <f t="shared" si="0"/>
        <v>33600000</v>
      </c>
      <c r="I29" s="127"/>
      <c r="J29" s="233">
        <f>VLOOKUP(C29,'MRS-1045-072'!L:M,2,0)</f>
        <v>0</v>
      </c>
      <c r="K29" s="234">
        <f>J29/F29</f>
        <v>0</v>
      </c>
      <c r="L29" s="233">
        <v>0</v>
      </c>
      <c r="M29" s="235">
        <f>G29*L29</f>
        <v>0</v>
      </c>
    </row>
    <row r="30" spans="2:13" s="120" customFormat="1" ht="20.100000000000001" customHeight="1">
      <c r="B30" s="129">
        <v>25</v>
      </c>
      <c r="C30" s="176" t="s">
        <v>92</v>
      </c>
      <c r="D30" s="130" t="s">
        <v>93</v>
      </c>
      <c r="E30" s="131" t="s">
        <v>321</v>
      </c>
      <c r="F30" s="132">
        <f>VLOOKUP(C30,PI.57321!B:D,3,0)</f>
        <v>2</v>
      </c>
      <c r="G30" s="133">
        <f>VLOOKUP(C30,PI.57321!B:G,6,0)</f>
        <v>6300000</v>
      </c>
      <c r="H30" s="134">
        <f t="shared" si="0"/>
        <v>12600000</v>
      </c>
      <c r="I30" s="127"/>
      <c r="J30" s="181">
        <f>VLOOKUP(C30,'MRS-1045-072'!L:M,2,0)</f>
        <v>2</v>
      </c>
      <c r="K30" s="135">
        <f>J30/F30</f>
        <v>1</v>
      </c>
      <c r="L30" s="181">
        <f>VLOOKUP(C30,Inv.57335!C:E,3,0)</f>
        <v>2</v>
      </c>
      <c r="M30" s="136">
        <f>G30*L30</f>
        <v>12600000</v>
      </c>
    </row>
    <row r="31" spans="2:13" s="120" customFormat="1" ht="20.100000000000001" customHeight="1">
      <c r="B31" s="129">
        <v>26</v>
      </c>
      <c r="C31" s="176" t="s">
        <v>94</v>
      </c>
      <c r="D31" s="130" t="s">
        <v>95</v>
      </c>
      <c r="E31" s="131" t="s">
        <v>321</v>
      </c>
      <c r="F31" s="132">
        <f>VLOOKUP(C31,PI.57321!B:D,3,0)</f>
        <v>3</v>
      </c>
      <c r="G31" s="133">
        <f>VLOOKUP(C31,PI.57321!B:G,6,0)</f>
        <v>12600000</v>
      </c>
      <c r="H31" s="134">
        <f t="shared" si="0"/>
        <v>37800000</v>
      </c>
      <c r="I31" s="127"/>
      <c r="J31" s="181">
        <f>VLOOKUP(C31,'MRS-1045-072'!L:M,2,0)</f>
        <v>3</v>
      </c>
      <c r="K31" s="135">
        <f>J31/F31</f>
        <v>1</v>
      </c>
      <c r="L31" s="181">
        <f>VLOOKUP(C31,Inv.57335!C:E,3,0)</f>
        <v>3</v>
      </c>
      <c r="M31" s="136">
        <f>G31*L31</f>
        <v>37800000</v>
      </c>
    </row>
    <row r="32" spans="2:13" s="120" customFormat="1" ht="20.100000000000001" customHeight="1">
      <c r="B32" s="129">
        <v>27</v>
      </c>
      <c r="C32" s="176" t="s">
        <v>96</v>
      </c>
      <c r="D32" s="130" t="s">
        <v>509</v>
      </c>
      <c r="E32" s="131" t="s">
        <v>321</v>
      </c>
      <c r="F32" s="132">
        <f>VLOOKUP(C32,PI.57321!B:D,3,0)</f>
        <v>2</v>
      </c>
      <c r="G32" s="133">
        <f>VLOOKUP(C32,PI.57321!B:G,6,0)</f>
        <v>3150000</v>
      </c>
      <c r="H32" s="134">
        <f t="shared" si="0"/>
        <v>6300000</v>
      </c>
      <c r="I32" s="127"/>
      <c r="J32" s="181">
        <f>VLOOKUP(C32,'MRS-1045-072'!L:M,2,0)</f>
        <v>2</v>
      </c>
      <c r="K32" s="135">
        <f>J32/F32</f>
        <v>1</v>
      </c>
      <c r="L32" s="181">
        <f>VLOOKUP(C32,Inv.57335!C:E,3,0)</f>
        <v>2</v>
      </c>
      <c r="M32" s="136">
        <f>G32*L32</f>
        <v>6300000</v>
      </c>
    </row>
    <row r="33" spans="2:13" s="120" customFormat="1" ht="20.100000000000001" customHeight="1">
      <c r="B33" s="129">
        <v>28</v>
      </c>
      <c r="C33" s="176" t="s">
        <v>98</v>
      </c>
      <c r="D33" s="130" t="s">
        <v>505</v>
      </c>
      <c r="E33" s="131" t="s">
        <v>321</v>
      </c>
      <c r="F33" s="132">
        <f>VLOOKUP(C33,PI.57321!B:D,3,0)</f>
        <v>9</v>
      </c>
      <c r="G33" s="133">
        <f>VLOOKUP(C33,PI.57321!B:G,6,0)</f>
        <v>5250000</v>
      </c>
      <c r="H33" s="134">
        <f t="shared" si="0"/>
        <v>47250000</v>
      </c>
      <c r="I33" s="127"/>
      <c r="J33" s="181">
        <f>VLOOKUP(C33,'MRS-1045-072'!L:M,2,0)</f>
        <v>9</v>
      </c>
      <c r="K33" s="135">
        <f>J33/F33</f>
        <v>1</v>
      </c>
      <c r="L33" s="181">
        <f>VLOOKUP(C33,Inv.57335!C:E,3,0)</f>
        <v>9</v>
      </c>
      <c r="M33" s="136">
        <f>G33*L33</f>
        <v>47250000</v>
      </c>
    </row>
    <row r="34" spans="2:13" s="120" customFormat="1" ht="20.100000000000001" customHeight="1">
      <c r="B34" s="129">
        <v>29</v>
      </c>
      <c r="C34" s="176" t="s">
        <v>99</v>
      </c>
      <c r="D34" s="130" t="s">
        <v>510</v>
      </c>
      <c r="E34" s="131" t="s">
        <v>321</v>
      </c>
      <c r="F34" s="132">
        <f>VLOOKUP(C34,PI.57321!B:D,3,0)</f>
        <v>27</v>
      </c>
      <c r="G34" s="133">
        <f>VLOOKUP(C34,PI.57321!B:G,6,0)</f>
        <v>4200000</v>
      </c>
      <c r="H34" s="134">
        <f t="shared" si="0"/>
        <v>113400000</v>
      </c>
      <c r="I34" s="127"/>
      <c r="J34" s="181">
        <f>VLOOKUP(C34,'MRS-1045-072'!L:M,2,0)</f>
        <v>27</v>
      </c>
      <c r="K34" s="135">
        <f>J34/F34</f>
        <v>1</v>
      </c>
      <c r="L34" s="181">
        <f>VLOOKUP(C34,Inv.57335!C:E,3,0)</f>
        <v>27</v>
      </c>
      <c r="M34" s="136">
        <f>G34*L34</f>
        <v>113400000</v>
      </c>
    </row>
    <row r="35" spans="2:13" s="120" customFormat="1" ht="20.100000000000001" customHeight="1">
      <c r="B35" s="129">
        <v>30</v>
      </c>
      <c r="C35" s="176" t="s">
        <v>101</v>
      </c>
      <c r="D35" s="130" t="s">
        <v>505</v>
      </c>
      <c r="E35" s="131" t="s">
        <v>321</v>
      </c>
      <c r="F35" s="132">
        <f>VLOOKUP(C35,PI.57321!B:D,3,0)</f>
        <v>1</v>
      </c>
      <c r="G35" s="133">
        <f>VLOOKUP(C35,PI.57321!B:G,6,0)</f>
        <v>4200000</v>
      </c>
      <c r="H35" s="134">
        <f t="shared" si="0"/>
        <v>4200000</v>
      </c>
      <c r="I35" s="127"/>
      <c r="J35" s="181">
        <f>VLOOKUP(C35,'MRS-1045-072'!L:M,2,0)</f>
        <v>1</v>
      </c>
      <c r="K35" s="135">
        <f>J35/F35</f>
        <v>1</v>
      </c>
      <c r="L35" s="181">
        <f>VLOOKUP(C35,Inv.57335!C:E,3,0)</f>
        <v>1</v>
      </c>
      <c r="M35" s="136">
        <f>G35*L35</f>
        <v>4200000</v>
      </c>
    </row>
    <row r="36" spans="2:13" s="120" customFormat="1" ht="20.100000000000001" customHeight="1">
      <c r="B36" s="129">
        <v>31</v>
      </c>
      <c r="C36" s="176" t="s">
        <v>102</v>
      </c>
      <c r="D36" s="130" t="s">
        <v>500</v>
      </c>
      <c r="E36" s="131" t="s">
        <v>321</v>
      </c>
      <c r="F36" s="132">
        <f>VLOOKUP(C36,PI.57321!B:D,3,0)</f>
        <v>3</v>
      </c>
      <c r="G36" s="133">
        <f>VLOOKUP(C36,PI.57321!B:G,6,0)</f>
        <v>3150000</v>
      </c>
      <c r="H36" s="134">
        <f t="shared" si="0"/>
        <v>9450000</v>
      </c>
      <c r="I36" s="127"/>
      <c r="J36" s="181">
        <f>VLOOKUP(C36,'MRS-1045-072'!L:M,2,0)</f>
        <v>3</v>
      </c>
      <c r="K36" s="135">
        <f>J36/F36</f>
        <v>1</v>
      </c>
      <c r="L36" s="181">
        <f>VLOOKUP(C36,Inv.57335!C:E,3,0)</f>
        <v>3</v>
      </c>
      <c r="M36" s="136">
        <f>G36*L36</f>
        <v>9450000</v>
      </c>
    </row>
    <row r="37" spans="2:13" s="120" customFormat="1" ht="20.100000000000001" customHeight="1">
      <c r="B37" s="129">
        <v>32</v>
      </c>
      <c r="C37" s="176" t="s">
        <v>103</v>
      </c>
      <c r="D37" s="130" t="s">
        <v>75</v>
      </c>
      <c r="E37" s="131" t="s">
        <v>321</v>
      </c>
      <c r="F37" s="132">
        <f>VLOOKUP(C37,PI.57321!B:D,3,0)</f>
        <v>1</v>
      </c>
      <c r="G37" s="133">
        <f>VLOOKUP(C37,PI.57321!B:G,6,0)</f>
        <v>5250000</v>
      </c>
      <c r="H37" s="134">
        <f t="shared" si="0"/>
        <v>5250000</v>
      </c>
      <c r="I37" s="127"/>
      <c r="J37" s="181">
        <f>VLOOKUP(C37,'MRS-1045-072'!L:M,2,0)</f>
        <v>1</v>
      </c>
      <c r="K37" s="135">
        <f>J37/F37</f>
        <v>1</v>
      </c>
      <c r="L37" s="181">
        <f>VLOOKUP(C37,Inv.57335!C:E,3,0)</f>
        <v>1</v>
      </c>
      <c r="M37" s="136">
        <f>G37*L37</f>
        <v>5250000</v>
      </c>
    </row>
    <row r="38" spans="2:13" s="120" customFormat="1" ht="20.100000000000001" customHeight="1">
      <c r="B38" s="129">
        <v>33</v>
      </c>
      <c r="C38" s="176" t="s">
        <v>105</v>
      </c>
      <c r="D38" s="130" t="s">
        <v>51</v>
      </c>
      <c r="E38" s="131" t="s">
        <v>321</v>
      </c>
      <c r="F38" s="132">
        <f>VLOOKUP(C38,PI.57321!B:D,3,0)</f>
        <v>2</v>
      </c>
      <c r="G38" s="133">
        <f>VLOOKUP(C38,PI.57321!B:G,6,0)</f>
        <v>1050000</v>
      </c>
      <c r="H38" s="134">
        <f t="shared" si="0"/>
        <v>2100000</v>
      </c>
      <c r="I38" s="127"/>
      <c r="J38" s="181">
        <f>VLOOKUP(C38,'MRS-1045-072'!L:M,2,0)</f>
        <v>2</v>
      </c>
      <c r="K38" s="135">
        <f>J38/F38</f>
        <v>1</v>
      </c>
      <c r="L38" s="181">
        <f>VLOOKUP(C38,Inv.57335!C:E,3,0)</f>
        <v>2</v>
      </c>
      <c r="M38" s="136">
        <f>G38*L38</f>
        <v>2100000</v>
      </c>
    </row>
    <row r="39" spans="2:13" s="120" customFormat="1" ht="20.100000000000001" customHeight="1">
      <c r="B39" s="129">
        <v>34</v>
      </c>
      <c r="C39" s="176" t="s">
        <v>106</v>
      </c>
      <c r="D39" s="130" t="s">
        <v>107</v>
      </c>
      <c r="E39" s="131" t="s">
        <v>321</v>
      </c>
      <c r="F39" s="132">
        <f>VLOOKUP(C39,PI.57321!B:D,3,0)</f>
        <v>1</v>
      </c>
      <c r="G39" s="133">
        <v>5525000</v>
      </c>
      <c r="H39" s="134">
        <f t="shared" si="0"/>
        <v>5525000</v>
      </c>
      <c r="I39" s="127"/>
      <c r="J39" s="181">
        <f>VLOOKUP(C39,'MRS-1045-072'!L:M,2,0)</f>
        <v>1</v>
      </c>
      <c r="K39" s="135">
        <f>J39/F39</f>
        <v>1</v>
      </c>
      <c r="L39" s="181">
        <f>VLOOKUP(C39,Inv.57335!C:E,3,0)</f>
        <v>1</v>
      </c>
      <c r="M39" s="136">
        <f>G39*L39</f>
        <v>5525000</v>
      </c>
    </row>
    <row r="40" spans="2:13" s="120" customFormat="1" ht="20.100000000000001" customHeight="1">
      <c r="B40" s="129">
        <v>35</v>
      </c>
      <c r="C40" s="176" t="s">
        <v>108</v>
      </c>
      <c r="D40" s="130" t="s">
        <v>107</v>
      </c>
      <c r="E40" s="131" t="s">
        <v>321</v>
      </c>
      <c r="F40" s="132">
        <f>VLOOKUP(C40,PI.57321!B:D,3,0)</f>
        <v>20</v>
      </c>
      <c r="G40" s="133">
        <f>VLOOKUP(C40,PI.57321!B:G,6,0)</f>
        <v>2100000</v>
      </c>
      <c r="H40" s="134">
        <f t="shared" si="0"/>
        <v>42000000</v>
      </c>
      <c r="I40" s="127"/>
      <c r="J40" s="181">
        <f>VLOOKUP(C40,'MRS-1045-072'!L:M,2,0)</f>
        <v>20</v>
      </c>
      <c r="K40" s="135">
        <f>J40/F40</f>
        <v>1</v>
      </c>
      <c r="L40" s="181">
        <f>VLOOKUP(C40,Inv.57335!C:E,3,0)</f>
        <v>20</v>
      </c>
      <c r="M40" s="136">
        <f>G40*L40</f>
        <v>42000000</v>
      </c>
    </row>
    <row r="41" spans="2:13" s="120" customFormat="1" ht="20.100000000000001" customHeight="1">
      <c r="B41" s="129">
        <v>36</v>
      </c>
      <c r="C41" s="176" t="s">
        <v>109</v>
      </c>
      <c r="D41" s="130" t="s">
        <v>110</v>
      </c>
      <c r="E41" s="131" t="s">
        <v>321</v>
      </c>
      <c r="F41" s="132">
        <f>VLOOKUP(C41,PI.57321!B:D,3,0)</f>
        <v>2</v>
      </c>
      <c r="G41" s="133">
        <f>VLOOKUP(C41,PI.57321!B:G,6,0)</f>
        <v>66150000</v>
      </c>
      <c r="H41" s="134">
        <f t="shared" si="0"/>
        <v>132300000</v>
      </c>
      <c r="I41" s="127"/>
      <c r="J41" s="181">
        <f>VLOOKUP(C41,'MRS-1045-072'!L:M,2,0)</f>
        <v>2</v>
      </c>
      <c r="K41" s="135">
        <f>J41/F41</f>
        <v>1</v>
      </c>
      <c r="L41" s="181">
        <f>VLOOKUP(C41,Inv.57335!C:E,3,0)</f>
        <v>2</v>
      </c>
      <c r="M41" s="136">
        <f>G41*L41</f>
        <v>132300000</v>
      </c>
    </row>
    <row r="42" spans="2:13" s="120" customFormat="1" ht="19.5" customHeight="1">
      <c r="B42" s="129">
        <v>37</v>
      </c>
      <c r="C42" s="176" t="s">
        <v>111</v>
      </c>
      <c r="D42" s="130" t="s">
        <v>110</v>
      </c>
      <c r="E42" s="131" t="s">
        <v>321</v>
      </c>
      <c r="F42" s="132">
        <f>VLOOKUP(C42,PI.57321!B:D,3,0)</f>
        <v>15</v>
      </c>
      <c r="G42" s="133">
        <f>VLOOKUP(C42,PI.57321!B:G,6,0)</f>
        <v>13650000</v>
      </c>
      <c r="H42" s="134">
        <f t="shared" si="0"/>
        <v>204750000</v>
      </c>
      <c r="I42" s="127"/>
      <c r="J42" s="181">
        <f>VLOOKUP(C42,'MRS-1045-072'!L:M,2,0)</f>
        <v>15</v>
      </c>
      <c r="K42" s="135">
        <f>J42/F42</f>
        <v>1</v>
      </c>
      <c r="L42" s="181">
        <f>VLOOKUP(C42,Inv.57335!C:E,3,0)</f>
        <v>15</v>
      </c>
      <c r="M42" s="136">
        <f>G42*L42</f>
        <v>204750000</v>
      </c>
    </row>
    <row r="43" spans="2:13" s="120" customFormat="1" ht="20.100000000000001" customHeight="1">
      <c r="B43" s="129">
        <v>38</v>
      </c>
      <c r="C43" s="176" t="s">
        <v>112</v>
      </c>
      <c r="D43" s="130" t="s">
        <v>113</v>
      </c>
      <c r="E43" s="131" t="s">
        <v>321</v>
      </c>
      <c r="F43" s="132">
        <f>VLOOKUP(C43,PI.57321!B:D,3,0)</f>
        <v>45</v>
      </c>
      <c r="G43" s="133">
        <f>VLOOKUP(C43,PI.57321!B:G,6,0)</f>
        <v>4200000</v>
      </c>
      <c r="H43" s="134">
        <f t="shared" si="0"/>
        <v>189000000</v>
      </c>
      <c r="I43" s="127"/>
      <c r="J43" s="181">
        <f>VLOOKUP(C43,'MRS-1045-072'!L:M,2,0)</f>
        <v>45</v>
      </c>
      <c r="K43" s="135">
        <f>J43/F43</f>
        <v>1</v>
      </c>
      <c r="L43" s="181">
        <f>VLOOKUP(C43,Inv.57335!C:E,3,0)</f>
        <v>45</v>
      </c>
      <c r="M43" s="136">
        <f>G43*L43</f>
        <v>189000000</v>
      </c>
    </row>
    <row r="44" spans="2:13" s="120" customFormat="1" ht="20.100000000000001" customHeight="1">
      <c r="B44" s="129">
        <v>39</v>
      </c>
      <c r="C44" s="176" t="s">
        <v>114</v>
      </c>
      <c r="D44" s="130" t="s">
        <v>510</v>
      </c>
      <c r="E44" s="131" t="s">
        <v>321</v>
      </c>
      <c r="F44" s="132">
        <f>VLOOKUP(C44,PI.57321!B:D,3,0)</f>
        <v>26</v>
      </c>
      <c r="G44" s="133">
        <f>VLOOKUP(C44,PI.57321!B:G,6,0)</f>
        <v>2100000</v>
      </c>
      <c r="H44" s="134">
        <f t="shared" si="0"/>
        <v>54600000</v>
      </c>
      <c r="I44" s="127"/>
      <c r="J44" s="181">
        <f>VLOOKUP(C44,'MRS-1045-072'!L:M,2,0)</f>
        <v>26</v>
      </c>
      <c r="K44" s="135">
        <f>J44/F44</f>
        <v>1</v>
      </c>
      <c r="L44" s="181">
        <f>VLOOKUP(C44,Inv.57335!C:E,3,0)</f>
        <v>26</v>
      </c>
      <c r="M44" s="136">
        <f>G44*L44</f>
        <v>54600000</v>
      </c>
    </row>
    <row r="45" spans="2:13" s="120" customFormat="1" ht="20.100000000000001" customHeight="1">
      <c r="B45" s="129">
        <v>40</v>
      </c>
      <c r="C45" s="176" t="s">
        <v>115</v>
      </c>
      <c r="D45" s="130" t="s">
        <v>116</v>
      </c>
      <c r="E45" s="131" t="s">
        <v>321</v>
      </c>
      <c r="F45" s="132">
        <f>VLOOKUP(C45,PI.57321!B:D,3,0)</f>
        <v>1</v>
      </c>
      <c r="G45" s="133">
        <f>VLOOKUP(C45,PI.57321!B:G,6,0)</f>
        <v>4200000</v>
      </c>
      <c r="H45" s="134">
        <f t="shared" si="0"/>
        <v>4200000</v>
      </c>
      <c r="I45" s="127"/>
      <c r="J45" s="181">
        <f>VLOOKUP(C45,'MRS-1045-072'!L:M,2,0)</f>
        <v>1</v>
      </c>
      <c r="K45" s="135">
        <f>J45/F45</f>
        <v>1</v>
      </c>
      <c r="L45" s="181">
        <f>VLOOKUP(C45,Inv.57335!C:E,3,0)</f>
        <v>1</v>
      </c>
      <c r="M45" s="136">
        <f>G45*L45</f>
        <v>4200000</v>
      </c>
    </row>
    <row r="46" spans="2:13" s="120" customFormat="1" ht="20.100000000000001" customHeight="1">
      <c r="B46" s="129">
        <v>41</v>
      </c>
      <c r="C46" s="177" t="s">
        <v>117</v>
      </c>
      <c r="D46" s="130" t="s">
        <v>118</v>
      </c>
      <c r="E46" s="131" t="s">
        <v>321</v>
      </c>
      <c r="F46" s="132">
        <f>VLOOKUP(C46,PI.57321!B:D,3,0)</f>
        <v>15</v>
      </c>
      <c r="G46" s="133">
        <f>VLOOKUP(C46,PI.57321!B:G,6,0)</f>
        <v>15750000</v>
      </c>
      <c r="H46" s="134">
        <f t="shared" si="0"/>
        <v>236250000</v>
      </c>
      <c r="I46" s="127"/>
      <c r="J46" s="181">
        <f>VLOOKUP(C46,'MRS-1045-072'!L:M,2,0)</f>
        <v>15</v>
      </c>
      <c r="K46" s="135">
        <f>J46/F46</f>
        <v>1</v>
      </c>
      <c r="L46" s="181">
        <f>VLOOKUP(C46,Inv.57335!C:E,3,0)</f>
        <v>15</v>
      </c>
      <c r="M46" s="136">
        <f>G46*L46</f>
        <v>236250000</v>
      </c>
    </row>
    <row r="47" spans="2:13" s="120" customFormat="1" ht="20.100000000000001" customHeight="1">
      <c r="B47" s="129">
        <v>42</v>
      </c>
      <c r="C47" s="177" t="s">
        <v>119</v>
      </c>
      <c r="D47" s="130" t="s">
        <v>120</v>
      </c>
      <c r="E47" s="131" t="s">
        <v>321</v>
      </c>
      <c r="F47" s="132">
        <f>VLOOKUP(C47,PI.57321!B:D,3,0)</f>
        <v>11</v>
      </c>
      <c r="G47" s="133">
        <f>VLOOKUP(C47,PI.57321!B:G,6,0)</f>
        <v>10500000</v>
      </c>
      <c r="H47" s="134">
        <f t="shared" si="0"/>
        <v>115500000</v>
      </c>
      <c r="I47" s="127"/>
      <c r="J47" s="181">
        <f>VLOOKUP(C47,'MRS-1045-072'!L:M,2,0)</f>
        <v>11</v>
      </c>
      <c r="K47" s="135">
        <f>J47/F47</f>
        <v>1</v>
      </c>
      <c r="L47" s="181">
        <f>VLOOKUP(C47,Inv.57335!C:E,3,0)</f>
        <v>11</v>
      </c>
      <c r="M47" s="136">
        <f>G47*L47</f>
        <v>115500000</v>
      </c>
    </row>
    <row r="48" spans="2:13" s="120" customFormat="1" ht="20.100000000000001" customHeight="1">
      <c r="B48" s="129">
        <v>43</v>
      </c>
      <c r="C48" s="177" t="s">
        <v>121</v>
      </c>
      <c r="D48" s="130" t="s">
        <v>511</v>
      </c>
      <c r="E48" s="131" t="s">
        <v>321</v>
      </c>
      <c r="F48" s="132">
        <f>VLOOKUP(C48,PI.57321!B:D,3,0)</f>
        <v>5</v>
      </c>
      <c r="G48" s="133">
        <f>VLOOKUP(C48,PI.57321!B:G,6,0)</f>
        <v>32550000</v>
      </c>
      <c r="H48" s="134">
        <f t="shared" si="0"/>
        <v>162750000</v>
      </c>
      <c r="I48" s="127"/>
      <c r="J48" s="181">
        <f>VLOOKUP(C48,'MRS-1045-072'!L:M,2,0)</f>
        <v>5</v>
      </c>
      <c r="K48" s="135">
        <f>J48/F48</f>
        <v>1</v>
      </c>
      <c r="L48" s="181">
        <f>VLOOKUP(C48,Inv.57335!C:E,3,0)</f>
        <v>5</v>
      </c>
      <c r="M48" s="136">
        <f>G48*L48</f>
        <v>162750000</v>
      </c>
    </row>
    <row r="49" spans="2:13" s="120" customFormat="1" ht="20.100000000000001" customHeight="1">
      <c r="B49" s="129">
        <v>44</v>
      </c>
      <c r="C49" s="177" t="s">
        <v>123</v>
      </c>
      <c r="D49" s="130" t="s">
        <v>124</v>
      </c>
      <c r="E49" s="131" t="s">
        <v>321</v>
      </c>
      <c r="F49" s="132">
        <f>VLOOKUP(C49,PI.57321!B:D,3,0)</f>
        <v>4</v>
      </c>
      <c r="G49" s="133">
        <f>VLOOKUP(C49,PI.57321!B:G,6,0)</f>
        <v>1050000</v>
      </c>
      <c r="H49" s="134">
        <f t="shared" si="0"/>
        <v>4200000</v>
      </c>
      <c r="I49" s="127"/>
      <c r="J49" s="181">
        <f>VLOOKUP(C49,'MRS-1045-072'!L:M,2,0)</f>
        <v>4</v>
      </c>
      <c r="K49" s="135">
        <f>J49/F49</f>
        <v>1</v>
      </c>
      <c r="L49" s="181">
        <f>VLOOKUP(C49,Inv.57335!C:E,3,0)</f>
        <v>4</v>
      </c>
      <c r="M49" s="136">
        <f>G49*L49</f>
        <v>4200000</v>
      </c>
    </row>
    <row r="50" spans="2:13" s="120" customFormat="1" ht="20.100000000000001" customHeight="1">
      <c r="B50" s="129">
        <v>45</v>
      </c>
      <c r="C50" s="177" t="s">
        <v>125</v>
      </c>
      <c r="D50" s="130" t="s">
        <v>53</v>
      </c>
      <c r="E50" s="131" t="s">
        <v>321</v>
      </c>
      <c r="F50" s="132">
        <f>VLOOKUP(C50,PI.57321!B:D,3,0)</f>
        <v>25</v>
      </c>
      <c r="G50" s="133">
        <f>VLOOKUP(C50,PI.57321!B:G,6,0)</f>
        <v>11550000</v>
      </c>
      <c r="H50" s="134">
        <f t="shared" si="0"/>
        <v>288750000</v>
      </c>
      <c r="I50" s="127"/>
      <c r="J50" s="181">
        <f>VLOOKUP(C50,'MRS-1045-072'!L:M,2,0)</f>
        <v>25</v>
      </c>
      <c r="K50" s="135">
        <f>J50/F50</f>
        <v>1</v>
      </c>
      <c r="L50" s="181">
        <f>VLOOKUP(C50,Inv.57335!C:E,3,0)</f>
        <v>25</v>
      </c>
      <c r="M50" s="136">
        <f>G50*L50</f>
        <v>288750000</v>
      </c>
    </row>
    <row r="51" spans="2:13" s="120" customFormat="1" ht="20.100000000000001" customHeight="1">
      <c r="B51" s="129">
        <v>46</v>
      </c>
      <c r="C51" s="177" t="s">
        <v>126</v>
      </c>
      <c r="D51" s="130" t="s">
        <v>127</v>
      </c>
      <c r="E51" s="131" t="s">
        <v>321</v>
      </c>
      <c r="F51" s="132">
        <f>VLOOKUP(C51,PI.57321!B:D,3,0)</f>
        <v>3</v>
      </c>
      <c r="G51" s="133">
        <f>VLOOKUP(C51,PI.57321!B:G,6,0)</f>
        <v>1050000</v>
      </c>
      <c r="H51" s="134">
        <f t="shared" si="0"/>
        <v>3150000</v>
      </c>
      <c r="I51" s="127"/>
      <c r="J51" s="181">
        <f>VLOOKUP(C51,'MRS-1045-072'!L:M,2,0)</f>
        <v>3</v>
      </c>
      <c r="K51" s="135">
        <f>J51/F51</f>
        <v>1</v>
      </c>
      <c r="L51" s="181">
        <f>VLOOKUP(C51,Inv.57335!C:E,3,0)</f>
        <v>3</v>
      </c>
      <c r="M51" s="136">
        <f>G51*L51</f>
        <v>3150000</v>
      </c>
    </row>
    <row r="52" spans="2:13" s="120" customFormat="1" ht="20.100000000000001" customHeight="1">
      <c r="B52" s="129">
        <v>47</v>
      </c>
      <c r="C52" s="177" t="s">
        <v>128</v>
      </c>
      <c r="D52" s="130" t="s">
        <v>53</v>
      </c>
      <c r="E52" s="131" t="s">
        <v>321</v>
      </c>
      <c r="F52" s="132">
        <f>VLOOKUP(C52,PI.57321!B:D,3,0)</f>
        <v>14</v>
      </c>
      <c r="G52" s="133">
        <f>VLOOKUP(C52,PI.57321!B:G,6,0)</f>
        <v>2100000</v>
      </c>
      <c r="H52" s="134">
        <f t="shared" si="0"/>
        <v>29400000</v>
      </c>
      <c r="I52" s="127"/>
      <c r="J52" s="181">
        <f>VLOOKUP(C52,'MRS-1045-072'!L:M,2,0)</f>
        <v>14</v>
      </c>
      <c r="K52" s="135">
        <f>J52/F52</f>
        <v>1</v>
      </c>
      <c r="L52" s="181">
        <f>VLOOKUP(C52,Inv.57335!C:E,3,0)</f>
        <v>14</v>
      </c>
      <c r="M52" s="136">
        <f>G52*L52</f>
        <v>29400000</v>
      </c>
    </row>
    <row r="53" spans="2:13" s="120" customFormat="1" ht="20.100000000000001" customHeight="1">
      <c r="B53" s="129">
        <v>48</v>
      </c>
      <c r="C53" s="177" t="s">
        <v>129</v>
      </c>
      <c r="D53" s="130" t="s">
        <v>127</v>
      </c>
      <c r="E53" s="131" t="s">
        <v>321</v>
      </c>
      <c r="F53" s="132">
        <f>VLOOKUP(C53,PI.57321!B:D,3,0)</f>
        <v>55</v>
      </c>
      <c r="G53" s="133">
        <f>VLOOKUP(C53,PI.57321!B:G,6,0)</f>
        <v>420000</v>
      </c>
      <c r="H53" s="134">
        <f t="shared" si="0"/>
        <v>23100000</v>
      </c>
      <c r="I53" s="127"/>
      <c r="J53" s="181">
        <f>VLOOKUP(C53,'MRS-1045-072'!L:M,2,0)</f>
        <v>55</v>
      </c>
      <c r="K53" s="135">
        <f>J53/F53</f>
        <v>1</v>
      </c>
      <c r="L53" s="181">
        <f>VLOOKUP(C53,Inv.57335!C:E,3,0)</f>
        <v>55</v>
      </c>
      <c r="M53" s="136">
        <f>G53*L53</f>
        <v>23100000</v>
      </c>
    </row>
    <row r="54" spans="2:13" s="120" customFormat="1" ht="20.100000000000001" customHeight="1">
      <c r="B54" s="129">
        <v>49</v>
      </c>
      <c r="C54" s="177" t="s">
        <v>130</v>
      </c>
      <c r="D54" s="130" t="s">
        <v>53</v>
      </c>
      <c r="E54" s="131" t="s">
        <v>321</v>
      </c>
      <c r="F54" s="132">
        <f>VLOOKUP(C54,PI.57321!B:D,3,0)</f>
        <v>23</v>
      </c>
      <c r="G54" s="133">
        <f>VLOOKUP(C54,PI.57321!B:G,6,0)</f>
        <v>3150000</v>
      </c>
      <c r="H54" s="134">
        <f t="shared" si="0"/>
        <v>72450000</v>
      </c>
      <c r="I54" s="127"/>
      <c r="J54" s="181">
        <f>VLOOKUP(C54,'MRS-1045-072'!L:M,2,0)</f>
        <v>23</v>
      </c>
      <c r="K54" s="135">
        <f>J54/F54</f>
        <v>1</v>
      </c>
      <c r="L54" s="181">
        <f>VLOOKUP(C54,Inv.57335!C:E,3,0)</f>
        <v>23</v>
      </c>
      <c r="M54" s="136">
        <f>G54*L54</f>
        <v>72450000</v>
      </c>
    </row>
    <row r="55" spans="2:13" s="120" customFormat="1" ht="24">
      <c r="B55" s="129">
        <v>50</v>
      </c>
      <c r="C55" s="177" t="s">
        <v>131</v>
      </c>
      <c r="D55" s="130" t="s">
        <v>132</v>
      </c>
      <c r="E55" s="131" t="s">
        <v>321</v>
      </c>
      <c r="F55" s="132">
        <f>VLOOKUP(C55,PI.57321!B:D,3,0)</f>
        <v>2</v>
      </c>
      <c r="G55" s="133">
        <f>VLOOKUP(C55,PI.57321!B:G,6,0)</f>
        <v>3150000</v>
      </c>
      <c r="H55" s="134">
        <f t="shared" si="0"/>
        <v>6300000</v>
      </c>
      <c r="I55" s="127"/>
      <c r="J55" s="181">
        <f>VLOOKUP(C55,'MRS-1045-072'!L:M,2,0)</f>
        <v>2</v>
      </c>
      <c r="K55" s="135">
        <f>J55/F55</f>
        <v>1</v>
      </c>
      <c r="L55" s="181">
        <f>VLOOKUP(C55,Inv.57335!C:E,3,0)</f>
        <v>2</v>
      </c>
      <c r="M55" s="136">
        <f>G55*L55</f>
        <v>6300000</v>
      </c>
    </row>
    <row r="56" spans="2:13" s="120" customFormat="1" ht="24">
      <c r="B56" s="129">
        <v>51</v>
      </c>
      <c r="C56" s="177" t="s">
        <v>133</v>
      </c>
      <c r="D56" s="130" t="s">
        <v>134</v>
      </c>
      <c r="E56" s="131" t="s">
        <v>321</v>
      </c>
      <c r="F56" s="132">
        <f>VLOOKUP(C56,PI.57321!B:D,3,0)</f>
        <v>7</v>
      </c>
      <c r="G56" s="133">
        <f>VLOOKUP(C56,PI.57321!B:G,6,0)</f>
        <v>1050000</v>
      </c>
      <c r="H56" s="134">
        <f t="shared" si="0"/>
        <v>7350000</v>
      </c>
      <c r="I56" s="127"/>
      <c r="J56" s="181">
        <f>VLOOKUP(C56,'MRS-1045-072'!L:M,2,0)</f>
        <v>7</v>
      </c>
      <c r="K56" s="135">
        <f>J56/F56</f>
        <v>1</v>
      </c>
      <c r="L56" s="181">
        <f>VLOOKUP(C56,Inv.57335!C:E,3,0)</f>
        <v>7</v>
      </c>
      <c r="M56" s="136">
        <f>G56*L56</f>
        <v>7350000</v>
      </c>
    </row>
    <row r="57" spans="2:13" s="120" customFormat="1" ht="24">
      <c r="B57" s="129">
        <v>52</v>
      </c>
      <c r="C57" s="177" t="s">
        <v>135</v>
      </c>
      <c r="D57" s="130" t="s">
        <v>136</v>
      </c>
      <c r="E57" s="131" t="s">
        <v>321</v>
      </c>
      <c r="F57" s="132">
        <f>VLOOKUP(C57,PI.57321!B:D,3,0)</f>
        <v>5</v>
      </c>
      <c r="G57" s="133">
        <f>VLOOKUP(C57,PI.57321!B:G,6,0)</f>
        <v>2100000</v>
      </c>
      <c r="H57" s="134">
        <f t="shared" si="0"/>
        <v>10500000</v>
      </c>
      <c r="I57" s="127"/>
      <c r="J57" s="181">
        <f>VLOOKUP(C57,'MRS-1045-072'!L:M,2,0)</f>
        <v>5</v>
      </c>
      <c r="K57" s="135">
        <f>J57/F57</f>
        <v>1</v>
      </c>
      <c r="L57" s="181">
        <f>VLOOKUP(C57,Inv.57335!C:E,3,0)</f>
        <v>5</v>
      </c>
      <c r="M57" s="136">
        <f>G57*L57</f>
        <v>10500000</v>
      </c>
    </row>
    <row r="58" spans="2:13" s="120" customFormat="1" ht="24">
      <c r="B58" s="129">
        <v>53</v>
      </c>
      <c r="C58" s="177" t="s">
        <v>137</v>
      </c>
      <c r="D58" s="130" t="s">
        <v>138</v>
      </c>
      <c r="E58" s="131" t="s">
        <v>321</v>
      </c>
      <c r="F58" s="132">
        <f>VLOOKUP(C58,PI.57321!B:D,3,0)</f>
        <v>5</v>
      </c>
      <c r="G58" s="133">
        <f>VLOOKUP(C58,PI.57321!B:G,6,0)</f>
        <v>1050000</v>
      </c>
      <c r="H58" s="134">
        <f t="shared" si="0"/>
        <v>5250000</v>
      </c>
      <c r="I58" s="127"/>
      <c r="J58" s="181">
        <f>VLOOKUP(C58,'MRS-1045-072'!L:M,2,0)</f>
        <v>5</v>
      </c>
      <c r="K58" s="135">
        <f>J58/F58</f>
        <v>1</v>
      </c>
      <c r="L58" s="181">
        <f>VLOOKUP(C58,Inv.57335!C:E,3,0)</f>
        <v>5</v>
      </c>
      <c r="M58" s="136">
        <f>G58*L58</f>
        <v>5250000</v>
      </c>
    </row>
    <row r="59" spans="2:13" s="120" customFormat="1" ht="24">
      <c r="B59" s="129">
        <v>54</v>
      </c>
      <c r="C59" s="177" t="s">
        <v>139</v>
      </c>
      <c r="D59" s="130" t="s">
        <v>140</v>
      </c>
      <c r="E59" s="131" t="s">
        <v>321</v>
      </c>
      <c r="F59" s="132">
        <f>VLOOKUP(C59,PI.57321!B:D,3,0)</f>
        <v>6</v>
      </c>
      <c r="G59" s="133">
        <f>VLOOKUP(C59,PI.57321!B:G,6,0)</f>
        <v>4200000</v>
      </c>
      <c r="H59" s="134">
        <f t="shared" si="0"/>
        <v>25200000</v>
      </c>
      <c r="I59" s="127"/>
      <c r="J59" s="181">
        <f>VLOOKUP(C59,'MRS-1045-072'!L:M,2,0)</f>
        <v>6</v>
      </c>
      <c r="K59" s="135">
        <f>J59/F59</f>
        <v>1</v>
      </c>
      <c r="L59" s="181">
        <f>VLOOKUP(C59,Inv.57335!C:E,3,0)</f>
        <v>6</v>
      </c>
      <c r="M59" s="136">
        <f>G59*L59</f>
        <v>25200000</v>
      </c>
    </row>
    <row r="60" spans="2:13" s="120" customFormat="1" ht="24">
      <c r="B60" s="129">
        <v>55</v>
      </c>
      <c r="C60" s="177" t="s">
        <v>141</v>
      </c>
      <c r="D60" s="130" t="s">
        <v>142</v>
      </c>
      <c r="E60" s="131" t="s">
        <v>321</v>
      </c>
      <c r="F60" s="132">
        <f>VLOOKUP(C60,PI.57321!B:D,3,0)</f>
        <v>20</v>
      </c>
      <c r="G60" s="133">
        <f>VLOOKUP(C60,PI.57321!B:G,6,0)</f>
        <v>5250000</v>
      </c>
      <c r="H60" s="134">
        <f t="shared" si="0"/>
        <v>105000000</v>
      </c>
      <c r="I60" s="127"/>
      <c r="J60" s="181">
        <f>VLOOKUP(C60,'MRS-1045-072'!L:M,2,0)</f>
        <v>20</v>
      </c>
      <c r="K60" s="135">
        <f>J60/F60</f>
        <v>1</v>
      </c>
      <c r="L60" s="181">
        <f>VLOOKUP(C60,Inv.57335!C:E,3,0)</f>
        <v>20</v>
      </c>
      <c r="M60" s="136">
        <f>G60*L60</f>
        <v>105000000</v>
      </c>
    </row>
    <row r="61" spans="2:13" s="120" customFormat="1" ht="24">
      <c r="B61" s="129">
        <v>56</v>
      </c>
      <c r="C61" s="177" t="s">
        <v>143</v>
      </c>
      <c r="D61" s="130" t="s">
        <v>120</v>
      </c>
      <c r="E61" s="131" t="s">
        <v>321</v>
      </c>
      <c r="F61" s="132">
        <f>VLOOKUP(C61,PI.57321!B:D,3,0)</f>
        <v>10</v>
      </c>
      <c r="G61" s="133">
        <f>VLOOKUP(C61,PI.57321!B:G,6,0)</f>
        <v>2100000</v>
      </c>
      <c r="H61" s="134">
        <f t="shared" si="0"/>
        <v>21000000</v>
      </c>
      <c r="I61" s="127"/>
      <c r="J61" s="181">
        <f>VLOOKUP(C61,'MRS-1045-072'!L:M,2,0)</f>
        <v>10</v>
      </c>
      <c r="K61" s="135">
        <f>J61/F61</f>
        <v>1</v>
      </c>
      <c r="L61" s="181">
        <f>VLOOKUP(C61,Inv.57335!C:E,3,0)</f>
        <v>10</v>
      </c>
      <c r="M61" s="136">
        <f>G61*L61</f>
        <v>21000000</v>
      </c>
    </row>
    <row r="62" spans="2:13" s="120" customFormat="1" ht="24">
      <c r="B62" s="129">
        <v>57</v>
      </c>
      <c r="C62" s="177" t="s">
        <v>144</v>
      </c>
      <c r="D62" s="130" t="s">
        <v>145</v>
      </c>
      <c r="E62" s="131" t="s">
        <v>321</v>
      </c>
      <c r="F62" s="132">
        <f>VLOOKUP(C62,PI.57321!B:D,3,0)</f>
        <v>12</v>
      </c>
      <c r="G62" s="133">
        <f>VLOOKUP(C62,PI.57321!B:G,6,0)</f>
        <v>1050000</v>
      </c>
      <c r="H62" s="134">
        <f t="shared" si="0"/>
        <v>12600000</v>
      </c>
      <c r="I62" s="127"/>
      <c r="J62" s="181">
        <f>VLOOKUP(C62,'MRS-1045-072'!L:M,2,0)</f>
        <v>12</v>
      </c>
      <c r="K62" s="135">
        <f>J62/F62</f>
        <v>1</v>
      </c>
      <c r="L62" s="181">
        <f>VLOOKUP(C62,Inv.57335!C:E,3,0)</f>
        <v>12</v>
      </c>
      <c r="M62" s="136">
        <f>G62*L62</f>
        <v>12600000</v>
      </c>
    </row>
    <row r="63" spans="2:13" s="120" customFormat="1" ht="24">
      <c r="B63" s="129">
        <v>58</v>
      </c>
      <c r="C63" s="177" t="s">
        <v>146</v>
      </c>
      <c r="D63" s="130" t="s">
        <v>147</v>
      </c>
      <c r="E63" s="131" t="s">
        <v>321</v>
      </c>
      <c r="F63" s="132">
        <f>VLOOKUP(C63,PI.57321!B:D,3,0)</f>
        <v>51</v>
      </c>
      <c r="G63" s="133">
        <f>VLOOKUP(C63,PI.57321!B:G,6,0)</f>
        <v>3150000</v>
      </c>
      <c r="H63" s="134">
        <f t="shared" si="0"/>
        <v>160650000</v>
      </c>
      <c r="I63" s="127"/>
      <c r="J63" s="181">
        <f>VLOOKUP(C63,'MRS-1045-072'!L:M,2,0)</f>
        <v>51</v>
      </c>
      <c r="K63" s="135">
        <f>J63/F63</f>
        <v>1</v>
      </c>
      <c r="L63" s="181">
        <f>VLOOKUP(C63,Inv.57335!C:E,3,0)</f>
        <v>51</v>
      </c>
      <c r="M63" s="136">
        <f>G63*L63</f>
        <v>160650000</v>
      </c>
    </row>
    <row r="64" spans="2:13" s="120" customFormat="1" ht="24">
      <c r="B64" s="129">
        <v>59</v>
      </c>
      <c r="C64" s="177" t="s">
        <v>148</v>
      </c>
      <c r="D64" s="130" t="s">
        <v>149</v>
      </c>
      <c r="E64" s="131" t="s">
        <v>321</v>
      </c>
      <c r="F64" s="132">
        <f>VLOOKUP(C64,PI.57321!B:D,3,0)</f>
        <v>57</v>
      </c>
      <c r="G64" s="133">
        <f>VLOOKUP(C64,PI.57321!B:G,6,0)</f>
        <v>1050000</v>
      </c>
      <c r="H64" s="134">
        <f t="shared" si="0"/>
        <v>59850000</v>
      </c>
      <c r="I64" s="127"/>
      <c r="J64" s="181">
        <f>VLOOKUP(C64,'MRS-1045-072'!L:M,2,0)</f>
        <v>57</v>
      </c>
      <c r="K64" s="135">
        <f>J64/F64</f>
        <v>1</v>
      </c>
      <c r="L64" s="181">
        <f>VLOOKUP(C64,Inv.57335!C:E,3,0)</f>
        <v>57</v>
      </c>
      <c r="M64" s="136">
        <f>G64*L64</f>
        <v>59850000</v>
      </c>
    </row>
    <row r="65" spans="2:13" s="120" customFormat="1" ht="24">
      <c r="B65" s="129">
        <v>60</v>
      </c>
      <c r="C65" s="177" t="s">
        <v>150</v>
      </c>
      <c r="D65" s="130" t="s">
        <v>151</v>
      </c>
      <c r="E65" s="131" t="s">
        <v>321</v>
      </c>
      <c r="F65" s="132">
        <f>VLOOKUP(C65,PI.57321!B:D,3,0)</f>
        <v>60</v>
      </c>
      <c r="G65" s="133">
        <f>VLOOKUP(C65,PI.57321!B:G,6,0)</f>
        <v>1050000</v>
      </c>
      <c r="H65" s="134">
        <f t="shared" si="0"/>
        <v>63000000</v>
      </c>
      <c r="I65" s="127"/>
      <c r="J65" s="181">
        <f>VLOOKUP(C65,'MRS-1045-072'!L:M,2,0)</f>
        <v>60</v>
      </c>
      <c r="K65" s="135">
        <f>J65/F65</f>
        <v>1</v>
      </c>
      <c r="L65" s="181">
        <f>VLOOKUP(C65,Inv.57335!C:E,3,0)</f>
        <v>60</v>
      </c>
      <c r="M65" s="136">
        <f>G65*L65</f>
        <v>63000000</v>
      </c>
    </row>
    <row r="66" spans="2:13" s="120" customFormat="1" ht="24">
      <c r="B66" s="129">
        <v>61</v>
      </c>
      <c r="C66" s="177" t="s">
        <v>152</v>
      </c>
      <c r="D66" s="130" t="s">
        <v>153</v>
      </c>
      <c r="E66" s="131" t="s">
        <v>321</v>
      </c>
      <c r="F66" s="132">
        <f>VLOOKUP(C66,PI.57321!B:D,3,0)</f>
        <v>24</v>
      </c>
      <c r="G66" s="133">
        <f>VLOOKUP(C66,PI.57321!B:G,6,0)</f>
        <v>5250000</v>
      </c>
      <c r="H66" s="134">
        <f t="shared" si="0"/>
        <v>126000000</v>
      </c>
      <c r="I66" s="127"/>
      <c r="J66" s="181">
        <f>VLOOKUP(C66,'MRS-1045-072'!L:M,2,0)</f>
        <v>24</v>
      </c>
      <c r="K66" s="135">
        <f>J66/F66</f>
        <v>1</v>
      </c>
      <c r="L66" s="181">
        <f>VLOOKUP(C66,Inv.57335!C:E,3,0)</f>
        <v>24</v>
      </c>
      <c r="M66" s="136">
        <f>G66*L66</f>
        <v>126000000</v>
      </c>
    </row>
    <row r="67" spans="2:13" s="120" customFormat="1" ht="24">
      <c r="B67" s="129">
        <v>62</v>
      </c>
      <c r="C67" s="177" t="s">
        <v>154</v>
      </c>
      <c r="D67" s="130" t="s">
        <v>44</v>
      </c>
      <c r="E67" s="131" t="s">
        <v>321</v>
      </c>
      <c r="F67" s="132">
        <f>VLOOKUP(C67,PI.57321!B:D,3,0)</f>
        <v>14</v>
      </c>
      <c r="G67" s="133">
        <f>VLOOKUP(C67,PI.57321!B:G,6,0)</f>
        <v>5250000</v>
      </c>
      <c r="H67" s="134">
        <f t="shared" si="0"/>
        <v>73500000</v>
      </c>
      <c r="I67" s="127"/>
      <c r="J67" s="181">
        <f>VLOOKUP(C67,'MRS-1045-072'!L:M,2,0)</f>
        <v>14</v>
      </c>
      <c r="K67" s="135">
        <f>J67/F67</f>
        <v>1</v>
      </c>
      <c r="L67" s="181">
        <f>VLOOKUP(C67,Inv.57335!C:E,3,0)</f>
        <v>14</v>
      </c>
      <c r="M67" s="136">
        <f>G67*L67</f>
        <v>73500000</v>
      </c>
    </row>
    <row r="68" spans="2:13" s="120" customFormat="1" ht="24">
      <c r="B68" s="129">
        <v>63</v>
      </c>
      <c r="C68" s="177" t="s">
        <v>155</v>
      </c>
      <c r="D68" s="130" t="s">
        <v>49</v>
      </c>
      <c r="E68" s="131" t="s">
        <v>321</v>
      </c>
      <c r="F68" s="132">
        <f>VLOOKUP(C68,PI.57321!B:D,3,0)</f>
        <v>12</v>
      </c>
      <c r="G68" s="133">
        <f>VLOOKUP(C68,PI.57321!B:G,6,0)</f>
        <v>11550000</v>
      </c>
      <c r="H68" s="134">
        <f t="shared" si="0"/>
        <v>138600000</v>
      </c>
      <c r="I68" s="127"/>
      <c r="J68" s="181">
        <f>VLOOKUP(C68,'MRS-1045-072'!L:M,2,0)</f>
        <v>12</v>
      </c>
      <c r="K68" s="135">
        <f>J68/F68</f>
        <v>1</v>
      </c>
      <c r="L68" s="181">
        <f>VLOOKUP(C68,Inv.57335!C:E,3,0)</f>
        <v>12</v>
      </c>
      <c r="M68" s="136">
        <f>G68*L68</f>
        <v>138600000</v>
      </c>
    </row>
    <row r="69" spans="2:13" s="120" customFormat="1" ht="24">
      <c r="B69" s="129">
        <v>64</v>
      </c>
      <c r="C69" s="177" t="s">
        <v>156</v>
      </c>
      <c r="D69" s="130" t="s">
        <v>153</v>
      </c>
      <c r="E69" s="131" t="s">
        <v>321</v>
      </c>
      <c r="F69" s="132">
        <f>VLOOKUP(C69,PI.57321!B:D,3,0)</f>
        <v>75</v>
      </c>
      <c r="G69" s="133">
        <f>VLOOKUP(C69,PI.57321!B:G,6,0)</f>
        <v>8400000</v>
      </c>
      <c r="H69" s="134">
        <f t="shared" si="0"/>
        <v>630000000</v>
      </c>
      <c r="I69" s="127"/>
      <c r="J69" s="181">
        <f>VLOOKUP(C69,'MRS-1045-072'!L:M,2,0)</f>
        <v>75</v>
      </c>
      <c r="K69" s="135">
        <f>J69/F69</f>
        <v>1</v>
      </c>
      <c r="L69" s="181">
        <f>VLOOKUP(C69,Inv.57335!C:E,3,0)</f>
        <v>75</v>
      </c>
      <c r="M69" s="136">
        <f>G69*L69</f>
        <v>630000000</v>
      </c>
    </row>
    <row r="70" spans="2:13" s="120" customFormat="1" ht="24">
      <c r="B70" s="129">
        <v>65</v>
      </c>
      <c r="C70" s="177" t="s">
        <v>157</v>
      </c>
      <c r="D70" s="130" t="s">
        <v>153</v>
      </c>
      <c r="E70" s="131" t="s">
        <v>321</v>
      </c>
      <c r="F70" s="132">
        <f>VLOOKUP(C70,PI.57321!B:D,3,0)</f>
        <v>18</v>
      </c>
      <c r="G70" s="133">
        <f>VLOOKUP(C70,PI.57321!B:G,6,0)</f>
        <v>4200000</v>
      </c>
      <c r="H70" s="134">
        <f t="shared" si="0"/>
        <v>75600000</v>
      </c>
      <c r="I70" s="127"/>
      <c r="J70" s="233">
        <f>VLOOKUP(C70,'MRS-1045-072'!L:M,2,0)</f>
        <v>17</v>
      </c>
      <c r="K70" s="234">
        <f>J70/F70</f>
        <v>0.94444444444444442</v>
      </c>
      <c r="L70" s="233">
        <f>VLOOKUP(C70,Inv.57335!C:E,3,0)</f>
        <v>17</v>
      </c>
      <c r="M70" s="235">
        <f>G70*L70</f>
        <v>71400000</v>
      </c>
    </row>
    <row r="71" spans="2:13" s="120" customFormat="1" ht="24">
      <c r="B71" s="129">
        <v>66</v>
      </c>
      <c r="C71" s="177" t="s">
        <v>158</v>
      </c>
      <c r="D71" s="130" t="s">
        <v>116</v>
      </c>
      <c r="E71" s="131" t="s">
        <v>321</v>
      </c>
      <c r="F71" s="132">
        <f>VLOOKUP(C71,PI.57321!B:D,3,0)</f>
        <v>5</v>
      </c>
      <c r="G71" s="133">
        <f>VLOOKUP(C71,PI.57321!B:G,6,0)</f>
        <v>2100000</v>
      </c>
      <c r="H71" s="134">
        <f t="shared" si="0"/>
        <v>10500000</v>
      </c>
      <c r="I71" s="127"/>
      <c r="J71" s="181">
        <f>VLOOKUP(C71,'MRS-1045-072'!L:M,2,0)</f>
        <v>5</v>
      </c>
      <c r="K71" s="135">
        <f>J71/F71</f>
        <v>1</v>
      </c>
      <c r="L71" s="181">
        <f>VLOOKUP(C71,Inv.57335!C:E,3,0)</f>
        <v>5</v>
      </c>
      <c r="M71" s="136">
        <f>G71*L71</f>
        <v>10500000</v>
      </c>
    </row>
    <row r="72" spans="2:13" s="120" customFormat="1" ht="24">
      <c r="B72" s="129">
        <v>67</v>
      </c>
      <c r="C72" s="177" t="s">
        <v>159</v>
      </c>
      <c r="D72" s="130" t="s">
        <v>120</v>
      </c>
      <c r="E72" s="131" t="s">
        <v>321</v>
      </c>
      <c r="F72" s="132">
        <f>VLOOKUP(C72,PI.57321!B:D,3,0)</f>
        <v>50</v>
      </c>
      <c r="G72" s="133">
        <f>VLOOKUP(C72,PI.57321!B:G,6,0)</f>
        <v>2100000</v>
      </c>
      <c r="H72" s="134">
        <f t="shared" si="0"/>
        <v>105000000</v>
      </c>
      <c r="I72" s="127"/>
      <c r="J72" s="233">
        <f>VLOOKUP(C72,'MRS-1045-072'!L:M,2,0)</f>
        <v>40</v>
      </c>
      <c r="K72" s="234">
        <f>J72/F72</f>
        <v>0.8</v>
      </c>
      <c r="L72" s="233">
        <f>VLOOKUP(C72,Inv.57335!C:E,3,0)</f>
        <v>40</v>
      </c>
      <c r="M72" s="235">
        <f>G72*L72</f>
        <v>84000000</v>
      </c>
    </row>
    <row r="73" spans="2:13" s="120" customFormat="1" ht="24">
      <c r="B73" s="129">
        <v>68</v>
      </c>
      <c r="C73" s="177" t="s">
        <v>160</v>
      </c>
      <c r="D73" s="130" t="s">
        <v>136</v>
      </c>
      <c r="E73" s="131" t="s">
        <v>321</v>
      </c>
      <c r="F73" s="132">
        <f>VLOOKUP(C73,PI.57321!B:D,3,0)</f>
        <v>3</v>
      </c>
      <c r="G73" s="133">
        <f>VLOOKUP(C73,PI.57321!B:G,6,0)</f>
        <v>3150000</v>
      </c>
      <c r="H73" s="134">
        <f t="shared" si="0"/>
        <v>9450000</v>
      </c>
      <c r="I73" s="127"/>
      <c r="J73" s="181">
        <f>VLOOKUP(C73,'MRS-1045-072'!L:M,2,0)</f>
        <v>3</v>
      </c>
      <c r="K73" s="135">
        <f>J73/F73</f>
        <v>1</v>
      </c>
      <c r="L73" s="181">
        <f>VLOOKUP(C73,Inv.57335!C:E,3,0)</f>
        <v>3</v>
      </c>
      <c r="M73" s="136">
        <f>G73*L73</f>
        <v>9450000</v>
      </c>
    </row>
    <row r="74" spans="2:13" s="120" customFormat="1" ht="24">
      <c r="B74" s="129">
        <v>69</v>
      </c>
      <c r="C74" s="177" t="s">
        <v>161</v>
      </c>
      <c r="D74" s="130" t="s">
        <v>120</v>
      </c>
      <c r="E74" s="131" t="s">
        <v>321</v>
      </c>
      <c r="F74" s="132">
        <f>VLOOKUP(C74,PI.57321!B:D,3,0)</f>
        <v>22</v>
      </c>
      <c r="G74" s="133">
        <f>VLOOKUP(C74,PI.57321!B:G,6,0)</f>
        <v>4200000</v>
      </c>
      <c r="H74" s="134">
        <f t="shared" si="0"/>
        <v>92400000</v>
      </c>
      <c r="I74" s="127"/>
      <c r="J74" s="181">
        <f>VLOOKUP(C74,'MRS-1045-072'!L:M,2,0)</f>
        <v>22</v>
      </c>
      <c r="K74" s="135">
        <f>J74/F74</f>
        <v>1</v>
      </c>
      <c r="L74" s="181">
        <f>VLOOKUP(C74,Inv.57335!C:E,3,0)</f>
        <v>22</v>
      </c>
      <c r="M74" s="136">
        <f>G74*L74</f>
        <v>92400000</v>
      </c>
    </row>
    <row r="75" spans="2:13" s="120" customFormat="1" ht="24">
      <c r="B75" s="129">
        <v>70</v>
      </c>
      <c r="C75" s="177" t="s">
        <v>162</v>
      </c>
      <c r="D75" s="130" t="s">
        <v>163</v>
      </c>
      <c r="E75" s="131" t="s">
        <v>321</v>
      </c>
      <c r="F75" s="132">
        <f>VLOOKUP(C75,PI.57321!B:D,3,0)</f>
        <v>45</v>
      </c>
      <c r="G75" s="133">
        <f>VLOOKUP(C75,PI.57321!B:G,6,0)</f>
        <v>8400000</v>
      </c>
      <c r="H75" s="134">
        <f t="shared" si="0"/>
        <v>378000000</v>
      </c>
      <c r="I75" s="127"/>
      <c r="J75" s="181">
        <f>VLOOKUP(C75,'MRS-1045-072'!L:M,2,0)</f>
        <v>45</v>
      </c>
      <c r="K75" s="135">
        <f>J75/F75</f>
        <v>1</v>
      </c>
      <c r="L75" s="181">
        <f>VLOOKUP(C75,Inv.57335!C:E,3,0)</f>
        <v>45</v>
      </c>
      <c r="M75" s="136">
        <f>G75*L75</f>
        <v>378000000</v>
      </c>
    </row>
    <row r="76" spans="2:13" s="120" customFormat="1" ht="24">
      <c r="B76" s="129">
        <v>71</v>
      </c>
      <c r="C76" s="177" t="s">
        <v>164</v>
      </c>
      <c r="D76" s="130" t="s">
        <v>163</v>
      </c>
      <c r="E76" s="131" t="s">
        <v>321</v>
      </c>
      <c r="F76" s="132">
        <f>VLOOKUP(C76,PI.57321!B:D,3,0)</f>
        <v>43</v>
      </c>
      <c r="G76" s="133">
        <f>VLOOKUP(C76,PI.57321!B:G,6,0)</f>
        <v>4200000</v>
      </c>
      <c r="H76" s="134">
        <f t="shared" si="0"/>
        <v>180600000</v>
      </c>
      <c r="I76" s="127"/>
      <c r="J76" s="181">
        <f>VLOOKUP(C76,'MRS-1045-072'!L:M,2,0)</f>
        <v>43</v>
      </c>
      <c r="K76" s="135">
        <f>J76/F76</f>
        <v>1</v>
      </c>
      <c r="L76" s="181">
        <f>VLOOKUP(C76,Inv.57335!C:E,3,0)</f>
        <v>43</v>
      </c>
      <c r="M76" s="136">
        <f>G76*L76</f>
        <v>180600000</v>
      </c>
    </row>
    <row r="77" spans="2:13" s="120" customFormat="1" ht="24">
      <c r="B77" s="129">
        <v>72</v>
      </c>
      <c r="C77" s="177" t="s">
        <v>165</v>
      </c>
      <c r="D77" s="130" t="s">
        <v>147</v>
      </c>
      <c r="E77" s="131" t="s">
        <v>321</v>
      </c>
      <c r="F77" s="132">
        <f>VLOOKUP(C77,PI.57321!B:D,3,0)</f>
        <v>264</v>
      </c>
      <c r="G77" s="133">
        <f>VLOOKUP(C77,PI.57321!B:G,6,0)</f>
        <v>2100000</v>
      </c>
      <c r="H77" s="134">
        <f t="shared" si="0"/>
        <v>554400000</v>
      </c>
      <c r="I77" s="127"/>
      <c r="J77" s="181">
        <f>VLOOKUP(C77,'MRS-1045-072'!L:M,2,0)</f>
        <v>264</v>
      </c>
      <c r="K77" s="135">
        <f>J77/F77</f>
        <v>1</v>
      </c>
      <c r="L77" s="181">
        <f>VLOOKUP(C77,Inv.57335!C:E,3,0)</f>
        <v>264</v>
      </c>
      <c r="M77" s="136">
        <f>G77*L77</f>
        <v>554400000</v>
      </c>
    </row>
    <row r="78" spans="2:13" s="120" customFormat="1" ht="24">
      <c r="B78" s="129">
        <v>73</v>
      </c>
      <c r="C78" s="177" t="s">
        <v>166</v>
      </c>
      <c r="D78" s="130" t="s">
        <v>138</v>
      </c>
      <c r="E78" s="131" t="s">
        <v>321</v>
      </c>
      <c r="F78" s="132">
        <f>VLOOKUP(C78,PI.57321!B:D,3,0)</f>
        <v>12</v>
      </c>
      <c r="G78" s="133">
        <f>VLOOKUP(C78,PI.57321!B:G,6,0)</f>
        <v>1050000</v>
      </c>
      <c r="H78" s="134">
        <f t="shared" si="0"/>
        <v>12600000</v>
      </c>
      <c r="I78" s="127"/>
      <c r="J78" s="233">
        <f>VLOOKUP(C78,'MRS-1045-072'!L:M,2,0)</f>
        <v>11</v>
      </c>
      <c r="K78" s="234">
        <f>J78/F78</f>
        <v>0.91666666666666663</v>
      </c>
      <c r="L78" s="233">
        <f>VLOOKUP(C78,Inv.57335!C:E,3,0)</f>
        <v>11</v>
      </c>
      <c r="M78" s="235">
        <f>G78*L78</f>
        <v>11550000</v>
      </c>
    </row>
    <row r="79" spans="2:13" s="120" customFormat="1" ht="24">
      <c r="B79" s="129">
        <v>74</v>
      </c>
      <c r="C79" s="177" t="s">
        <v>167</v>
      </c>
      <c r="D79" s="130" t="s">
        <v>168</v>
      </c>
      <c r="E79" s="131" t="s">
        <v>321</v>
      </c>
      <c r="F79" s="132">
        <f>VLOOKUP(C79,PI.57321!B:D,3,0)</f>
        <v>122</v>
      </c>
      <c r="G79" s="133">
        <f>VLOOKUP(C79,PI.57321!B:G,6,0)</f>
        <v>2100000</v>
      </c>
      <c r="H79" s="134">
        <f t="shared" si="0"/>
        <v>256200000</v>
      </c>
      <c r="I79" s="127"/>
      <c r="J79" s="181">
        <f>VLOOKUP(C79,'MRS-1045-072'!L:M,2,0)</f>
        <v>122</v>
      </c>
      <c r="K79" s="135">
        <f>J79/F79</f>
        <v>1</v>
      </c>
      <c r="L79" s="181">
        <f>VLOOKUP(C79,Inv.57335!C:E,3,0)</f>
        <v>122</v>
      </c>
      <c r="M79" s="136">
        <f>G79*L79</f>
        <v>256200000</v>
      </c>
    </row>
    <row r="80" spans="2:13" s="120" customFormat="1" ht="24">
      <c r="B80" s="129">
        <v>75</v>
      </c>
      <c r="C80" s="177" t="s">
        <v>169</v>
      </c>
      <c r="D80" s="130" t="s">
        <v>151</v>
      </c>
      <c r="E80" s="131" t="s">
        <v>321</v>
      </c>
      <c r="F80" s="132">
        <f>VLOOKUP(C80,PI.57321!B:D,3,0)</f>
        <v>96</v>
      </c>
      <c r="G80" s="133">
        <f>VLOOKUP(C80,PI.57321!B:G,6,0)</f>
        <v>1050000</v>
      </c>
      <c r="H80" s="134">
        <f t="shared" si="0"/>
        <v>100800000</v>
      </c>
      <c r="I80" s="127"/>
      <c r="J80" s="181">
        <f>VLOOKUP(C80,'MRS-1045-072'!L:M,2,0)</f>
        <v>96</v>
      </c>
      <c r="K80" s="135">
        <f>J80/F80</f>
        <v>1</v>
      </c>
      <c r="L80" s="181">
        <f>VLOOKUP(C80,Inv.57335!C:E,3,0)</f>
        <v>96</v>
      </c>
      <c r="M80" s="136">
        <f>G80*L80</f>
        <v>100800000</v>
      </c>
    </row>
    <row r="81" spans="2:13" s="120" customFormat="1" ht="24">
      <c r="B81" s="129">
        <v>76</v>
      </c>
      <c r="C81" s="177" t="s">
        <v>170</v>
      </c>
      <c r="D81" s="130" t="s">
        <v>151</v>
      </c>
      <c r="E81" s="131" t="s">
        <v>321</v>
      </c>
      <c r="F81" s="132">
        <f>VLOOKUP(C81,PI.57321!B:D,3,0)</f>
        <v>13</v>
      </c>
      <c r="G81" s="133">
        <f>VLOOKUP(C81,PI.57321!B:G,6,0)</f>
        <v>2100000</v>
      </c>
      <c r="H81" s="134">
        <f t="shared" si="0"/>
        <v>27300000</v>
      </c>
      <c r="I81" s="127"/>
      <c r="J81" s="181">
        <f>VLOOKUP(C81,'MRS-1045-072'!L:M,2,0)</f>
        <v>13</v>
      </c>
      <c r="K81" s="135">
        <f>J81/F81</f>
        <v>1</v>
      </c>
      <c r="L81" s="181">
        <f>VLOOKUP(C81,Inv.57335!C:E,3,0)</f>
        <v>13</v>
      </c>
      <c r="M81" s="136">
        <f>G81*L81</f>
        <v>27300000</v>
      </c>
    </row>
    <row r="82" spans="2:13" s="120" customFormat="1" ht="24">
      <c r="B82" s="129">
        <v>77</v>
      </c>
      <c r="C82" s="177" t="s">
        <v>171</v>
      </c>
      <c r="D82" s="130" t="s">
        <v>168</v>
      </c>
      <c r="E82" s="131" t="s">
        <v>321</v>
      </c>
      <c r="F82" s="132">
        <f>VLOOKUP(C82,PI.57321!B:D,3,0)</f>
        <v>89</v>
      </c>
      <c r="G82" s="133">
        <f>VLOOKUP(C82,PI.57321!B:G,6,0)</f>
        <v>5250000</v>
      </c>
      <c r="H82" s="134">
        <f t="shared" si="0"/>
        <v>467250000</v>
      </c>
      <c r="I82" s="127"/>
      <c r="J82" s="181">
        <f>VLOOKUP(C82,'MRS-1045-072'!L:M,2,0)</f>
        <v>89</v>
      </c>
      <c r="K82" s="135">
        <f>J82/F82</f>
        <v>1</v>
      </c>
      <c r="L82" s="181">
        <f>VLOOKUP(C82,Inv.57335!C:E,3,0)</f>
        <v>89</v>
      </c>
      <c r="M82" s="136">
        <f>G82*L82</f>
        <v>467250000</v>
      </c>
    </row>
    <row r="83" spans="2:13" s="120" customFormat="1" ht="24">
      <c r="B83" s="129">
        <v>78</v>
      </c>
      <c r="C83" s="177" t="s">
        <v>173</v>
      </c>
      <c r="D83" s="130" t="s">
        <v>149</v>
      </c>
      <c r="E83" s="131" t="s">
        <v>321</v>
      </c>
      <c r="F83" s="132">
        <f>VLOOKUP(C83,PI.57321!B:D,3,0)</f>
        <v>82</v>
      </c>
      <c r="G83" s="133">
        <f>VLOOKUP(C83,PI.57321!B:G,6,0)</f>
        <v>472500</v>
      </c>
      <c r="H83" s="134">
        <f t="shared" si="0"/>
        <v>38745000</v>
      </c>
      <c r="I83" s="127"/>
      <c r="J83" s="181">
        <f>VLOOKUP(C83,'MRS-1045-072'!L:M,2,0)</f>
        <v>82</v>
      </c>
      <c r="K83" s="135">
        <f>J83/F83</f>
        <v>1</v>
      </c>
      <c r="L83" s="181">
        <f>VLOOKUP(C83,Inv.57335!C:E,3,0)</f>
        <v>82</v>
      </c>
      <c r="M83" s="136">
        <f>G83*L83</f>
        <v>38745000</v>
      </c>
    </row>
    <row r="84" spans="2:13" s="120" customFormat="1" ht="24">
      <c r="B84" s="129">
        <v>79</v>
      </c>
      <c r="C84" s="177" t="s">
        <v>174</v>
      </c>
      <c r="D84" s="130" t="s">
        <v>175</v>
      </c>
      <c r="E84" s="131" t="s">
        <v>321</v>
      </c>
      <c r="F84" s="132">
        <f>VLOOKUP(C84,PI.57321!B:D,3,0)</f>
        <v>45</v>
      </c>
      <c r="G84" s="133">
        <f>VLOOKUP(C84,PI.57321!B:G,6,0)</f>
        <v>1050000</v>
      </c>
      <c r="H84" s="134">
        <f t="shared" si="0"/>
        <v>47250000</v>
      </c>
      <c r="I84" s="127"/>
      <c r="J84" s="181">
        <f>VLOOKUP(C84,'MRS-1045-072'!L:M,2,0)</f>
        <v>45</v>
      </c>
      <c r="K84" s="135">
        <f>J84/F84</f>
        <v>1</v>
      </c>
      <c r="L84" s="181">
        <f>VLOOKUP(C84,Inv.57335!C:E,3,0)</f>
        <v>45</v>
      </c>
      <c r="M84" s="136">
        <f>G84*L84</f>
        <v>47250000</v>
      </c>
    </row>
    <row r="85" spans="2:13" s="120" customFormat="1" ht="24">
      <c r="B85" s="129">
        <v>80</v>
      </c>
      <c r="C85" s="177" t="s">
        <v>176</v>
      </c>
      <c r="D85" s="130" t="s">
        <v>177</v>
      </c>
      <c r="E85" s="131" t="s">
        <v>321</v>
      </c>
      <c r="F85" s="132">
        <f>VLOOKUP(C85,PI.57321!B:D,3,0)</f>
        <v>148</v>
      </c>
      <c r="G85" s="133">
        <f>VLOOKUP(C85,PI.57321!B:G,6,0)</f>
        <v>1050000</v>
      </c>
      <c r="H85" s="134">
        <f t="shared" si="0"/>
        <v>155400000</v>
      </c>
      <c r="I85" s="127"/>
      <c r="J85" s="181">
        <f>VLOOKUP(C85,'MRS-1045-072'!L:M,2,0)</f>
        <v>148</v>
      </c>
      <c r="K85" s="135">
        <f>J85/F85</f>
        <v>1</v>
      </c>
      <c r="L85" s="181">
        <f>VLOOKUP(C85,Inv.57335!C:E,3,0)</f>
        <v>148</v>
      </c>
      <c r="M85" s="136">
        <f>G85*L85</f>
        <v>155400000</v>
      </c>
    </row>
    <row r="86" spans="2:13" s="120" customFormat="1" ht="24">
      <c r="B86" s="129">
        <v>81</v>
      </c>
      <c r="C86" s="177" t="s">
        <v>178</v>
      </c>
      <c r="D86" s="130" t="s">
        <v>147</v>
      </c>
      <c r="E86" s="131" t="s">
        <v>321</v>
      </c>
      <c r="F86" s="132">
        <f>VLOOKUP(C86,PI.57321!B:D,3,0)</f>
        <v>162</v>
      </c>
      <c r="G86" s="133">
        <f>VLOOKUP(C86,PI.57321!B:G,6,0)</f>
        <v>2100000</v>
      </c>
      <c r="H86" s="134">
        <f t="shared" si="0"/>
        <v>340200000</v>
      </c>
      <c r="I86" s="127"/>
      <c r="J86" s="181">
        <f>VLOOKUP(C86,'MRS-1045-072'!L:M,2,0)</f>
        <v>162</v>
      </c>
      <c r="K86" s="135">
        <f>J86/F86</f>
        <v>1</v>
      </c>
      <c r="L86" s="181">
        <f>VLOOKUP(C86,Inv.57335!C:E,3,0)</f>
        <v>162</v>
      </c>
      <c r="M86" s="136">
        <f>G86*L86</f>
        <v>340200000</v>
      </c>
    </row>
    <row r="87" spans="2:13" s="120" customFormat="1" ht="24">
      <c r="B87" s="129">
        <v>82</v>
      </c>
      <c r="C87" s="177" t="s">
        <v>179</v>
      </c>
      <c r="D87" s="130" t="s">
        <v>168</v>
      </c>
      <c r="E87" s="131" t="s">
        <v>321</v>
      </c>
      <c r="F87" s="132">
        <f>VLOOKUP(C87,PI.57321!B:D,3,0)</f>
        <v>636</v>
      </c>
      <c r="G87" s="133">
        <f>VLOOKUP(C87,PI.57321!B:G,6,0)</f>
        <v>1050000</v>
      </c>
      <c r="H87" s="134">
        <f t="shared" si="0"/>
        <v>667800000</v>
      </c>
      <c r="I87" s="127"/>
      <c r="J87" s="233">
        <f>VLOOKUP(C87,'MRS-1045-072'!L:M,2,0)</f>
        <v>635</v>
      </c>
      <c r="K87" s="234">
        <f>J87/F87</f>
        <v>0.99842767295597479</v>
      </c>
      <c r="L87" s="233">
        <f>VLOOKUP(C87,Inv.57335!C:E,3,0)</f>
        <v>635</v>
      </c>
      <c r="M87" s="235">
        <f>G87*L87</f>
        <v>666750000</v>
      </c>
    </row>
    <row r="88" spans="2:13" s="120" customFormat="1" ht="24">
      <c r="B88" s="129">
        <v>83</v>
      </c>
      <c r="C88" s="177" t="s">
        <v>180</v>
      </c>
      <c r="D88" s="130" t="s">
        <v>124</v>
      </c>
      <c r="E88" s="131" t="s">
        <v>321</v>
      </c>
      <c r="F88" s="132">
        <f>VLOOKUP(C88,PI.57321!B:D,3,0)</f>
        <v>11</v>
      </c>
      <c r="G88" s="133">
        <f>VLOOKUP(C88,PI.57321!B:G,6,0)</f>
        <v>1050000</v>
      </c>
      <c r="H88" s="134">
        <f t="shared" si="0"/>
        <v>11550000</v>
      </c>
      <c r="I88" s="127"/>
      <c r="J88" s="181">
        <f>VLOOKUP(C88,'MRS-1045-072'!L:M,2,0)</f>
        <v>11</v>
      </c>
      <c r="K88" s="135">
        <f>J88/F88</f>
        <v>1</v>
      </c>
      <c r="L88" s="181">
        <f>VLOOKUP(C88,Inv.57335!C:E,3,0)</f>
        <v>11</v>
      </c>
      <c r="M88" s="136">
        <f>G88*L88</f>
        <v>11550000</v>
      </c>
    </row>
    <row r="89" spans="2:13" s="120" customFormat="1" ht="24">
      <c r="B89" s="129">
        <v>84</v>
      </c>
      <c r="C89" s="177" t="s">
        <v>181</v>
      </c>
      <c r="D89" s="130" t="s">
        <v>182</v>
      </c>
      <c r="E89" s="131" t="s">
        <v>321</v>
      </c>
      <c r="F89" s="132">
        <f>VLOOKUP(C89,PI.57321!B:D,3,0)</f>
        <v>44</v>
      </c>
      <c r="G89" s="133">
        <f>VLOOKUP(C89,PI.57321!B:G,6,0)</f>
        <v>1050000</v>
      </c>
      <c r="H89" s="134">
        <f t="shared" si="0"/>
        <v>46200000</v>
      </c>
      <c r="I89" s="127"/>
      <c r="J89" s="181">
        <f>VLOOKUP(C89,'MRS-1045-072'!L:M,2,0)</f>
        <v>44</v>
      </c>
      <c r="K89" s="135">
        <f>J89/F89</f>
        <v>1</v>
      </c>
      <c r="L89" s="181">
        <f>VLOOKUP(C89,Inv.57335!C:E,3,0)</f>
        <v>44</v>
      </c>
      <c r="M89" s="136">
        <f>G89*L89</f>
        <v>46200000</v>
      </c>
    </row>
    <row r="90" spans="2:13" s="120" customFormat="1" ht="24">
      <c r="B90" s="129">
        <v>85</v>
      </c>
      <c r="C90" s="177" t="s">
        <v>183</v>
      </c>
      <c r="D90" s="130" t="s">
        <v>110</v>
      </c>
      <c r="E90" s="131" t="s">
        <v>321</v>
      </c>
      <c r="F90" s="132">
        <f>VLOOKUP(C90,PI.57321!B:D,3,0)</f>
        <v>210</v>
      </c>
      <c r="G90" s="133">
        <f>VLOOKUP(C90,PI.57321!B:G,6,0)</f>
        <v>2100000</v>
      </c>
      <c r="H90" s="134">
        <f t="shared" si="0"/>
        <v>441000000</v>
      </c>
      <c r="I90" s="127"/>
      <c r="J90" s="233">
        <f>VLOOKUP(C90,'MRS-1045-072'!L:M,2,0)</f>
        <v>209</v>
      </c>
      <c r="K90" s="234">
        <f>J90/F90</f>
        <v>0.99523809523809526</v>
      </c>
      <c r="L90" s="233">
        <f>VLOOKUP(C90,Inv.57335!C:E,3,0)</f>
        <v>209</v>
      </c>
      <c r="M90" s="235">
        <f>G90*L90</f>
        <v>438900000</v>
      </c>
    </row>
    <row r="91" spans="2:13" s="120" customFormat="1" ht="24">
      <c r="B91" s="129">
        <v>86</v>
      </c>
      <c r="C91" s="177" t="s">
        <v>184</v>
      </c>
      <c r="D91" s="130" t="s">
        <v>185</v>
      </c>
      <c r="E91" s="131" t="s">
        <v>321</v>
      </c>
      <c r="F91" s="132">
        <f>VLOOKUP(C91,PI.57321!B:D,3,0)</f>
        <v>33</v>
      </c>
      <c r="G91" s="133">
        <f>VLOOKUP(C91,PI.57321!B:G,6,0)</f>
        <v>3150000</v>
      </c>
      <c r="H91" s="134">
        <f t="shared" si="0"/>
        <v>103950000</v>
      </c>
      <c r="I91" s="127"/>
      <c r="J91" s="181">
        <f>VLOOKUP(C91,'MRS-1045-072'!L:M,2,0)</f>
        <v>33</v>
      </c>
      <c r="K91" s="135">
        <f>J91/F91</f>
        <v>1</v>
      </c>
      <c r="L91" s="181">
        <f>VLOOKUP(C91,Inv.57335!C:E,3,0)</f>
        <v>33</v>
      </c>
      <c r="M91" s="136">
        <f>G91*L91</f>
        <v>103950000</v>
      </c>
    </row>
    <row r="92" spans="2:13" s="120" customFormat="1" ht="24">
      <c r="B92" s="129">
        <v>87</v>
      </c>
      <c r="C92" s="177" t="s">
        <v>186</v>
      </c>
      <c r="D92" s="130" t="s">
        <v>51</v>
      </c>
      <c r="E92" s="131" t="s">
        <v>321</v>
      </c>
      <c r="F92" s="132">
        <f>VLOOKUP(C92,PI.57321!B:D,3,0)</f>
        <v>44</v>
      </c>
      <c r="G92" s="133">
        <f>VLOOKUP(C92,PI.57321!B:G,6,0)</f>
        <v>1050000</v>
      </c>
      <c r="H92" s="134">
        <f t="shared" si="0"/>
        <v>46200000</v>
      </c>
      <c r="I92" s="127"/>
      <c r="J92" s="233">
        <f>VLOOKUP(C92,'MRS-1045-072'!L:M,2,0)</f>
        <v>0</v>
      </c>
      <c r="K92" s="234">
        <f>J92/F92</f>
        <v>0</v>
      </c>
      <c r="L92" s="233">
        <f>VLOOKUP(C92,Inv.57335!C:E,3,0)</f>
        <v>0</v>
      </c>
      <c r="M92" s="235">
        <f>G92*L92</f>
        <v>0</v>
      </c>
    </row>
    <row r="93" spans="2:13" s="120" customFormat="1" ht="24">
      <c r="B93" s="129">
        <v>88</v>
      </c>
      <c r="C93" s="177" t="s">
        <v>187</v>
      </c>
      <c r="D93" s="130" t="s">
        <v>188</v>
      </c>
      <c r="E93" s="131" t="s">
        <v>321</v>
      </c>
      <c r="F93" s="132">
        <f>VLOOKUP(C93,PI.57321!B:D,3,0)</f>
        <v>1</v>
      </c>
      <c r="G93" s="133">
        <f>VLOOKUP(C93,PI.57321!B:G,6,0)</f>
        <v>13650000</v>
      </c>
      <c r="H93" s="134">
        <f t="shared" si="0"/>
        <v>13650000</v>
      </c>
      <c r="I93" s="127"/>
      <c r="J93" s="181">
        <f>VLOOKUP(C93,'MRS-1045-072'!L:M,2,0)</f>
        <v>1</v>
      </c>
      <c r="K93" s="135">
        <f>J93/F93</f>
        <v>1</v>
      </c>
      <c r="L93" s="181">
        <f>VLOOKUP(C93,Inv.57335!C:E,3,0)</f>
        <v>1</v>
      </c>
      <c r="M93" s="136">
        <f>G93*L93</f>
        <v>13650000</v>
      </c>
    </row>
    <row r="94" spans="2:13" s="120" customFormat="1" ht="24">
      <c r="B94" s="129">
        <v>89</v>
      </c>
      <c r="C94" s="177" t="s">
        <v>189</v>
      </c>
      <c r="D94" s="130" t="s">
        <v>512</v>
      </c>
      <c r="E94" s="131" t="s">
        <v>321</v>
      </c>
      <c r="F94" s="132">
        <f>VLOOKUP(C94,PI.57321!B:D,3,0)</f>
        <v>2</v>
      </c>
      <c r="G94" s="133">
        <f>VLOOKUP(C94,PI.57321!B:G,6,0)</f>
        <v>13650000</v>
      </c>
      <c r="H94" s="134">
        <f t="shared" si="0"/>
        <v>27300000</v>
      </c>
      <c r="I94" s="127"/>
      <c r="J94" s="181">
        <f>VLOOKUP(C94,'MRS-1045-072'!L:M,2,0)</f>
        <v>2</v>
      </c>
      <c r="K94" s="135">
        <f>J94/F94</f>
        <v>1</v>
      </c>
      <c r="L94" s="181">
        <f>VLOOKUP(C94,Inv.57335!C:E,3,0)</f>
        <v>2</v>
      </c>
      <c r="M94" s="136">
        <f>G94*L94</f>
        <v>27300000</v>
      </c>
    </row>
    <row r="95" spans="2:13" s="120" customFormat="1" ht="24">
      <c r="B95" s="129">
        <v>90</v>
      </c>
      <c r="C95" s="177" t="s">
        <v>191</v>
      </c>
      <c r="D95" s="130" t="s">
        <v>192</v>
      </c>
      <c r="E95" s="131" t="s">
        <v>321</v>
      </c>
      <c r="F95" s="132">
        <f>VLOOKUP(C95,PI.57321!B:D,3,0)</f>
        <v>2</v>
      </c>
      <c r="G95" s="133">
        <f>VLOOKUP(C95,PI.57321!B:G,6,0)</f>
        <v>139650000</v>
      </c>
      <c r="H95" s="134">
        <f t="shared" si="0"/>
        <v>279300000</v>
      </c>
      <c r="I95" s="127"/>
      <c r="J95" s="181">
        <f>VLOOKUP(C95,'MRS-1045-072'!L:M,2,0)</f>
        <v>2</v>
      </c>
      <c r="K95" s="135">
        <f>J95/F95</f>
        <v>1</v>
      </c>
      <c r="L95" s="181">
        <f>VLOOKUP(C95,Inv.57335!C:E,3,0)</f>
        <v>2</v>
      </c>
      <c r="M95" s="136">
        <f>G95*L95</f>
        <v>279300000</v>
      </c>
    </row>
    <row r="96" spans="2:13" s="120" customFormat="1" ht="24">
      <c r="B96" s="129">
        <v>91</v>
      </c>
      <c r="C96" s="177" t="s">
        <v>193</v>
      </c>
      <c r="D96" s="130" t="s">
        <v>513</v>
      </c>
      <c r="E96" s="131" t="s">
        <v>321</v>
      </c>
      <c r="F96" s="132">
        <f>VLOOKUP(C96,PI.57321!B:D,3,0)</f>
        <v>3</v>
      </c>
      <c r="G96" s="133">
        <f>VLOOKUP(C96,PI.57321!B:G,6,0)</f>
        <v>55650000</v>
      </c>
      <c r="H96" s="134">
        <f t="shared" si="0"/>
        <v>166950000</v>
      </c>
      <c r="I96" s="127"/>
      <c r="J96" s="233">
        <f>VLOOKUP(C96,'MRS-1045-072'!L:M,2,0)</f>
        <v>1</v>
      </c>
      <c r="K96" s="234">
        <f>J96/F96</f>
        <v>0.33333333333333331</v>
      </c>
      <c r="L96" s="233">
        <f>VLOOKUP(C96,Inv.57335!C:E,3,0)</f>
        <v>1</v>
      </c>
      <c r="M96" s="235">
        <f>G96*L96</f>
        <v>55650000</v>
      </c>
    </row>
    <row r="97" spans="2:13" s="120" customFormat="1" ht="24">
      <c r="B97" s="129">
        <v>92</v>
      </c>
      <c r="C97" s="177" t="s">
        <v>195</v>
      </c>
      <c r="D97" s="130" t="s">
        <v>196</v>
      </c>
      <c r="E97" s="131" t="s">
        <v>321</v>
      </c>
      <c r="F97" s="132">
        <f>VLOOKUP(C97,PI.57321!B:D,3,0)</f>
        <v>1</v>
      </c>
      <c r="G97" s="133">
        <f>VLOOKUP(C97,PI.57321!B:G,6,0)</f>
        <v>4200000</v>
      </c>
      <c r="H97" s="134">
        <f t="shared" si="0"/>
        <v>4200000</v>
      </c>
      <c r="I97" s="127"/>
      <c r="J97" s="181">
        <f>VLOOKUP(C97,'MRS-1045-072'!L:M,2,0)</f>
        <v>1</v>
      </c>
      <c r="K97" s="135">
        <f>J97/F97</f>
        <v>1</v>
      </c>
      <c r="L97" s="181">
        <f>VLOOKUP(C97,Inv.57335!C:E,3,0)</f>
        <v>1</v>
      </c>
      <c r="M97" s="136">
        <f>G97*L97</f>
        <v>4200000</v>
      </c>
    </row>
    <row r="98" spans="2:13" s="120" customFormat="1" ht="24">
      <c r="B98" s="129">
        <v>93</v>
      </c>
      <c r="C98" s="177" t="s">
        <v>197</v>
      </c>
      <c r="D98" s="130" t="s">
        <v>514</v>
      </c>
      <c r="E98" s="131" t="s">
        <v>321</v>
      </c>
      <c r="F98" s="132">
        <f>VLOOKUP(C98,PI.57321!B:D,3,0)</f>
        <v>2</v>
      </c>
      <c r="G98" s="133">
        <f>VLOOKUP(C98,PI.57321!B:G,6,0)</f>
        <v>21000000</v>
      </c>
      <c r="H98" s="134">
        <f t="shared" si="0"/>
        <v>42000000</v>
      </c>
      <c r="I98" s="127"/>
      <c r="J98" s="181">
        <f>VLOOKUP(C98,'MRS-1045-072'!L:M,2,0)</f>
        <v>2</v>
      </c>
      <c r="K98" s="135">
        <f>J98/F98</f>
        <v>1</v>
      </c>
      <c r="L98" s="181">
        <f>VLOOKUP(C98,Inv.57335!C:E,3,0)</f>
        <v>2</v>
      </c>
      <c r="M98" s="136">
        <f>G98*L98</f>
        <v>42000000</v>
      </c>
    </row>
    <row r="99" spans="2:13" s="120" customFormat="1" ht="24">
      <c r="B99" s="129">
        <v>94</v>
      </c>
      <c r="C99" s="177" t="s">
        <v>199</v>
      </c>
      <c r="D99" s="130" t="s">
        <v>515</v>
      </c>
      <c r="E99" s="131" t="s">
        <v>321</v>
      </c>
      <c r="F99" s="132">
        <f>VLOOKUP(C99,PI.57321!B:D,3,0)</f>
        <v>1</v>
      </c>
      <c r="G99" s="133">
        <f>VLOOKUP(C99,PI.57321!B:G,6,0)</f>
        <v>1050000</v>
      </c>
      <c r="H99" s="134">
        <f t="shared" si="0"/>
        <v>1050000</v>
      </c>
      <c r="I99" s="127"/>
      <c r="J99" s="181">
        <f>VLOOKUP(C99,'MRS-1045-072'!L:M,2,0)</f>
        <v>1</v>
      </c>
      <c r="K99" s="135">
        <f>J99/F99</f>
        <v>1</v>
      </c>
      <c r="L99" s="181">
        <f>VLOOKUP(C99,Inv.57335!C:E,3,0)</f>
        <v>1</v>
      </c>
      <c r="M99" s="136">
        <f>G99*L99</f>
        <v>1050000</v>
      </c>
    </row>
    <row r="100" spans="2:13" s="120" customFormat="1" ht="24">
      <c r="B100" s="129">
        <v>95</v>
      </c>
      <c r="C100" s="177" t="s">
        <v>201</v>
      </c>
      <c r="D100" s="130" t="s">
        <v>202</v>
      </c>
      <c r="E100" s="131" t="s">
        <v>321</v>
      </c>
      <c r="F100" s="132">
        <f>VLOOKUP(C100,PI.57321!B:D,3,0)</f>
        <v>1</v>
      </c>
      <c r="G100" s="133">
        <f>VLOOKUP(C100,PI.57321!B:G,6,0)</f>
        <v>19950000</v>
      </c>
      <c r="H100" s="134">
        <f t="shared" si="0"/>
        <v>19950000</v>
      </c>
      <c r="I100" s="127"/>
      <c r="J100" s="181">
        <f>VLOOKUP(C100,'MRS-1045-077'!L:M,2,0)</f>
        <v>1</v>
      </c>
      <c r="K100" s="135">
        <f>J100/F100</f>
        <v>1</v>
      </c>
      <c r="L100" s="181">
        <f>VLOOKUP(C100,Inv.57335!C:E,3,0)</f>
        <v>1</v>
      </c>
      <c r="M100" s="136">
        <f>G100*L100</f>
        <v>19950000</v>
      </c>
    </row>
    <row r="101" spans="2:13" s="120" customFormat="1" ht="24">
      <c r="B101" s="129">
        <v>96</v>
      </c>
      <c r="C101" s="177" t="s">
        <v>203</v>
      </c>
      <c r="D101" s="130" t="s">
        <v>516</v>
      </c>
      <c r="E101" s="131" t="s">
        <v>321</v>
      </c>
      <c r="F101" s="132">
        <f>VLOOKUP(C101,PI.57321!B:D,3,0)</f>
        <v>2</v>
      </c>
      <c r="G101" s="133">
        <f>VLOOKUP(C101,PI.57321!B:G,6,0)</f>
        <v>5250000</v>
      </c>
      <c r="H101" s="134">
        <f t="shared" si="0"/>
        <v>10500000</v>
      </c>
      <c r="I101" s="127"/>
      <c r="J101" s="181">
        <f>VLOOKUP(C101,'MRS-1045-072'!L:M,2,0)</f>
        <v>2</v>
      </c>
      <c r="K101" s="135">
        <f>J101/F101</f>
        <v>1</v>
      </c>
      <c r="L101" s="181">
        <f>VLOOKUP(C101,Inv.57335!C:E,3,0)</f>
        <v>2</v>
      </c>
      <c r="M101" s="136">
        <f>G101*L101</f>
        <v>10500000</v>
      </c>
    </row>
    <row r="102" spans="2:13" s="120" customFormat="1" ht="24">
      <c r="B102" s="129">
        <v>97</v>
      </c>
      <c r="C102" s="177" t="s">
        <v>205</v>
      </c>
      <c r="D102" s="130" t="s">
        <v>517</v>
      </c>
      <c r="E102" s="131" t="s">
        <v>321</v>
      </c>
      <c r="F102" s="132">
        <f>VLOOKUP(C102,PI.57321!B:D,3,0)</f>
        <v>2</v>
      </c>
      <c r="G102" s="133">
        <f>VLOOKUP(C102,PI.57321!B:G,6,0)</f>
        <v>6300000</v>
      </c>
      <c r="H102" s="134">
        <f t="shared" si="0"/>
        <v>12600000</v>
      </c>
      <c r="I102" s="127"/>
      <c r="J102" s="181">
        <f>VLOOKUP(C102,'MRS-1045-072'!L:M,2,0)</f>
        <v>2</v>
      </c>
      <c r="K102" s="135">
        <f>J102/F102</f>
        <v>1</v>
      </c>
      <c r="L102" s="181">
        <f>VLOOKUP(C102,Inv.57335!C:E,3,0)</f>
        <v>2</v>
      </c>
      <c r="M102" s="136">
        <f>G102*L102</f>
        <v>12600000</v>
      </c>
    </row>
    <row r="103" spans="2:13" s="120" customFormat="1" ht="24">
      <c r="B103" s="129">
        <v>98</v>
      </c>
      <c r="C103" s="177" t="s">
        <v>207</v>
      </c>
      <c r="D103" s="130" t="s">
        <v>518</v>
      </c>
      <c r="E103" s="131" t="s">
        <v>321</v>
      </c>
      <c r="F103" s="132">
        <f>VLOOKUP(C103,PI.57321!B:D,3,0)</f>
        <v>2</v>
      </c>
      <c r="G103" s="133">
        <f>VLOOKUP(C103,PI.57321!B:G,6,0)</f>
        <v>7350000</v>
      </c>
      <c r="H103" s="134">
        <f t="shared" si="0"/>
        <v>14700000</v>
      </c>
      <c r="I103" s="127"/>
      <c r="J103" s="181">
        <f>VLOOKUP(C103,'MRS-1045-072'!L:M,2,0)</f>
        <v>2</v>
      </c>
      <c r="K103" s="135">
        <f>J103/F103</f>
        <v>1</v>
      </c>
      <c r="L103" s="181">
        <f>VLOOKUP(C103,Inv.57335!C:E,3,0)</f>
        <v>2</v>
      </c>
      <c r="M103" s="136">
        <f>G103*L103</f>
        <v>14700000</v>
      </c>
    </row>
    <row r="104" spans="2:13" s="120" customFormat="1" ht="24">
      <c r="B104" s="129">
        <v>99</v>
      </c>
      <c r="C104" s="177" t="s">
        <v>209</v>
      </c>
      <c r="D104" s="130" t="s">
        <v>519</v>
      </c>
      <c r="E104" s="131" t="s">
        <v>321</v>
      </c>
      <c r="F104" s="132">
        <f>VLOOKUP(C104,PI.57321!B:D,3,0)</f>
        <v>1</v>
      </c>
      <c r="G104" s="133">
        <f>VLOOKUP(C104,PI.57321!B:G,6,0)</f>
        <v>70350000</v>
      </c>
      <c r="H104" s="134">
        <f t="shared" si="0"/>
        <v>70350000</v>
      </c>
      <c r="I104" s="127"/>
      <c r="J104" s="181">
        <f>VLOOKUP(C104,'MRS-1045-072'!L:M,2,0)</f>
        <v>1</v>
      </c>
      <c r="K104" s="135">
        <f>J104/F104</f>
        <v>1</v>
      </c>
      <c r="L104" s="181">
        <f>VLOOKUP(C104,Inv.57335!C:E,3,0)</f>
        <v>1</v>
      </c>
      <c r="M104" s="136">
        <f>G104*L104</f>
        <v>70350000</v>
      </c>
    </row>
    <row r="105" spans="2:13" s="120" customFormat="1" ht="24">
      <c r="B105" s="129">
        <v>100</v>
      </c>
      <c r="C105" s="177" t="s">
        <v>211</v>
      </c>
      <c r="D105" s="130" t="s">
        <v>520</v>
      </c>
      <c r="E105" s="131" t="s">
        <v>321</v>
      </c>
      <c r="F105" s="132">
        <f>VLOOKUP(C105,PI.57321!B:D,3,0)</f>
        <v>3</v>
      </c>
      <c r="G105" s="133">
        <f>VLOOKUP(C105,PI.57321!B:G,6,0)</f>
        <v>118650000</v>
      </c>
      <c r="H105" s="134">
        <f t="shared" si="0"/>
        <v>355950000</v>
      </c>
      <c r="I105" s="127"/>
      <c r="J105" s="181">
        <f>VLOOKUP(C105,'MRS-1045-072'!L:M,2,0)</f>
        <v>3</v>
      </c>
      <c r="K105" s="135">
        <f>J105/F105</f>
        <v>1</v>
      </c>
      <c r="L105" s="181">
        <f>VLOOKUP(C105,Inv.57335!C:E,3,0)</f>
        <v>3</v>
      </c>
      <c r="M105" s="136">
        <f>G105*L105</f>
        <v>355950000</v>
      </c>
    </row>
    <row r="106" spans="2:13" s="120" customFormat="1" ht="24">
      <c r="B106" s="129">
        <v>101</v>
      </c>
      <c r="C106" s="177" t="s">
        <v>213</v>
      </c>
      <c r="D106" s="130" t="s">
        <v>521</v>
      </c>
      <c r="E106" s="131" t="s">
        <v>321</v>
      </c>
      <c r="F106" s="132">
        <f>VLOOKUP(C106,PI.57321!B:D,3,0)</f>
        <v>2</v>
      </c>
      <c r="G106" s="133">
        <f>VLOOKUP(C106,PI.57321!B:G,6,0)</f>
        <v>10500000</v>
      </c>
      <c r="H106" s="134">
        <f t="shared" si="0"/>
        <v>21000000</v>
      </c>
      <c r="I106" s="127"/>
      <c r="J106" s="181">
        <f>VLOOKUP(C106,'MRS-1045-072'!L:M,2,0)</f>
        <v>2</v>
      </c>
      <c r="K106" s="135">
        <f>J106/F106</f>
        <v>1</v>
      </c>
      <c r="L106" s="181">
        <f>VLOOKUP(C106,Inv.57335!C:E,3,0)</f>
        <v>2</v>
      </c>
      <c r="M106" s="136">
        <f>G106*L106</f>
        <v>21000000</v>
      </c>
    </row>
    <row r="107" spans="2:13" s="120" customFormat="1" ht="24">
      <c r="B107" s="129">
        <v>102</v>
      </c>
      <c r="C107" s="177" t="s">
        <v>215</v>
      </c>
      <c r="D107" s="130" t="s">
        <v>522</v>
      </c>
      <c r="E107" s="131" t="s">
        <v>321</v>
      </c>
      <c r="F107" s="132">
        <f>VLOOKUP(C107,PI.57321!B:D,3,0)</f>
        <v>3</v>
      </c>
      <c r="G107" s="133">
        <f>VLOOKUP(C107,PI.57321!B:G,6,0)</f>
        <v>11550000</v>
      </c>
      <c r="H107" s="134">
        <f t="shared" si="0"/>
        <v>34650000</v>
      </c>
      <c r="I107" s="127"/>
      <c r="J107" s="181">
        <f>VLOOKUP(C107,'MRS-1045-072'!L:M,2,0)</f>
        <v>3</v>
      </c>
      <c r="K107" s="135">
        <f>J107/F107</f>
        <v>1</v>
      </c>
      <c r="L107" s="181">
        <f>VLOOKUP(C107,Inv.57335!C:E,3,0)</f>
        <v>3</v>
      </c>
      <c r="M107" s="136">
        <f>G107*L107</f>
        <v>34650000</v>
      </c>
    </row>
    <row r="108" spans="2:13" s="120" customFormat="1" ht="24">
      <c r="B108" s="129">
        <v>103</v>
      </c>
      <c r="C108" s="177" t="s">
        <v>217</v>
      </c>
      <c r="D108" s="130" t="s">
        <v>218</v>
      </c>
      <c r="E108" s="131" t="s">
        <v>321</v>
      </c>
      <c r="F108" s="132">
        <f>VLOOKUP(C108,PI.57321!B:D,3,0)</f>
        <v>4</v>
      </c>
      <c r="G108" s="133">
        <f>VLOOKUP(C108,PI.57321!B:G,6,0)</f>
        <v>4200000</v>
      </c>
      <c r="H108" s="134">
        <f t="shared" si="0"/>
        <v>16800000</v>
      </c>
      <c r="I108" s="127"/>
      <c r="J108" s="181">
        <f>VLOOKUP(C108,'MRS-1045-077'!L:M,2,0)</f>
        <v>4</v>
      </c>
      <c r="K108" s="135">
        <f>J108/F108</f>
        <v>1</v>
      </c>
      <c r="L108" s="181">
        <f>VLOOKUP(C108,Inv.57335!C:E,3,0)</f>
        <v>4</v>
      </c>
      <c r="M108" s="136">
        <f>G108*L108</f>
        <v>16800000</v>
      </c>
    </row>
    <row r="109" spans="2:13" s="120" customFormat="1" ht="24">
      <c r="B109" s="129">
        <v>104</v>
      </c>
      <c r="C109" s="177" t="s">
        <v>219</v>
      </c>
      <c r="D109" s="130" t="s">
        <v>523</v>
      </c>
      <c r="E109" s="131" t="s">
        <v>321</v>
      </c>
      <c r="F109" s="132">
        <f>VLOOKUP(C109,PI.57321!B:D,3,0)</f>
        <v>13</v>
      </c>
      <c r="G109" s="133">
        <f>VLOOKUP(C109,PI.57321!B:G,6,0)</f>
        <v>9450000</v>
      </c>
      <c r="H109" s="134">
        <f t="shared" si="0"/>
        <v>122850000</v>
      </c>
      <c r="I109" s="127"/>
      <c r="J109" s="233">
        <f>VLOOKUP(C109,'MRS-1045-072'!L:M,2,0)</f>
        <v>12</v>
      </c>
      <c r="K109" s="234">
        <f>J109/F109</f>
        <v>0.92307692307692313</v>
      </c>
      <c r="L109" s="233">
        <f>VLOOKUP(C109,Inv.57335!C:E,3,0)</f>
        <v>12</v>
      </c>
      <c r="M109" s="235">
        <f>G109*L109</f>
        <v>113400000</v>
      </c>
    </row>
    <row r="110" spans="2:13" s="120" customFormat="1" ht="24">
      <c r="B110" s="129">
        <v>105</v>
      </c>
      <c r="C110" s="177" t="s">
        <v>221</v>
      </c>
      <c r="D110" s="130" t="s">
        <v>222</v>
      </c>
      <c r="E110" s="131" t="s">
        <v>321</v>
      </c>
      <c r="F110" s="132">
        <f>VLOOKUP(C110,PI.57321!B:D,3,0)</f>
        <v>1</v>
      </c>
      <c r="G110" s="133">
        <f>VLOOKUP(C110,PI.57321!B:G,6,0)</f>
        <v>4200000</v>
      </c>
      <c r="H110" s="134">
        <f t="shared" si="0"/>
        <v>4200000</v>
      </c>
      <c r="I110" s="127"/>
      <c r="J110" s="181">
        <f>VLOOKUP(C110,'MRS-1045-077'!L:M,2,0)</f>
        <v>1</v>
      </c>
      <c r="K110" s="135">
        <f>J110/F110</f>
        <v>1</v>
      </c>
      <c r="L110" s="181">
        <f>VLOOKUP(C110,Inv.57335!C:E,3,0)</f>
        <v>1</v>
      </c>
      <c r="M110" s="136">
        <f>G110*L110</f>
        <v>4200000</v>
      </c>
    </row>
    <row r="111" spans="2:13" s="120" customFormat="1" ht="24">
      <c r="B111" s="129">
        <v>106</v>
      </c>
      <c r="C111" s="177" t="s">
        <v>223</v>
      </c>
      <c r="D111" s="130" t="s">
        <v>224</v>
      </c>
      <c r="E111" s="131" t="s">
        <v>321</v>
      </c>
      <c r="F111" s="132">
        <f>VLOOKUP(C111,PI.57321!B:D,3,0)</f>
        <v>8</v>
      </c>
      <c r="G111" s="133">
        <f>VLOOKUP(C111,PI.57321!B:G,6,0)</f>
        <v>3150000</v>
      </c>
      <c r="H111" s="134">
        <f t="shared" si="0"/>
        <v>25200000</v>
      </c>
      <c r="I111" s="127"/>
      <c r="J111" s="181">
        <f>VLOOKUP(C111,'MRS-1045-077'!L:M,2,0)</f>
        <v>8</v>
      </c>
      <c r="K111" s="135">
        <f>J111/F111</f>
        <v>1</v>
      </c>
      <c r="L111" s="181">
        <f>VLOOKUP(C111,Inv.57335!C:E,3,0)</f>
        <v>8</v>
      </c>
      <c r="M111" s="136">
        <f>G111*L111</f>
        <v>25200000</v>
      </c>
    </row>
    <row r="112" spans="2:13" s="120" customFormat="1" ht="24">
      <c r="B112" s="129">
        <v>107</v>
      </c>
      <c r="C112" s="177" t="s">
        <v>225</v>
      </c>
      <c r="D112" s="130" t="s">
        <v>524</v>
      </c>
      <c r="E112" s="131" t="s">
        <v>321</v>
      </c>
      <c r="F112" s="132">
        <f>VLOOKUP(C112,PI.57321!B:D,3,0)</f>
        <v>15</v>
      </c>
      <c r="G112" s="133">
        <f>VLOOKUP(C112,PI.57321!B:G,6,0)</f>
        <v>9450000</v>
      </c>
      <c r="H112" s="134">
        <f t="shared" si="0"/>
        <v>141750000</v>
      </c>
      <c r="I112" s="127"/>
      <c r="J112" s="233">
        <f>VLOOKUP(C112,'MRS-1045-072'!L:M,2,0)</f>
        <v>14</v>
      </c>
      <c r="K112" s="234">
        <f>J112/F112</f>
        <v>0.93333333333333335</v>
      </c>
      <c r="L112" s="233">
        <f>VLOOKUP(C112,Inv.57335!C:E,3,0)</f>
        <v>14</v>
      </c>
      <c r="M112" s="235">
        <f>G112*L112</f>
        <v>132300000</v>
      </c>
    </row>
    <row r="113" spans="2:13" s="120" customFormat="1" ht="24">
      <c r="B113" s="129">
        <v>108</v>
      </c>
      <c r="C113" s="177" t="s">
        <v>227</v>
      </c>
      <c r="D113" s="130" t="s">
        <v>516</v>
      </c>
      <c r="E113" s="131" t="s">
        <v>321</v>
      </c>
      <c r="F113" s="132">
        <f>VLOOKUP(C113,PI.57321!B:D,3,0)</f>
        <v>1</v>
      </c>
      <c r="G113" s="133">
        <f>VLOOKUP(C113,PI.57321!B:G,6,0)</f>
        <v>5250000</v>
      </c>
      <c r="H113" s="134">
        <f t="shared" si="0"/>
        <v>5250000</v>
      </c>
      <c r="I113" s="127"/>
      <c r="J113" s="181">
        <f>VLOOKUP(C113,'MRS-1045-072'!L:M,2,0)</f>
        <v>1</v>
      </c>
      <c r="K113" s="135">
        <f>J113/F113</f>
        <v>1</v>
      </c>
      <c r="L113" s="181">
        <f>VLOOKUP(C113,Inv.57335!C:E,3,0)</f>
        <v>1</v>
      </c>
      <c r="M113" s="136">
        <f>G113*L113</f>
        <v>5250000</v>
      </c>
    </row>
    <row r="114" spans="2:13" s="120" customFormat="1" ht="24">
      <c r="B114" s="129">
        <v>109</v>
      </c>
      <c r="C114" s="177" t="s">
        <v>228</v>
      </c>
      <c r="D114" s="130" t="s">
        <v>525</v>
      </c>
      <c r="E114" s="131" t="s">
        <v>321</v>
      </c>
      <c r="F114" s="132">
        <f>VLOOKUP(C114,PI.57321!B:D,3,0)</f>
        <v>4</v>
      </c>
      <c r="G114" s="133">
        <f>VLOOKUP(C114,PI.57321!B:G,6,0)</f>
        <v>2100000</v>
      </c>
      <c r="H114" s="134">
        <f t="shared" si="0"/>
        <v>8400000</v>
      </c>
      <c r="I114" s="127"/>
      <c r="J114" s="181">
        <f>VLOOKUP(C114,'MRS-1045-072'!L:M,2,0)</f>
        <v>4</v>
      </c>
      <c r="K114" s="135">
        <f>J114/F114</f>
        <v>1</v>
      </c>
      <c r="L114" s="181">
        <f>VLOOKUP(C114,Inv.57335!C:E,3,0)</f>
        <v>4</v>
      </c>
      <c r="M114" s="136">
        <f>G114*L114</f>
        <v>8400000</v>
      </c>
    </row>
    <row r="115" spans="2:13" s="120" customFormat="1" ht="24">
      <c r="B115" s="129">
        <v>110</v>
      </c>
      <c r="C115" s="177" t="s">
        <v>230</v>
      </c>
      <c r="D115" s="130" t="s">
        <v>224</v>
      </c>
      <c r="E115" s="131" t="s">
        <v>321</v>
      </c>
      <c r="F115" s="132">
        <f>VLOOKUP(C115,PI.57321!B:D,3,0)</f>
        <v>6</v>
      </c>
      <c r="G115" s="133">
        <f>VLOOKUP(C115,PI.57321!B:G,6,0)</f>
        <v>1050000</v>
      </c>
      <c r="H115" s="134">
        <f t="shared" si="0"/>
        <v>6300000</v>
      </c>
      <c r="I115" s="127"/>
      <c r="J115" s="181">
        <f>VLOOKUP(C115,'MRS-1045-077'!L:M,2,0)</f>
        <v>6</v>
      </c>
      <c r="K115" s="135">
        <f>J115/F115</f>
        <v>1</v>
      </c>
      <c r="L115" s="181">
        <f>VLOOKUP(C115,Inv.57335!C:E,3,0)</f>
        <v>6</v>
      </c>
      <c r="M115" s="136">
        <f>G115*L115</f>
        <v>6300000</v>
      </c>
    </row>
    <row r="116" spans="2:13" s="120" customFormat="1" ht="24">
      <c r="B116" s="129">
        <v>111</v>
      </c>
      <c r="C116" s="177" t="s">
        <v>231</v>
      </c>
      <c r="D116" s="130" t="s">
        <v>526</v>
      </c>
      <c r="E116" s="131" t="s">
        <v>321</v>
      </c>
      <c r="F116" s="132">
        <f>VLOOKUP(C116,PI.57321!B:D,3,0)</f>
        <v>1</v>
      </c>
      <c r="G116" s="133">
        <f>VLOOKUP(C116,PI.57321!B:G,6,0)</f>
        <v>5250000</v>
      </c>
      <c r="H116" s="134">
        <f t="shared" si="0"/>
        <v>5250000</v>
      </c>
      <c r="I116" s="127"/>
      <c r="J116" s="181">
        <f>VLOOKUP(C116,'MRS-1045-072'!L:M,2,0)</f>
        <v>1</v>
      </c>
      <c r="K116" s="135">
        <f>J116/F116</f>
        <v>1</v>
      </c>
      <c r="L116" s="181">
        <f>VLOOKUP(C116,Inv.57335!C:E,3,0)</f>
        <v>1</v>
      </c>
      <c r="M116" s="136">
        <f>G116*L116</f>
        <v>5250000</v>
      </c>
    </row>
    <row r="117" spans="2:13" s="120" customFormat="1" ht="24">
      <c r="B117" s="129">
        <v>112</v>
      </c>
      <c r="C117" s="177" t="s">
        <v>233</v>
      </c>
      <c r="D117" s="130" t="s">
        <v>527</v>
      </c>
      <c r="E117" s="131" t="s">
        <v>321</v>
      </c>
      <c r="F117" s="132">
        <f>VLOOKUP(C117,PI.57321!B:D,3,0)</f>
        <v>1</v>
      </c>
      <c r="G117" s="133">
        <f>VLOOKUP(C117,PI.57321!B:G,6,0)</f>
        <v>5250000</v>
      </c>
      <c r="H117" s="134">
        <f t="shared" si="0"/>
        <v>5250000</v>
      </c>
      <c r="I117" s="127"/>
      <c r="J117" s="181">
        <f>VLOOKUP(C117,'MRS-1045-072'!L:M,2,0)</f>
        <v>1</v>
      </c>
      <c r="K117" s="135">
        <f>J117/F117</f>
        <v>1</v>
      </c>
      <c r="L117" s="181">
        <f>VLOOKUP(C117,Inv.57335!C:E,3,0)</f>
        <v>1</v>
      </c>
      <c r="M117" s="136">
        <f>G117*L117</f>
        <v>5250000</v>
      </c>
    </row>
    <row r="118" spans="2:13" s="120" customFormat="1" ht="24">
      <c r="B118" s="129">
        <v>113</v>
      </c>
      <c r="C118" s="177" t="s">
        <v>235</v>
      </c>
      <c r="D118" s="130" t="s">
        <v>528</v>
      </c>
      <c r="E118" s="131" t="s">
        <v>321</v>
      </c>
      <c r="F118" s="132">
        <f>VLOOKUP(C118,PI.57321!B:D,3,0)</f>
        <v>5</v>
      </c>
      <c r="G118" s="133">
        <f>VLOOKUP(C118,PI.57321!B:G,6,0)</f>
        <v>10500000</v>
      </c>
      <c r="H118" s="134">
        <f t="shared" si="0"/>
        <v>52500000</v>
      </c>
      <c r="I118" s="127"/>
      <c r="J118" s="181">
        <f>VLOOKUP(C118,'MRS-1045-072'!L:M,2,0)</f>
        <v>5</v>
      </c>
      <c r="K118" s="135">
        <f>J118/F118</f>
        <v>1</v>
      </c>
      <c r="L118" s="181">
        <f>VLOOKUP(C118,Inv.57335!C:E,3,0)</f>
        <v>5</v>
      </c>
      <c r="M118" s="136">
        <f>G118*L118</f>
        <v>52500000</v>
      </c>
    </row>
    <row r="119" spans="2:13" s="120" customFormat="1" ht="24">
      <c r="B119" s="129">
        <v>114</v>
      </c>
      <c r="C119" s="177" t="s">
        <v>237</v>
      </c>
      <c r="D119" s="130" t="s">
        <v>238</v>
      </c>
      <c r="E119" s="131" t="s">
        <v>321</v>
      </c>
      <c r="F119" s="132">
        <f>VLOOKUP(C119,PI.57321!B:D,3,0)</f>
        <v>1</v>
      </c>
      <c r="G119" s="133">
        <f>VLOOKUP(C119,PI.57321!B:G,6,0)</f>
        <v>5250000</v>
      </c>
      <c r="H119" s="134">
        <f t="shared" si="0"/>
        <v>5250000</v>
      </c>
      <c r="I119" s="127"/>
      <c r="J119" s="181">
        <f>VLOOKUP(C119,'MRS-1045-077'!L:M,2,0)</f>
        <v>1</v>
      </c>
      <c r="K119" s="135">
        <f>J119/F119</f>
        <v>1</v>
      </c>
      <c r="L119" s="181">
        <f>VLOOKUP(C119,Inv.57335!C:E,3,0)</f>
        <v>1</v>
      </c>
      <c r="M119" s="136">
        <f>G119*L119</f>
        <v>5250000</v>
      </c>
    </row>
    <row r="120" spans="2:13" s="120" customFormat="1" ht="24">
      <c r="B120" s="129">
        <v>115</v>
      </c>
      <c r="C120" s="177" t="s">
        <v>239</v>
      </c>
      <c r="D120" s="130" t="s">
        <v>529</v>
      </c>
      <c r="E120" s="131" t="s">
        <v>321</v>
      </c>
      <c r="F120" s="132">
        <f>VLOOKUP(C120,PI.57321!B:D,3,0)</f>
        <v>16</v>
      </c>
      <c r="G120" s="133">
        <f>VLOOKUP(C120,PI.57321!B:G,6,0)</f>
        <v>10500000</v>
      </c>
      <c r="H120" s="134">
        <f t="shared" si="0"/>
        <v>168000000</v>
      </c>
      <c r="I120" s="127"/>
      <c r="J120" s="181">
        <f>VLOOKUP(C120,'MRS-1045-072'!L:M,2,0)</f>
        <v>16</v>
      </c>
      <c r="K120" s="135">
        <f>J120/F120</f>
        <v>1</v>
      </c>
      <c r="L120" s="181">
        <f>VLOOKUP(C120,Inv.57335!C:E,3,0)</f>
        <v>16</v>
      </c>
      <c r="M120" s="136">
        <f>G120*L120</f>
        <v>168000000</v>
      </c>
    </row>
    <row r="121" spans="2:13" s="120" customFormat="1" ht="24">
      <c r="B121" s="129">
        <v>116</v>
      </c>
      <c r="C121" s="177" t="s">
        <v>241</v>
      </c>
      <c r="D121" s="130" t="s">
        <v>530</v>
      </c>
      <c r="E121" s="131" t="s">
        <v>321</v>
      </c>
      <c r="F121" s="132">
        <f>VLOOKUP(C121,PI.57321!B:D,3,0)</f>
        <v>2</v>
      </c>
      <c r="G121" s="133">
        <f>VLOOKUP(C121,PI.57321!B:G,6,0)</f>
        <v>55650000</v>
      </c>
      <c r="H121" s="134">
        <f t="shared" si="0"/>
        <v>111300000</v>
      </c>
      <c r="I121" s="127"/>
      <c r="J121" s="233">
        <f>VLOOKUP(C121,'MRS-1045-072'!L:M,2,0)</f>
        <v>1</v>
      </c>
      <c r="K121" s="234">
        <f>J121/F121</f>
        <v>0.5</v>
      </c>
      <c r="L121" s="233">
        <f>VLOOKUP(C121,Inv.57335!C:E,3,0)</f>
        <v>1</v>
      </c>
      <c r="M121" s="235">
        <f>G121*L121</f>
        <v>55650000</v>
      </c>
    </row>
    <row r="122" spans="2:13" s="120" customFormat="1" ht="24">
      <c r="B122" s="129">
        <v>117</v>
      </c>
      <c r="C122" s="177" t="s">
        <v>243</v>
      </c>
      <c r="D122" s="130" t="s">
        <v>531</v>
      </c>
      <c r="E122" s="131" t="s">
        <v>321</v>
      </c>
      <c r="F122" s="132">
        <f>VLOOKUP(C122,PI.57321!B:D,3,0)</f>
        <v>4</v>
      </c>
      <c r="G122" s="133">
        <f>VLOOKUP(C122,PI.57321!B:G,6,0)</f>
        <v>91350000</v>
      </c>
      <c r="H122" s="134">
        <f t="shared" si="0"/>
        <v>365400000</v>
      </c>
      <c r="I122" s="127"/>
      <c r="J122" s="233">
        <f>VLOOKUP(C122,'MRS-1045-072'!L:M,2,0)</f>
        <v>0</v>
      </c>
      <c r="K122" s="234">
        <f>J122/F122</f>
        <v>0</v>
      </c>
      <c r="L122" s="233">
        <f>VLOOKUP(C122,Inv.57335!C:E,3,0)</f>
        <v>0</v>
      </c>
      <c r="M122" s="235">
        <f>G122*L122</f>
        <v>0</v>
      </c>
    </row>
    <row r="123" spans="2:13" s="120" customFormat="1" ht="24">
      <c r="B123" s="129">
        <v>118</v>
      </c>
      <c r="C123" s="177" t="s">
        <v>245</v>
      </c>
      <c r="D123" s="130" t="s">
        <v>532</v>
      </c>
      <c r="E123" s="131" t="s">
        <v>321</v>
      </c>
      <c r="F123" s="132">
        <f>VLOOKUP(C123,PI.57321!B:D,3,0)</f>
        <v>10</v>
      </c>
      <c r="G123" s="133">
        <f>VLOOKUP(C123,PI.57321!B:G,6,0)</f>
        <v>16800000</v>
      </c>
      <c r="H123" s="134">
        <f t="shared" si="0"/>
        <v>168000000</v>
      </c>
      <c r="I123" s="127"/>
      <c r="J123" s="181">
        <f>VLOOKUP(C123,'MRS-1045-072'!L:M,2,0)</f>
        <v>10</v>
      </c>
      <c r="K123" s="135">
        <f>J123/F123</f>
        <v>1</v>
      </c>
      <c r="L123" s="181">
        <f>VLOOKUP(C123,Inv.57335!C:E,3,0)</f>
        <v>10</v>
      </c>
      <c r="M123" s="136">
        <f>G123*L123</f>
        <v>168000000</v>
      </c>
    </row>
    <row r="124" spans="2:13" s="120" customFormat="1" ht="24">
      <c r="B124" s="129">
        <v>119</v>
      </c>
      <c r="C124" s="177" t="s">
        <v>247</v>
      </c>
      <c r="D124" s="130" t="s">
        <v>248</v>
      </c>
      <c r="E124" s="131" t="s">
        <v>321</v>
      </c>
      <c r="F124" s="132">
        <f>VLOOKUP(C124,PI.57321!B:D,3,0)</f>
        <v>7</v>
      </c>
      <c r="G124" s="133">
        <f>VLOOKUP(C124,PI.57321!B:G,6,0)</f>
        <v>5250000</v>
      </c>
      <c r="H124" s="134">
        <f t="shared" si="0"/>
        <v>36750000</v>
      </c>
      <c r="I124" s="127"/>
      <c r="J124" s="181">
        <f>VLOOKUP(C124,'MRS-1045-077'!L:M,2,0)</f>
        <v>7</v>
      </c>
      <c r="K124" s="135">
        <f>J124/F124</f>
        <v>1</v>
      </c>
      <c r="L124" s="181">
        <f>VLOOKUP(C124,Inv.57335!C:E,3,0)</f>
        <v>7</v>
      </c>
      <c r="M124" s="136">
        <f>G124*L124</f>
        <v>36750000</v>
      </c>
    </row>
    <row r="125" spans="2:13" s="120" customFormat="1" ht="24">
      <c r="B125" s="129">
        <v>120</v>
      </c>
      <c r="C125" s="177" t="s">
        <v>249</v>
      </c>
      <c r="D125" s="130" t="s">
        <v>533</v>
      </c>
      <c r="E125" s="131" t="s">
        <v>321</v>
      </c>
      <c r="F125" s="132">
        <f>VLOOKUP(C125,PI.57321!B:D,3,0)</f>
        <v>2</v>
      </c>
      <c r="G125" s="133">
        <f>VLOOKUP(C125,PI.57321!B:G,6,0)</f>
        <v>13650000</v>
      </c>
      <c r="H125" s="134">
        <f t="shared" si="0"/>
        <v>27300000</v>
      </c>
      <c r="I125" s="127"/>
      <c r="J125" s="181">
        <f>VLOOKUP(C125,'MRS-1045-072'!L:M,2,0)</f>
        <v>2</v>
      </c>
      <c r="K125" s="135">
        <f>J125/F125</f>
        <v>1</v>
      </c>
      <c r="L125" s="181">
        <f>VLOOKUP(C125,Inv.57335!C:E,3,0)</f>
        <v>2</v>
      </c>
      <c r="M125" s="136">
        <f>G125*L125</f>
        <v>27300000</v>
      </c>
    </row>
    <row r="126" spans="2:13" s="120" customFormat="1" ht="24">
      <c r="B126" s="129">
        <v>121</v>
      </c>
      <c r="C126" s="177" t="s">
        <v>251</v>
      </c>
      <c r="D126" s="130" t="s">
        <v>252</v>
      </c>
      <c r="E126" s="131" t="s">
        <v>321</v>
      </c>
      <c r="F126" s="132">
        <f>VLOOKUP(C126,PI.57321!B:D,3,0)</f>
        <v>2</v>
      </c>
      <c r="G126" s="133">
        <f>VLOOKUP(C126,PI.57321!B:G,6,0)</f>
        <v>25200000</v>
      </c>
      <c r="H126" s="134">
        <f t="shared" si="0"/>
        <v>50400000</v>
      </c>
      <c r="I126" s="127"/>
      <c r="J126" s="181">
        <f>VLOOKUP(C126,'MRS-1045-077'!L:M,2,0)</f>
        <v>2</v>
      </c>
      <c r="K126" s="135">
        <f>J126/F126</f>
        <v>1</v>
      </c>
      <c r="L126" s="181">
        <f>VLOOKUP(C126,Inv.57335!C:E,3,0)</f>
        <v>2</v>
      </c>
      <c r="M126" s="136">
        <f>G126*L126</f>
        <v>50400000</v>
      </c>
    </row>
    <row r="127" spans="2:13" s="120" customFormat="1" ht="24">
      <c r="B127" s="129">
        <v>122</v>
      </c>
      <c r="C127" s="177" t="s">
        <v>253</v>
      </c>
      <c r="D127" s="130" t="s">
        <v>534</v>
      </c>
      <c r="E127" s="131" t="s">
        <v>321</v>
      </c>
      <c r="F127" s="132">
        <f>VLOOKUP(C127,PI.57321!B:D,3,0)</f>
        <v>1</v>
      </c>
      <c r="G127" s="133">
        <f>VLOOKUP(C127,PI.57321!B:G,6,0)</f>
        <v>126000000</v>
      </c>
      <c r="H127" s="134">
        <f t="shared" si="0"/>
        <v>126000000</v>
      </c>
      <c r="I127" s="127"/>
      <c r="J127" s="181">
        <f>VLOOKUP(C127,'MRS-1045-072'!L:M,2,0)</f>
        <v>1</v>
      </c>
      <c r="K127" s="135">
        <f>J127/F127</f>
        <v>1</v>
      </c>
      <c r="L127" s="181">
        <f>VLOOKUP(C127,Inv.57335!C:E,3,0)</f>
        <v>1</v>
      </c>
      <c r="M127" s="136">
        <f>G127*L127</f>
        <v>126000000</v>
      </c>
    </row>
    <row r="128" spans="2:13" s="120" customFormat="1" ht="24">
      <c r="B128" s="129">
        <v>123</v>
      </c>
      <c r="C128" s="177" t="s">
        <v>255</v>
      </c>
      <c r="D128" s="130" t="s">
        <v>256</v>
      </c>
      <c r="E128" s="131" t="s">
        <v>321</v>
      </c>
      <c r="F128" s="132">
        <f>VLOOKUP(C128,PI.57321!B:D,3,0)</f>
        <v>62</v>
      </c>
      <c r="G128" s="133">
        <f>VLOOKUP(C128,PI.57321!B:G,6,0)</f>
        <v>1050000</v>
      </c>
      <c r="H128" s="134">
        <f t="shared" si="0"/>
        <v>65100000</v>
      </c>
      <c r="I128" s="127"/>
      <c r="J128" s="181">
        <f>VLOOKUP(C128,'MRS-1045-077'!L:M,2,0)</f>
        <v>62</v>
      </c>
      <c r="K128" s="135">
        <f>J128/F128</f>
        <v>1</v>
      </c>
      <c r="L128" s="181">
        <f>VLOOKUP(C128,Inv.57335!C:E,3,0)</f>
        <v>62</v>
      </c>
      <c r="M128" s="136">
        <f>G128*L128</f>
        <v>65100000</v>
      </c>
    </row>
    <row r="129" spans="2:13" s="120" customFormat="1" ht="24">
      <c r="B129" s="129">
        <v>124</v>
      </c>
      <c r="C129" s="177" t="s">
        <v>257</v>
      </c>
      <c r="D129" s="130" t="s">
        <v>535</v>
      </c>
      <c r="E129" s="131" t="s">
        <v>321</v>
      </c>
      <c r="F129" s="132">
        <f>VLOOKUP(C129,PI.57321!B:D,3,0)</f>
        <v>2</v>
      </c>
      <c r="G129" s="133">
        <f>VLOOKUP(C129,PI.57321!B:G,6,0)</f>
        <v>5250000</v>
      </c>
      <c r="H129" s="134">
        <f t="shared" si="0"/>
        <v>10500000</v>
      </c>
      <c r="I129" s="127"/>
      <c r="J129" s="181">
        <f>VLOOKUP(C129,'MRS-1045-072'!L:M,2,0)</f>
        <v>2</v>
      </c>
      <c r="K129" s="135">
        <f>J129/F129</f>
        <v>1</v>
      </c>
      <c r="L129" s="181">
        <f>VLOOKUP(C129,Inv.57335!C:E,3,0)</f>
        <v>2</v>
      </c>
      <c r="M129" s="136">
        <f>G129*L129</f>
        <v>10500000</v>
      </c>
    </row>
    <row r="130" spans="2:13" s="120" customFormat="1" ht="24">
      <c r="B130" s="129">
        <v>125</v>
      </c>
      <c r="C130" s="177" t="s">
        <v>259</v>
      </c>
      <c r="D130" s="130" t="s">
        <v>224</v>
      </c>
      <c r="E130" s="131" t="s">
        <v>321</v>
      </c>
      <c r="F130" s="132">
        <f>VLOOKUP(C130,PI.57321!B:D,3,0)</f>
        <v>48</v>
      </c>
      <c r="G130" s="133">
        <f>VLOOKUP(C130,PI.57321!B:G,6,0)</f>
        <v>2100000</v>
      </c>
      <c r="H130" s="134">
        <f t="shared" si="0"/>
        <v>100800000</v>
      </c>
      <c r="I130" s="127"/>
      <c r="J130" s="181">
        <f>VLOOKUP(C130,'MRS-1045-077'!L:M,2,0)</f>
        <v>48</v>
      </c>
      <c r="K130" s="135">
        <f>J130/F130</f>
        <v>1</v>
      </c>
      <c r="L130" s="181">
        <f>VLOOKUP(C130,Inv.57335!C:E,3,0)</f>
        <v>48</v>
      </c>
      <c r="M130" s="136">
        <f>G130*L130</f>
        <v>100800000</v>
      </c>
    </row>
    <row r="131" spans="2:13" s="120" customFormat="1" ht="24">
      <c r="B131" s="129">
        <v>126</v>
      </c>
      <c r="C131" s="177" t="s">
        <v>260</v>
      </c>
      <c r="D131" s="130" t="s">
        <v>261</v>
      </c>
      <c r="E131" s="131" t="s">
        <v>321</v>
      </c>
      <c r="F131" s="132">
        <f>VLOOKUP(C131,PI.57321!B:D,3,0)</f>
        <v>7</v>
      </c>
      <c r="G131" s="133">
        <f>VLOOKUP(C131,PI.57321!B:G,6,0)</f>
        <v>5250000</v>
      </c>
      <c r="H131" s="134">
        <f t="shared" si="0"/>
        <v>36750000</v>
      </c>
      <c r="I131" s="127"/>
      <c r="J131" s="181">
        <f>VLOOKUP(C131,'MRS-1045-077'!L:M,2,0)</f>
        <v>7</v>
      </c>
      <c r="K131" s="135">
        <f>J131/F131</f>
        <v>1</v>
      </c>
      <c r="L131" s="181">
        <f>VLOOKUP(C131,Inv.57335!C:E,3,0)</f>
        <v>7</v>
      </c>
      <c r="M131" s="136">
        <f>G131*L131</f>
        <v>36750000</v>
      </c>
    </row>
    <row r="132" spans="2:13" s="120" customFormat="1" ht="24">
      <c r="B132" s="129">
        <v>127</v>
      </c>
      <c r="C132" s="177" t="s">
        <v>262</v>
      </c>
      <c r="D132" s="130" t="s">
        <v>536</v>
      </c>
      <c r="E132" s="131" t="s">
        <v>321</v>
      </c>
      <c r="F132" s="132">
        <f>VLOOKUP(C132,PI.57321!B:D,3,0)</f>
        <v>1</v>
      </c>
      <c r="G132" s="133">
        <f>VLOOKUP(C132,PI.57321!B:G,6,0)</f>
        <v>91350000</v>
      </c>
      <c r="H132" s="134">
        <f t="shared" si="0"/>
        <v>91350000</v>
      </c>
      <c r="I132" s="127"/>
      <c r="J132" s="181">
        <f>VLOOKUP(C132,'MRS-1045-072'!L:M,2,0)</f>
        <v>1</v>
      </c>
      <c r="K132" s="135">
        <f>J132/F132</f>
        <v>1</v>
      </c>
      <c r="L132" s="181">
        <f>VLOOKUP(C132,Inv.57335!C:E,3,0)</f>
        <v>1</v>
      </c>
      <c r="M132" s="136">
        <f>G132*L132</f>
        <v>91350000</v>
      </c>
    </row>
    <row r="133" spans="2:13" s="120" customFormat="1" ht="24">
      <c r="B133" s="129">
        <v>128</v>
      </c>
      <c r="C133" s="177" t="s">
        <v>264</v>
      </c>
      <c r="D133" s="130" t="s">
        <v>537</v>
      </c>
      <c r="E133" s="131" t="s">
        <v>321</v>
      </c>
      <c r="F133" s="132">
        <f>VLOOKUP(C133,PI.57321!B:D,3,0)</f>
        <v>10</v>
      </c>
      <c r="G133" s="133">
        <f>VLOOKUP(C133,PI.57321!B:G,6,0)</f>
        <v>28350000</v>
      </c>
      <c r="H133" s="134">
        <f t="shared" si="0"/>
        <v>283500000</v>
      </c>
      <c r="I133" s="127"/>
      <c r="J133" s="181">
        <f>VLOOKUP(C133,'MRS-1045-072'!L:M,2,0)</f>
        <v>10</v>
      </c>
      <c r="K133" s="135">
        <f>J133/F133</f>
        <v>1</v>
      </c>
      <c r="L133" s="181">
        <f>VLOOKUP(C133,Inv.57335!C:E,3,0)</f>
        <v>10</v>
      </c>
      <c r="M133" s="136">
        <f>G133*L133</f>
        <v>283500000</v>
      </c>
    </row>
    <row r="134" spans="2:13" s="120" customFormat="1" ht="24">
      <c r="B134" s="129">
        <v>129</v>
      </c>
      <c r="C134" s="177" t="s">
        <v>266</v>
      </c>
      <c r="D134" s="130" t="s">
        <v>537</v>
      </c>
      <c r="E134" s="131" t="s">
        <v>321</v>
      </c>
      <c r="F134" s="132">
        <f>VLOOKUP(C134,PI.57321!B:D,3,0)</f>
        <v>14</v>
      </c>
      <c r="G134" s="133">
        <f>VLOOKUP(C134,PI.57321!B:G,6,0)</f>
        <v>15750000</v>
      </c>
      <c r="H134" s="134">
        <f t="shared" si="0"/>
        <v>220500000</v>
      </c>
      <c r="I134" s="127"/>
      <c r="J134" s="181">
        <f>VLOOKUP(C134,'MRS-1045-072'!L:M,2,0)</f>
        <v>14</v>
      </c>
      <c r="K134" s="135">
        <f>J134/F134</f>
        <v>1</v>
      </c>
      <c r="L134" s="181">
        <f>VLOOKUP(C134,Inv.57335!C:E,3,0)</f>
        <v>14</v>
      </c>
      <c r="M134" s="136">
        <f>G134*L134</f>
        <v>220500000</v>
      </c>
    </row>
    <row r="135" spans="2:13" s="120" customFormat="1" ht="24">
      <c r="B135" s="129">
        <v>130</v>
      </c>
      <c r="C135" s="177" t="s">
        <v>267</v>
      </c>
      <c r="D135" s="130" t="s">
        <v>529</v>
      </c>
      <c r="E135" s="131" t="s">
        <v>321</v>
      </c>
      <c r="F135" s="132">
        <f>VLOOKUP(C135,PI.57321!B:D,3,0)</f>
        <v>16</v>
      </c>
      <c r="G135" s="133">
        <f>VLOOKUP(C135,PI.57321!B:G,6,0)</f>
        <v>10500000</v>
      </c>
      <c r="H135" s="134">
        <f t="shared" si="0"/>
        <v>168000000</v>
      </c>
      <c r="I135" s="127"/>
      <c r="J135" s="181">
        <f>VLOOKUP(C135,'MRS-1045-072'!L:M,2,0)</f>
        <v>16</v>
      </c>
      <c r="K135" s="135">
        <f>J135/F135</f>
        <v>1</v>
      </c>
      <c r="L135" s="181">
        <f>VLOOKUP(C135,Inv.57335!C:E,3,0)</f>
        <v>16</v>
      </c>
      <c r="M135" s="136">
        <f>G135*L135</f>
        <v>168000000</v>
      </c>
    </row>
    <row r="136" spans="2:13" s="120" customFormat="1" ht="24">
      <c r="B136" s="129">
        <v>131</v>
      </c>
      <c r="C136" s="177" t="s">
        <v>268</v>
      </c>
      <c r="D136" s="130" t="s">
        <v>538</v>
      </c>
      <c r="E136" s="131" t="s">
        <v>321</v>
      </c>
      <c r="F136" s="132">
        <f>VLOOKUP(C136,PI.57321!B:D,3,0)</f>
        <v>3</v>
      </c>
      <c r="G136" s="133">
        <f>VLOOKUP(C136,PI.57321!B:G,6,0)</f>
        <v>34650000</v>
      </c>
      <c r="H136" s="134">
        <f t="shared" si="0"/>
        <v>103950000</v>
      </c>
      <c r="I136" s="127"/>
      <c r="J136" s="181">
        <f>VLOOKUP(C136,'MRS-1045-072'!L:M,2,0)</f>
        <v>3</v>
      </c>
      <c r="K136" s="135">
        <f>J136/F136</f>
        <v>1</v>
      </c>
      <c r="L136" s="181">
        <f>VLOOKUP(C136,Inv.57335!C:E,3,0)</f>
        <v>3</v>
      </c>
      <c r="M136" s="136">
        <f>G136*L136</f>
        <v>103950000</v>
      </c>
    </row>
    <row r="137" spans="2:13" s="120" customFormat="1" ht="24">
      <c r="B137" s="129">
        <v>132</v>
      </c>
      <c r="C137" s="177" t="s">
        <v>270</v>
      </c>
      <c r="D137" s="130" t="s">
        <v>539</v>
      </c>
      <c r="E137" s="131" t="s">
        <v>321</v>
      </c>
      <c r="F137" s="132">
        <f>VLOOKUP(C137,PI.57321!B:D,3,0)</f>
        <v>1</v>
      </c>
      <c r="G137" s="133">
        <f>VLOOKUP(C137,PI.57321!B:G,6,0)</f>
        <v>210000000</v>
      </c>
      <c r="H137" s="134">
        <f t="shared" si="0"/>
        <v>210000000</v>
      </c>
      <c r="I137" s="127"/>
      <c r="J137" s="181">
        <f>VLOOKUP(C137,'MRS-1045-072'!L:M,2,0)</f>
        <v>1</v>
      </c>
      <c r="K137" s="135">
        <f>J137/F137</f>
        <v>1</v>
      </c>
      <c r="L137" s="181">
        <f>VLOOKUP(C137,Inv.57335!C:E,3,0)</f>
        <v>1</v>
      </c>
      <c r="M137" s="136">
        <f>G137*L137</f>
        <v>210000000</v>
      </c>
    </row>
    <row r="138" spans="2:13" s="120" customFormat="1" ht="24">
      <c r="B138" s="129">
        <v>133</v>
      </c>
      <c r="C138" s="177" t="s">
        <v>272</v>
      </c>
      <c r="D138" s="130" t="s">
        <v>538</v>
      </c>
      <c r="E138" s="131" t="s">
        <v>321</v>
      </c>
      <c r="F138" s="132">
        <f>VLOOKUP(C138,PI.57321!B:D,3,0)</f>
        <v>8</v>
      </c>
      <c r="G138" s="133">
        <f>VLOOKUP(C138,PI.57321!B:G,6,0)</f>
        <v>24150000</v>
      </c>
      <c r="H138" s="134">
        <f t="shared" si="0"/>
        <v>193200000</v>
      </c>
      <c r="I138" s="127"/>
      <c r="J138" s="181">
        <f>VLOOKUP(C138,'MRS-1045-072'!L:M,2,0)</f>
        <v>8</v>
      </c>
      <c r="K138" s="135">
        <f>J138/F138</f>
        <v>1</v>
      </c>
      <c r="L138" s="181">
        <f>VLOOKUP(C138,Inv.57335!C:E,3,0)</f>
        <v>8</v>
      </c>
      <c r="M138" s="136">
        <f>G138*L138</f>
        <v>193200000</v>
      </c>
    </row>
    <row r="139" spans="2:13" s="120" customFormat="1" ht="24">
      <c r="B139" s="129">
        <v>134</v>
      </c>
      <c r="C139" s="177" t="s">
        <v>273</v>
      </c>
      <c r="D139" s="130" t="s">
        <v>274</v>
      </c>
      <c r="E139" s="131" t="s">
        <v>321</v>
      </c>
      <c r="F139" s="132">
        <f>VLOOKUP(C139,PI.57321!B:D,3,0)</f>
        <v>4</v>
      </c>
      <c r="G139" s="133">
        <f>VLOOKUP(C139,PI.57321!B:G,6,0)</f>
        <v>2100000</v>
      </c>
      <c r="H139" s="134">
        <f t="shared" si="0"/>
        <v>8400000</v>
      </c>
      <c r="I139" s="127"/>
      <c r="J139" s="181">
        <f>VLOOKUP(C139,'MRS-1045-077'!L:M,2,0)</f>
        <v>4</v>
      </c>
      <c r="K139" s="135">
        <f>J139/F139</f>
        <v>1</v>
      </c>
      <c r="L139" s="181">
        <f>VLOOKUP(C139,Inv.57335!C:E,3,0)</f>
        <v>4</v>
      </c>
      <c r="M139" s="136">
        <f>G139*L139</f>
        <v>8400000</v>
      </c>
    </row>
    <row r="140" spans="2:13" s="120" customFormat="1" ht="24">
      <c r="B140" s="129">
        <v>135</v>
      </c>
      <c r="C140" s="177" t="s">
        <v>275</v>
      </c>
      <c r="D140" s="130" t="s">
        <v>276</v>
      </c>
      <c r="E140" s="131" t="s">
        <v>321</v>
      </c>
      <c r="F140" s="132">
        <f>VLOOKUP(C140,PI.57321!B:D,3,0)</f>
        <v>1</v>
      </c>
      <c r="G140" s="133">
        <f>VLOOKUP(C140,PI.57321!B:G,6,0)</f>
        <v>10500000</v>
      </c>
      <c r="H140" s="134">
        <f t="shared" si="0"/>
        <v>10500000</v>
      </c>
      <c r="I140" s="127"/>
      <c r="J140" s="181">
        <f>VLOOKUP(C140,'MRS-1045-072'!L:M,2,0)</f>
        <v>1</v>
      </c>
      <c r="K140" s="135">
        <f>J140/F140</f>
        <v>1</v>
      </c>
      <c r="L140" s="181">
        <f>VLOOKUP(C140,Inv.57335!C:E,3,0)</f>
        <v>1</v>
      </c>
      <c r="M140" s="136">
        <f>G140*L140</f>
        <v>10500000</v>
      </c>
    </row>
    <row r="141" spans="2:13" s="120" customFormat="1" ht="24">
      <c r="B141" s="129">
        <v>136</v>
      </c>
      <c r="C141" s="177" t="s">
        <v>277</v>
      </c>
      <c r="D141" s="130" t="s">
        <v>540</v>
      </c>
      <c r="E141" s="131" t="s">
        <v>321</v>
      </c>
      <c r="F141" s="132">
        <f>VLOOKUP(C141,PI.57321!B:D,3,0)</f>
        <v>44</v>
      </c>
      <c r="G141" s="133">
        <f>VLOOKUP(C141,PI.57321!B:G,6,0)</f>
        <v>7350000</v>
      </c>
      <c r="H141" s="134">
        <f t="shared" si="0"/>
        <v>323400000</v>
      </c>
      <c r="I141" s="127"/>
      <c r="J141" s="181">
        <f>VLOOKUP(C141,'MRS-1045-072'!L:M,2,0)</f>
        <v>44</v>
      </c>
      <c r="K141" s="135">
        <f>J141/F141</f>
        <v>1</v>
      </c>
      <c r="L141" s="181">
        <f>VLOOKUP(C141,Inv.57335!C:E,3,0)</f>
        <v>44</v>
      </c>
      <c r="M141" s="136">
        <f>G141*L141</f>
        <v>323400000</v>
      </c>
    </row>
    <row r="142" spans="2:13" s="120" customFormat="1" ht="24">
      <c r="B142" s="129">
        <v>137</v>
      </c>
      <c r="C142" s="177" t="s">
        <v>279</v>
      </c>
      <c r="D142" s="130" t="s">
        <v>256</v>
      </c>
      <c r="E142" s="131" t="s">
        <v>321</v>
      </c>
      <c r="F142" s="132">
        <f>VLOOKUP(C142,PI.57321!B:D,3,0)</f>
        <v>53</v>
      </c>
      <c r="G142" s="133">
        <f>VLOOKUP(C142,PI.57321!B:G,6,0)</f>
        <v>1050000</v>
      </c>
      <c r="H142" s="134">
        <f t="shared" si="0"/>
        <v>55650000</v>
      </c>
      <c r="I142" s="127"/>
      <c r="J142" s="181">
        <f>VLOOKUP(C142,'MRS-1045-077'!L:M,2,0)</f>
        <v>53</v>
      </c>
      <c r="K142" s="135">
        <f>J142/F142</f>
        <v>1</v>
      </c>
      <c r="L142" s="181">
        <f>VLOOKUP(C142,Inv.57335!C:E,3,0)</f>
        <v>53</v>
      </c>
      <c r="M142" s="136">
        <f>G142*L142</f>
        <v>55650000</v>
      </c>
    </row>
    <row r="143" spans="2:13" s="120" customFormat="1" ht="24">
      <c r="B143" s="129">
        <v>138</v>
      </c>
      <c r="C143" s="177" t="s">
        <v>280</v>
      </c>
      <c r="D143" s="130" t="s">
        <v>281</v>
      </c>
      <c r="E143" s="131" t="s">
        <v>321</v>
      </c>
      <c r="F143" s="132">
        <f>VLOOKUP(C143,PI.57321!B:D,3,0)</f>
        <v>5</v>
      </c>
      <c r="G143" s="133">
        <f>VLOOKUP(C143,PI.57321!B:G,6,0)</f>
        <v>3150000</v>
      </c>
      <c r="H143" s="134">
        <f t="shared" si="0"/>
        <v>15750000</v>
      </c>
      <c r="I143" s="127"/>
      <c r="J143" s="181">
        <f>VLOOKUP(C143,'MRS-1045-077'!L:M,2,0)</f>
        <v>5</v>
      </c>
      <c r="K143" s="135">
        <f>J143/F143</f>
        <v>1</v>
      </c>
      <c r="L143" s="181">
        <f>VLOOKUP(C143,Inv.57335!C:E,3,0)</f>
        <v>5</v>
      </c>
      <c r="M143" s="136">
        <f>G143*L143</f>
        <v>15750000</v>
      </c>
    </row>
    <row r="144" spans="2:13" s="120" customFormat="1" ht="24">
      <c r="B144" s="129">
        <v>139</v>
      </c>
      <c r="C144" s="177" t="s">
        <v>282</v>
      </c>
      <c r="D144" s="130" t="s">
        <v>281</v>
      </c>
      <c r="E144" s="131" t="s">
        <v>321</v>
      </c>
      <c r="F144" s="132">
        <f>VLOOKUP(C144,PI.57321!B:D,3,0)</f>
        <v>21</v>
      </c>
      <c r="G144" s="133">
        <f>VLOOKUP(C144,PI.57321!B:G,6,0)</f>
        <v>3150000</v>
      </c>
      <c r="H144" s="134">
        <f t="shared" si="0"/>
        <v>66150000</v>
      </c>
      <c r="I144" s="127"/>
      <c r="J144" s="181">
        <f>VLOOKUP(C144,'MRS-1045-077'!L:M,2,0)</f>
        <v>21</v>
      </c>
      <c r="K144" s="135">
        <f>J144/F144</f>
        <v>1</v>
      </c>
      <c r="L144" s="181">
        <f>VLOOKUP(C144,Inv.57335!C:E,3,0)</f>
        <v>21</v>
      </c>
      <c r="M144" s="136">
        <f>G144*L144</f>
        <v>66150000</v>
      </c>
    </row>
    <row r="145" spans="2:13" s="120" customFormat="1" ht="24">
      <c r="B145" s="129">
        <v>140</v>
      </c>
      <c r="C145" s="177" t="s">
        <v>283</v>
      </c>
      <c r="D145" s="130" t="s">
        <v>281</v>
      </c>
      <c r="E145" s="131" t="s">
        <v>321</v>
      </c>
      <c r="F145" s="132">
        <f>VLOOKUP(C145,PI.57321!B:D,3,0)</f>
        <v>13</v>
      </c>
      <c r="G145" s="133">
        <f>VLOOKUP(C145,PI.57321!B:G,6,0)</f>
        <v>3150000</v>
      </c>
      <c r="H145" s="134">
        <f t="shared" si="0"/>
        <v>40950000</v>
      </c>
      <c r="I145" s="127"/>
      <c r="J145" s="181">
        <f>VLOOKUP(C145,'MRS-1045-077'!L:M,2,0)</f>
        <v>13</v>
      </c>
      <c r="K145" s="135">
        <f>J145/F145</f>
        <v>1</v>
      </c>
      <c r="L145" s="181">
        <f>VLOOKUP(C145,Inv.57335!C:E,3,0)</f>
        <v>13</v>
      </c>
      <c r="M145" s="136">
        <f>G145*L145</f>
        <v>40950000</v>
      </c>
    </row>
    <row r="146" spans="2:13" s="120" customFormat="1" ht="24">
      <c r="B146" s="129">
        <v>141</v>
      </c>
      <c r="C146" s="177" t="s">
        <v>284</v>
      </c>
      <c r="D146" s="130" t="s">
        <v>149</v>
      </c>
      <c r="E146" s="131" t="s">
        <v>321</v>
      </c>
      <c r="F146" s="132">
        <f>VLOOKUP(C146,PI.57321!B:D,3,0)</f>
        <v>105</v>
      </c>
      <c r="G146" s="133">
        <f>VLOOKUP(C146,PI.57321!B:G,6,0)</f>
        <v>1050000</v>
      </c>
      <c r="H146" s="134">
        <f t="shared" si="0"/>
        <v>110250000</v>
      </c>
      <c r="I146" s="127"/>
      <c r="J146" s="181">
        <f>VLOOKUP(C146,'MRS-1045-072'!L:M,2,0)</f>
        <v>105</v>
      </c>
      <c r="K146" s="135">
        <f>J146/F146</f>
        <v>1</v>
      </c>
      <c r="L146" s="181">
        <f>VLOOKUP(C146,Inv.57335!C:E,3,0)</f>
        <v>105</v>
      </c>
      <c r="M146" s="136">
        <f>G146*L146</f>
        <v>110250000</v>
      </c>
    </row>
    <row r="147" spans="2:13" s="120" customFormat="1" ht="24">
      <c r="B147" s="129">
        <v>142</v>
      </c>
      <c r="C147" s="177" t="s">
        <v>285</v>
      </c>
      <c r="D147" s="130" t="s">
        <v>528</v>
      </c>
      <c r="E147" s="131" t="s">
        <v>321</v>
      </c>
      <c r="F147" s="132">
        <f>VLOOKUP(C147,PI.57321!B:D,3,0)</f>
        <v>3</v>
      </c>
      <c r="G147" s="133">
        <f>VLOOKUP(C147,PI.57321!B:G,6,0)</f>
        <v>55650000</v>
      </c>
      <c r="H147" s="134">
        <f t="shared" si="0"/>
        <v>166950000</v>
      </c>
      <c r="I147" s="127"/>
      <c r="J147" s="181">
        <f>VLOOKUP(C147,'MRS-1045-072'!L:M,2,0)</f>
        <v>3</v>
      </c>
      <c r="K147" s="135">
        <f>J147/F147</f>
        <v>1</v>
      </c>
      <c r="L147" s="181">
        <f>VLOOKUP(C147,Inv.57335!C:E,3,0)</f>
        <v>3</v>
      </c>
      <c r="M147" s="136">
        <f>G147*L147</f>
        <v>166950000</v>
      </c>
    </row>
    <row r="148" spans="2:13" s="120" customFormat="1" ht="24">
      <c r="B148" s="129">
        <v>143</v>
      </c>
      <c r="C148" s="177" t="s">
        <v>286</v>
      </c>
      <c r="D148" s="130" t="s">
        <v>541</v>
      </c>
      <c r="E148" s="131" t="s">
        <v>321</v>
      </c>
      <c r="F148" s="132">
        <f>VLOOKUP(C148,PI.57321!B:D,3,0)</f>
        <v>16</v>
      </c>
      <c r="G148" s="133">
        <f>VLOOKUP(C148,PI.57321!B:G,6,0)</f>
        <v>1050000</v>
      </c>
      <c r="H148" s="134">
        <f t="shared" si="0"/>
        <v>16800000</v>
      </c>
      <c r="I148" s="127"/>
      <c r="J148" s="181">
        <f>VLOOKUP(C148,'MRS-1045-072'!L:M,2,0)</f>
        <v>16</v>
      </c>
      <c r="K148" s="135">
        <f>J148/F148</f>
        <v>1</v>
      </c>
      <c r="L148" s="181">
        <f>VLOOKUP(C148,Inv.57335!C:E,3,0)</f>
        <v>16</v>
      </c>
      <c r="M148" s="136">
        <f>G148*L148</f>
        <v>16800000</v>
      </c>
    </row>
    <row r="149" spans="2:13" s="120" customFormat="1" ht="24">
      <c r="B149" s="129">
        <v>144</v>
      </c>
      <c r="C149" s="177" t="s">
        <v>288</v>
      </c>
      <c r="D149" s="130" t="s">
        <v>504</v>
      </c>
      <c r="E149" s="131" t="s">
        <v>321</v>
      </c>
      <c r="F149" s="132">
        <f>VLOOKUP(C149,PI.57321!B:D,3,0)</f>
        <v>2</v>
      </c>
      <c r="G149" s="133">
        <f>VLOOKUP(C149,PI.57321!B:G,6,0)</f>
        <v>1050000</v>
      </c>
      <c r="H149" s="134">
        <f t="shared" si="0"/>
        <v>2100000</v>
      </c>
      <c r="I149" s="127"/>
      <c r="J149" s="181">
        <f>VLOOKUP(C149,'MRS-1045-072'!L:M,2,0)</f>
        <v>2</v>
      </c>
      <c r="K149" s="135">
        <f>J149/F149</f>
        <v>1</v>
      </c>
      <c r="L149" s="181">
        <f>VLOOKUP(C149,Inv.57335!C:E,3,0)</f>
        <v>2</v>
      </c>
      <c r="M149" s="136">
        <f>G149*L149</f>
        <v>2100000</v>
      </c>
    </row>
    <row r="150" spans="2:13" s="120" customFormat="1" ht="24">
      <c r="B150" s="129">
        <v>145</v>
      </c>
      <c r="C150" s="177" t="s">
        <v>289</v>
      </c>
      <c r="D150" s="130" t="s">
        <v>504</v>
      </c>
      <c r="E150" s="131" t="s">
        <v>321</v>
      </c>
      <c r="F150" s="132">
        <f>VLOOKUP(C150,PI.57321!B:D,3,0)</f>
        <v>1</v>
      </c>
      <c r="G150" s="133">
        <f>VLOOKUP(C150,PI.57321!B:G,6,0)</f>
        <v>2100000</v>
      </c>
      <c r="H150" s="134">
        <f t="shared" si="0"/>
        <v>2100000</v>
      </c>
      <c r="I150" s="127"/>
      <c r="J150" s="181">
        <f>VLOOKUP(C150,'MRS-1045-072'!L:M,2,0)</f>
        <v>1</v>
      </c>
      <c r="K150" s="135">
        <f>J150/F150</f>
        <v>1</v>
      </c>
      <c r="L150" s="181">
        <f>VLOOKUP(C150,Inv.57335!C:E,3,0)</f>
        <v>1</v>
      </c>
      <c r="M150" s="136">
        <f>G150*L150</f>
        <v>2100000</v>
      </c>
    </row>
    <row r="151" spans="2:13" s="120" customFormat="1" ht="24">
      <c r="B151" s="129">
        <v>146</v>
      </c>
      <c r="C151" s="177" t="s">
        <v>290</v>
      </c>
      <c r="D151" s="130" t="s">
        <v>291</v>
      </c>
      <c r="E151" s="131" t="s">
        <v>321</v>
      </c>
      <c r="F151" s="132">
        <f>VLOOKUP(C151,PI.57321!B:D,3,0)</f>
        <v>23</v>
      </c>
      <c r="G151" s="133">
        <f>VLOOKUP(C151,PI.57321!B:G,6,0)</f>
        <v>1050000</v>
      </c>
      <c r="H151" s="134">
        <f t="shared" si="0"/>
        <v>24150000</v>
      </c>
      <c r="I151" s="127"/>
      <c r="J151" s="233">
        <f>VLOOKUP(C151,'MRS-1045-072'!L:M,2,0)</f>
        <v>0</v>
      </c>
      <c r="K151" s="234">
        <f>J151/F151</f>
        <v>0</v>
      </c>
      <c r="L151" s="233">
        <f>VLOOKUP(C151,Inv.57335!C:E,3,0)</f>
        <v>0</v>
      </c>
      <c r="M151" s="235">
        <f>G151*L151</f>
        <v>0</v>
      </c>
    </row>
    <row r="152" spans="2:13" s="120" customFormat="1" ht="24">
      <c r="B152" s="129">
        <v>147</v>
      </c>
      <c r="C152" s="177" t="s">
        <v>292</v>
      </c>
      <c r="D152" s="130" t="s">
        <v>542</v>
      </c>
      <c r="E152" s="131" t="s">
        <v>321</v>
      </c>
      <c r="F152" s="132">
        <f>VLOOKUP(C152,PI.57321!B:D,3,0)</f>
        <v>5</v>
      </c>
      <c r="G152" s="133">
        <f>VLOOKUP(C152,PI.57321!B:G,6,0)</f>
        <v>16800000</v>
      </c>
      <c r="H152" s="134">
        <f t="shared" si="0"/>
        <v>84000000</v>
      </c>
      <c r="I152" s="127"/>
      <c r="J152" s="181">
        <f>VLOOKUP(C152,'MRS-1045-072'!L:M,2,0)</f>
        <v>5</v>
      </c>
      <c r="K152" s="135">
        <f>J152/F152</f>
        <v>1</v>
      </c>
      <c r="L152" s="181">
        <f>VLOOKUP(C152,Inv.57335!C:E,3,0)</f>
        <v>5</v>
      </c>
      <c r="M152" s="136">
        <f>G152*L152</f>
        <v>84000000</v>
      </c>
    </row>
    <row r="153" spans="2:13" s="120" customFormat="1" ht="24">
      <c r="B153" s="129">
        <v>148</v>
      </c>
      <c r="C153" s="177" t="s">
        <v>294</v>
      </c>
      <c r="D153" s="130" t="s">
        <v>543</v>
      </c>
      <c r="E153" s="131" t="s">
        <v>321</v>
      </c>
      <c r="F153" s="132">
        <f>VLOOKUP(C153,PI.57321!B:D,3,0)</f>
        <v>3</v>
      </c>
      <c r="G153" s="133">
        <f>VLOOKUP(C153,PI.57321!B:G,6,0)</f>
        <v>34650000</v>
      </c>
      <c r="H153" s="134">
        <f t="shared" si="0"/>
        <v>103950000</v>
      </c>
      <c r="I153" s="127"/>
      <c r="J153" s="181">
        <f>VLOOKUP(C153,'MRS-1045-072'!L:M,2,0)</f>
        <v>3</v>
      </c>
      <c r="K153" s="135">
        <f>J153/F153</f>
        <v>1</v>
      </c>
      <c r="L153" s="181">
        <f>VLOOKUP(C153,Inv.57335!C:E,3,0)</f>
        <v>3</v>
      </c>
      <c r="M153" s="136">
        <f>G153*L153</f>
        <v>103950000</v>
      </c>
    </row>
    <row r="154" spans="2:13" s="120" customFormat="1" ht="24">
      <c r="B154" s="129">
        <v>149</v>
      </c>
      <c r="C154" s="177" t="s">
        <v>296</v>
      </c>
      <c r="D154" s="130" t="s">
        <v>528</v>
      </c>
      <c r="E154" s="131" t="s">
        <v>321</v>
      </c>
      <c r="F154" s="132">
        <f>VLOOKUP(C154,PI.57321!B:D,3,0)</f>
        <v>10</v>
      </c>
      <c r="G154" s="133">
        <f>VLOOKUP(C154,PI.57321!B:G,6,0)</f>
        <v>11550000</v>
      </c>
      <c r="H154" s="134">
        <f t="shared" si="0"/>
        <v>115500000</v>
      </c>
      <c r="I154" s="127"/>
      <c r="J154" s="181">
        <f>VLOOKUP(C154,'MRS-1045-072'!L:M,2,0)</f>
        <v>10</v>
      </c>
      <c r="K154" s="135">
        <f>J154/F154</f>
        <v>1</v>
      </c>
      <c r="L154" s="181">
        <f>VLOOKUP(C154,Inv.57335!C:E,3,0)</f>
        <v>10</v>
      </c>
      <c r="M154" s="136">
        <f>G154*L154</f>
        <v>115500000</v>
      </c>
    </row>
    <row r="155" spans="2:13" s="120" customFormat="1" ht="24">
      <c r="B155" s="129">
        <v>150</v>
      </c>
      <c r="C155" s="177" t="s">
        <v>297</v>
      </c>
      <c r="D155" s="130" t="s">
        <v>538</v>
      </c>
      <c r="E155" s="131" t="s">
        <v>321</v>
      </c>
      <c r="F155" s="132">
        <f>VLOOKUP(C155,PI.57321!B:D,3,0)</f>
        <v>8</v>
      </c>
      <c r="G155" s="133">
        <f>VLOOKUP(C155,PI.57321!B:G,6,0)</f>
        <v>13650000</v>
      </c>
      <c r="H155" s="134">
        <f t="shared" si="0"/>
        <v>109200000</v>
      </c>
      <c r="I155" s="127"/>
      <c r="J155" s="181">
        <f>VLOOKUP(C155,'MRS-1045-072'!L:M,2,0)</f>
        <v>8</v>
      </c>
      <c r="K155" s="135">
        <f>J155/F155</f>
        <v>1</v>
      </c>
      <c r="L155" s="181">
        <f>VLOOKUP(C155,Inv.57335!C:E,3,0)</f>
        <v>8</v>
      </c>
      <c r="M155" s="136">
        <f>G155*L155</f>
        <v>109200000</v>
      </c>
    </row>
    <row r="156" spans="2:13" s="120" customFormat="1" ht="24">
      <c r="B156" s="129">
        <v>151</v>
      </c>
      <c r="C156" s="177" t="s">
        <v>298</v>
      </c>
      <c r="D156" s="130" t="s">
        <v>538</v>
      </c>
      <c r="E156" s="131" t="s">
        <v>321</v>
      </c>
      <c r="F156" s="132">
        <f>VLOOKUP(C156,PI.57321!B:D,3,0)</f>
        <v>5</v>
      </c>
      <c r="G156" s="133">
        <f>VLOOKUP(C156,PI.57321!B:G,6,0)</f>
        <v>21000000</v>
      </c>
      <c r="H156" s="134">
        <f t="shared" si="0"/>
        <v>105000000</v>
      </c>
      <c r="I156" s="127"/>
      <c r="J156" s="181">
        <f>VLOOKUP(C156,'MRS-1045-072'!L:M,2,0)</f>
        <v>5</v>
      </c>
      <c r="K156" s="135">
        <f>J156/F156</f>
        <v>1</v>
      </c>
      <c r="L156" s="181">
        <f>VLOOKUP(C156,Inv.57335!C:E,3,0)</f>
        <v>5</v>
      </c>
      <c r="M156" s="136">
        <f>G156*L156</f>
        <v>105000000</v>
      </c>
    </row>
    <row r="157" spans="2:13" s="120" customFormat="1" ht="24">
      <c r="B157" s="129">
        <v>152</v>
      </c>
      <c r="C157" s="177" t="s">
        <v>299</v>
      </c>
      <c r="D157" s="130" t="s">
        <v>73</v>
      </c>
      <c r="E157" s="131" t="s">
        <v>321</v>
      </c>
      <c r="F157" s="132">
        <f>VLOOKUP(C157,PI.57321!B:D,3,0)</f>
        <v>9</v>
      </c>
      <c r="G157" s="133">
        <f>VLOOKUP(C157,PI.57321!B:G,6,0)</f>
        <v>5250000</v>
      </c>
      <c r="H157" s="134">
        <f t="shared" si="0"/>
        <v>47250000</v>
      </c>
      <c r="I157" s="127"/>
      <c r="J157" s="181">
        <f>VLOOKUP(C157,'MRS-1045-072'!L:M,2,0)</f>
        <v>9</v>
      </c>
      <c r="K157" s="135">
        <f>J157/F157</f>
        <v>1</v>
      </c>
      <c r="L157" s="181">
        <f>VLOOKUP(C157,Inv.57335!C:E,3,0)</f>
        <v>9</v>
      </c>
      <c r="M157" s="136">
        <f>G157*L157</f>
        <v>47250000</v>
      </c>
    </row>
    <row r="158" spans="2:13" s="120" customFormat="1" ht="24">
      <c r="B158" s="129">
        <v>153</v>
      </c>
      <c r="C158" s="177" t="s">
        <v>300</v>
      </c>
      <c r="D158" s="130" t="s">
        <v>301</v>
      </c>
      <c r="E158" s="131" t="s">
        <v>321</v>
      </c>
      <c r="F158" s="132">
        <f>VLOOKUP(C158,PI.57321!B:D,3,0)</f>
        <v>1</v>
      </c>
      <c r="G158" s="133">
        <f>VLOOKUP(C158,PI.57321!B:G,6,0)</f>
        <v>97650000</v>
      </c>
      <c r="H158" s="134">
        <f t="shared" si="0"/>
        <v>97650000</v>
      </c>
      <c r="I158" s="127"/>
      <c r="J158" s="181">
        <f>VLOOKUP(C158,'MRS-1045-072'!L:M,2,0)</f>
        <v>1</v>
      </c>
      <c r="K158" s="135">
        <f>J158/F158</f>
        <v>1</v>
      </c>
      <c r="L158" s="181">
        <f>VLOOKUP(C158,Inv.57335!C:E,3,0)</f>
        <v>1</v>
      </c>
      <c r="M158" s="136">
        <f>G158*L158</f>
        <v>97650000</v>
      </c>
    </row>
    <row r="159" spans="2:13" s="120" customFormat="1" ht="24">
      <c r="B159" s="129">
        <v>154</v>
      </c>
      <c r="C159" s="177" t="s">
        <v>303</v>
      </c>
      <c r="D159" s="130" t="s">
        <v>78</v>
      </c>
      <c r="E159" s="131" t="s">
        <v>321</v>
      </c>
      <c r="F159" s="132">
        <f>VLOOKUP(C159,PI.57321!B:D,3,0)</f>
        <v>14</v>
      </c>
      <c r="G159" s="133">
        <f>VLOOKUP(C159,PI.57321!B:G,6,0)</f>
        <v>2100000</v>
      </c>
      <c r="H159" s="134">
        <f t="shared" si="0"/>
        <v>29400000</v>
      </c>
      <c r="I159" s="127"/>
      <c r="J159" s="181">
        <f>VLOOKUP(C159,'MRS-1045-072'!L:M,2,0)</f>
        <v>14</v>
      </c>
      <c r="K159" s="135">
        <f>J159/F159</f>
        <v>1</v>
      </c>
      <c r="L159" s="181">
        <f>VLOOKUP(C159,Inv.57335!C:E,3,0)</f>
        <v>14</v>
      </c>
      <c r="M159" s="136">
        <f>G159*L159</f>
        <v>29400000</v>
      </c>
    </row>
    <row r="160" spans="2:13" s="120" customFormat="1" ht="24">
      <c r="B160" s="129">
        <v>155</v>
      </c>
      <c r="C160" s="177" t="s">
        <v>304</v>
      </c>
      <c r="D160" s="130" t="s">
        <v>78</v>
      </c>
      <c r="E160" s="131" t="s">
        <v>321</v>
      </c>
      <c r="F160" s="132">
        <f>VLOOKUP(C160,PI.57321!B:D,3,0)</f>
        <v>16</v>
      </c>
      <c r="G160" s="133">
        <f>VLOOKUP(C160,PI.57321!B:G,6,0)</f>
        <v>2100000</v>
      </c>
      <c r="H160" s="134">
        <f t="shared" si="0"/>
        <v>33600000</v>
      </c>
      <c r="I160" s="127"/>
      <c r="J160" s="181">
        <f>VLOOKUP(C160,'MRS-1045-072'!L:M,2,0)</f>
        <v>16</v>
      </c>
      <c r="K160" s="135">
        <f>J160/F160</f>
        <v>1</v>
      </c>
      <c r="L160" s="181">
        <f>VLOOKUP(C160,Inv.57335!C:E,3,0)</f>
        <v>16</v>
      </c>
      <c r="M160" s="136">
        <f>G160*L160</f>
        <v>33600000</v>
      </c>
    </row>
    <row r="161" spans="2:13" s="120" customFormat="1" ht="24">
      <c r="B161" s="129">
        <v>156</v>
      </c>
      <c r="C161" s="177" t="s">
        <v>305</v>
      </c>
      <c r="D161" s="130" t="s">
        <v>78</v>
      </c>
      <c r="E161" s="131" t="s">
        <v>321</v>
      </c>
      <c r="F161" s="132">
        <f>VLOOKUP(C161,PI.57321!B:D,3,0)</f>
        <v>21</v>
      </c>
      <c r="G161" s="133">
        <f>VLOOKUP(C161,PI.57321!B:G,6,0)</f>
        <v>2100000</v>
      </c>
      <c r="H161" s="134">
        <f t="shared" si="0"/>
        <v>44100000</v>
      </c>
      <c r="I161" s="127"/>
      <c r="J161" s="181">
        <f>VLOOKUP(C161,'MRS-1045-072'!L:M,2,0)</f>
        <v>21</v>
      </c>
      <c r="K161" s="135">
        <f>J161/F161</f>
        <v>1</v>
      </c>
      <c r="L161" s="181">
        <v>0</v>
      </c>
      <c r="M161" s="136">
        <f>G161*L161</f>
        <v>0</v>
      </c>
    </row>
    <row r="162" spans="2:13" s="120" customFormat="1" ht="24">
      <c r="B162" s="129">
        <v>157</v>
      </c>
      <c r="C162" s="177" t="s">
        <v>306</v>
      </c>
      <c r="D162" s="130" t="s">
        <v>78</v>
      </c>
      <c r="E162" s="131" t="s">
        <v>321</v>
      </c>
      <c r="F162" s="132">
        <f>VLOOKUP(C162,PI.57321!B:D,3,0)</f>
        <v>1</v>
      </c>
      <c r="G162" s="133">
        <f>VLOOKUP(C162,PI.57321!B:G,6,0)</f>
        <v>2100000</v>
      </c>
      <c r="H162" s="134">
        <f t="shared" si="0"/>
        <v>2100000</v>
      </c>
      <c r="I162" s="127"/>
      <c r="J162" s="181">
        <f>VLOOKUP(C162,'MRS-1045-072'!L:M,2,0)</f>
        <v>1</v>
      </c>
      <c r="K162" s="135">
        <f>J162/F162</f>
        <v>1</v>
      </c>
      <c r="L162" s="181">
        <v>0</v>
      </c>
      <c r="M162" s="136">
        <f>G162*L162</f>
        <v>0</v>
      </c>
    </row>
    <row r="163" spans="2:13" s="120" customFormat="1" ht="24">
      <c r="B163" s="137">
        <v>158</v>
      </c>
      <c r="C163" s="178" t="s">
        <v>307</v>
      </c>
      <c r="D163" s="138" t="s">
        <v>544</v>
      </c>
      <c r="E163" s="139" t="s">
        <v>321</v>
      </c>
      <c r="F163" s="140">
        <f>VLOOKUP(C163,PI.57321!B:D,3,0)</f>
        <v>6</v>
      </c>
      <c r="G163" s="141">
        <f>VLOOKUP(C163,PI.57321!B:G,6,0)</f>
        <v>4200000</v>
      </c>
      <c r="H163" s="142">
        <f t="shared" si="0"/>
        <v>25200000</v>
      </c>
      <c r="I163" s="127"/>
      <c r="J163" s="183">
        <f>VLOOKUP(C163,'MRS-1045-072'!L:M,2,0)</f>
        <v>6</v>
      </c>
      <c r="K163" s="143">
        <f>J163/F163</f>
        <v>1</v>
      </c>
      <c r="L163" s="183">
        <v>0</v>
      </c>
      <c r="M163" s="144">
        <f>G163*L163</f>
        <v>0</v>
      </c>
    </row>
    <row r="164" spans="2:13" ht="5.0999999999999996" customHeight="1">
      <c r="D164" s="145"/>
      <c r="E164" s="145"/>
      <c r="F164" s="145"/>
      <c r="G164" s="146"/>
      <c r="H164" s="147"/>
      <c r="I164" s="148"/>
      <c r="J164" s="149"/>
      <c r="K164" s="149"/>
      <c r="L164" s="149"/>
      <c r="M164" s="236"/>
    </row>
    <row r="165" spans="2:13" s="150" customFormat="1" ht="24" thickBot="1">
      <c r="D165" s="151" t="s">
        <v>549</v>
      </c>
      <c r="E165" s="151"/>
      <c r="F165" s="151"/>
      <c r="G165" s="152"/>
      <c r="H165" s="153">
        <f>SUM(H6:H163)</f>
        <v>14028170000</v>
      </c>
      <c r="I165" s="154"/>
      <c r="J165" s="155"/>
      <c r="K165" s="155"/>
      <c r="L165" s="155"/>
      <c r="M165" s="153">
        <f>SUM(M6:M163)</f>
        <v>13201820000</v>
      </c>
    </row>
    <row r="166" spans="2:13" ht="20.100000000000001" customHeight="1" thickTop="1">
      <c r="D166" s="145"/>
      <c r="E166" s="145"/>
      <c r="F166" s="156"/>
      <c r="G166" s="157"/>
      <c r="H166" s="145"/>
      <c r="I166" s="145"/>
      <c r="J166" s="145"/>
      <c r="K166" s="145"/>
      <c r="L166" s="145"/>
      <c r="M166" s="145"/>
    </row>
    <row r="167" spans="2:13" ht="33.75">
      <c r="B167" s="158" t="s">
        <v>322</v>
      </c>
      <c r="C167" s="158"/>
      <c r="D167" s="159"/>
      <c r="E167" s="158"/>
      <c r="F167" s="159"/>
      <c r="G167" s="159"/>
      <c r="H167" s="160" t="s">
        <v>323</v>
      </c>
      <c r="I167" s="161"/>
      <c r="J167" s="158" t="s">
        <v>324</v>
      </c>
      <c r="K167" s="158"/>
      <c r="L167" s="158"/>
      <c r="M167" s="159"/>
    </row>
    <row r="168" spans="2:13" ht="6" customHeight="1">
      <c r="G168" s="112"/>
      <c r="H168" s="113"/>
      <c r="I168" s="161"/>
    </row>
    <row r="169" spans="2:13" s="162" customFormat="1" ht="21.95" customHeight="1">
      <c r="B169" s="162" t="s">
        <v>546</v>
      </c>
      <c r="H169" s="163">
        <f>M165</f>
        <v>13201820000</v>
      </c>
      <c r="I169" s="164"/>
      <c r="J169" s="237" t="s">
        <v>551</v>
      </c>
      <c r="K169" s="237"/>
      <c r="L169" s="237"/>
      <c r="M169" s="237"/>
    </row>
    <row r="170" spans="2:13" s="162" customFormat="1" ht="21.95" customHeight="1">
      <c r="B170" s="162" t="s">
        <v>547</v>
      </c>
      <c r="H170" s="230">
        <v>7200000000</v>
      </c>
      <c r="I170" s="164"/>
      <c r="J170" s="237"/>
      <c r="K170" s="237"/>
      <c r="L170" s="237"/>
      <c r="M170" s="237"/>
    </row>
    <row r="171" spans="2:13" s="165" customFormat="1" ht="21.95" customHeight="1">
      <c r="B171" s="165" t="s">
        <v>548</v>
      </c>
      <c r="H171" s="231">
        <f>SUM(H169:H170)</f>
        <v>20401820000</v>
      </c>
      <c r="I171" s="232"/>
      <c r="J171" s="237"/>
      <c r="K171" s="237"/>
      <c r="L171" s="237"/>
      <c r="M171" s="237"/>
    </row>
    <row r="172" spans="2:13" ht="21.95" customHeight="1">
      <c r="B172" s="166" t="s">
        <v>325</v>
      </c>
      <c r="C172" s="166"/>
      <c r="D172" s="162"/>
      <c r="E172" s="166"/>
      <c r="F172" s="162"/>
      <c r="G172" s="162"/>
      <c r="H172" s="167">
        <f>H171*9%</f>
        <v>1836163800</v>
      </c>
      <c r="I172" s="168"/>
      <c r="J172" s="237"/>
      <c r="K172" s="237"/>
      <c r="L172" s="237"/>
      <c r="M172" s="237"/>
    </row>
    <row r="173" spans="2:13" ht="21.95" customHeight="1" thickBot="1">
      <c r="B173" s="165" t="s">
        <v>550</v>
      </c>
      <c r="C173" s="169"/>
      <c r="D173" s="165"/>
      <c r="E173" s="169"/>
      <c r="F173" s="165"/>
      <c r="G173" s="165"/>
      <c r="H173" s="170">
        <f>SUM(H171:H172)</f>
        <v>22237983800</v>
      </c>
      <c r="J173" s="237"/>
      <c r="K173" s="237"/>
      <c r="L173" s="237"/>
      <c r="M173" s="237"/>
    </row>
    <row r="174" spans="2:13" ht="21.95" customHeight="1" thickTop="1">
      <c r="B174" s="162"/>
      <c r="C174" s="162"/>
      <c r="D174" s="162"/>
      <c r="E174" s="162"/>
      <c r="F174" s="162"/>
      <c r="G174" s="171"/>
      <c r="H174" s="172"/>
      <c r="J174" s="237"/>
      <c r="K174" s="237"/>
      <c r="L174" s="237"/>
      <c r="M174" s="237"/>
    </row>
    <row r="175" spans="2:13" ht="21.95" customHeight="1">
      <c r="H175" s="173"/>
      <c r="J175" s="174"/>
      <c r="K175" s="174"/>
      <c r="L175" s="174"/>
      <c r="M175" s="174"/>
    </row>
  </sheetData>
  <autoFilter ref="A5:N163" xr:uid="{509A2C37-8E86-4C84-B01F-AF5422946BD3}"/>
  <mergeCells count="1">
    <mergeCell ref="J169:M174"/>
  </mergeCells>
  <printOptions horizontalCentered="1"/>
  <pageMargins left="0.25" right="0.25" top="0.75" bottom="0.75" header="0.3" footer="0.3"/>
  <pageSetup scale="53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48871-AF99-47B7-A31D-3F5C1F4A56D6}">
  <sheetPr>
    <pageSetUpPr fitToPage="1"/>
  </sheetPr>
  <dimension ref="A1:AB256"/>
  <sheetViews>
    <sheetView rightToLeft="1" zoomScale="85" zoomScaleNormal="85" zoomScaleSheetLayoutView="85" workbookViewId="0">
      <selection activeCell="C4" sqref="C4"/>
    </sheetView>
  </sheetViews>
  <sheetFormatPr defaultColWidth="9.140625" defaultRowHeight="15"/>
  <cols>
    <col min="1" max="1" width="8.7109375" customWidth="1"/>
    <col min="2" max="2" width="17.140625" customWidth="1"/>
    <col min="3" max="3" width="49.140625" customWidth="1"/>
    <col min="4" max="4" width="9.5703125" customWidth="1"/>
    <col min="5" max="6" width="8.5703125" customWidth="1"/>
    <col min="7" max="7" width="17" customWidth="1"/>
    <col min="8" max="8" width="24.42578125" customWidth="1"/>
    <col min="9" max="9" width="17.5703125" bestFit="1" customWidth="1"/>
    <col min="10" max="10" width="27" customWidth="1"/>
    <col min="11" max="11" width="24.7109375" style="5" bestFit="1" customWidth="1"/>
    <col min="12" max="18" width="3.140625" style="5" customWidth="1"/>
    <col min="19" max="20" width="3" style="5" customWidth="1"/>
    <col min="21" max="21" width="3.85546875" customWidth="1"/>
    <col min="22" max="22" width="17.42578125" customWidth="1"/>
    <col min="23" max="23" width="12.7109375" bestFit="1" customWidth="1"/>
    <col min="24" max="24" width="16" customWidth="1"/>
    <col min="25" max="25" width="14.28515625" bestFit="1" customWidth="1"/>
    <col min="26" max="26" width="12.7109375" bestFit="1" customWidth="1"/>
    <col min="27" max="27" width="15.7109375" bestFit="1" customWidth="1"/>
    <col min="28" max="28" width="18" style="6" bestFit="1" customWidth="1"/>
  </cols>
  <sheetData>
    <row r="1" spans="1:28" ht="26.25" customHeight="1">
      <c r="A1" s="1"/>
      <c r="B1" s="38"/>
      <c r="C1" s="3" t="s">
        <v>30</v>
      </c>
      <c r="D1" s="4"/>
      <c r="E1" s="4"/>
      <c r="F1" s="4"/>
      <c r="G1" s="38" t="s">
        <v>31</v>
      </c>
      <c r="H1" s="38"/>
      <c r="I1" s="4"/>
      <c r="J1" s="9" t="s">
        <v>0</v>
      </c>
      <c r="K1" s="9"/>
      <c r="L1" s="9"/>
      <c r="M1" s="9"/>
      <c r="N1" s="9"/>
      <c r="O1" s="9"/>
    </row>
    <row r="2" spans="1:28" ht="51" customHeight="1" thickBot="1">
      <c r="A2" s="1"/>
      <c r="B2" s="38"/>
      <c r="C2" s="39" t="s">
        <v>32</v>
      </c>
      <c r="D2" s="4"/>
      <c r="E2" s="4"/>
      <c r="F2" s="4"/>
      <c r="G2" s="86" t="s">
        <v>33</v>
      </c>
      <c r="H2" s="86"/>
      <c r="I2" s="4"/>
      <c r="J2" s="40"/>
      <c r="K2" s="40"/>
      <c r="L2" s="40"/>
      <c r="M2" s="40"/>
      <c r="N2" s="40"/>
      <c r="O2" s="40"/>
    </row>
    <row r="3" spans="1:28" ht="18.75" customHeight="1" thickBot="1">
      <c r="A3" s="87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1:28" ht="63" customHeight="1">
      <c r="A4" s="41" t="s">
        <v>34</v>
      </c>
      <c r="B4" s="11" t="s">
        <v>35</v>
      </c>
      <c r="C4" s="42" t="s">
        <v>5</v>
      </c>
      <c r="D4" s="42" t="s">
        <v>6</v>
      </c>
      <c r="E4" s="42" t="s">
        <v>36</v>
      </c>
      <c r="F4" s="42" t="s">
        <v>37</v>
      </c>
      <c r="G4" s="42" t="s">
        <v>38</v>
      </c>
      <c r="H4" s="43" t="s">
        <v>39</v>
      </c>
      <c r="I4" s="43" t="s">
        <v>40</v>
      </c>
      <c r="J4" s="44" t="s">
        <v>41</v>
      </c>
      <c r="K4" s="105" t="s">
        <v>42</v>
      </c>
      <c r="L4" s="105"/>
      <c r="M4" s="105"/>
      <c r="N4" s="105"/>
      <c r="O4" s="105"/>
      <c r="P4" s="105"/>
      <c r="Q4" s="105"/>
      <c r="R4" s="105"/>
      <c r="S4" s="105"/>
      <c r="T4" s="105"/>
      <c r="U4" s="106"/>
      <c r="W4" s="45"/>
      <c r="X4" s="45"/>
      <c r="Y4" s="45"/>
      <c r="Z4" s="45"/>
      <c r="AB4" s="45"/>
    </row>
    <row r="5" spans="1:28" ht="63" customHeight="1">
      <c r="A5" s="46">
        <v>5</v>
      </c>
      <c r="B5" s="47" t="s">
        <v>43</v>
      </c>
      <c r="C5" s="48" t="s">
        <v>44</v>
      </c>
      <c r="D5" s="12">
        <v>9</v>
      </c>
      <c r="E5" s="12" t="s">
        <v>45</v>
      </c>
      <c r="F5" s="12">
        <v>0</v>
      </c>
      <c r="G5" s="49">
        <v>12600000</v>
      </c>
      <c r="H5" s="50">
        <f t="shared" ref="H5:H36" si="0">G5*D5</f>
        <v>113400000</v>
      </c>
      <c r="I5" s="13"/>
      <c r="J5" s="50">
        <f>H5*9%</f>
        <v>10206000</v>
      </c>
      <c r="K5" s="99">
        <f>H5+J5</f>
        <v>123606000</v>
      </c>
      <c r="L5" s="100"/>
      <c r="M5" s="100"/>
      <c r="N5" s="100"/>
      <c r="O5" s="100"/>
      <c r="P5" s="100"/>
      <c r="Q5" s="100"/>
      <c r="R5" s="100"/>
      <c r="S5" s="100"/>
      <c r="T5" s="100"/>
      <c r="U5" s="101"/>
      <c r="W5" s="45"/>
      <c r="X5" s="45"/>
      <c r="Y5" s="45"/>
      <c r="Z5" s="45"/>
      <c r="AB5" s="45"/>
    </row>
    <row r="6" spans="1:28" ht="63" customHeight="1">
      <c r="A6" s="46">
        <v>12</v>
      </c>
      <c r="B6" s="47" t="s">
        <v>46</v>
      </c>
      <c r="C6" s="48" t="s">
        <v>47</v>
      </c>
      <c r="D6" s="12">
        <v>1</v>
      </c>
      <c r="E6" s="12" t="s">
        <v>26</v>
      </c>
      <c r="F6" s="12" t="s">
        <v>25</v>
      </c>
      <c r="G6" s="49">
        <v>7350000</v>
      </c>
      <c r="H6" s="50">
        <f t="shared" si="0"/>
        <v>7350000</v>
      </c>
      <c r="I6" s="13"/>
      <c r="J6" s="50">
        <f t="shared" ref="J6:J69" si="1">H6*9%</f>
        <v>661500</v>
      </c>
      <c r="K6" s="99">
        <f t="shared" ref="K6:K69" si="2">H6+J6</f>
        <v>8011500</v>
      </c>
      <c r="L6" s="100"/>
      <c r="M6" s="100"/>
      <c r="N6" s="100"/>
      <c r="O6" s="100"/>
      <c r="P6" s="100"/>
      <c r="Q6" s="100"/>
      <c r="R6" s="100"/>
      <c r="S6" s="100"/>
      <c r="T6" s="100"/>
      <c r="U6" s="101"/>
      <c r="W6" s="45"/>
      <c r="X6" s="45"/>
      <c r="Y6" s="45"/>
      <c r="Z6" s="45"/>
      <c r="AB6" s="45"/>
    </row>
    <row r="7" spans="1:28" ht="63" customHeight="1">
      <c r="A7" s="46">
        <v>13</v>
      </c>
      <c r="B7" s="47" t="s">
        <v>48</v>
      </c>
      <c r="C7" s="48" t="s">
        <v>49</v>
      </c>
      <c r="D7" s="12">
        <v>7</v>
      </c>
      <c r="E7" s="12" t="s">
        <v>26</v>
      </c>
      <c r="F7" s="12" t="s">
        <v>26</v>
      </c>
      <c r="G7" s="49">
        <v>6300000</v>
      </c>
      <c r="H7" s="50">
        <f t="shared" si="0"/>
        <v>44100000</v>
      </c>
      <c r="I7" s="13"/>
      <c r="J7" s="50">
        <f t="shared" si="1"/>
        <v>3969000</v>
      </c>
      <c r="K7" s="99">
        <f t="shared" si="2"/>
        <v>48069000</v>
      </c>
      <c r="L7" s="100"/>
      <c r="M7" s="100"/>
      <c r="N7" s="100"/>
      <c r="O7" s="100"/>
      <c r="P7" s="100"/>
      <c r="Q7" s="100"/>
      <c r="R7" s="100"/>
      <c r="S7" s="100"/>
      <c r="T7" s="100"/>
      <c r="U7" s="101"/>
      <c r="W7" s="45"/>
      <c r="X7" s="45"/>
      <c r="Y7" s="45"/>
      <c r="Z7" s="45"/>
      <c r="AB7" s="45"/>
    </row>
    <row r="8" spans="1:28" ht="63" customHeight="1">
      <c r="A8" s="46">
        <v>18</v>
      </c>
      <c r="B8" s="47" t="s">
        <v>50</v>
      </c>
      <c r="C8" s="48" t="s">
        <v>51</v>
      </c>
      <c r="D8" s="12">
        <v>5</v>
      </c>
      <c r="E8" s="12" t="s">
        <v>21</v>
      </c>
      <c r="F8" s="12">
        <v>0</v>
      </c>
      <c r="G8" s="49">
        <v>3150000</v>
      </c>
      <c r="H8" s="50">
        <f t="shared" si="0"/>
        <v>15750000</v>
      </c>
      <c r="I8" s="13"/>
      <c r="J8" s="50">
        <f t="shared" si="1"/>
        <v>1417500</v>
      </c>
      <c r="K8" s="99">
        <f t="shared" si="2"/>
        <v>17167500</v>
      </c>
      <c r="L8" s="100"/>
      <c r="M8" s="100"/>
      <c r="N8" s="100"/>
      <c r="O8" s="100"/>
      <c r="P8" s="100"/>
      <c r="Q8" s="100"/>
      <c r="R8" s="100"/>
      <c r="S8" s="100"/>
      <c r="T8" s="100"/>
      <c r="U8" s="101"/>
      <c r="W8" s="45"/>
      <c r="X8" s="45"/>
      <c r="Y8" s="45"/>
      <c r="Z8" s="45"/>
      <c r="AB8" s="45"/>
    </row>
    <row r="9" spans="1:28" ht="63" customHeight="1">
      <c r="A9" s="46">
        <v>19</v>
      </c>
      <c r="B9" s="47" t="s">
        <v>52</v>
      </c>
      <c r="C9" s="48" t="s">
        <v>53</v>
      </c>
      <c r="D9" s="12">
        <v>31</v>
      </c>
      <c r="E9" s="12" t="s">
        <v>25</v>
      </c>
      <c r="F9" s="12">
        <v>0</v>
      </c>
      <c r="G9" s="49">
        <v>2100000</v>
      </c>
      <c r="H9" s="50">
        <f t="shared" si="0"/>
        <v>65100000</v>
      </c>
      <c r="I9" s="13"/>
      <c r="J9" s="50">
        <f t="shared" si="1"/>
        <v>5859000</v>
      </c>
      <c r="K9" s="99">
        <f t="shared" si="2"/>
        <v>70959000</v>
      </c>
      <c r="L9" s="100"/>
      <c r="M9" s="100"/>
      <c r="N9" s="100"/>
      <c r="O9" s="100"/>
      <c r="P9" s="100"/>
      <c r="Q9" s="100"/>
      <c r="R9" s="100"/>
      <c r="S9" s="100"/>
      <c r="T9" s="100"/>
      <c r="U9" s="101"/>
      <c r="W9" s="45"/>
      <c r="X9" s="45"/>
      <c r="Y9" s="45"/>
      <c r="Z9" s="45"/>
      <c r="AB9" s="45"/>
    </row>
    <row r="10" spans="1:28" ht="63" customHeight="1">
      <c r="A10" s="46">
        <v>42</v>
      </c>
      <c r="B10" s="47" t="s">
        <v>54</v>
      </c>
      <c r="C10" s="48" t="s">
        <v>55</v>
      </c>
      <c r="D10" s="12">
        <v>2</v>
      </c>
      <c r="E10" s="12" t="s">
        <v>23</v>
      </c>
      <c r="F10" s="12" t="s">
        <v>26</v>
      </c>
      <c r="G10" s="49">
        <v>5250000</v>
      </c>
      <c r="H10" s="50">
        <f t="shared" si="0"/>
        <v>10500000</v>
      </c>
      <c r="I10" s="13"/>
      <c r="J10" s="50">
        <f t="shared" si="1"/>
        <v>945000</v>
      </c>
      <c r="K10" s="99">
        <f t="shared" si="2"/>
        <v>11445000</v>
      </c>
      <c r="L10" s="100"/>
      <c r="M10" s="100"/>
      <c r="N10" s="100"/>
      <c r="O10" s="100"/>
      <c r="P10" s="100"/>
      <c r="Q10" s="100"/>
      <c r="R10" s="100"/>
      <c r="S10" s="100"/>
      <c r="T10" s="100"/>
      <c r="U10" s="101"/>
      <c r="W10" s="45"/>
      <c r="X10" s="45"/>
      <c r="Y10" s="45"/>
      <c r="Z10" s="45"/>
      <c r="AB10" s="45"/>
    </row>
    <row r="11" spans="1:28" ht="63" customHeight="1">
      <c r="A11" s="46">
        <v>43</v>
      </c>
      <c r="B11" s="47" t="s">
        <v>56</v>
      </c>
      <c r="C11" s="48" t="s">
        <v>57</v>
      </c>
      <c r="D11" s="12">
        <v>6</v>
      </c>
      <c r="E11" s="12" t="s">
        <v>19</v>
      </c>
      <c r="F11" s="12" t="s">
        <v>24</v>
      </c>
      <c r="G11" s="49">
        <v>4200000</v>
      </c>
      <c r="H11" s="50">
        <f t="shared" si="0"/>
        <v>25200000</v>
      </c>
      <c r="I11" s="13"/>
      <c r="J11" s="50">
        <f t="shared" si="1"/>
        <v>2268000</v>
      </c>
      <c r="K11" s="99">
        <f t="shared" si="2"/>
        <v>27468000</v>
      </c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W11" s="45"/>
      <c r="X11" s="45"/>
      <c r="Y11" s="45"/>
      <c r="Z11" s="45"/>
      <c r="AB11" s="45"/>
    </row>
    <row r="12" spans="1:28" ht="63" customHeight="1">
      <c r="A12" s="46">
        <v>44</v>
      </c>
      <c r="B12" s="47" t="s">
        <v>58</v>
      </c>
      <c r="C12" s="48" t="s">
        <v>59</v>
      </c>
      <c r="D12" s="12">
        <v>4</v>
      </c>
      <c r="E12" s="12" t="s">
        <v>24</v>
      </c>
      <c r="F12" s="12" t="s">
        <v>26</v>
      </c>
      <c r="G12" s="49">
        <v>14700000</v>
      </c>
      <c r="H12" s="50">
        <f t="shared" si="0"/>
        <v>58800000</v>
      </c>
      <c r="I12" s="13"/>
      <c r="J12" s="50">
        <f t="shared" si="1"/>
        <v>5292000</v>
      </c>
      <c r="K12" s="99">
        <f t="shared" si="2"/>
        <v>64092000</v>
      </c>
      <c r="L12" s="100"/>
      <c r="M12" s="100"/>
      <c r="N12" s="100"/>
      <c r="O12" s="100"/>
      <c r="P12" s="100"/>
      <c r="Q12" s="100"/>
      <c r="R12" s="100"/>
      <c r="S12" s="100"/>
      <c r="T12" s="100"/>
      <c r="U12" s="101"/>
      <c r="W12" s="45"/>
      <c r="X12" s="45"/>
      <c r="Y12" s="45"/>
      <c r="Z12" s="45"/>
      <c r="AB12" s="45"/>
    </row>
    <row r="13" spans="1:28" ht="63" customHeight="1">
      <c r="A13" s="46">
        <v>45</v>
      </c>
      <c r="B13" s="47" t="s">
        <v>60</v>
      </c>
      <c r="C13" s="48" t="s">
        <v>61</v>
      </c>
      <c r="D13" s="12">
        <v>2</v>
      </c>
      <c r="E13" s="12" t="s">
        <v>26</v>
      </c>
      <c r="F13" s="12" t="s">
        <v>26</v>
      </c>
      <c r="G13" s="49">
        <v>6300000</v>
      </c>
      <c r="H13" s="50">
        <f t="shared" si="0"/>
        <v>12600000</v>
      </c>
      <c r="I13" s="13"/>
      <c r="J13" s="50">
        <f t="shared" si="1"/>
        <v>1134000</v>
      </c>
      <c r="K13" s="99">
        <f t="shared" si="2"/>
        <v>13734000</v>
      </c>
      <c r="L13" s="100"/>
      <c r="M13" s="100"/>
      <c r="N13" s="100"/>
      <c r="O13" s="100"/>
      <c r="P13" s="100"/>
      <c r="Q13" s="100"/>
      <c r="R13" s="100"/>
      <c r="S13" s="100"/>
      <c r="T13" s="100"/>
      <c r="U13" s="101"/>
      <c r="W13" s="45"/>
      <c r="X13" s="45"/>
      <c r="Y13" s="45"/>
      <c r="Z13" s="45"/>
      <c r="AB13" s="45"/>
    </row>
    <row r="14" spans="1:28" ht="63" customHeight="1">
      <c r="A14" s="46">
        <v>46</v>
      </c>
      <c r="B14" s="47" t="s">
        <v>62</v>
      </c>
      <c r="C14" s="48" t="s">
        <v>63</v>
      </c>
      <c r="D14" s="12">
        <v>9</v>
      </c>
      <c r="E14" s="12" t="s">
        <v>26</v>
      </c>
      <c r="F14" s="12">
        <v>0</v>
      </c>
      <c r="G14" s="49">
        <v>5250000</v>
      </c>
      <c r="H14" s="50">
        <f t="shared" si="0"/>
        <v>47250000</v>
      </c>
      <c r="I14" s="13"/>
      <c r="J14" s="50">
        <f t="shared" si="1"/>
        <v>4252500</v>
      </c>
      <c r="K14" s="99">
        <f t="shared" si="2"/>
        <v>51502500</v>
      </c>
      <c r="L14" s="100"/>
      <c r="M14" s="100"/>
      <c r="N14" s="100"/>
      <c r="O14" s="100"/>
      <c r="P14" s="100"/>
      <c r="Q14" s="100"/>
      <c r="R14" s="100"/>
      <c r="S14" s="100"/>
      <c r="T14" s="100"/>
      <c r="U14" s="101"/>
      <c r="W14" s="45"/>
      <c r="X14" s="45"/>
      <c r="Y14" s="45"/>
      <c r="Z14" s="45"/>
      <c r="AB14" s="45"/>
    </row>
    <row r="15" spans="1:28" ht="63" customHeight="1">
      <c r="A15" s="46">
        <v>50</v>
      </c>
      <c r="B15" s="47" t="s">
        <v>64</v>
      </c>
      <c r="C15" s="48" t="s">
        <v>65</v>
      </c>
      <c r="D15" s="12">
        <v>2</v>
      </c>
      <c r="E15" s="12" t="s">
        <v>45</v>
      </c>
      <c r="F15" s="12">
        <v>0</v>
      </c>
      <c r="G15" s="49">
        <v>4200000</v>
      </c>
      <c r="H15" s="50">
        <f t="shared" si="0"/>
        <v>8400000</v>
      </c>
      <c r="I15" s="13"/>
      <c r="J15" s="50">
        <f t="shared" si="1"/>
        <v>756000</v>
      </c>
      <c r="K15" s="99">
        <f t="shared" si="2"/>
        <v>9156000</v>
      </c>
      <c r="L15" s="100"/>
      <c r="M15" s="100"/>
      <c r="N15" s="100"/>
      <c r="O15" s="100"/>
      <c r="P15" s="100"/>
      <c r="Q15" s="100"/>
      <c r="R15" s="100"/>
      <c r="S15" s="100"/>
      <c r="T15" s="100"/>
      <c r="U15" s="101"/>
      <c r="W15" s="45"/>
      <c r="X15" s="45"/>
      <c r="Y15" s="45"/>
      <c r="Z15" s="45"/>
      <c r="AB15" s="45"/>
    </row>
    <row r="16" spans="1:28" ht="63" customHeight="1">
      <c r="A16" s="46">
        <v>53</v>
      </c>
      <c r="B16" s="47" t="s">
        <v>66</v>
      </c>
      <c r="C16" s="48" t="s">
        <v>67</v>
      </c>
      <c r="D16" s="12">
        <v>5</v>
      </c>
      <c r="E16" s="12" t="s">
        <v>45</v>
      </c>
      <c r="F16" s="12" t="s">
        <v>45</v>
      </c>
      <c r="G16" s="49">
        <v>12600000</v>
      </c>
      <c r="H16" s="50">
        <f t="shared" si="0"/>
        <v>63000000</v>
      </c>
      <c r="I16" s="13"/>
      <c r="J16" s="50">
        <f t="shared" si="1"/>
        <v>5670000</v>
      </c>
      <c r="K16" s="99">
        <f t="shared" si="2"/>
        <v>68670000</v>
      </c>
      <c r="L16" s="100"/>
      <c r="M16" s="100"/>
      <c r="N16" s="100"/>
      <c r="O16" s="100"/>
      <c r="P16" s="100"/>
      <c r="Q16" s="100"/>
      <c r="R16" s="100"/>
      <c r="S16" s="100"/>
      <c r="T16" s="100"/>
      <c r="U16" s="101"/>
      <c r="W16" s="45"/>
      <c r="X16" s="45"/>
      <c r="Y16" s="45"/>
      <c r="Z16" s="45"/>
      <c r="AB16" s="45"/>
    </row>
    <row r="17" spans="1:28" ht="63" customHeight="1">
      <c r="A17" s="46">
        <v>58</v>
      </c>
      <c r="B17" s="47" t="s">
        <v>68</v>
      </c>
      <c r="C17" s="48" t="s">
        <v>63</v>
      </c>
      <c r="D17" s="12">
        <v>9</v>
      </c>
      <c r="E17" s="12" t="s">
        <v>24</v>
      </c>
      <c r="F17" s="12">
        <v>0</v>
      </c>
      <c r="G17" s="49">
        <v>8400000</v>
      </c>
      <c r="H17" s="50">
        <f t="shared" si="0"/>
        <v>75600000</v>
      </c>
      <c r="I17" s="13"/>
      <c r="J17" s="50">
        <f t="shared" si="1"/>
        <v>6804000</v>
      </c>
      <c r="K17" s="99">
        <f t="shared" si="2"/>
        <v>82404000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W17" s="45"/>
      <c r="X17" s="45"/>
      <c r="Y17" s="45"/>
      <c r="Z17" s="45"/>
      <c r="AB17" s="45"/>
    </row>
    <row r="18" spans="1:28" ht="63" customHeight="1">
      <c r="A18" s="46">
        <v>62</v>
      </c>
      <c r="B18" s="47" t="s">
        <v>69</v>
      </c>
      <c r="C18" s="48" t="s">
        <v>59</v>
      </c>
      <c r="D18" s="12">
        <v>1</v>
      </c>
      <c r="E18" s="12" t="s">
        <v>45</v>
      </c>
      <c r="F18" s="12" t="s">
        <v>24</v>
      </c>
      <c r="G18" s="49">
        <v>49350000</v>
      </c>
      <c r="H18" s="50">
        <f t="shared" si="0"/>
        <v>49350000</v>
      </c>
      <c r="I18" s="13"/>
      <c r="J18" s="50">
        <f t="shared" si="1"/>
        <v>4441500</v>
      </c>
      <c r="K18" s="99">
        <f t="shared" si="2"/>
        <v>53791500</v>
      </c>
      <c r="L18" s="100"/>
      <c r="M18" s="100"/>
      <c r="N18" s="100"/>
      <c r="O18" s="100"/>
      <c r="P18" s="100"/>
      <c r="Q18" s="100"/>
      <c r="R18" s="100"/>
      <c r="S18" s="100"/>
      <c r="T18" s="100"/>
      <c r="U18" s="101"/>
      <c r="W18" s="45"/>
      <c r="X18" s="45"/>
      <c r="Y18" s="45"/>
      <c r="Z18" s="45"/>
      <c r="AB18" s="45"/>
    </row>
    <row r="19" spans="1:28" ht="63" customHeight="1">
      <c r="A19" s="46">
        <v>75</v>
      </c>
      <c r="B19" s="47" t="s">
        <v>70</v>
      </c>
      <c r="C19" s="48" t="s">
        <v>71</v>
      </c>
      <c r="D19" s="12">
        <v>2</v>
      </c>
      <c r="E19" s="12" t="s">
        <v>18</v>
      </c>
      <c r="F19" s="12" t="s">
        <v>21</v>
      </c>
      <c r="G19" s="49">
        <v>29400000</v>
      </c>
      <c r="H19" s="50">
        <f t="shared" si="0"/>
        <v>58800000</v>
      </c>
      <c r="I19" s="13"/>
      <c r="J19" s="50">
        <f t="shared" si="1"/>
        <v>5292000</v>
      </c>
      <c r="K19" s="99">
        <f t="shared" si="2"/>
        <v>64092000</v>
      </c>
      <c r="L19" s="100"/>
      <c r="M19" s="100"/>
      <c r="N19" s="100"/>
      <c r="O19" s="100"/>
      <c r="P19" s="100"/>
      <c r="Q19" s="100"/>
      <c r="R19" s="100"/>
      <c r="S19" s="100"/>
      <c r="T19" s="100"/>
      <c r="U19" s="101"/>
      <c r="W19" s="45"/>
      <c r="X19" s="45"/>
      <c r="Y19" s="45"/>
      <c r="Z19" s="45"/>
      <c r="AB19" s="45"/>
    </row>
    <row r="20" spans="1:28" ht="63" customHeight="1">
      <c r="A20" s="46">
        <v>88</v>
      </c>
      <c r="B20" s="47" t="s">
        <v>72</v>
      </c>
      <c r="C20" s="48" t="s">
        <v>73</v>
      </c>
      <c r="D20" s="12">
        <v>1</v>
      </c>
      <c r="E20" s="12" t="s">
        <v>27</v>
      </c>
      <c r="F20" s="12" t="s">
        <v>23</v>
      </c>
      <c r="G20" s="49">
        <v>70350000</v>
      </c>
      <c r="H20" s="50">
        <f t="shared" si="0"/>
        <v>70350000</v>
      </c>
      <c r="I20" s="13"/>
      <c r="J20" s="50">
        <f t="shared" si="1"/>
        <v>6331500</v>
      </c>
      <c r="K20" s="99">
        <f t="shared" si="2"/>
        <v>76681500</v>
      </c>
      <c r="L20" s="100"/>
      <c r="M20" s="100"/>
      <c r="N20" s="100"/>
      <c r="O20" s="100"/>
      <c r="P20" s="100"/>
      <c r="Q20" s="100"/>
      <c r="R20" s="100"/>
      <c r="S20" s="100"/>
      <c r="T20" s="100"/>
      <c r="U20" s="101"/>
      <c r="W20" s="45"/>
      <c r="X20" s="45"/>
      <c r="Y20" s="45"/>
      <c r="Z20" s="45"/>
      <c r="AB20" s="45"/>
    </row>
    <row r="21" spans="1:28" ht="63" customHeight="1">
      <c r="A21" s="46">
        <v>97</v>
      </c>
      <c r="B21" s="47" t="s">
        <v>74</v>
      </c>
      <c r="C21" s="48" t="s">
        <v>75</v>
      </c>
      <c r="D21" s="12">
        <v>1</v>
      </c>
      <c r="E21" s="12" t="s">
        <v>76</v>
      </c>
      <c r="F21" s="12" t="s">
        <v>21</v>
      </c>
      <c r="G21" s="49">
        <v>9450000</v>
      </c>
      <c r="H21" s="50">
        <f t="shared" si="0"/>
        <v>9450000</v>
      </c>
      <c r="I21" s="13"/>
      <c r="J21" s="50">
        <f t="shared" si="1"/>
        <v>850500</v>
      </c>
      <c r="K21" s="99">
        <f t="shared" si="2"/>
        <v>10300500</v>
      </c>
      <c r="L21" s="100"/>
      <c r="M21" s="100"/>
      <c r="N21" s="100"/>
      <c r="O21" s="100"/>
      <c r="P21" s="100"/>
      <c r="Q21" s="100"/>
      <c r="R21" s="100"/>
      <c r="S21" s="100"/>
      <c r="T21" s="100"/>
      <c r="U21" s="101"/>
      <c r="W21" s="45"/>
      <c r="X21" s="45"/>
      <c r="Y21" s="45"/>
      <c r="Z21" s="45"/>
      <c r="AB21" s="45"/>
    </row>
    <row r="22" spans="1:28" ht="63" customHeight="1">
      <c r="A22" s="46">
        <v>99</v>
      </c>
      <c r="B22" s="47" t="s">
        <v>77</v>
      </c>
      <c r="C22" s="48" t="s">
        <v>78</v>
      </c>
      <c r="D22" s="12">
        <v>6</v>
      </c>
      <c r="E22" s="12" t="s">
        <v>76</v>
      </c>
      <c r="F22" s="12" t="s">
        <v>26</v>
      </c>
      <c r="G22" s="49">
        <v>3150000</v>
      </c>
      <c r="H22" s="50">
        <f t="shared" si="0"/>
        <v>18900000</v>
      </c>
      <c r="I22" s="13"/>
      <c r="J22" s="50">
        <f t="shared" si="1"/>
        <v>1701000</v>
      </c>
      <c r="K22" s="99">
        <f t="shared" si="2"/>
        <v>20601000</v>
      </c>
      <c r="L22" s="100"/>
      <c r="M22" s="100"/>
      <c r="N22" s="100"/>
      <c r="O22" s="100"/>
      <c r="P22" s="100"/>
      <c r="Q22" s="100"/>
      <c r="R22" s="100"/>
      <c r="S22" s="100"/>
      <c r="T22" s="100"/>
      <c r="U22" s="101"/>
      <c r="W22" s="45"/>
      <c r="X22" s="45"/>
      <c r="Y22" s="45"/>
      <c r="Z22" s="45"/>
      <c r="AB22" s="45"/>
    </row>
    <row r="23" spans="1:28" ht="63" customHeight="1">
      <c r="A23" s="46">
        <v>106</v>
      </c>
      <c r="B23" s="47" t="s">
        <v>79</v>
      </c>
      <c r="C23" s="48" t="s">
        <v>80</v>
      </c>
      <c r="D23" s="12">
        <v>1</v>
      </c>
      <c r="E23" s="12" t="s">
        <v>81</v>
      </c>
      <c r="F23" s="12" t="s">
        <v>15</v>
      </c>
      <c r="G23" s="49">
        <v>97650000</v>
      </c>
      <c r="H23" s="50">
        <f t="shared" si="0"/>
        <v>97650000</v>
      </c>
      <c r="I23" s="13"/>
      <c r="J23" s="50">
        <f t="shared" si="1"/>
        <v>8788500</v>
      </c>
      <c r="K23" s="99">
        <f t="shared" si="2"/>
        <v>106438500</v>
      </c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W23" s="45"/>
      <c r="X23" s="45"/>
      <c r="Y23" s="45"/>
      <c r="Z23" s="45"/>
      <c r="AB23" s="45"/>
    </row>
    <row r="24" spans="1:28" ht="63" customHeight="1">
      <c r="A24" s="46">
        <v>116</v>
      </c>
      <c r="B24" s="47" t="s">
        <v>82</v>
      </c>
      <c r="C24" s="48" t="s">
        <v>83</v>
      </c>
      <c r="D24" s="12">
        <v>13</v>
      </c>
      <c r="E24" s="12" t="s">
        <v>26</v>
      </c>
      <c r="F24" s="12" t="s">
        <v>25</v>
      </c>
      <c r="G24" s="49">
        <v>4200000</v>
      </c>
      <c r="H24" s="50">
        <f t="shared" si="0"/>
        <v>54600000</v>
      </c>
      <c r="I24" s="13"/>
      <c r="J24" s="50">
        <f t="shared" si="1"/>
        <v>4914000</v>
      </c>
      <c r="K24" s="99">
        <f t="shared" si="2"/>
        <v>59514000</v>
      </c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W24" s="45"/>
      <c r="X24" s="45"/>
      <c r="Y24" s="45"/>
      <c r="Z24" s="45"/>
      <c r="AB24" s="45"/>
    </row>
    <row r="25" spans="1:28" ht="63" customHeight="1">
      <c r="A25" s="46">
        <v>118</v>
      </c>
      <c r="B25" s="47" t="s">
        <v>84</v>
      </c>
      <c r="C25" s="48" t="s">
        <v>85</v>
      </c>
      <c r="D25" s="12">
        <v>1</v>
      </c>
      <c r="E25" s="12" t="s">
        <v>19</v>
      </c>
      <c r="F25" s="12" t="s">
        <v>45</v>
      </c>
      <c r="G25" s="49">
        <v>11550000</v>
      </c>
      <c r="H25" s="50">
        <f t="shared" si="0"/>
        <v>11550000</v>
      </c>
      <c r="I25" s="13"/>
      <c r="J25" s="50">
        <f t="shared" si="1"/>
        <v>1039500</v>
      </c>
      <c r="K25" s="99">
        <f t="shared" si="2"/>
        <v>12589500</v>
      </c>
      <c r="L25" s="100"/>
      <c r="M25" s="100"/>
      <c r="N25" s="100"/>
      <c r="O25" s="100"/>
      <c r="P25" s="100"/>
      <c r="Q25" s="100"/>
      <c r="R25" s="100"/>
      <c r="S25" s="100"/>
      <c r="T25" s="100"/>
      <c r="U25" s="101"/>
      <c r="W25" s="45"/>
      <c r="X25" s="45"/>
      <c r="Y25" s="45"/>
      <c r="Z25" s="45"/>
      <c r="AB25" s="45"/>
    </row>
    <row r="26" spans="1:28" ht="63" customHeight="1">
      <c r="A26" s="46">
        <v>121</v>
      </c>
      <c r="B26" s="47" t="s">
        <v>86</v>
      </c>
      <c r="C26" s="48" t="s">
        <v>87</v>
      </c>
      <c r="D26" s="12">
        <v>4</v>
      </c>
      <c r="E26" s="12" t="s">
        <v>26</v>
      </c>
      <c r="F26" s="12" t="s">
        <v>25</v>
      </c>
      <c r="G26" s="49">
        <v>1050000</v>
      </c>
      <c r="H26" s="50">
        <f t="shared" si="0"/>
        <v>4200000</v>
      </c>
      <c r="I26" s="13"/>
      <c r="J26" s="50">
        <f t="shared" si="1"/>
        <v>378000</v>
      </c>
      <c r="K26" s="99">
        <f t="shared" si="2"/>
        <v>4578000</v>
      </c>
      <c r="L26" s="100"/>
      <c r="M26" s="100"/>
      <c r="N26" s="100"/>
      <c r="O26" s="100"/>
      <c r="P26" s="100"/>
      <c r="Q26" s="100"/>
      <c r="R26" s="100"/>
      <c r="S26" s="100"/>
      <c r="T26" s="100"/>
      <c r="U26" s="101"/>
      <c r="W26" s="45"/>
      <c r="X26" s="45"/>
      <c r="Y26" s="45"/>
      <c r="Z26" s="45"/>
      <c r="AB26" s="45"/>
    </row>
    <row r="27" spans="1:28" ht="63" customHeight="1">
      <c r="A27" s="46">
        <v>167</v>
      </c>
      <c r="B27" s="47" t="s">
        <v>88</v>
      </c>
      <c r="C27" s="48" t="s">
        <v>89</v>
      </c>
      <c r="D27" s="12">
        <v>3</v>
      </c>
      <c r="E27" s="12" t="s">
        <v>26</v>
      </c>
      <c r="F27" s="12">
        <v>0</v>
      </c>
      <c r="G27" s="49">
        <v>1050000</v>
      </c>
      <c r="H27" s="50">
        <f t="shared" si="0"/>
        <v>3150000</v>
      </c>
      <c r="I27" s="13"/>
      <c r="J27" s="50">
        <f t="shared" si="1"/>
        <v>283500</v>
      </c>
      <c r="K27" s="99">
        <f t="shared" si="2"/>
        <v>3433500</v>
      </c>
      <c r="L27" s="100"/>
      <c r="M27" s="100"/>
      <c r="N27" s="100"/>
      <c r="O27" s="100"/>
      <c r="P27" s="100"/>
      <c r="Q27" s="100"/>
      <c r="R27" s="100"/>
      <c r="S27" s="100"/>
      <c r="T27" s="100"/>
      <c r="U27" s="101"/>
      <c r="W27" s="45"/>
      <c r="X27" s="45"/>
      <c r="Y27" s="45"/>
      <c r="Z27" s="45"/>
      <c r="AB27" s="45"/>
    </row>
    <row r="28" spans="1:28" ht="63" customHeight="1">
      <c r="A28" s="46">
        <v>182</v>
      </c>
      <c r="B28" s="47" t="s">
        <v>90</v>
      </c>
      <c r="C28" s="48" t="s">
        <v>91</v>
      </c>
      <c r="D28" s="12">
        <v>8</v>
      </c>
      <c r="E28" s="12" t="s">
        <v>26</v>
      </c>
      <c r="F28" s="12">
        <v>0</v>
      </c>
      <c r="G28" s="49">
        <v>4200000</v>
      </c>
      <c r="H28" s="50">
        <f t="shared" si="0"/>
        <v>33600000</v>
      </c>
      <c r="I28" s="13"/>
      <c r="J28" s="50">
        <f t="shared" si="1"/>
        <v>3024000</v>
      </c>
      <c r="K28" s="99">
        <f t="shared" si="2"/>
        <v>36624000</v>
      </c>
      <c r="L28" s="100"/>
      <c r="M28" s="100"/>
      <c r="N28" s="100"/>
      <c r="O28" s="100"/>
      <c r="P28" s="100"/>
      <c r="Q28" s="100"/>
      <c r="R28" s="100"/>
      <c r="S28" s="100"/>
      <c r="T28" s="100"/>
      <c r="U28" s="101"/>
      <c r="W28" s="45"/>
      <c r="X28" s="45"/>
      <c r="Y28" s="45"/>
      <c r="Z28" s="45"/>
      <c r="AB28" s="45"/>
    </row>
    <row r="29" spans="1:28" ht="63" customHeight="1">
      <c r="A29" s="46">
        <v>223</v>
      </c>
      <c r="B29" s="47" t="s">
        <v>92</v>
      </c>
      <c r="C29" s="48" t="s">
        <v>93</v>
      </c>
      <c r="D29" s="12">
        <v>2</v>
      </c>
      <c r="E29" s="12" t="s">
        <v>26</v>
      </c>
      <c r="F29" s="12" t="s">
        <v>26</v>
      </c>
      <c r="G29" s="49">
        <v>6300000</v>
      </c>
      <c r="H29" s="50">
        <f t="shared" si="0"/>
        <v>12600000</v>
      </c>
      <c r="I29" s="13"/>
      <c r="J29" s="50">
        <f t="shared" si="1"/>
        <v>1134000</v>
      </c>
      <c r="K29" s="99">
        <f t="shared" si="2"/>
        <v>13734000</v>
      </c>
      <c r="L29" s="100"/>
      <c r="M29" s="100"/>
      <c r="N29" s="100"/>
      <c r="O29" s="100"/>
      <c r="P29" s="100"/>
      <c r="Q29" s="100"/>
      <c r="R29" s="100"/>
      <c r="S29" s="100"/>
      <c r="T29" s="100"/>
      <c r="U29" s="101"/>
      <c r="W29" s="45"/>
      <c r="X29" s="45"/>
      <c r="Y29" s="45"/>
      <c r="Z29" s="45"/>
      <c r="AB29" s="45"/>
    </row>
    <row r="30" spans="1:28" ht="63" customHeight="1">
      <c r="A30" s="46">
        <v>227</v>
      </c>
      <c r="B30" s="47" t="s">
        <v>94</v>
      </c>
      <c r="C30" s="48" t="s">
        <v>95</v>
      </c>
      <c r="D30" s="12">
        <v>3</v>
      </c>
      <c r="E30" s="12" t="s">
        <v>19</v>
      </c>
      <c r="F30" s="12" t="s">
        <v>45</v>
      </c>
      <c r="G30" s="49">
        <v>12600000</v>
      </c>
      <c r="H30" s="50">
        <f t="shared" si="0"/>
        <v>37800000</v>
      </c>
      <c r="I30" s="13"/>
      <c r="J30" s="50">
        <f t="shared" si="1"/>
        <v>3402000</v>
      </c>
      <c r="K30" s="99">
        <f t="shared" si="2"/>
        <v>41202000</v>
      </c>
      <c r="L30" s="100"/>
      <c r="M30" s="100"/>
      <c r="N30" s="100"/>
      <c r="O30" s="100"/>
      <c r="P30" s="100"/>
      <c r="Q30" s="100"/>
      <c r="R30" s="100"/>
      <c r="S30" s="100"/>
      <c r="T30" s="100"/>
      <c r="U30" s="101"/>
      <c r="W30" s="45"/>
      <c r="X30" s="45"/>
      <c r="Y30" s="45"/>
      <c r="Z30" s="45"/>
      <c r="AB30" s="45"/>
    </row>
    <row r="31" spans="1:28" ht="63" customHeight="1">
      <c r="A31" s="46">
        <v>236</v>
      </c>
      <c r="B31" s="47" t="s">
        <v>96</v>
      </c>
      <c r="C31" s="48" t="s">
        <v>97</v>
      </c>
      <c r="D31" s="12">
        <v>2</v>
      </c>
      <c r="E31" s="12" t="s">
        <v>24</v>
      </c>
      <c r="F31" s="12">
        <v>0</v>
      </c>
      <c r="G31" s="49">
        <v>3150000</v>
      </c>
      <c r="H31" s="50">
        <f t="shared" si="0"/>
        <v>6300000</v>
      </c>
      <c r="I31" s="13"/>
      <c r="J31" s="50">
        <f t="shared" si="1"/>
        <v>567000</v>
      </c>
      <c r="K31" s="99">
        <f t="shared" si="2"/>
        <v>6867000</v>
      </c>
      <c r="L31" s="100"/>
      <c r="M31" s="100"/>
      <c r="N31" s="100"/>
      <c r="O31" s="100"/>
      <c r="P31" s="100"/>
      <c r="Q31" s="100"/>
      <c r="R31" s="100"/>
      <c r="S31" s="100"/>
      <c r="T31" s="100"/>
      <c r="U31" s="101"/>
      <c r="W31" s="45"/>
      <c r="X31" s="45"/>
      <c r="Y31" s="45"/>
      <c r="Z31" s="45"/>
      <c r="AB31" s="45"/>
    </row>
    <row r="32" spans="1:28" ht="63" customHeight="1">
      <c r="A32" s="46">
        <v>237</v>
      </c>
      <c r="B32" s="47" t="s">
        <v>98</v>
      </c>
      <c r="C32" s="48" t="s">
        <v>67</v>
      </c>
      <c r="D32" s="12">
        <v>9</v>
      </c>
      <c r="E32" s="12" t="s">
        <v>24</v>
      </c>
      <c r="F32" s="12" t="s">
        <v>24</v>
      </c>
      <c r="G32" s="49">
        <v>5250000</v>
      </c>
      <c r="H32" s="50">
        <f t="shared" si="0"/>
        <v>47250000</v>
      </c>
      <c r="I32" s="13"/>
      <c r="J32" s="50">
        <f t="shared" si="1"/>
        <v>4252500</v>
      </c>
      <c r="K32" s="99">
        <f t="shared" si="2"/>
        <v>51502500</v>
      </c>
      <c r="L32" s="100"/>
      <c r="M32" s="100"/>
      <c r="N32" s="100"/>
      <c r="O32" s="100"/>
      <c r="P32" s="100"/>
      <c r="Q32" s="100"/>
      <c r="R32" s="100"/>
      <c r="S32" s="100"/>
      <c r="T32" s="100"/>
      <c r="U32" s="101"/>
      <c r="W32" s="45"/>
      <c r="X32" s="45"/>
      <c r="Y32" s="45"/>
      <c r="Z32" s="45"/>
      <c r="AB32" s="45"/>
    </row>
    <row r="33" spans="1:28" ht="63" customHeight="1">
      <c r="A33" s="46">
        <v>238</v>
      </c>
      <c r="B33" s="47" t="s">
        <v>99</v>
      </c>
      <c r="C33" s="48" t="s">
        <v>100</v>
      </c>
      <c r="D33" s="12">
        <v>27</v>
      </c>
      <c r="E33" s="12" t="s">
        <v>24</v>
      </c>
      <c r="F33" s="12">
        <v>0</v>
      </c>
      <c r="G33" s="49">
        <v>4200000</v>
      </c>
      <c r="H33" s="50">
        <f t="shared" si="0"/>
        <v>113400000</v>
      </c>
      <c r="I33" s="13"/>
      <c r="J33" s="50">
        <f t="shared" si="1"/>
        <v>10206000</v>
      </c>
      <c r="K33" s="99">
        <f t="shared" si="2"/>
        <v>123606000</v>
      </c>
      <c r="L33" s="100"/>
      <c r="M33" s="100"/>
      <c r="N33" s="100"/>
      <c r="O33" s="100"/>
      <c r="P33" s="100"/>
      <c r="Q33" s="100"/>
      <c r="R33" s="100"/>
      <c r="S33" s="100"/>
      <c r="T33" s="100"/>
      <c r="U33" s="101"/>
      <c r="W33" s="45"/>
      <c r="X33" s="45"/>
      <c r="Y33" s="45"/>
      <c r="Z33" s="45"/>
      <c r="AB33" s="45"/>
    </row>
    <row r="34" spans="1:28" ht="63" customHeight="1">
      <c r="A34" s="46">
        <v>242</v>
      </c>
      <c r="B34" s="47" t="s">
        <v>101</v>
      </c>
      <c r="C34" s="48" t="s">
        <v>67</v>
      </c>
      <c r="D34" s="12">
        <v>1</v>
      </c>
      <c r="E34" s="12" t="s">
        <v>26</v>
      </c>
      <c r="F34" s="12" t="s">
        <v>26</v>
      </c>
      <c r="G34" s="49">
        <v>4200000</v>
      </c>
      <c r="H34" s="50">
        <f t="shared" si="0"/>
        <v>4200000</v>
      </c>
      <c r="I34" s="13"/>
      <c r="J34" s="50">
        <f t="shared" si="1"/>
        <v>378000</v>
      </c>
      <c r="K34" s="99">
        <f t="shared" si="2"/>
        <v>4578000</v>
      </c>
      <c r="L34" s="100"/>
      <c r="M34" s="100"/>
      <c r="N34" s="100"/>
      <c r="O34" s="100"/>
      <c r="P34" s="100"/>
      <c r="Q34" s="100"/>
      <c r="R34" s="100"/>
      <c r="S34" s="100"/>
      <c r="T34" s="100"/>
      <c r="U34" s="101"/>
      <c r="W34" s="45"/>
      <c r="X34" s="45"/>
      <c r="Y34" s="45"/>
      <c r="Z34" s="45"/>
      <c r="AB34" s="45"/>
    </row>
    <row r="35" spans="1:28" ht="63" customHeight="1">
      <c r="A35" s="46">
        <v>244</v>
      </c>
      <c r="B35" s="47" t="s">
        <v>102</v>
      </c>
      <c r="C35" s="48" t="s">
        <v>57</v>
      </c>
      <c r="D35" s="12">
        <v>3</v>
      </c>
      <c r="E35" s="12" t="s">
        <v>81</v>
      </c>
      <c r="F35" s="12" t="s">
        <v>26</v>
      </c>
      <c r="G35" s="49">
        <v>3150000</v>
      </c>
      <c r="H35" s="50">
        <f t="shared" si="0"/>
        <v>9450000</v>
      </c>
      <c r="I35" s="13"/>
      <c r="J35" s="50">
        <f t="shared" si="1"/>
        <v>850500</v>
      </c>
      <c r="K35" s="99">
        <f t="shared" si="2"/>
        <v>10300500</v>
      </c>
      <c r="L35" s="100"/>
      <c r="M35" s="100"/>
      <c r="N35" s="100"/>
      <c r="O35" s="100"/>
      <c r="P35" s="100"/>
      <c r="Q35" s="100"/>
      <c r="R35" s="100"/>
      <c r="S35" s="100"/>
      <c r="T35" s="100"/>
      <c r="U35" s="101"/>
      <c r="W35" s="45"/>
      <c r="X35" s="45"/>
      <c r="Y35" s="45"/>
      <c r="Z35" s="45"/>
      <c r="AB35" s="45"/>
    </row>
    <row r="36" spans="1:28" ht="63" customHeight="1">
      <c r="A36" s="46">
        <v>256</v>
      </c>
      <c r="B36" s="47" t="s">
        <v>103</v>
      </c>
      <c r="C36" s="48" t="s">
        <v>75</v>
      </c>
      <c r="D36" s="12">
        <v>1</v>
      </c>
      <c r="E36" s="12" t="s">
        <v>104</v>
      </c>
      <c r="F36" s="12" t="s">
        <v>21</v>
      </c>
      <c r="G36" s="49">
        <v>5250000</v>
      </c>
      <c r="H36" s="50">
        <f t="shared" si="0"/>
        <v>5250000</v>
      </c>
      <c r="I36" s="13"/>
      <c r="J36" s="50">
        <f t="shared" si="1"/>
        <v>472500</v>
      </c>
      <c r="K36" s="99">
        <f t="shared" si="2"/>
        <v>5722500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1"/>
      <c r="W36" s="45"/>
      <c r="X36" s="45"/>
      <c r="Y36" s="45"/>
      <c r="Z36" s="45"/>
      <c r="AB36" s="45"/>
    </row>
    <row r="37" spans="1:28" ht="63" customHeight="1">
      <c r="A37" s="46">
        <v>293</v>
      </c>
      <c r="B37" s="47" t="s">
        <v>105</v>
      </c>
      <c r="C37" s="48" t="s">
        <v>51</v>
      </c>
      <c r="D37" s="12">
        <v>2</v>
      </c>
      <c r="E37" s="12" t="s">
        <v>26</v>
      </c>
      <c r="F37" s="12">
        <v>0</v>
      </c>
      <c r="G37" s="49">
        <v>1050000</v>
      </c>
      <c r="H37" s="50">
        <f t="shared" ref="H37:H68" si="3">G37*D37</f>
        <v>2100000</v>
      </c>
      <c r="I37" s="13"/>
      <c r="J37" s="50">
        <f t="shared" si="1"/>
        <v>189000</v>
      </c>
      <c r="K37" s="99">
        <f t="shared" si="2"/>
        <v>2289000</v>
      </c>
      <c r="L37" s="100"/>
      <c r="M37" s="100"/>
      <c r="N37" s="100"/>
      <c r="O37" s="100"/>
      <c r="P37" s="100"/>
      <c r="Q37" s="100"/>
      <c r="R37" s="100"/>
      <c r="S37" s="100"/>
      <c r="T37" s="100"/>
      <c r="U37" s="101"/>
      <c r="W37" s="45"/>
      <c r="X37" s="45"/>
      <c r="Y37" s="45"/>
      <c r="Z37" s="45"/>
      <c r="AB37" s="45"/>
    </row>
    <row r="38" spans="1:28" ht="63" customHeight="1">
      <c r="A38" s="46">
        <v>296</v>
      </c>
      <c r="B38" s="47" t="s">
        <v>106</v>
      </c>
      <c r="C38" s="48" t="s">
        <v>107</v>
      </c>
      <c r="D38" s="12">
        <v>1</v>
      </c>
      <c r="E38" s="12" t="s">
        <v>23</v>
      </c>
      <c r="F38" s="12" t="s">
        <v>21</v>
      </c>
      <c r="G38" s="49">
        <v>5250000</v>
      </c>
      <c r="H38" s="50">
        <f t="shared" si="3"/>
        <v>5250000</v>
      </c>
      <c r="I38" s="13"/>
      <c r="J38" s="50">
        <f t="shared" si="1"/>
        <v>472500</v>
      </c>
      <c r="K38" s="99">
        <f t="shared" si="2"/>
        <v>5722500</v>
      </c>
      <c r="L38" s="100"/>
      <c r="M38" s="100"/>
      <c r="N38" s="100"/>
      <c r="O38" s="100"/>
      <c r="P38" s="100"/>
      <c r="Q38" s="100"/>
      <c r="R38" s="100"/>
      <c r="S38" s="100"/>
      <c r="T38" s="100"/>
      <c r="U38" s="101"/>
      <c r="W38" s="45"/>
      <c r="X38" s="45"/>
      <c r="Y38" s="45"/>
      <c r="Z38" s="45"/>
      <c r="AB38" s="45"/>
    </row>
    <row r="39" spans="1:28" ht="63" customHeight="1">
      <c r="A39" s="46">
        <v>297</v>
      </c>
      <c r="B39" s="47" t="s">
        <v>108</v>
      </c>
      <c r="C39" s="48" t="s">
        <v>107</v>
      </c>
      <c r="D39" s="12">
        <v>20</v>
      </c>
      <c r="E39" s="12" t="s">
        <v>23</v>
      </c>
      <c r="F39" s="12" t="s">
        <v>24</v>
      </c>
      <c r="G39" s="49">
        <v>2100000</v>
      </c>
      <c r="H39" s="50">
        <f t="shared" si="3"/>
        <v>42000000</v>
      </c>
      <c r="I39" s="13"/>
      <c r="J39" s="50">
        <f t="shared" si="1"/>
        <v>3780000</v>
      </c>
      <c r="K39" s="99">
        <f t="shared" si="2"/>
        <v>45780000</v>
      </c>
      <c r="L39" s="100"/>
      <c r="M39" s="100"/>
      <c r="N39" s="100"/>
      <c r="O39" s="100"/>
      <c r="P39" s="100"/>
      <c r="Q39" s="100"/>
      <c r="R39" s="100"/>
      <c r="S39" s="100"/>
      <c r="T39" s="100"/>
      <c r="U39" s="101"/>
      <c r="W39" s="45"/>
      <c r="X39" s="45"/>
      <c r="Y39" s="45"/>
      <c r="Z39" s="45"/>
      <c r="AB39" s="45"/>
    </row>
    <row r="40" spans="1:28" ht="63" customHeight="1">
      <c r="A40" s="46">
        <v>301</v>
      </c>
      <c r="B40" s="47" t="s">
        <v>109</v>
      </c>
      <c r="C40" s="48" t="s">
        <v>110</v>
      </c>
      <c r="D40" s="12">
        <v>2</v>
      </c>
      <c r="E40" s="12" t="s">
        <v>20</v>
      </c>
      <c r="F40" s="12" t="s">
        <v>26</v>
      </c>
      <c r="G40" s="49">
        <v>66150000</v>
      </c>
      <c r="H40" s="50">
        <f t="shared" si="3"/>
        <v>132300000</v>
      </c>
      <c r="I40" s="13"/>
      <c r="J40" s="50">
        <f t="shared" si="1"/>
        <v>11907000</v>
      </c>
      <c r="K40" s="99">
        <f t="shared" si="2"/>
        <v>144207000</v>
      </c>
      <c r="L40" s="100"/>
      <c r="M40" s="100"/>
      <c r="N40" s="100"/>
      <c r="O40" s="100"/>
      <c r="P40" s="100"/>
      <c r="Q40" s="100"/>
      <c r="R40" s="100"/>
      <c r="S40" s="100"/>
      <c r="T40" s="100"/>
      <c r="U40" s="101"/>
      <c r="W40" s="45"/>
      <c r="X40" s="45"/>
      <c r="Y40" s="45"/>
      <c r="Z40" s="45"/>
      <c r="AB40" s="45"/>
    </row>
    <row r="41" spans="1:28" ht="63" customHeight="1">
      <c r="A41" s="46">
        <v>303</v>
      </c>
      <c r="B41" s="47" t="s">
        <v>111</v>
      </c>
      <c r="C41" s="48" t="s">
        <v>110</v>
      </c>
      <c r="D41" s="12">
        <v>15</v>
      </c>
      <c r="E41" s="12" t="s">
        <v>45</v>
      </c>
      <c r="F41" s="12" t="s">
        <v>25</v>
      </c>
      <c r="G41" s="49">
        <v>13650000</v>
      </c>
      <c r="H41" s="50">
        <f t="shared" si="3"/>
        <v>204750000</v>
      </c>
      <c r="I41" s="13"/>
      <c r="J41" s="50">
        <f t="shared" si="1"/>
        <v>18427500</v>
      </c>
      <c r="K41" s="99">
        <f t="shared" si="2"/>
        <v>223177500</v>
      </c>
      <c r="L41" s="100"/>
      <c r="M41" s="100"/>
      <c r="N41" s="100"/>
      <c r="O41" s="100"/>
      <c r="P41" s="100"/>
      <c r="Q41" s="100"/>
      <c r="R41" s="100"/>
      <c r="S41" s="100"/>
      <c r="T41" s="100"/>
      <c r="U41" s="101"/>
      <c r="W41" s="45"/>
      <c r="X41" s="45"/>
      <c r="Y41" s="45"/>
      <c r="Z41" s="45"/>
      <c r="AB41" s="45"/>
    </row>
    <row r="42" spans="1:28" ht="63" customHeight="1">
      <c r="A42" s="46">
        <v>313</v>
      </c>
      <c r="B42" s="47" t="s">
        <v>112</v>
      </c>
      <c r="C42" s="48" t="s">
        <v>113</v>
      </c>
      <c r="D42" s="12">
        <v>45</v>
      </c>
      <c r="E42" s="12" t="s">
        <v>21</v>
      </c>
      <c r="F42" s="12">
        <v>0</v>
      </c>
      <c r="G42" s="49">
        <v>4200000</v>
      </c>
      <c r="H42" s="50">
        <f t="shared" si="3"/>
        <v>189000000</v>
      </c>
      <c r="I42" s="13"/>
      <c r="J42" s="50">
        <f t="shared" si="1"/>
        <v>17010000</v>
      </c>
      <c r="K42" s="99">
        <f t="shared" si="2"/>
        <v>206010000</v>
      </c>
      <c r="L42" s="100"/>
      <c r="M42" s="100"/>
      <c r="N42" s="100"/>
      <c r="O42" s="100"/>
      <c r="P42" s="100"/>
      <c r="Q42" s="100"/>
      <c r="R42" s="100"/>
      <c r="S42" s="100"/>
      <c r="T42" s="100"/>
      <c r="U42" s="101"/>
      <c r="W42" s="45"/>
      <c r="X42" s="45"/>
      <c r="Y42" s="45"/>
      <c r="Z42" s="45"/>
      <c r="AB42" s="45"/>
    </row>
    <row r="43" spans="1:28" ht="63" customHeight="1">
      <c r="A43" s="46">
        <v>323</v>
      </c>
      <c r="B43" s="47" t="s">
        <v>114</v>
      </c>
      <c r="C43" s="48" t="s">
        <v>100</v>
      </c>
      <c r="D43" s="12">
        <v>26</v>
      </c>
      <c r="E43" s="12" t="s">
        <v>26</v>
      </c>
      <c r="F43" s="12">
        <v>0</v>
      </c>
      <c r="G43" s="49">
        <v>2100000</v>
      </c>
      <c r="H43" s="50">
        <f t="shared" si="3"/>
        <v>54600000</v>
      </c>
      <c r="I43" s="13"/>
      <c r="J43" s="50">
        <f t="shared" si="1"/>
        <v>4914000</v>
      </c>
      <c r="K43" s="99">
        <f t="shared" si="2"/>
        <v>59514000</v>
      </c>
      <c r="L43" s="100"/>
      <c r="M43" s="100"/>
      <c r="N43" s="100"/>
      <c r="O43" s="100"/>
      <c r="P43" s="100"/>
      <c r="Q43" s="100"/>
      <c r="R43" s="100"/>
      <c r="S43" s="100"/>
      <c r="T43" s="100"/>
      <c r="U43" s="101"/>
      <c r="W43" s="45"/>
      <c r="X43" s="45"/>
      <c r="Y43" s="45"/>
      <c r="Z43" s="45"/>
      <c r="AB43" s="45"/>
    </row>
    <row r="44" spans="1:28" ht="63" customHeight="1">
      <c r="A44" s="46">
        <v>363</v>
      </c>
      <c r="B44" s="47" t="s">
        <v>115</v>
      </c>
      <c r="C44" s="48" t="s">
        <v>116</v>
      </c>
      <c r="D44" s="12">
        <v>1</v>
      </c>
      <c r="E44" s="12" t="s">
        <v>45</v>
      </c>
      <c r="F44" s="12">
        <v>0</v>
      </c>
      <c r="G44" s="49">
        <v>4200000</v>
      </c>
      <c r="H44" s="50">
        <f t="shared" si="3"/>
        <v>4200000</v>
      </c>
      <c r="I44" s="13"/>
      <c r="J44" s="50">
        <f t="shared" si="1"/>
        <v>378000</v>
      </c>
      <c r="K44" s="99">
        <f t="shared" si="2"/>
        <v>4578000</v>
      </c>
      <c r="L44" s="100"/>
      <c r="M44" s="100"/>
      <c r="N44" s="100"/>
      <c r="O44" s="100"/>
      <c r="P44" s="100"/>
      <c r="Q44" s="100"/>
      <c r="R44" s="100"/>
      <c r="S44" s="100"/>
      <c r="T44" s="100"/>
      <c r="U44" s="101"/>
      <c r="W44" s="45"/>
      <c r="X44" s="45"/>
      <c r="Y44" s="45"/>
      <c r="Z44" s="45"/>
      <c r="AB44" s="45"/>
    </row>
    <row r="45" spans="1:28" ht="63" customHeight="1">
      <c r="A45" s="46">
        <v>364</v>
      </c>
      <c r="B45" s="47" t="s">
        <v>117</v>
      </c>
      <c r="C45" s="48" t="s">
        <v>118</v>
      </c>
      <c r="D45" s="12">
        <v>15</v>
      </c>
      <c r="E45" s="12" t="s">
        <v>45</v>
      </c>
      <c r="F45" s="12" t="s">
        <v>26</v>
      </c>
      <c r="G45" s="49">
        <v>15750000</v>
      </c>
      <c r="H45" s="50">
        <f t="shared" si="3"/>
        <v>236250000</v>
      </c>
      <c r="I45" s="13"/>
      <c r="J45" s="50">
        <f t="shared" si="1"/>
        <v>21262500</v>
      </c>
      <c r="K45" s="99">
        <f t="shared" si="2"/>
        <v>257512500</v>
      </c>
      <c r="L45" s="100"/>
      <c r="M45" s="100"/>
      <c r="N45" s="100"/>
      <c r="O45" s="100"/>
      <c r="P45" s="100"/>
      <c r="Q45" s="100"/>
      <c r="R45" s="100"/>
      <c r="S45" s="100"/>
      <c r="T45" s="100"/>
      <c r="U45" s="101"/>
      <c r="W45" s="45"/>
      <c r="X45" s="45"/>
      <c r="Y45" s="45"/>
      <c r="Z45" s="45"/>
      <c r="AB45" s="45"/>
    </row>
    <row r="46" spans="1:28" ht="63" customHeight="1">
      <c r="A46" s="46">
        <v>365</v>
      </c>
      <c r="B46" s="47" t="s">
        <v>119</v>
      </c>
      <c r="C46" s="48" t="s">
        <v>120</v>
      </c>
      <c r="D46" s="12">
        <v>11</v>
      </c>
      <c r="E46" s="12" t="s">
        <v>45</v>
      </c>
      <c r="F46" s="12">
        <v>0</v>
      </c>
      <c r="G46" s="49">
        <v>10500000</v>
      </c>
      <c r="H46" s="50">
        <f t="shared" si="3"/>
        <v>115500000</v>
      </c>
      <c r="I46" s="13"/>
      <c r="J46" s="50">
        <f t="shared" si="1"/>
        <v>10395000</v>
      </c>
      <c r="K46" s="99">
        <f t="shared" si="2"/>
        <v>125895000</v>
      </c>
      <c r="L46" s="100"/>
      <c r="M46" s="100"/>
      <c r="N46" s="100"/>
      <c r="O46" s="100"/>
      <c r="P46" s="100"/>
      <c r="Q46" s="100"/>
      <c r="R46" s="100"/>
      <c r="S46" s="100"/>
      <c r="T46" s="100"/>
      <c r="U46" s="101"/>
      <c r="W46" s="45"/>
      <c r="X46" s="45"/>
      <c r="Y46" s="45"/>
      <c r="Z46" s="45"/>
      <c r="AB46" s="45"/>
    </row>
    <row r="47" spans="1:28" ht="63" customHeight="1">
      <c r="A47" s="46">
        <v>366</v>
      </c>
      <c r="B47" s="47" t="s">
        <v>121</v>
      </c>
      <c r="C47" s="48" t="s">
        <v>122</v>
      </c>
      <c r="D47" s="12">
        <v>5</v>
      </c>
      <c r="E47" s="12" t="s">
        <v>45</v>
      </c>
      <c r="F47" s="12">
        <v>0</v>
      </c>
      <c r="G47" s="49">
        <v>32550000</v>
      </c>
      <c r="H47" s="50">
        <f t="shared" si="3"/>
        <v>162750000</v>
      </c>
      <c r="I47" s="13"/>
      <c r="J47" s="50">
        <f t="shared" si="1"/>
        <v>14647500</v>
      </c>
      <c r="K47" s="99">
        <f t="shared" si="2"/>
        <v>177397500</v>
      </c>
      <c r="L47" s="100"/>
      <c r="M47" s="100"/>
      <c r="N47" s="100"/>
      <c r="O47" s="100"/>
      <c r="P47" s="100"/>
      <c r="Q47" s="100"/>
      <c r="R47" s="100"/>
      <c r="S47" s="100"/>
      <c r="T47" s="100"/>
      <c r="U47" s="101"/>
      <c r="W47" s="45"/>
      <c r="X47" s="45"/>
      <c r="Y47" s="45"/>
      <c r="Z47" s="45"/>
      <c r="AB47" s="45"/>
    </row>
    <row r="48" spans="1:28" ht="63" customHeight="1">
      <c r="A48" s="46">
        <v>392</v>
      </c>
      <c r="B48" s="47" t="s">
        <v>123</v>
      </c>
      <c r="C48" s="48" t="s">
        <v>124</v>
      </c>
      <c r="D48" s="12">
        <v>4</v>
      </c>
      <c r="E48" s="12" t="s">
        <v>26</v>
      </c>
      <c r="F48" s="12" t="s">
        <v>25</v>
      </c>
      <c r="G48" s="49">
        <v>1050000</v>
      </c>
      <c r="H48" s="50">
        <f t="shared" si="3"/>
        <v>4200000</v>
      </c>
      <c r="I48" s="13"/>
      <c r="J48" s="50">
        <f t="shared" si="1"/>
        <v>378000</v>
      </c>
      <c r="K48" s="99">
        <f t="shared" si="2"/>
        <v>4578000</v>
      </c>
      <c r="L48" s="100"/>
      <c r="M48" s="100"/>
      <c r="N48" s="100"/>
      <c r="O48" s="100"/>
      <c r="P48" s="100"/>
      <c r="Q48" s="100"/>
      <c r="R48" s="100"/>
      <c r="S48" s="100"/>
      <c r="T48" s="100"/>
      <c r="U48" s="101"/>
      <c r="W48" s="45"/>
      <c r="X48" s="45"/>
      <c r="Y48" s="45"/>
      <c r="Z48" s="45"/>
      <c r="AB48" s="45"/>
    </row>
    <row r="49" spans="1:28" ht="63" customHeight="1">
      <c r="A49" s="46">
        <v>394</v>
      </c>
      <c r="B49" s="47" t="s">
        <v>125</v>
      </c>
      <c r="C49" s="48" t="s">
        <v>53</v>
      </c>
      <c r="D49" s="12">
        <v>25</v>
      </c>
      <c r="E49" s="12" t="s">
        <v>21</v>
      </c>
      <c r="F49" s="12">
        <v>0</v>
      </c>
      <c r="G49" s="49">
        <v>11550000</v>
      </c>
      <c r="H49" s="50">
        <f t="shared" si="3"/>
        <v>288750000</v>
      </c>
      <c r="I49" s="13"/>
      <c r="J49" s="50">
        <f t="shared" si="1"/>
        <v>25987500</v>
      </c>
      <c r="K49" s="99">
        <f t="shared" si="2"/>
        <v>314737500</v>
      </c>
      <c r="L49" s="100"/>
      <c r="M49" s="100"/>
      <c r="N49" s="100"/>
      <c r="O49" s="100"/>
      <c r="P49" s="100"/>
      <c r="Q49" s="100"/>
      <c r="R49" s="100"/>
      <c r="S49" s="100"/>
      <c r="T49" s="100"/>
      <c r="U49" s="101"/>
      <c r="W49" s="45"/>
      <c r="X49" s="45"/>
      <c r="Y49" s="45"/>
      <c r="Z49" s="45"/>
      <c r="AB49" s="45"/>
    </row>
    <row r="50" spans="1:28" ht="63" customHeight="1">
      <c r="A50" s="46">
        <v>396</v>
      </c>
      <c r="B50" s="47" t="s">
        <v>126</v>
      </c>
      <c r="C50" s="48" t="s">
        <v>127</v>
      </c>
      <c r="D50" s="12">
        <v>3</v>
      </c>
      <c r="E50" s="12" t="s">
        <v>26</v>
      </c>
      <c r="F50" s="12">
        <v>0</v>
      </c>
      <c r="G50" s="49">
        <v>1050000</v>
      </c>
      <c r="H50" s="50">
        <f t="shared" si="3"/>
        <v>3150000</v>
      </c>
      <c r="I50" s="13"/>
      <c r="J50" s="50">
        <f t="shared" si="1"/>
        <v>283500</v>
      </c>
      <c r="K50" s="99">
        <f t="shared" si="2"/>
        <v>3433500</v>
      </c>
      <c r="L50" s="100"/>
      <c r="M50" s="100"/>
      <c r="N50" s="100"/>
      <c r="O50" s="100"/>
      <c r="P50" s="100"/>
      <c r="Q50" s="100"/>
      <c r="R50" s="100"/>
      <c r="S50" s="100"/>
      <c r="T50" s="100"/>
      <c r="U50" s="101"/>
      <c r="W50" s="45"/>
      <c r="X50" s="45"/>
      <c r="Y50" s="45"/>
      <c r="Z50" s="45"/>
      <c r="AB50" s="45"/>
    </row>
    <row r="51" spans="1:28" ht="63" customHeight="1">
      <c r="A51" s="46">
        <v>397</v>
      </c>
      <c r="B51" s="47" t="s">
        <v>128</v>
      </c>
      <c r="C51" s="48" t="s">
        <v>53</v>
      </c>
      <c r="D51" s="12">
        <v>14</v>
      </c>
      <c r="E51" s="12" t="s">
        <v>26</v>
      </c>
      <c r="F51" s="12">
        <v>0</v>
      </c>
      <c r="G51" s="49">
        <v>2100000</v>
      </c>
      <c r="H51" s="50">
        <f t="shared" si="3"/>
        <v>29400000</v>
      </c>
      <c r="I51" s="13"/>
      <c r="J51" s="50">
        <f t="shared" si="1"/>
        <v>2646000</v>
      </c>
      <c r="K51" s="99">
        <f t="shared" si="2"/>
        <v>32046000</v>
      </c>
      <c r="L51" s="100"/>
      <c r="M51" s="100"/>
      <c r="N51" s="100"/>
      <c r="O51" s="100"/>
      <c r="P51" s="100"/>
      <c r="Q51" s="100"/>
      <c r="R51" s="100"/>
      <c r="S51" s="100"/>
      <c r="T51" s="100"/>
      <c r="U51" s="101"/>
      <c r="W51" s="45"/>
      <c r="X51" s="45"/>
      <c r="Y51" s="45"/>
      <c r="Z51" s="45"/>
      <c r="AB51" s="45"/>
    </row>
    <row r="52" spans="1:28" ht="63" customHeight="1">
      <c r="A52" s="46">
        <v>398</v>
      </c>
      <c r="B52" s="47" t="s">
        <v>129</v>
      </c>
      <c r="C52" s="48" t="s">
        <v>127</v>
      </c>
      <c r="D52" s="12">
        <v>55</v>
      </c>
      <c r="E52" s="12" t="s">
        <v>25</v>
      </c>
      <c r="F52" s="12">
        <v>0</v>
      </c>
      <c r="G52" s="49">
        <v>420000</v>
      </c>
      <c r="H52" s="50">
        <f t="shared" si="3"/>
        <v>23100000</v>
      </c>
      <c r="I52" s="13"/>
      <c r="J52" s="50">
        <f t="shared" si="1"/>
        <v>2079000</v>
      </c>
      <c r="K52" s="99">
        <f t="shared" si="2"/>
        <v>25179000</v>
      </c>
      <c r="L52" s="100"/>
      <c r="M52" s="100"/>
      <c r="N52" s="100"/>
      <c r="O52" s="100"/>
      <c r="P52" s="100"/>
      <c r="Q52" s="100"/>
      <c r="R52" s="100"/>
      <c r="S52" s="100"/>
      <c r="T52" s="100"/>
      <c r="U52" s="101"/>
      <c r="W52" s="45"/>
      <c r="X52" s="45"/>
      <c r="Y52" s="45"/>
      <c r="Z52" s="45"/>
      <c r="AB52" s="45"/>
    </row>
    <row r="53" spans="1:28" ht="63" customHeight="1">
      <c r="A53" s="46">
        <v>403</v>
      </c>
      <c r="B53" s="47" t="s">
        <v>130</v>
      </c>
      <c r="C53" s="48" t="s">
        <v>53</v>
      </c>
      <c r="D53" s="12">
        <v>23</v>
      </c>
      <c r="E53" s="12" t="s">
        <v>24</v>
      </c>
      <c r="F53" s="12">
        <v>0</v>
      </c>
      <c r="G53" s="49">
        <v>3150000</v>
      </c>
      <c r="H53" s="50">
        <f t="shared" si="3"/>
        <v>72450000</v>
      </c>
      <c r="I53" s="13"/>
      <c r="J53" s="50">
        <f t="shared" si="1"/>
        <v>6520500</v>
      </c>
      <c r="K53" s="99">
        <f t="shared" si="2"/>
        <v>78970500</v>
      </c>
      <c r="L53" s="100"/>
      <c r="M53" s="100"/>
      <c r="N53" s="100"/>
      <c r="O53" s="100"/>
      <c r="P53" s="100"/>
      <c r="Q53" s="100"/>
      <c r="R53" s="100"/>
      <c r="S53" s="100"/>
      <c r="T53" s="100"/>
      <c r="U53" s="101"/>
      <c r="W53" s="45"/>
      <c r="X53" s="45"/>
      <c r="Y53" s="45"/>
      <c r="Z53" s="45"/>
      <c r="AB53" s="45"/>
    </row>
    <row r="54" spans="1:28" ht="63" customHeight="1">
      <c r="A54" s="46">
        <v>409</v>
      </c>
      <c r="B54" s="47" t="s">
        <v>131</v>
      </c>
      <c r="C54" s="48" t="s">
        <v>132</v>
      </c>
      <c r="D54" s="12">
        <v>2</v>
      </c>
      <c r="E54" s="12" t="s">
        <v>19</v>
      </c>
      <c r="F54" s="12" t="s">
        <v>26</v>
      </c>
      <c r="G54" s="49">
        <v>3150000</v>
      </c>
      <c r="H54" s="50">
        <f t="shared" si="3"/>
        <v>6300000</v>
      </c>
      <c r="I54" s="13"/>
      <c r="J54" s="50">
        <f t="shared" si="1"/>
        <v>567000</v>
      </c>
      <c r="K54" s="99">
        <f t="shared" si="2"/>
        <v>6867000</v>
      </c>
      <c r="L54" s="100"/>
      <c r="M54" s="100"/>
      <c r="N54" s="100"/>
      <c r="O54" s="100"/>
      <c r="P54" s="100"/>
      <c r="Q54" s="100"/>
      <c r="R54" s="100"/>
      <c r="S54" s="100"/>
      <c r="T54" s="100"/>
      <c r="U54" s="101"/>
      <c r="W54" s="45"/>
      <c r="X54" s="45"/>
      <c r="Y54" s="45"/>
      <c r="Z54" s="45"/>
      <c r="AB54" s="45"/>
    </row>
    <row r="55" spans="1:28" ht="63" customHeight="1">
      <c r="A55" s="46">
        <v>416</v>
      </c>
      <c r="B55" s="47" t="s">
        <v>133</v>
      </c>
      <c r="C55" s="48" t="s">
        <v>134</v>
      </c>
      <c r="D55" s="12">
        <v>7</v>
      </c>
      <c r="E55" s="12" t="s">
        <v>26</v>
      </c>
      <c r="F55" s="12">
        <v>0</v>
      </c>
      <c r="G55" s="49">
        <v>1050000</v>
      </c>
      <c r="H55" s="50">
        <f t="shared" si="3"/>
        <v>7350000</v>
      </c>
      <c r="I55" s="13"/>
      <c r="J55" s="50">
        <f t="shared" si="1"/>
        <v>661500</v>
      </c>
      <c r="K55" s="99">
        <f t="shared" si="2"/>
        <v>8011500</v>
      </c>
      <c r="L55" s="100"/>
      <c r="M55" s="100"/>
      <c r="N55" s="100"/>
      <c r="O55" s="100"/>
      <c r="P55" s="100"/>
      <c r="Q55" s="100"/>
      <c r="R55" s="100"/>
      <c r="S55" s="100"/>
      <c r="T55" s="100"/>
      <c r="U55" s="101"/>
      <c r="W55" s="45"/>
      <c r="X55" s="45"/>
      <c r="Y55" s="45"/>
      <c r="Z55" s="45"/>
      <c r="AB55" s="45"/>
    </row>
    <row r="56" spans="1:28" ht="63" customHeight="1">
      <c r="A56" s="46">
        <v>419</v>
      </c>
      <c r="B56" s="47" t="s">
        <v>135</v>
      </c>
      <c r="C56" s="48" t="s">
        <v>136</v>
      </c>
      <c r="D56" s="12">
        <v>5</v>
      </c>
      <c r="E56" s="12" t="s">
        <v>26</v>
      </c>
      <c r="F56" s="12">
        <v>0</v>
      </c>
      <c r="G56" s="49">
        <v>2100000</v>
      </c>
      <c r="H56" s="50">
        <f t="shared" si="3"/>
        <v>10500000</v>
      </c>
      <c r="I56" s="13"/>
      <c r="J56" s="50">
        <f t="shared" si="1"/>
        <v>945000</v>
      </c>
      <c r="K56" s="99">
        <f t="shared" si="2"/>
        <v>11445000</v>
      </c>
      <c r="L56" s="100"/>
      <c r="M56" s="100"/>
      <c r="N56" s="100"/>
      <c r="O56" s="100"/>
      <c r="P56" s="100"/>
      <c r="Q56" s="100"/>
      <c r="R56" s="100"/>
      <c r="S56" s="100"/>
      <c r="T56" s="100"/>
      <c r="U56" s="101"/>
      <c r="W56" s="45"/>
      <c r="X56" s="45"/>
      <c r="Y56" s="45"/>
      <c r="Z56" s="45"/>
      <c r="AB56" s="45"/>
    </row>
    <row r="57" spans="1:28" ht="63" customHeight="1">
      <c r="A57" s="46">
        <v>439</v>
      </c>
      <c r="B57" s="47" t="s">
        <v>137</v>
      </c>
      <c r="C57" s="48" t="s">
        <v>138</v>
      </c>
      <c r="D57" s="12">
        <v>5</v>
      </c>
      <c r="E57" s="12" t="s">
        <v>24</v>
      </c>
      <c r="F57" s="12">
        <v>0</v>
      </c>
      <c r="G57" s="49">
        <v>1050000</v>
      </c>
      <c r="H57" s="50">
        <f t="shared" si="3"/>
        <v>5250000</v>
      </c>
      <c r="I57" s="13"/>
      <c r="J57" s="50">
        <f t="shared" si="1"/>
        <v>472500</v>
      </c>
      <c r="K57" s="99">
        <f t="shared" si="2"/>
        <v>5722500</v>
      </c>
      <c r="L57" s="100"/>
      <c r="M57" s="100"/>
      <c r="N57" s="100"/>
      <c r="O57" s="100"/>
      <c r="P57" s="100"/>
      <c r="Q57" s="100"/>
      <c r="R57" s="100"/>
      <c r="S57" s="100"/>
      <c r="T57" s="100"/>
      <c r="U57" s="101"/>
      <c r="W57" s="45"/>
      <c r="X57" s="45"/>
      <c r="Y57" s="45"/>
      <c r="Z57" s="45"/>
      <c r="AB57" s="45"/>
    </row>
    <row r="58" spans="1:28" ht="63" customHeight="1">
      <c r="A58" s="46">
        <v>440</v>
      </c>
      <c r="B58" s="47" t="s">
        <v>139</v>
      </c>
      <c r="C58" s="48" t="s">
        <v>140</v>
      </c>
      <c r="D58" s="12">
        <v>6</v>
      </c>
      <c r="E58" s="12" t="s">
        <v>26</v>
      </c>
      <c r="F58" s="12" t="s">
        <v>25</v>
      </c>
      <c r="G58" s="49">
        <v>4200000</v>
      </c>
      <c r="H58" s="50">
        <f t="shared" si="3"/>
        <v>25200000</v>
      </c>
      <c r="I58" s="13"/>
      <c r="J58" s="50">
        <f t="shared" si="1"/>
        <v>2268000</v>
      </c>
      <c r="K58" s="99">
        <f t="shared" si="2"/>
        <v>27468000</v>
      </c>
      <c r="L58" s="100"/>
      <c r="M58" s="100"/>
      <c r="N58" s="100"/>
      <c r="O58" s="100"/>
      <c r="P58" s="100"/>
      <c r="Q58" s="100"/>
      <c r="R58" s="100"/>
      <c r="S58" s="100"/>
      <c r="T58" s="100"/>
      <c r="U58" s="101"/>
      <c r="W58" s="45"/>
      <c r="X58" s="45"/>
      <c r="Y58" s="45"/>
      <c r="Z58" s="45"/>
      <c r="AB58" s="45"/>
    </row>
    <row r="59" spans="1:28" ht="63" customHeight="1">
      <c r="A59" s="46">
        <v>441</v>
      </c>
      <c r="B59" s="47" t="s">
        <v>141</v>
      </c>
      <c r="C59" s="48" t="s">
        <v>142</v>
      </c>
      <c r="D59" s="12">
        <v>20</v>
      </c>
      <c r="E59" s="12" t="s">
        <v>26</v>
      </c>
      <c r="F59" s="12">
        <v>0</v>
      </c>
      <c r="G59" s="49">
        <v>5250000</v>
      </c>
      <c r="H59" s="50">
        <f t="shared" si="3"/>
        <v>105000000</v>
      </c>
      <c r="I59" s="13"/>
      <c r="J59" s="50">
        <f t="shared" si="1"/>
        <v>9450000</v>
      </c>
      <c r="K59" s="99">
        <f t="shared" si="2"/>
        <v>114450000</v>
      </c>
      <c r="L59" s="100"/>
      <c r="M59" s="100"/>
      <c r="N59" s="100"/>
      <c r="O59" s="100"/>
      <c r="P59" s="100"/>
      <c r="Q59" s="100"/>
      <c r="R59" s="100"/>
      <c r="S59" s="100"/>
      <c r="T59" s="100"/>
      <c r="U59" s="101"/>
      <c r="W59" s="45"/>
      <c r="X59" s="45"/>
      <c r="Y59" s="45"/>
      <c r="Z59" s="45"/>
      <c r="AB59" s="45"/>
    </row>
    <row r="60" spans="1:28" ht="63" customHeight="1">
      <c r="A60" s="46">
        <v>467</v>
      </c>
      <c r="B60" s="47" t="s">
        <v>143</v>
      </c>
      <c r="C60" s="48" t="s">
        <v>120</v>
      </c>
      <c r="D60" s="12">
        <v>10</v>
      </c>
      <c r="E60" s="12" t="s">
        <v>25</v>
      </c>
      <c r="F60" s="12">
        <v>0</v>
      </c>
      <c r="G60" s="49">
        <v>2100000</v>
      </c>
      <c r="H60" s="50">
        <f t="shared" si="3"/>
        <v>21000000</v>
      </c>
      <c r="I60" s="13"/>
      <c r="J60" s="50">
        <f t="shared" si="1"/>
        <v>1890000</v>
      </c>
      <c r="K60" s="99">
        <f t="shared" si="2"/>
        <v>22890000</v>
      </c>
      <c r="L60" s="100"/>
      <c r="M60" s="100"/>
      <c r="N60" s="100"/>
      <c r="O60" s="100"/>
      <c r="P60" s="100"/>
      <c r="Q60" s="100"/>
      <c r="R60" s="100"/>
      <c r="S60" s="100"/>
      <c r="T60" s="100"/>
      <c r="U60" s="101"/>
      <c r="W60" s="45"/>
      <c r="X60" s="45"/>
      <c r="Y60" s="45"/>
      <c r="Z60" s="45"/>
      <c r="AB60" s="45"/>
    </row>
    <row r="61" spans="1:28" ht="63" customHeight="1">
      <c r="A61" s="46">
        <v>472</v>
      </c>
      <c r="B61" s="47" t="s">
        <v>144</v>
      </c>
      <c r="C61" s="48" t="s">
        <v>145</v>
      </c>
      <c r="D61" s="12">
        <v>12</v>
      </c>
      <c r="E61" s="12" t="s">
        <v>26</v>
      </c>
      <c r="F61" s="12" t="s">
        <v>25</v>
      </c>
      <c r="G61" s="49">
        <v>1050000</v>
      </c>
      <c r="H61" s="50">
        <f t="shared" si="3"/>
        <v>12600000</v>
      </c>
      <c r="I61" s="13"/>
      <c r="J61" s="50">
        <f t="shared" si="1"/>
        <v>1134000</v>
      </c>
      <c r="K61" s="99">
        <f t="shared" si="2"/>
        <v>13734000</v>
      </c>
      <c r="L61" s="100"/>
      <c r="M61" s="100"/>
      <c r="N61" s="100"/>
      <c r="O61" s="100"/>
      <c r="P61" s="100"/>
      <c r="Q61" s="100"/>
      <c r="R61" s="100"/>
      <c r="S61" s="100"/>
      <c r="T61" s="100"/>
      <c r="U61" s="101"/>
      <c r="W61" s="45"/>
      <c r="X61" s="45"/>
      <c r="Y61" s="45"/>
      <c r="Z61" s="45"/>
      <c r="AB61" s="45"/>
    </row>
    <row r="62" spans="1:28" ht="63" customHeight="1">
      <c r="A62" s="46">
        <v>474</v>
      </c>
      <c r="B62" s="47" t="s">
        <v>146</v>
      </c>
      <c r="C62" s="48" t="s">
        <v>147</v>
      </c>
      <c r="D62" s="12">
        <v>51</v>
      </c>
      <c r="E62" s="12" t="s">
        <v>24</v>
      </c>
      <c r="F62" s="12" t="s">
        <v>24</v>
      </c>
      <c r="G62" s="49">
        <v>3150000</v>
      </c>
      <c r="H62" s="50">
        <f t="shared" si="3"/>
        <v>160650000</v>
      </c>
      <c r="I62" s="13"/>
      <c r="J62" s="50">
        <f t="shared" si="1"/>
        <v>14458500</v>
      </c>
      <c r="K62" s="99">
        <f t="shared" si="2"/>
        <v>175108500</v>
      </c>
      <c r="L62" s="100"/>
      <c r="M62" s="100"/>
      <c r="N62" s="100"/>
      <c r="O62" s="100"/>
      <c r="P62" s="100"/>
      <c r="Q62" s="100"/>
      <c r="R62" s="100"/>
      <c r="S62" s="100"/>
      <c r="T62" s="100"/>
      <c r="U62" s="101"/>
      <c r="W62" s="45"/>
      <c r="X62" s="45"/>
      <c r="Y62" s="45"/>
      <c r="Z62" s="45"/>
      <c r="AB62" s="45"/>
    </row>
    <row r="63" spans="1:28" ht="63" customHeight="1">
      <c r="A63" s="46">
        <v>478</v>
      </c>
      <c r="B63" s="47" t="s">
        <v>148</v>
      </c>
      <c r="C63" s="48" t="s">
        <v>149</v>
      </c>
      <c r="D63" s="12">
        <v>57</v>
      </c>
      <c r="E63" s="12" t="s">
        <v>24</v>
      </c>
      <c r="F63" s="12">
        <v>0</v>
      </c>
      <c r="G63" s="49">
        <v>1050000</v>
      </c>
      <c r="H63" s="50">
        <f t="shared" si="3"/>
        <v>59850000</v>
      </c>
      <c r="I63" s="13"/>
      <c r="J63" s="50">
        <f t="shared" si="1"/>
        <v>5386500</v>
      </c>
      <c r="K63" s="99">
        <f t="shared" si="2"/>
        <v>65236500</v>
      </c>
      <c r="L63" s="100"/>
      <c r="M63" s="100"/>
      <c r="N63" s="100"/>
      <c r="O63" s="100"/>
      <c r="P63" s="100"/>
      <c r="Q63" s="100"/>
      <c r="R63" s="100"/>
      <c r="S63" s="100"/>
      <c r="T63" s="100"/>
      <c r="U63" s="101"/>
      <c r="W63" s="45"/>
      <c r="X63" s="45"/>
      <c r="Y63" s="45"/>
      <c r="Z63" s="45"/>
      <c r="AB63" s="45"/>
    </row>
    <row r="64" spans="1:28" ht="63" customHeight="1">
      <c r="A64" s="46">
        <v>480</v>
      </c>
      <c r="B64" s="47" t="s">
        <v>150</v>
      </c>
      <c r="C64" s="48" t="s">
        <v>151</v>
      </c>
      <c r="D64" s="12">
        <v>60</v>
      </c>
      <c r="E64" s="12" t="s">
        <v>25</v>
      </c>
      <c r="F64" s="12">
        <v>0</v>
      </c>
      <c r="G64" s="49">
        <v>1050000</v>
      </c>
      <c r="H64" s="50">
        <f t="shared" si="3"/>
        <v>63000000</v>
      </c>
      <c r="I64" s="13"/>
      <c r="J64" s="50">
        <f t="shared" si="1"/>
        <v>5670000</v>
      </c>
      <c r="K64" s="99">
        <f t="shared" si="2"/>
        <v>68670000</v>
      </c>
      <c r="L64" s="100"/>
      <c r="M64" s="100"/>
      <c r="N64" s="100"/>
      <c r="O64" s="100"/>
      <c r="P64" s="100"/>
      <c r="Q64" s="100"/>
      <c r="R64" s="100"/>
      <c r="S64" s="100"/>
      <c r="T64" s="100"/>
      <c r="U64" s="101"/>
      <c r="W64" s="45"/>
      <c r="X64" s="45"/>
      <c r="Y64" s="45"/>
      <c r="Z64" s="45"/>
      <c r="AB64" s="45"/>
    </row>
    <row r="65" spans="1:28" ht="63" customHeight="1">
      <c r="A65" s="46">
        <v>481</v>
      </c>
      <c r="B65" s="47" t="s">
        <v>152</v>
      </c>
      <c r="C65" s="48" t="s">
        <v>153</v>
      </c>
      <c r="D65" s="12">
        <v>24</v>
      </c>
      <c r="E65" s="12" t="s">
        <v>26</v>
      </c>
      <c r="F65" s="12">
        <v>0</v>
      </c>
      <c r="G65" s="49">
        <v>5250000</v>
      </c>
      <c r="H65" s="50">
        <f t="shared" si="3"/>
        <v>126000000</v>
      </c>
      <c r="I65" s="13"/>
      <c r="J65" s="50">
        <f t="shared" si="1"/>
        <v>11340000</v>
      </c>
      <c r="K65" s="99">
        <f t="shared" si="2"/>
        <v>137340000</v>
      </c>
      <c r="L65" s="100"/>
      <c r="M65" s="100"/>
      <c r="N65" s="100"/>
      <c r="O65" s="100"/>
      <c r="P65" s="100"/>
      <c r="Q65" s="100"/>
      <c r="R65" s="100"/>
      <c r="S65" s="100"/>
      <c r="T65" s="100"/>
      <c r="U65" s="101"/>
      <c r="W65" s="45"/>
      <c r="X65" s="45"/>
      <c r="Y65" s="45"/>
      <c r="Z65" s="45"/>
      <c r="AB65" s="45"/>
    </row>
    <row r="66" spans="1:28" ht="63" customHeight="1">
      <c r="A66" s="46">
        <v>486</v>
      </c>
      <c r="B66" s="47" t="s">
        <v>154</v>
      </c>
      <c r="C66" s="48" t="s">
        <v>44</v>
      </c>
      <c r="D66" s="12">
        <v>14</v>
      </c>
      <c r="E66" s="12" t="s">
        <v>24</v>
      </c>
      <c r="F66" s="12">
        <v>0</v>
      </c>
      <c r="G66" s="49">
        <v>5250000</v>
      </c>
      <c r="H66" s="50">
        <f t="shared" si="3"/>
        <v>73500000</v>
      </c>
      <c r="I66" s="13"/>
      <c r="J66" s="50">
        <f t="shared" si="1"/>
        <v>6615000</v>
      </c>
      <c r="K66" s="99">
        <f t="shared" si="2"/>
        <v>80115000</v>
      </c>
      <c r="L66" s="100"/>
      <c r="M66" s="100"/>
      <c r="N66" s="100"/>
      <c r="O66" s="100"/>
      <c r="P66" s="100"/>
      <c r="Q66" s="100"/>
      <c r="R66" s="100"/>
      <c r="S66" s="100"/>
      <c r="T66" s="100"/>
      <c r="U66" s="101"/>
      <c r="W66" s="45"/>
      <c r="X66" s="45"/>
      <c r="Y66" s="45"/>
      <c r="Z66" s="45"/>
      <c r="AB66" s="45"/>
    </row>
    <row r="67" spans="1:28" ht="63" customHeight="1">
      <c r="A67" s="46">
        <v>487</v>
      </c>
      <c r="B67" s="47" t="s">
        <v>155</v>
      </c>
      <c r="C67" s="48" t="s">
        <v>49</v>
      </c>
      <c r="D67" s="12">
        <v>12</v>
      </c>
      <c r="E67" s="12" t="s">
        <v>24</v>
      </c>
      <c r="F67" s="12" t="s">
        <v>24</v>
      </c>
      <c r="G67" s="49">
        <v>11550000</v>
      </c>
      <c r="H67" s="50">
        <f t="shared" si="3"/>
        <v>138600000</v>
      </c>
      <c r="I67" s="13"/>
      <c r="J67" s="50">
        <f t="shared" si="1"/>
        <v>12474000</v>
      </c>
      <c r="K67" s="99">
        <f t="shared" si="2"/>
        <v>151074000</v>
      </c>
      <c r="L67" s="100"/>
      <c r="M67" s="100"/>
      <c r="N67" s="100"/>
      <c r="O67" s="100"/>
      <c r="P67" s="100"/>
      <c r="Q67" s="100"/>
      <c r="R67" s="100"/>
      <c r="S67" s="100"/>
      <c r="T67" s="100"/>
      <c r="U67" s="101"/>
      <c r="W67" s="45"/>
      <c r="X67" s="45"/>
      <c r="Y67" s="45"/>
      <c r="Z67" s="45"/>
      <c r="AB67" s="45"/>
    </row>
    <row r="68" spans="1:28" ht="63" customHeight="1">
      <c r="A68" s="46">
        <v>488</v>
      </c>
      <c r="B68" s="47" t="s">
        <v>156</v>
      </c>
      <c r="C68" s="48" t="s">
        <v>153</v>
      </c>
      <c r="D68" s="12">
        <v>75</v>
      </c>
      <c r="E68" s="12" t="s">
        <v>24</v>
      </c>
      <c r="F68" s="12">
        <v>0</v>
      </c>
      <c r="G68" s="49">
        <v>8400000</v>
      </c>
      <c r="H68" s="50">
        <f t="shared" si="3"/>
        <v>630000000</v>
      </c>
      <c r="I68" s="13"/>
      <c r="J68" s="50">
        <f t="shared" si="1"/>
        <v>56700000</v>
      </c>
      <c r="K68" s="99">
        <f t="shared" si="2"/>
        <v>686700000</v>
      </c>
      <c r="L68" s="100"/>
      <c r="M68" s="100"/>
      <c r="N68" s="100"/>
      <c r="O68" s="100"/>
      <c r="P68" s="100"/>
      <c r="Q68" s="100"/>
      <c r="R68" s="100"/>
      <c r="S68" s="100"/>
      <c r="T68" s="100"/>
      <c r="U68" s="101"/>
      <c r="W68" s="45"/>
      <c r="X68" s="45"/>
      <c r="Y68" s="45"/>
      <c r="Z68" s="45"/>
      <c r="AB68" s="45"/>
    </row>
    <row r="69" spans="1:28" ht="63" customHeight="1">
      <c r="A69" s="46">
        <v>493</v>
      </c>
      <c r="B69" s="47" t="s">
        <v>157</v>
      </c>
      <c r="C69" s="48" t="s">
        <v>153</v>
      </c>
      <c r="D69" s="12">
        <v>18</v>
      </c>
      <c r="E69" s="12" t="s">
        <v>25</v>
      </c>
      <c r="F69" s="12">
        <v>0</v>
      </c>
      <c r="G69" s="49">
        <v>4200000</v>
      </c>
      <c r="H69" s="50">
        <f t="shared" ref="H69:H100" si="4">G69*D69</f>
        <v>75600000</v>
      </c>
      <c r="I69" s="13"/>
      <c r="J69" s="50">
        <f t="shared" si="1"/>
        <v>6804000</v>
      </c>
      <c r="K69" s="99">
        <f t="shared" si="2"/>
        <v>82404000</v>
      </c>
      <c r="L69" s="100"/>
      <c r="M69" s="100"/>
      <c r="N69" s="100"/>
      <c r="O69" s="100"/>
      <c r="P69" s="100"/>
      <c r="Q69" s="100"/>
      <c r="R69" s="100"/>
      <c r="S69" s="100"/>
      <c r="T69" s="100"/>
      <c r="U69" s="101"/>
      <c r="W69" s="45"/>
      <c r="X69" s="45"/>
      <c r="Y69" s="45"/>
      <c r="Z69" s="45"/>
      <c r="AB69" s="45"/>
    </row>
    <row r="70" spans="1:28" ht="63" customHeight="1">
      <c r="A70" s="46">
        <v>494</v>
      </c>
      <c r="B70" s="47" t="s">
        <v>158</v>
      </c>
      <c r="C70" s="48" t="s">
        <v>116</v>
      </c>
      <c r="D70" s="12">
        <v>5</v>
      </c>
      <c r="E70" s="12" t="s">
        <v>24</v>
      </c>
      <c r="F70" s="12">
        <v>0</v>
      </c>
      <c r="G70" s="49">
        <v>2100000</v>
      </c>
      <c r="H70" s="50">
        <f t="shared" si="4"/>
        <v>10500000</v>
      </c>
      <c r="I70" s="13"/>
      <c r="J70" s="50">
        <f t="shared" ref="J70:J133" si="5">H70*9%</f>
        <v>945000</v>
      </c>
      <c r="K70" s="99">
        <f t="shared" ref="K70:K133" si="6">H70+J70</f>
        <v>11445000</v>
      </c>
      <c r="L70" s="100"/>
      <c r="M70" s="100"/>
      <c r="N70" s="100"/>
      <c r="O70" s="100"/>
      <c r="P70" s="100"/>
      <c r="Q70" s="100"/>
      <c r="R70" s="100"/>
      <c r="S70" s="100"/>
      <c r="T70" s="100"/>
      <c r="U70" s="101"/>
      <c r="W70" s="45"/>
      <c r="X70" s="45"/>
      <c r="Y70" s="45"/>
      <c r="Z70" s="45"/>
      <c r="AB70" s="45"/>
    </row>
    <row r="71" spans="1:28" ht="63" customHeight="1">
      <c r="A71" s="46">
        <v>507</v>
      </c>
      <c r="B71" s="47" t="s">
        <v>159</v>
      </c>
      <c r="C71" s="48" t="s">
        <v>120</v>
      </c>
      <c r="D71" s="12">
        <v>50</v>
      </c>
      <c r="E71" s="12" t="s">
        <v>26</v>
      </c>
      <c r="F71" s="12">
        <v>0</v>
      </c>
      <c r="G71" s="49">
        <v>2100000</v>
      </c>
      <c r="H71" s="50">
        <f t="shared" si="4"/>
        <v>105000000</v>
      </c>
      <c r="I71" s="13"/>
      <c r="J71" s="50">
        <f t="shared" si="5"/>
        <v>9450000</v>
      </c>
      <c r="K71" s="99">
        <f t="shared" si="6"/>
        <v>114450000</v>
      </c>
      <c r="L71" s="100"/>
      <c r="M71" s="100"/>
      <c r="N71" s="100"/>
      <c r="O71" s="100"/>
      <c r="P71" s="100"/>
      <c r="Q71" s="100"/>
      <c r="R71" s="100"/>
      <c r="S71" s="100"/>
      <c r="T71" s="100"/>
      <c r="U71" s="101"/>
      <c r="W71" s="45"/>
      <c r="X71" s="45"/>
      <c r="Y71" s="45"/>
      <c r="Z71" s="45"/>
      <c r="AB71" s="45"/>
    </row>
    <row r="72" spans="1:28" ht="63" customHeight="1">
      <c r="A72" s="46">
        <v>510</v>
      </c>
      <c r="B72" s="47" t="s">
        <v>160</v>
      </c>
      <c r="C72" s="48" t="s">
        <v>136</v>
      </c>
      <c r="D72" s="12">
        <v>3</v>
      </c>
      <c r="E72" s="12" t="s">
        <v>24</v>
      </c>
      <c r="F72" s="12">
        <v>0</v>
      </c>
      <c r="G72" s="49">
        <v>3150000</v>
      </c>
      <c r="H72" s="50">
        <f t="shared" si="4"/>
        <v>9450000</v>
      </c>
      <c r="I72" s="13"/>
      <c r="J72" s="50">
        <f t="shared" si="5"/>
        <v>850500</v>
      </c>
      <c r="K72" s="99">
        <f t="shared" si="6"/>
        <v>10300500</v>
      </c>
      <c r="L72" s="100"/>
      <c r="M72" s="100"/>
      <c r="N72" s="100"/>
      <c r="O72" s="100"/>
      <c r="P72" s="100"/>
      <c r="Q72" s="100"/>
      <c r="R72" s="100"/>
      <c r="S72" s="100"/>
      <c r="T72" s="100"/>
      <c r="U72" s="101"/>
      <c r="W72" s="45"/>
      <c r="X72" s="45"/>
      <c r="Y72" s="45"/>
      <c r="Z72" s="45"/>
      <c r="AB72" s="45"/>
    </row>
    <row r="73" spans="1:28" ht="63" customHeight="1">
      <c r="A73" s="46">
        <v>512</v>
      </c>
      <c r="B73" s="47" t="s">
        <v>161</v>
      </c>
      <c r="C73" s="48" t="s">
        <v>120</v>
      </c>
      <c r="D73" s="12">
        <v>22</v>
      </c>
      <c r="E73" s="12" t="s">
        <v>24</v>
      </c>
      <c r="F73" s="12">
        <v>0</v>
      </c>
      <c r="G73" s="49">
        <v>4200000</v>
      </c>
      <c r="H73" s="50">
        <f t="shared" si="4"/>
        <v>92400000</v>
      </c>
      <c r="I73" s="13"/>
      <c r="J73" s="50">
        <f t="shared" si="5"/>
        <v>8316000</v>
      </c>
      <c r="K73" s="99">
        <f t="shared" si="6"/>
        <v>100716000</v>
      </c>
      <c r="L73" s="100"/>
      <c r="M73" s="100"/>
      <c r="N73" s="100"/>
      <c r="O73" s="100"/>
      <c r="P73" s="100"/>
      <c r="Q73" s="100"/>
      <c r="R73" s="100"/>
      <c r="S73" s="100"/>
      <c r="T73" s="100"/>
      <c r="U73" s="101"/>
      <c r="W73" s="45"/>
      <c r="X73" s="45"/>
      <c r="Y73" s="45"/>
      <c r="Z73" s="45"/>
      <c r="AB73" s="45"/>
    </row>
    <row r="74" spans="1:28" ht="63" customHeight="1">
      <c r="A74" s="46">
        <v>520</v>
      </c>
      <c r="B74" s="47" t="s">
        <v>162</v>
      </c>
      <c r="C74" s="48" t="s">
        <v>163</v>
      </c>
      <c r="D74" s="12">
        <v>45</v>
      </c>
      <c r="E74" s="12" t="s">
        <v>45</v>
      </c>
      <c r="F74" s="12" t="s">
        <v>26</v>
      </c>
      <c r="G74" s="49">
        <v>8400000</v>
      </c>
      <c r="H74" s="50">
        <f t="shared" si="4"/>
        <v>378000000</v>
      </c>
      <c r="I74" s="13"/>
      <c r="J74" s="50">
        <f t="shared" si="5"/>
        <v>34020000</v>
      </c>
      <c r="K74" s="99">
        <f t="shared" si="6"/>
        <v>412020000</v>
      </c>
      <c r="L74" s="100"/>
      <c r="M74" s="100"/>
      <c r="N74" s="100"/>
      <c r="O74" s="100"/>
      <c r="P74" s="100"/>
      <c r="Q74" s="100"/>
      <c r="R74" s="100"/>
      <c r="S74" s="100"/>
      <c r="T74" s="100"/>
      <c r="U74" s="101"/>
      <c r="W74" s="45"/>
      <c r="X74" s="45"/>
      <c r="Y74" s="45"/>
      <c r="Z74" s="45"/>
      <c r="AB74" s="45"/>
    </row>
    <row r="75" spans="1:28" ht="63" customHeight="1">
      <c r="A75" s="46">
        <v>522</v>
      </c>
      <c r="B75" s="47" t="s">
        <v>164</v>
      </c>
      <c r="C75" s="48" t="s">
        <v>163</v>
      </c>
      <c r="D75" s="12">
        <v>43</v>
      </c>
      <c r="E75" s="12" t="s">
        <v>24</v>
      </c>
      <c r="F75" s="12" t="s">
        <v>26</v>
      </c>
      <c r="G75" s="49">
        <v>4200000</v>
      </c>
      <c r="H75" s="50">
        <f t="shared" si="4"/>
        <v>180600000</v>
      </c>
      <c r="I75" s="13"/>
      <c r="J75" s="50">
        <f t="shared" si="5"/>
        <v>16254000</v>
      </c>
      <c r="K75" s="99">
        <f t="shared" si="6"/>
        <v>196854000</v>
      </c>
      <c r="L75" s="100"/>
      <c r="M75" s="100"/>
      <c r="N75" s="100"/>
      <c r="O75" s="100"/>
      <c r="P75" s="100"/>
      <c r="Q75" s="100"/>
      <c r="R75" s="100"/>
      <c r="S75" s="100"/>
      <c r="T75" s="100"/>
      <c r="U75" s="101"/>
      <c r="W75" s="45"/>
      <c r="X75" s="45"/>
      <c r="Y75" s="45"/>
      <c r="Z75" s="45"/>
      <c r="AB75" s="45"/>
    </row>
    <row r="76" spans="1:28" ht="63" customHeight="1">
      <c r="A76" s="46">
        <v>523</v>
      </c>
      <c r="B76" s="47" t="s">
        <v>165</v>
      </c>
      <c r="C76" s="48" t="s">
        <v>147</v>
      </c>
      <c r="D76" s="12">
        <v>264</v>
      </c>
      <c r="E76" s="12" t="s">
        <v>25</v>
      </c>
      <c r="F76" s="12" t="s">
        <v>25</v>
      </c>
      <c r="G76" s="49">
        <v>2100000</v>
      </c>
      <c r="H76" s="50">
        <f t="shared" si="4"/>
        <v>554400000</v>
      </c>
      <c r="I76" s="13"/>
      <c r="J76" s="50">
        <f t="shared" si="5"/>
        <v>49896000</v>
      </c>
      <c r="K76" s="99">
        <f t="shared" si="6"/>
        <v>604296000</v>
      </c>
      <c r="L76" s="100"/>
      <c r="M76" s="100"/>
      <c r="N76" s="100"/>
      <c r="O76" s="100"/>
      <c r="P76" s="100"/>
      <c r="Q76" s="100"/>
      <c r="R76" s="100"/>
      <c r="S76" s="100"/>
      <c r="T76" s="100"/>
      <c r="U76" s="101"/>
      <c r="W76" s="45"/>
      <c r="X76" s="45"/>
      <c r="Y76" s="45"/>
      <c r="Z76" s="45"/>
      <c r="AB76" s="45"/>
    </row>
    <row r="77" spans="1:28" ht="63" customHeight="1">
      <c r="A77" s="46">
        <v>528</v>
      </c>
      <c r="B77" s="47" t="s">
        <v>166</v>
      </c>
      <c r="C77" s="48" t="s">
        <v>138</v>
      </c>
      <c r="D77" s="12">
        <v>12</v>
      </c>
      <c r="E77" s="12" t="s">
        <v>26</v>
      </c>
      <c r="F77" s="12">
        <v>0</v>
      </c>
      <c r="G77" s="49">
        <v>1050000</v>
      </c>
      <c r="H77" s="50">
        <f t="shared" si="4"/>
        <v>12600000</v>
      </c>
      <c r="I77" s="13"/>
      <c r="J77" s="50">
        <f t="shared" si="5"/>
        <v>1134000</v>
      </c>
      <c r="K77" s="99">
        <f t="shared" si="6"/>
        <v>13734000</v>
      </c>
      <c r="L77" s="100"/>
      <c r="M77" s="100"/>
      <c r="N77" s="100"/>
      <c r="O77" s="100"/>
      <c r="P77" s="100"/>
      <c r="Q77" s="100"/>
      <c r="R77" s="100"/>
      <c r="S77" s="100"/>
      <c r="T77" s="100"/>
      <c r="U77" s="101"/>
      <c r="W77" s="45"/>
      <c r="X77" s="45"/>
      <c r="Y77" s="45"/>
      <c r="Z77" s="45"/>
      <c r="AB77" s="45"/>
    </row>
    <row r="78" spans="1:28" ht="63" customHeight="1">
      <c r="A78" s="46">
        <v>529</v>
      </c>
      <c r="B78" s="47" t="s">
        <v>167</v>
      </c>
      <c r="C78" s="48" t="s">
        <v>168</v>
      </c>
      <c r="D78" s="12">
        <v>122</v>
      </c>
      <c r="E78" s="12" t="s">
        <v>24</v>
      </c>
      <c r="F78" s="12">
        <v>0</v>
      </c>
      <c r="G78" s="49">
        <v>2100000</v>
      </c>
      <c r="H78" s="50">
        <f t="shared" si="4"/>
        <v>256200000</v>
      </c>
      <c r="I78" s="13"/>
      <c r="J78" s="50">
        <f t="shared" si="5"/>
        <v>23058000</v>
      </c>
      <c r="K78" s="99">
        <f t="shared" si="6"/>
        <v>279258000</v>
      </c>
      <c r="L78" s="100"/>
      <c r="M78" s="100"/>
      <c r="N78" s="100"/>
      <c r="O78" s="100"/>
      <c r="P78" s="100"/>
      <c r="Q78" s="100"/>
      <c r="R78" s="100"/>
      <c r="S78" s="100"/>
      <c r="T78" s="100"/>
      <c r="U78" s="101"/>
      <c r="W78" s="45"/>
      <c r="X78" s="45"/>
      <c r="Y78" s="45"/>
      <c r="Z78" s="45"/>
      <c r="AB78" s="45"/>
    </row>
    <row r="79" spans="1:28" ht="63" customHeight="1">
      <c r="A79" s="46">
        <v>530</v>
      </c>
      <c r="B79" s="47" t="s">
        <v>169</v>
      </c>
      <c r="C79" s="48" t="s">
        <v>151</v>
      </c>
      <c r="D79" s="12">
        <v>96</v>
      </c>
      <c r="E79" s="12" t="s">
        <v>24</v>
      </c>
      <c r="F79" s="12">
        <v>0</v>
      </c>
      <c r="G79" s="49">
        <v>1050000</v>
      </c>
      <c r="H79" s="50">
        <f t="shared" si="4"/>
        <v>100800000</v>
      </c>
      <c r="I79" s="13"/>
      <c r="J79" s="50">
        <f t="shared" si="5"/>
        <v>9072000</v>
      </c>
      <c r="K79" s="99">
        <f t="shared" si="6"/>
        <v>109872000</v>
      </c>
      <c r="L79" s="100"/>
      <c r="M79" s="100"/>
      <c r="N79" s="100"/>
      <c r="O79" s="100"/>
      <c r="P79" s="100"/>
      <c r="Q79" s="100"/>
      <c r="R79" s="100"/>
      <c r="S79" s="100"/>
      <c r="T79" s="100"/>
      <c r="U79" s="101"/>
      <c r="W79" s="45"/>
      <c r="X79" s="45"/>
      <c r="Y79" s="45"/>
      <c r="Z79" s="45"/>
      <c r="AB79" s="45"/>
    </row>
    <row r="80" spans="1:28" s="26" customFormat="1" ht="70.5" customHeight="1">
      <c r="A80" s="46">
        <v>531</v>
      </c>
      <c r="B80" s="47" t="s">
        <v>170</v>
      </c>
      <c r="C80" s="48" t="s">
        <v>151</v>
      </c>
      <c r="D80" s="51">
        <v>13</v>
      </c>
      <c r="E80" s="52" t="s">
        <v>45</v>
      </c>
      <c r="F80" s="52">
        <v>0</v>
      </c>
      <c r="G80" s="49">
        <v>2100000</v>
      </c>
      <c r="H80" s="50">
        <f t="shared" si="4"/>
        <v>27300000</v>
      </c>
      <c r="I80" s="53"/>
      <c r="J80" s="50">
        <f t="shared" si="5"/>
        <v>2457000</v>
      </c>
      <c r="K80" s="99">
        <f t="shared" si="6"/>
        <v>29757000</v>
      </c>
      <c r="L80" s="100"/>
      <c r="M80" s="100"/>
      <c r="N80" s="100"/>
      <c r="O80" s="100"/>
      <c r="P80" s="100"/>
      <c r="Q80" s="100"/>
      <c r="R80" s="100"/>
      <c r="S80" s="100"/>
      <c r="T80" s="100"/>
      <c r="U80" s="101"/>
      <c r="V80" s="54"/>
      <c r="W80" s="54"/>
      <c r="X80" s="54"/>
      <c r="Y80" s="54"/>
      <c r="Z80" s="54"/>
      <c r="AA80" s="54"/>
      <c r="AB80" s="55"/>
    </row>
    <row r="81" spans="1:28" s="26" customFormat="1" ht="70.5" customHeight="1">
      <c r="A81" s="46">
        <v>532</v>
      </c>
      <c r="B81" s="47" t="s">
        <v>171</v>
      </c>
      <c r="C81" s="48" t="s">
        <v>168</v>
      </c>
      <c r="D81" s="56">
        <v>89</v>
      </c>
      <c r="E81" s="57" t="s">
        <v>45</v>
      </c>
      <c r="F81" s="57">
        <v>0</v>
      </c>
      <c r="G81" s="58">
        <v>5250000</v>
      </c>
      <c r="H81" s="50">
        <f t="shared" si="4"/>
        <v>467250000</v>
      </c>
      <c r="I81" s="59"/>
      <c r="J81" s="50">
        <f t="shared" si="5"/>
        <v>42052500</v>
      </c>
      <c r="K81" s="99">
        <f t="shared" si="6"/>
        <v>509302500</v>
      </c>
      <c r="L81" s="100"/>
      <c r="M81" s="100"/>
      <c r="N81" s="100"/>
      <c r="O81" s="100"/>
      <c r="P81" s="100"/>
      <c r="Q81" s="100"/>
      <c r="R81" s="100"/>
      <c r="S81" s="100"/>
      <c r="T81" s="100"/>
      <c r="U81" s="101"/>
      <c r="V81" s="54" t="s">
        <v>172</v>
      </c>
      <c r="W81" s="54"/>
      <c r="X81" s="54"/>
      <c r="Y81" s="54"/>
      <c r="Z81" s="54"/>
      <c r="AA81" s="54"/>
      <c r="AB81" s="55"/>
    </row>
    <row r="82" spans="1:28" s="26" customFormat="1" ht="70.5" customHeight="1">
      <c r="A82" s="46">
        <v>536</v>
      </c>
      <c r="B82" s="47" t="s">
        <v>173</v>
      </c>
      <c r="C82" s="48" t="s">
        <v>149</v>
      </c>
      <c r="D82" s="51">
        <v>82</v>
      </c>
      <c r="E82" s="60" t="s">
        <v>25</v>
      </c>
      <c r="F82" s="60">
        <v>0</v>
      </c>
      <c r="G82" s="49">
        <v>472500</v>
      </c>
      <c r="H82" s="50">
        <f t="shared" si="4"/>
        <v>38745000</v>
      </c>
      <c r="I82" s="53"/>
      <c r="J82" s="50">
        <f t="shared" si="5"/>
        <v>3487050</v>
      </c>
      <c r="K82" s="99">
        <f t="shared" si="6"/>
        <v>42232050</v>
      </c>
      <c r="L82" s="100"/>
      <c r="M82" s="100"/>
      <c r="N82" s="100"/>
      <c r="O82" s="100"/>
      <c r="P82" s="100"/>
      <c r="Q82" s="100"/>
      <c r="R82" s="100"/>
      <c r="S82" s="100"/>
      <c r="T82" s="100"/>
      <c r="U82" s="101"/>
      <c r="V82" s="54"/>
      <c r="W82" s="54"/>
      <c r="X82" s="54"/>
      <c r="Y82" s="54"/>
      <c r="Z82" s="54"/>
      <c r="AA82" s="54"/>
      <c r="AB82" s="55"/>
    </row>
    <row r="83" spans="1:28" s="26" customFormat="1" ht="70.5" customHeight="1">
      <c r="A83" s="46">
        <v>538</v>
      </c>
      <c r="B83" s="47" t="s">
        <v>174</v>
      </c>
      <c r="C83" s="48" t="s">
        <v>175</v>
      </c>
      <c r="D83" s="51">
        <v>45</v>
      </c>
      <c r="E83" s="60" t="s">
        <v>26</v>
      </c>
      <c r="F83" s="60">
        <v>0</v>
      </c>
      <c r="G83" s="49">
        <v>1050000</v>
      </c>
      <c r="H83" s="50">
        <f t="shared" si="4"/>
        <v>47250000</v>
      </c>
      <c r="I83" s="53"/>
      <c r="J83" s="50">
        <f t="shared" si="5"/>
        <v>4252500</v>
      </c>
      <c r="K83" s="99">
        <f t="shared" si="6"/>
        <v>51502500</v>
      </c>
      <c r="L83" s="100"/>
      <c r="M83" s="100"/>
      <c r="N83" s="100"/>
      <c r="O83" s="100"/>
      <c r="P83" s="100"/>
      <c r="Q83" s="100"/>
      <c r="R83" s="100"/>
      <c r="S83" s="100"/>
      <c r="T83" s="100"/>
      <c r="U83" s="101"/>
      <c r="V83" s="54"/>
      <c r="W83" s="54"/>
      <c r="X83" s="54"/>
      <c r="Y83" s="54"/>
      <c r="Z83" s="54"/>
      <c r="AA83" s="54"/>
      <c r="AB83" s="55"/>
    </row>
    <row r="84" spans="1:28" s="26" customFormat="1" ht="70.5" customHeight="1">
      <c r="A84" s="46">
        <v>539</v>
      </c>
      <c r="B84" s="47" t="s">
        <v>176</v>
      </c>
      <c r="C84" s="48" t="s">
        <v>177</v>
      </c>
      <c r="D84" s="51">
        <v>148</v>
      </c>
      <c r="E84" s="60" t="s">
        <v>26</v>
      </c>
      <c r="F84" s="60">
        <v>0</v>
      </c>
      <c r="G84" s="49">
        <v>1050000</v>
      </c>
      <c r="H84" s="50">
        <f t="shared" si="4"/>
        <v>155400000</v>
      </c>
      <c r="I84" s="53"/>
      <c r="J84" s="50">
        <f t="shared" si="5"/>
        <v>13986000</v>
      </c>
      <c r="K84" s="99">
        <f t="shared" si="6"/>
        <v>169386000</v>
      </c>
      <c r="L84" s="100"/>
      <c r="M84" s="100"/>
      <c r="N84" s="100"/>
      <c r="O84" s="100"/>
      <c r="P84" s="100"/>
      <c r="Q84" s="100"/>
      <c r="R84" s="100"/>
      <c r="S84" s="100"/>
      <c r="T84" s="100"/>
      <c r="U84" s="101"/>
      <c r="V84" s="54"/>
      <c r="W84" s="54"/>
      <c r="X84" s="54"/>
      <c r="Y84" s="54"/>
      <c r="Z84" s="54"/>
      <c r="AA84" s="54"/>
      <c r="AB84" s="55"/>
    </row>
    <row r="85" spans="1:28" s="26" customFormat="1" ht="70.5" customHeight="1">
      <c r="A85" s="46">
        <v>540</v>
      </c>
      <c r="B85" s="47" t="s">
        <v>178</v>
      </c>
      <c r="C85" s="48" t="s">
        <v>147</v>
      </c>
      <c r="D85" s="51">
        <v>162</v>
      </c>
      <c r="E85" s="60" t="s">
        <v>26</v>
      </c>
      <c r="F85" s="60" t="s">
        <v>26</v>
      </c>
      <c r="G85" s="49">
        <v>2100000</v>
      </c>
      <c r="H85" s="50">
        <f t="shared" si="4"/>
        <v>340200000</v>
      </c>
      <c r="I85" s="53"/>
      <c r="J85" s="50">
        <f t="shared" si="5"/>
        <v>30618000</v>
      </c>
      <c r="K85" s="99">
        <f t="shared" si="6"/>
        <v>370818000</v>
      </c>
      <c r="L85" s="100"/>
      <c r="M85" s="100"/>
      <c r="N85" s="100"/>
      <c r="O85" s="100"/>
      <c r="P85" s="100"/>
      <c r="Q85" s="100"/>
      <c r="R85" s="100"/>
      <c r="S85" s="100"/>
      <c r="T85" s="100"/>
      <c r="U85" s="101"/>
      <c r="V85" s="54"/>
      <c r="W85" s="54"/>
      <c r="X85" s="54"/>
      <c r="Y85" s="54"/>
      <c r="Z85" s="54"/>
      <c r="AA85" s="54"/>
      <c r="AB85" s="55"/>
    </row>
    <row r="86" spans="1:28" s="26" customFormat="1" ht="70.5" customHeight="1">
      <c r="A86" s="46">
        <v>541</v>
      </c>
      <c r="B86" s="47" t="s">
        <v>179</v>
      </c>
      <c r="C86" s="48" t="s">
        <v>168</v>
      </c>
      <c r="D86" s="51">
        <v>636</v>
      </c>
      <c r="E86" s="60" t="s">
        <v>26</v>
      </c>
      <c r="F86" s="60">
        <v>0</v>
      </c>
      <c r="G86" s="49">
        <v>1050000</v>
      </c>
      <c r="H86" s="50">
        <f t="shared" si="4"/>
        <v>667800000</v>
      </c>
      <c r="I86" s="53"/>
      <c r="J86" s="50">
        <f t="shared" si="5"/>
        <v>60102000</v>
      </c>
      <c r="K86" s="99">
        <f t="shared" si="6"/>
        <v>727902000</v>
      </c>
      <c r="L86" s="100"/>
      <c r="M86" s="100"/>
      <c r="N86" s="100"/>
      <c r="O86" s="100"/>
      <c r="P86" s="100"/>
      <c r="Q86" s="100"/>
      <c r="R86" s="100"/>
      <c r="S86" s="100"/>
      <c r="T86" s="100"/>
      <c r="U86" s="101"/>
      <c r="V86" s="54"/>
      <c r="W86" s="54"/>
      <c r="X86" s="54"/>
      <c r="Y86" s="54"/>
      <c r="Z86" s="54"/>
      <c r="AA86" s="54"/>
      <c r="AB86" s="55"/>
    </row>
    <row r="87" spans="1:28" s="26" customFormat="1" ht="70.5" customHeight="1">
      <c r="A87" s="46">
        <v>542</v>
      </c>
      <c r="B87" s="47" t="s">
        <v>180</v>
      </c>
      <c r="C87" s="48" t="s">
        <v>124</v>
      </c>
      <c r="D87" s="51">
        <v>11</v>
      </c>
      <c r="E87" s="60" t="s">
        <v>24</v>
      </c>
      <c r="F87" s="60" t="s">
        <v>26</v>
      </c>
      <c r="G87" s="49">
        <v>1050000</v>
      </c>
      <c r="H87" s="50">
        <f t="shared" si="4"/>
        <v>11550000</v>
      </c>
      <c r="I87" s="53"/>
      <c r="J87" s="50">
        <f t="shared" si="5"/>
        <v>1039500</v>
      </c>
      <c r="K87" s="99">
        <f t="shared" si="6"/>
        <v>12589500</v>
      </c>
      <c r="L87" s="100"/>
      <c r="M87" s="100"/>
      <c r="N87" s="100"/>
      <c r="O87" s="100"/>
      <c r="P87" s="100"/>
      <c r="Q87" s="100"/>
      <c r="R87" s="100"/>
      <c r="S87" s="100"/>
      <c r="T87" s="100"/>
      <c r="U87" s="101"/>
      <c r="V87" s="54"/>
      <c r="W87" s="54"/>
      <c r="X87" s="54"/>
      <c r="Y87" s="54"/>
      <c r="Z87" s="54"/>
      <c r="AA87" s="54"/>
      <c r="AB87" s="55"/>
    </row>
    <row r="88" spans="1:28" s="26" customFormat="1" ht="70.5" customHeight="1">
      <c r="A88" s="46">
        <v>543</v>
      </c>
      <c r="B88" s="47" t="s">
        <v>181</v>
      </c>
      <c r="C88" s="48" t="s">
        <v>182</v>
      </c>
      <c r="D88" s="51">
        <v>44</v>
      </c>
      <c r="E88" s="60" t="s">
        <v>24</v>
      </c>
      <c r="F88" s="60" t="s">
        <v>25</v>
      </c>
      <c r="G88" s="49">
        <v>1050000</v>
      </c>
      <c r="H88" s="50">
        <f t="shared" si="4"/>
        <v>46200000</v>
      </c>
      <c r="I88" s="53"/>
      <c r="J88" s="50">
        <f t="shared" si="5"/>
        <v>4158000</v>
      </c>
      <c r="K88" s="99">
        <f t="shared" si="6"/>
        <v>50358000</v>
      </c>
      <c r="L88" s="100"/>
      <c r="M88" s="100"/>
      <c r="N88" s="100"/>
      <c r="O88" s="100"/>
      <c r="P88" s="100"/>
      <c r="Q88" s="100"/>
      <c r="R88" s="100"/>
      <c r="S88" s="100"/>
      <c r="T88" s="100"/>
      <c r="U88" s="101"/>
      <c r="V88" s="54"/>
      <c r="W88" s="54"/>
      <c r="X88" s="54"/>
      <c r="Y88" s="54"/>
      <c r="Z88" s="54"/>
      <c r="AA88" s="54"/>
      <c r="AB88" s="55"/>
    </row>
    <row r="89" spans="1:28" s="26" customFormat="1" ht="70.5" customHeight="1">
      <c r="A89" s="46">
        <v>544</v>
      </c>
      <c r="B89" s="47" t="s">
        <v>183</v>
      </c>
      <c r="C89" s="48" t="s">
        <v>110</v>
      </c>
      <c r="D89" s="51">
        <v>210</v>
      </c>
      <c r="E89" s="60" t="s">
        <v>25</v>
      </c>
      <c r="F89" s="60" t="s">
        <v>25</v>
      </c>
      <c r="G89" s="49">
        <v>2100000</v>
      </c>
      <c r="H89" s="50">
        <f t="shared" si="4"/>
        <v>441000000</v>
      </c>
      <c r="I89" s="53"/>
      <c r="J89" s="50">
        <f t="shared" si="5"/>
        <v>39690000</v>
      </c>
      <c r="K89" s="99">
        <f t="shared" si="6"/>
        <v>480690000</v>
      </c>
      <c r="L89" s="100"/>
      <c r="M89" s="100"/>
      <c r="N89" s="100"/>
      <c r="O89" s="100"/>
      <c r="P89" s="100"/>
      <c r="Q89" s="100"/>
      <c r="R89" s="100"/>
      <c r="S89" s="100"/>
      <c r="T89" s="100"/>
      <c r="U89" s="101"/>
      <c r="V89" s="54"/>
      <c r="W89" s="54"/>
      <c r="X89" s="54"/>
      <c r="Y89" s="54"/>
      <c r="Z89" s="54"/>
      <c r="AA89" s="54"/>
      <c r="AB89" s="55"/>
    </row>
    <row r="90" spans="1:28" s="26" customFormat="1" ht="70.5" customHeight="1">
      <c r="A90" s="46">
        <v>545</v>
      </c>
      <c r="B90" s="47" t="s">
        <v>184</v>
      </c>
      <c r="C90" s="48" t="s">
        <v>185</v>
      </c>
      <c r="D90" s="51">
        <v>33</v>
      </c>
      <c r="E90" s="60" t="s">
        <v>26</v>
      </c>
      <c r="F90" s="60" t="s">
        <v>25</v>
      </c>
      <c r="G90" s="49">
        <v>3150000</v>
      </c>
      <c r="H90" s="50">
        <f t="shared" si="4"/>
        <v>103950000</v>
      </c>
      <c r="I90" s="53"/>
      <c r="J90" s="50">
        <f t="shared" si="5"/>
        <v>9355500</v>
      </c>
      <c r="K90" s="99">
        <f t="shared" si="6"/>
        <v>113305500</v>
      </c>
      <c r="L90" s="100"/>
      <c r="M90" s="100"/>
      <c r="N90" s="100"/>
      <c r="O90" s="100"/>
      <c r="P90" s="100"/>
      <c r="Q90" s="100"/>
      <c r="R90" s="100"/>
      <c r="S90" s="100"/>
      <c r="T90" s="100"/>
      <c r="U90" s="101"/>
      <c r="V90" s="54"/>
      <c r="W90" s="54"/>
      <c r="X90" s="54"/>
      <c r="Y90" s="54"/>
      <c r="Z90" s="54"/>
      <c r="AA90" s="54"/>
      <c r="AB90" s="55"/>
    </row>
    <row r="91" spans="1:28" s="26" customFormat="1" ht="70.5" customHeight="1">
      <c r="A91" s="46">
        <v>546</v>
      </c>
      <c r="B91" s="47" t="s">
        <v>186</v>
      </c>
      <c r="C91" s="48" t="s">
        <v>51</v>
      </c>
      <c r="D91" s="51">
        <v>44</v>
      </c>
      <c r="E91" s="60" t="s">
        <v>25</v>
      </c>
      <c r="F91" s="60">
        <v>0</v>
      </c>
      <c r="G91" s="49">
        <v>1050000</v>
      </c>
      <c r="H91" s="50">
        <f t="shared" si="4"/>
        <v>46200000</v>
      </c>
      <c r="I91" s="53"/>
      <c r="J91" s="50">
        <f t="shared" si="5"/>
        <v>4158000</v>
      </c>
      <c r="K91" s="99">
        <f t="shared" si="6"/>
        <v>50358000</v>
      </c>
      <c r="L91" s="100"/>
      <c r="M91" s="100"/>
      <c r="N91" s="100"/>
      <c r="O91" s="100"/>
      <c r="P91" s="100"/>
      <c r="Q91" s="100"/>
      <c r="R91" s="100"/>
      <c r="S91" s="100"/>
      <c r="T91" s="100"/>
      <c r="U91" s="101"/>
      <c r="V91" s="54"/>
      <c r="W91" s="54"/>
      <c r="X91" s="54"/>
      <c r="Y91" s="54"/>
      <c r="Z91" s="54"/>
      <c r="AA91" s="54"/>
      <c r="AB91" s="55"/>
    </row>
    <row r="92" spans="1:28" s="26" customFormat="1" ht="70.5" customHeight="1">
      <c r="A92" s="46">
        <v>575</v>
      </c>
      <c r="B92" s="47" t="s">
        <v>187</v>
      </c>
      <c r="C92" s="48" t="s">
        <v>188</v>
      </c>
      <c r="D92" s="51">
        <v>1</v>
      </c>
      <c r="E92" s="60" t="s">
        <v>17</v>
      </c>
      <c r="F92" s="60">
        <v>0</v>
      </c>
      <c r="G92" s="49">
        <v>13650000</v>
      </c>
      <c r="H92" s="50">
        <f t="shared" si="4"/>
        <v>13650000</v>
      </c>
      <c r="I92" s="53"/>
      <c r="J92" s="50">
        <f t="shared" si="5"/>
        <v>1228500</v>
      </c>
      <c r="K92" s="99">
        <f t="shared" si="6"/>
        <v>14878500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1"/>
      <c r="V92" s="54"/>
      <c r="W92" s="54"/>
      <c r="X92" s="54"/>
      <c r="Y92" s="54"/>
      <c r="Z92" s="54"/>
      <c r="AA92" s="54"/>
      <c r="AB92" s="55"/>
    </row>
    <row r="93" spans="1:28" s="26" customFormat="1" ht="70.5" customHeight="1">
      <c r="A93" s="46">
        <v>585</v>
      </c>
      <c r="B93" s="47" t="s">
        <v>189</v>
      </c>
      <c r="C93" s="48" t="s">
        <v>190</v>
      </c>
      <c r="D93" s="51">
        <v>2</v>
      </c>
      <c r="E93" s="60" t="s">
        <v>19</v>
      </c>
      <c r="F93" s="60" t="s">
        <v>21</v>
      </c>
      <c r="G93" s="49">
        <v>13650000</v>
      </c>
      <c r="H93" s="50">
        <f t="shared" si="4"/>
        <v>27300000</v>
      </c>
      <c r="I93" s="53"/>
      <c r="J93" s="50">
        <f t="shared" si="5"/>
        <v>2457000</v>
      </c>
      <c r="K93" s="99">
        <f t="shared" si="6"/>
        <v>29757000</v>
      </c>
      <c r="L93" s="100"/>
      <c r="M93" s="100"/>
      <c r="N93" s="100"/>
      <c r="O93" s="100"/>
      <c r="P93" s="100"/>
      <c r="Q93" s="100"/>
      <c r="R93" s="100"/>
      <c r="S93" s="100"/>
      <c r="T93" s="100"/>
      <c r="U93" s="101"/>
      <c r="V93" s="54"/>
      <c r="W93" s="54"/>
      <c r="X93" s="54"/>
      <c r="Y93" s="54"/>
      <c r="Z93" s="54"/>
      <c r="AA93" s="54"/>
      <c r="AB93" s="55"/>
    </row>
    <row r="94" spans="1:28" s="26" customFormat="1" ht="70.5" customHeight="1">
      <c r="A94" s="46">
        <v>597</v>
      </c>
      <c r="B94" s="47" t="s">
        <v>191</v>
      </c>
      <c r="C94" s="48" t="s">
        <v>192</v>
      </c>
      <c r="D94" s="51">
        <v>2</v>
      </c>
      <c r="E94" s="60" t="s">
        <v>28</v>
      </c>
      <c r="F94" s="60" t="s">
        <v>23</v>
      </c>
      <c r="G94" s="49">
        <v>139650000</v>
      </c>
      <c r="H94" s="50">
        <f t="shared" si="4"/>
        <v>279300000</v>
      </c>
      <c r="I94" s="53"/>
      <c r="J94" s="50">
        <f t="shared" si="5"/>
        <v>25137000</v>
      </c>
      <c r="K94" s="99">
        <f t="shared" si="6"/>
        <v>304437000</v>
      </c>
      <c r="L94" s="100"/>
      <c r="M94" s="100"/>
      <c r="N94" s="100"/>
      <c r="O94" s="100"/>
      <c r="P94" s="100"/>
      <c r="Q94" s="100"/>
      <c r="R94" s="100"/>
      <c r="S94" s="100"/>
      <c r="T94" s="100"/>
      <c r="U94" s="101"/>
      <c r="V94" s="54"/>
      <c r="W94" s="54"/>
      <c r="X94" s="54"/>
      <c r="Y94" s="54"/>
      <c r="Z94" s="54"/>
      <c r="AA94" s="54"/>
      <c r="AB94" s="55"/>
    </row>
    <row r="95" spans="1:28" s="26" customFormat="1" ht="70.5" customHeight="1">
      <c r="A95" s="46">
        <v>600</v>
      </c>
      <c r="B95" s="47" t="s">
        <v>193</v>
      </c>
      <c r="C95" s="48" t="s">
        <v>194</v>
      </c>
      <c r="D95" s="51">
        <v>3</v>
      </c>
      <c r="E95" s="60" t="s">
        <v>15</v>
      </c>
      <c r="F95" s="60" t="s">
        <v>23</v>
      </c>
      <c r="G95" s="49">
        <v>55650000</v>
      </c>
      <c r="H95" s="50">
        <f t="shared" si="4"/>
        <v>166950000</v>
      </c>
      <c r="I95" s="53"/>
      <c r="J95" s="50">
        <f t="shared" si="5"/>
        <v>15025500</v>
      </c>
      <c r="K95" s="99">
        <f t="shared" si="6"/>
        <v>181975500</v>
      </c>
      <c r="L95" s="100"/>
      <c r="M95" s="100"/>
      <c r="N95" s="100"/>
      <c r="O95" s="100"/>
      <c r="P95" s="100"/>
      <c r="Q95" s="100"/>
      <c r="R95" s="100"/>
      <c r="S95" s="100"/>
      <c r="T95" s="100"/>
      <c r="U95" s="101"/>
      <c r="V95" s="54"/>
      <c r="W95" s="54"/>
      <c r="X95" s="54"/>
      <c r="Y95" s="54"/>
      <c r="Z95" s="54"/>
      <c r="AA95" s="54"/>
      <c r="AB95" s="55"/>
    </row>
    <row r="96" spans="1:28" s="26" customFormat="1" ht="70.5" customHeight="1">
      <c r="A96" s="46">
        <v>601</v>
      </c>
      <c r="B96" s="47" t="s">
        <v>195</v>
      </c>
      <c r="C96" s="48" t="s">
        <v>196</v>
      </c>
      <c r="D96" s="51">
        <v>1</v>
      </c>
      <c r="E96" s="60" t="s">
        <v>26</v>
      </c>
      <c r="F96" s="60" t="s">
        <v>25</v>
      </c>
      <c r="G96" s="49">
        <v>4200000</v>
      </c>
      <c r="H96" s="50">
        <f t="shared" si="4"/>
        <v>4200000</v>
      </c>
      <c r="I96" s="53"/>
      <c r="J96" s="50">
        <f t="shared" si="5"/>
        <v>378000</v>
      </c>
      <c r="K96" s="99">
        <f t="shared" si="6"/>
        <v>4578000</v>
      </c>
      <c r="L96" s="100"/>
      <c r="M96" s="100"/>
      <c r="N96" s="100"/>
      <c r="O96" s="100"/>
      <c r="P96" s="100"/>
      <c r="Q96" s="100"/>
      <c r="R96" s="100"/>
      <c r="S96" s="100"/>
      <c r="T96" s="100"/>
      <c r="U96" s="101"/>
      <c r="V96" s="54"/>
      <c r="W96" s="54"/>
      <c r="X96" s="54"/>
      <c r="Y96" s="54"/>
      <c r="Z96" s="54"/>
      <c r="AA96" s="54"/>
      <c r="AB96" s="55"/>
    </row>
    <row r="97" spans="1:28" s="26" customFormat="1" ht="70.5" customHeight="1">
      <c r="A97" s="46">
        <v>603</v>
      </c>
      <c r="B97" s="47" t="s">
        <v>197</v>
      </c>
      <c r="C97" s="48" t="s">
        <v>198</v>
      </c>
      <c r="D97" s="51">
        <v>2</v>
      </c>
      <c r="E97" s="60" t="s">
        <v>19</v>
      </c>
      <c r="F97" s="60" t="s">
        <v>20</v>
      </c>
      <c r="G97" s="49">
        <v>21000000</v>
      </c>
      <c r="H97" s="50">
        <f t="shared" si="4"/>
        <v>42000000</v>
      </c>
      <c r="I97" s="53"/>
      <c r="J97" s="50">
        <f t="shared" si="5"/>
        <v>3780000</v>
      </c>
      <c r="K97" s="99">
        <f t="shared" si="6"/>
        <v>45780000</v>
      </c>
      <c r="L97" s="100"/>
      <c r="M97" s="100"/>
      <c r="N97" s="100"/>
      <c r="O97" s="100"/>
      <c r="P97" s="100"/>
      <c r="Q97" s="100"/>
      <c r="R97" s="100"/>
      <c r="S97" s="100"/>
      <c r="T97" s="100"/>
      <c r="U97" s="101"/>
      <c r="V97" s="54"/>
      <c r="W97" s="54"/>
      <c r="X97" s="54"/>
      <c r="Y97" s="54"/>
      <c r="Z97" s="54"/>
      <c r="AA97" s="54"/>
      <c r="AB97" s="55"/>
    </row>
    <row r="98" spans="1:28" s="26" customFormat="1" ht="70.5" customHeight="1">
      <c r="A98" s="46">
        <v>613</v>
      </c>
      <c r="B98" s="47" t="s">
        <v>199</v>
      </c>
      <c r="C98" s="48" t="s">
        <v>200</v>
      </c>
      <c r="D98" s="51">
        <v>1</v>
      </c>
      <c r="E98" s="60" t="s">
        <v>20</v>
      </c>
      <c r="F98" s="60">
        <v>0</v>
      </c>
      <c r="G98" s="49">
        <v>1050000</v>
      </c>
      <c r="H98" s="50">
        <f t="shared" si="4"/>
        <v>1050000</v>
      </c>
      <c r="I98" s="53"/>
      <c r="J98" s="50">
        <f t="shared" si="5"/>
        <v>94500</v>
      </c>
      <c r="K98" s="99">
        <f t="shared" si="6"/>
        <v>1144500</v>
      </c>
      <c r="L98" s="100"/>
      <c r="M98" s="100"/>
      <c r="N98" s="100"/>
      <c r="O98" s="100"/>
      <c r="P98" s="100"/>
      <c r="Q98" s="100"/>
      <c r="R98" s="100"/>
      <c r="S98" s="100"/>
      <c r="T98" s="100"/>
      <c r="U98" s="101"/>
      <c r="V98" s="54"/>
      <c r="W98" s="54"/>
      <c r="X98" s="54"/>
      <c r="Y98" s="54"/>
      <c r="Z98" s="54"/>
      <c r="AA98" s="54"/>
      <c r="AB98" s="55"/>
    </row>
    <row r="99" spans="1:28" s="26" customFormat="1" ht="70.5" customHeight="1">
      <c r="A99" s="46">
        <v>619</v>
      </c>
      <c r="B99" s="47" t="s">
        <v>201</v>
      </c>
      <c r="C99" s="48" t="s">
        <v>202</v>
      </c>
      <c r="D99" s="51">
        <v>1</v>
      </c>
      <c r="E99" s="60" t="s">
        <v>21</v>
      </c>
      <c r="F99" s="60" t="s">
        <v>26</v>
      </c>
      <c r="G99" s="49">
        <v>19950000</v>
      </c>
      <c r="H99" s="50">
        <f t="shared" si="4"/>
        <v>19950000</v>
      </c>
      <c r="I99" s="53"/>
      <c r="J99" s="50">
        <f t="shared" si="5"/>
        <v>1795500</v>
      </c>
      <c r="K99" s="99">
        <f t="shared" si="6"/>
        <v>21745500</v>
      </c>
      <c r="L99" s="100"/>
      <c r="M99" s="100"/>
      <c r="N99" s="100"/>
      <c r="O99" s="100"/>
      <c r="P99" s="100"/>
      <c r="Q99" s="100"/>
      <c r="R99" s="100"/>
      <c r="S99" s="100"/>
      <c r="T99" s="100"/>
      <c r="U99" s="101"/>
      <c r="V99" s="54"/>
      <c r="W99" s="54"/>
      <c r="X99" s="54"/>
      <c r="Y99" s="54"/>
      <c r="Z99" s="54"/>
      <c r="AA99" s="54"/>
      <c r="AB99" s="55"/>
    </row>
    <row r="100" spans="1:28" s="26" customFormat="1" ht="70.5" customHeight="1">
      <c r="A100" s="46">
        <v>630</v>
      </c>
      <c r="B100" s="47" t="s">
        <v>203</v>
      </c>
      <c r="C100" s="48" t="s">
        <v>204</v>
      </c>
      <c r="D100" s="51">
        <v>2</v>
      </c>
      <c r="E100" s="60" t="s">
        <v>21</v>
      </c>
      <c r="F100" s="60" t="s">
        <v>45</v>
      </c>
      <c r="G100" s="49">
        <v>5250000</v>
      </c>
      <c r="H100" s="50">
        <f t="shared" si="4"/>
        <v>10500000</v>
      </c>
      <c r="I100" s="53"/>
      <c r="J100" s="50">
        <f t="shared" si="5"/>
        <v>945000</v>
      </c>
      <c r="K100" s="99">
        <f t="shared" si="6"/>
        <v>11445000</v>
      </c>
      <c r="L100" s="100"/>
      <c r="M100" s="100"/>
      <c r="N100" s="100"/>
      <c r="O100" s="100"/>
      <c r="P100" s="100"/>
      <c r="Q100" s="100"/>
      <c r="R100" s="100"/>
      <c r="S100" s="100"/>
      <c r="T100" s="100"/>
      <c r="U100" s="101"/>
      <c r="V100" s="54"/>
      <c r="W100" s="54"/>
      <c r="X100" s="54"/>
      <c r="Y100" s="54"/>
      <c r="Z100" s="54"/>
      <c r="AA100" s="54"/>
      <c r="AB100" s="55"/>
    </row>
    <row r="101" spans="1:28" s="26" customFormat="1" ht="70.5" customHeight="1">
      <c r="A101" s="46">
        <v>654</v>
      </c>
      <c r="B101" s="47" t="s">
        <v>205</v>
      </c>
      <c r="C101" s="48" t="s">
        <v>206</v>
      </c>
      <c r="D101" s="51">
        <v>2</v>
      </c>
      <c r="E101" s="60" t="s">
        <v>24</v>
      </c>
      <c r="F101" s="60" t="s">
        <v>26</v>
      </c>
      <c r="G101" s="49">
        <v>6300000</v>
      </c>
      <c r="H101" s="50">
        <f t="shared" ref="H101:H132" si="7">G101*D101</f>
        <v>12600000</v>
      </c>
      <c r="I101" s="53"/>
      <c r="J101" s="50">
        <f t="shared" si="5"/>
        <v>1134000</v>
      </c>
      <c r="K101" s="99">
        <f t="shared" si="6"/>
        <v>13734000</v>
      </c>
      <c r="L101" s="100"/>
      <c r="M101" s="100"/>
      <c r="N101" s="100"/>
      <c r="O101" s="100"/>
      <c r="P101" s="100"/>
      <c r="Q101" s="100"/>
      <c r="R101" s="100"/>
      <c r="S101" s="100"/>
      <c r="T101" s="100"/>
      <c r="U101" s="101"/>
      <c r="V101" s="54"/>
      <c r="W101" s="54"/>
      <c r="X101" s="54"/>
      <c r="Y101" s="54"/>
      <c r="Z101" s="54"/>
      <c r="AA101" s="54"/>
      <c r="AB101" s="55"/>
    </row>
    <row r="102" spans="1:28" s="26" customFormat="1" ht="70.5" customHeight="1">
      <c r="A102" s="46">
        <v>659</v>
      </c>
      <c r="B102" s="47" t="s">
        <v>207</v>
      </c>
      <c r="C102" s="48" t="s">
        <v>208</v>
      </c>
      <c r="D102" s="51">
        <v>2</v>
      </c>
      <c r="E102" s="60" t="s">
        <v>21</v>
      </c>
      <c r="F102" s="60">
        <v>0</v>
      </c>
      <c r="G102" s="49">
        <v>7350000</v>
      </c>
      <c r="H102" s="50">
        <f t="shared" si="7"/>
        <v>14700000</v>
      </c>
      <c r="I102" s="53"/>
      <c r="J102" s="50">
        <f t="shared" si="5"/>
        <v>1323000</v>
      </c>
      <c r="K102" s="99">
        <f t="shared" si="6"/>
        <v>16023000</v>
      </c>
      <c r="L102" s="100"/>
      <c r="M102" s="100"/>
      <c r="N102" s="100"/>
      <c r="O102" s="100"/>
      <c r="P102" s="100"/>
      <c r="Q102" s="100"/>
      <c r="R102" s="100"/>
      <c r="S102" s="100"/>
      <c r="T102" s="100"/>
      <c r="U102" s="101"/>
      <c r="V102" s="54"/>
      <c r="W102" s="54"/>
      <c r="X102" s="54"/>
      <c r="Y102" s="54"/>
      <c r="Z102" s="54"/>
      <c r="AA102" s="54"/>
      <c r="AB102" s="55"/>
    </row>
    <row r="103" spans="1:28" s="26" customFormat="1" ht="70.5" customHeight="1">
      <c r="A103" s="46">
        <v>694</v>
      </c>
      <c r="B103" s="47" t="s">
        <v>209</v>
      </c>
      <c r="C103" s="48" t="s">
        <v>210</v>
      </c>
      <c r="D103" s="51">
        <v>1</v>
      </c>
      <c r="E103" s="60" t="s">
        <v>18</v>
      </c>
      <c r="F103" s="60" t="s">
        <v>15</v>
      </c>
      <c r="G103" s="49">
        <v>70350000</v>
      </c>
      <c r="H103" s="50">
        <f t="shared" si="7"/>
        <v>70350000</v>
      </c>
      <c r="I103" s="53"/>
      <c r="J103" s="50">
        <f t="shared" si="5"/>
        <v>6331500</v>
      </c>
      <c r="K103" s="99">
        <f t="shared" si="6"/>
        <v>76681500</v>
      </c>
      <c r="L103" s="100"/>
      <c r="M103" s="100"/>
      <c r="N103" s="100"/>
      <c r="O103" s="100"/>
      <c r="P103" s="100"/>
      <c r="Q103" s="100"/>
      <c r="R103" s="100"/>
      <c r="S103" s="100"/>
      <c r="T103" s="100"/>
      <c r="U103" s="101"/>
      <c r="V103" s="54"/>
      <c r="W103" s="54"/>
      <c r="X103" s="54"/>
      <c r="Y103" s="54"/>
      <c r="Z103" s="54"/>
      <c r="AA103" s="54"/>
      <c r="AB103" s="55"/>
    </row>
    <row r="104" spans="1:28" s="26" customFormat="1" ht="70.5" customHeight="1">
      <c r="A104" s="46">
        <v>726</v>
      </c>
      <c r="B104" s="47" t="s">
        <v>211</v>
      </c>
      <c r="C104" s="48" t="s">
        <v>212</v>
      </c>
      <c r="D104" s="51">
        <v>3</v>
      </c>
      <c r="E104" s="60" t="s">
        <v>18</v>
      </c>
      <c r="F104" s="60" t="s">
        <v>104</v>
      </c>
      <c r="G104" s="49">
        <v>118650000</v>
      </c>
      <c r="H104" s="50">
        <f t="shared" si="7"/>
        <v>355950000</v>
      </c>
      <c r="I104" s="53"/>
      <c r="J104" s="50">
        <f t="shared" si="5"/>
        <v>32035500</v>
      </c>
      <c r="K104" s="99">
        <f t="shared" si="6"/>
        <v>387985500</v>
      </c>
      <c r="L104" s="100"/>
      <c r="M104" s="100"/>
      <c r="N104" s="100"/>
      <c r="O104" s="100"/>
      <c r="P104" s="100"/>
      <c r="Q104" s="100"/>
      <c r="R104" s="100"/>
      <c r="S104" s="100"/>
      <c r="T104" s="100"/>
      <c r="U104" s="101"/>
      <c r="V104" s="54"/>
      <c r="W104" s="54"/>
      <c r="X104" s="54"/>
      <c r="Y104" s="54"/>
      <c r="Z104" s="54"/>
      <c r="AA104" s="54"/>
      <c r="AB104" s="55"/>
    </row>
    <row r="105" spans="1:28" s="26" customFormat="1" ht="70.5" customHeight="1">
      <c r="A105" s="46">
        <v>774</v>
      </c>
      <c r="B105" s="47" t="s">
        <v>213</v>
      </c>
      <c r="C105" s="48" t="s">
        <v>214</v>
      </c>
      <c r="D105" s="51">
        <v>2</v>
      </c>
      <c r="E105" s="60" t="s">
        <v>20</v>
      </c>
      <c r="F105" s="60" t="s">
        <v>21</v>
      </c>
      <c r="G105" s="49">
        <v>10500000</v>
      </c>
      <c r="H105" s="50">
        <f t="shared" si="7"/>
        <v>21000000</v>
      </c>
      <c r="I105" s="53"/>
      <c r="J105" s="50">
        <f t="shared" si="5"/>
        <v>1890000</v>
      </c>
      <c r="K105" s="99">
        <f t="shared" si="6"/>
        <v>22890000</v>
      </c>
      <c r="L105" s="100"/>
      <c r="M105" s="100"/>
      <c r="N105" s="100"/>
      <c r="O105" s="100"/>
      <c r="P105" s="100"/>
      <c r="Q105" s="100"/>
      <c r="R105" s="100"/>
      <c r="S105" s="100"/>
      <c r="T105" s="100"/>
      <c r="U105" s="101"/>
      <c r="V105" s="54"/>
      <c r="W105" s="54"/>
      <c r="X105" s="54"/>
      <c r="Y105" s="54"/>
      <c r="Z105" s="54"/>
      <c r="AA105" s="54"/>
      <c r="AB105" s="55"/>
    </row>
    <row r="106" spans="1:28" s="26" customFormat="1" ht="70.5" customHeight="1">
      <c r="A106" s="46">
        <v>789</v>
      </c>
      <c r="B106" s="47" t="s">
        <v>215</v>
      </c>
      <c r="C106" s="48" t="s">
        <v>216</v>
      </c>
      <c r="D106" s="51">
        <v>3</v>
      </c>
      <c r="E106" s="60" t="s">
        <v>21</v>
      </c>
      <c r="F106" s="60" t="s">
        <v>21</v>
      </c>
      <c r="G106" s="49">
        <v>11550000</v>
      </c>
      <c r="H106" s="50">
        <f t="shared" si="7"/>
        <v>34650000</v>
      </c>
      <c r="I106" s="53"/>
      <c r="J106" s="50">
        <f t="shared" si="5"/>
        <v>3118500</v>
      </c>
      <c r="K106" s="99">
        <f t="shared" si="6"/>
        <v>37768500</v>
      </c>
      <c r="L106" s="100"/>
      <c r="M106" s="100"/>
      <c r="N106" s="100"/>
      <c r="O106" s="100"/>
      <c r="P106" s="100"/>
      <c r="Q106" s="100"/>
      <c r="R106" s="100"/>
      <c r="S106" s="100"/>
      <c r="T106" s="100"/>
      <c r="U106" s="101"/>
      <c r="V106" s="54"/>
      <c r="W106" s="54"/>
      <c r="X106" s="54"/>
      <c r="Y106" s="54"/>
      <c r="Z106" s="54"/>
      <c r="AA106" s="54"/>
      <c r="AB106" s="55"/>
    </row>
    <row r="107" spans="1:28" s="26" customFormat="1" ht="70.5" customHeight="1">
      <c r="A107" s="46">
        <v>823</v>
      </c>
      <c r="B107" s="47" t="s">
        <v>217</v>
      </c>
      <c r="C107" s="48" t="s">
        <v>218</v>
      </c>
      <c r="D107" s="51">
        <v>4</v>
      </c>
      <c r="E107" s="60" t="s">
        <v>45</v>
      </c>
      <c r="F107" s="60" t="s">
        <v>24</v>
      </c>
      <c r="G107" s="49">
        <v>4200000</v>
      </c>
      <c r="H107" s="50">
        <f t="shared" si="7"/>
        <v>16800000</v>
      </c>
      <c r="I107" s="53"/>
      <c r="J107" s="50">
        <f t="shared" si="5"/>
        <v>1512000</v>
      </c>
      <c r="K107" s="99">
        <f t="shared" si="6"/>
        <v>18312000</v>
      </c>
      <c r="L107" s="100"/>
      <c r="M107" s="100"/>
      <c r="N107" s="100"/>
      <c r="O107" s="100"/>
      <c r="P107" s="100"/>
      <c r="Q107" s="100"/>
      <c r="R107" s="100"/>
      <c r="S107" s="100"/>
      <c r="T107" s="100"/>
      <c r="U107" s="101"/>
      <c r="V107" s="54"/>
      <c r="W107" s="54"/>
      <c r="X107" s="54"/>
      <c r="Y107" s="54"/>
      <c r="Z107" s="54"/>
      <c r="AA107" s="54"/>
      <c r="AB107" s="55"/>
    </row>
    <row r="108" spans="1:28" s="26" customFormat="1" ht="70.5" customHeight="1">
      <c r="A108" s="46">
        <v>840</v>
      </c>
      <c r="B108" s="47" t="s">
        <v>219</v>
      </c>
      <c r="C108" s="48" t="s">
        <v>220</v>
      </c>
      <c r="D108" s="51">
        <v>13</v>
      </c>
      <c r="E108" s="60" t="s">
        <v>21</v>
      </c>
      <c r="F108" s="60">
        <v>0</v>
      </c>
      <c r="G108" s="49">
        <v>9450000</v>
      </c>
      <c r="H108" s="50">
        <f t="shared" si="7"/>
        <v>122850000</v>
      </c>
      <c r="I108" s="53"/>
      <c r="J108" s="50">
        <f t="shared" si="5"/>
        <v>11056500</v>
      </c>
      <c r="K108" s="99">
        <f t="shared" si="6"/>
        <v>133906500</v>
      </c>
      <c r="L108" s="100"/>
      <c r="M108" s="100"/>
      <c r="N108" s="100"/>
      <c r="O108" s="100"/>
      <c r="P108" s="100"/>
      <c r="Q108" s="100"/>
      <c r="R108" s="100"/>
      <c r="S108" s="100"/>
      <c r="T108" s="100"/>
      <c r="U108" s="101"/>
      <c r="V108" s="54"/>
      <c r="W108" s="54"/>
      <c r="X108" s="54"/>
      <c r="Y108" s="54"/>
      <c r="Z108" s="54"/>
      <c r="AA108" s="54"/>
      <c r="AB108" s="55"/>
    </row>
    <row r="109" spans="1:28" s="26" customFormat="1" ht="70.5" customHeight="1">
      <c r="A109" s="46">
        <v>842</v>
      </c>
      <c r="B109" s="47" t="s">
        <v>221</v>
      </c>
      <c r="C109" s="48" t="s">
        <v>222</v>
      </c>
      <c r="D109" s="51">
        <v>1</v>
      </c>
      <c r="E109" s="60" t="s">
        <v>21</v>
      </c>
      <c r="F109" s="60" t="s">
        <v>26</v>
      </c>
      <c r="G109" s="49">
        <v>4200000</v>
      </c>
      <c r="H109" s="50">
        <f t="shared" si="7"/>
        <v>4200000</v>
      </c>
      <c r="I109" s="53"/>
      <c r="J109" s="50">
        <f t="shared" si="5"/>
        <v>378000</v>
      </c>
      <c r="K109" s="99">
        <f t="shared" si="6"/>
        <v>4578000</v>
      </c>
      <c r="L109" s="100"/>
      <c r="M109" s="100"/>
      <c r="N109" s="100"/>
      <c r="O109" s="100"/>
      <c r="P109" s="100"/>
      <c r="Q109" s="100"/>
      <c r="R109" s="100"/>
      <c r="S109" s="100"/>
      <c r="T109" s="100"/>
      <c r="U109" s="101"/>
      <c r="V109" s="54"/>
      <c r="W109" s="54"/>
      <c r="X109" s="54"/>
      <c r="Y109" s="54"/>
      <c r="Z109" s="54"/>
      <c r="AA109" s="54"/>
      <c r="AB109" s="55"/>
    </row>
    <row r="110" spans="1:28" s="26" customFormat="1" ht="70.5" customHeight="1">
      <c r="A110" s="46">
        <v>865</v>
      </c>
      <c r="B110" s="47" t="s">
        <v>223</v>
      </c>
      <c r="C110" s="48" t="s">
        <v>224</v>
      </c>
      <c r="D110" s="51">
        <v>8</v>
      </c>
      <c r="E110" s="60" t="s">
        <v>45</v>
      </c>
      <c r="F110" s="60" t="s">
        <v>24</v>
      </c>
      <c r="G110" s="49">
        <v>3150000</v>
      </c>
      <c r="H110" s="50">
        <f t="shared" si="7"/>
        <v>25200000</v>
      </c>
      <c r="I110" s="53"/>
      <c r="J110" s="50">
        <f t="shared" si="5"/>
        <v>2268000</v>
      </c>
      <c r="K110" s="99">
        <f t="shared" si="6"/>
        <v>27468000</v>
      </c>
      <c r="L110" s="100"/>
      <c r="M110" s="100"/>
      <c r="N110" s="100"/>
      <c r="O110" s="100"/>
      <c r="P110" s="100"/>
      <c r="Q110" s="100"/>
      <c r="R110" s="100"/>
      <c r="S110" s="100"/>
      <c r="T110" s="100"/>
      <c r="U110" s="101"/>
      <c r="V110" s="54"/>
      <c r="W110" s="54"/>
      <c r="X110" s="54"/>
      <c r="Y110" s="54"/>
      <c r="Z110" s="54"/>
      <c r="AA110" s="54"/>
      <c r="AB110" s="55"/>
    </row>
    <row r="111" spans="1:28" s="26" customFormat="1" ht="70.5" customHeight="1">
      <c r="A111" s="46">
        <v>884</v>
      </c>
      <c r="B111" s="47" t="s">
        <v>225</v>
      </c>
      <c r="C111" s="48" t="s">
        <v>226</v>
      </c>
      <c r="D111" s="51">
        <v>15</v>
      </c>
      <c r="E111" s="60" t="s">
        <v>21</v>
      </c>
      <c r="F111" s="60">
        <v>0</v>
      </c>
      <c r="G111" s="49">
        <v>9450000</v>
      </c>
      <c r="H111" s="50">
        <f t="shared" si="7"/>
        <v>141750000</v>
      </c>
      <c r="I111" s="53"/>
      <c r="J111" s="50">
        <f t="shared" si="5"/>
        <v>12757500</v>
      </c>
      <c r="K111" s="99">
        <f t="shared" si="6"/>
        <v>154507500</v>
      </c>
      <c r="L111" s="100"/>
      <c r="M111" s="100"/>
      <c r="N111" s="100"/>
      <c r="O111" s="100"/>
      <c r="P111" s="100"/>
      <c r="Q111" s="100"/>
      <c r="R111" s="100"/>
      <c r="S111" s="100"/>
      <c r="T111" s="100"/>
      <c r="U111" s="101"/>
      <c r="V111" s="54"/>
      <c r="W111" s="54"/>
      <c r="X111" s="54"/>
      <c r="Y111" s="54"/>
      <c r="Z111" s="54"/>
      <c r="AA111" s="54"/>
      <c r="AB111" s="55"/>
    </row>
    <row r="112" spans="1:28" s="26" customFormat="1" ht="70.5" customHeight="1">
      <c r="A112" s="46">
        <v>895</v>
      </c>
      <c r="B112" s="47" t="s">
        <v>227</v>
      </c>
      <c r="C112" s="48" t="s">
        <v>204</v>
      </c>
      <c r="D112" s="51">
        <v>1</v>
      </c>
      <c r="E112" s="60" t="s">
        <v>21</v>
      </c>
      <c r="F112" s="60" t="s">
        <v>24</v>
      </c>
      <c r="G112" s="49">
        <v>5250000</v>
      </c>
      <c r="H112" s="50">
        <f t="shared" si="7"/>
        <v>5250000</v>
      </c>
      <c r="I112" s="53"/>
      <c r="J112" s="50">
        <f t="shared" si="5"/>
        <v>472500</v>
      </c>
      <c r="K112" s="99">
        <f t="shared" si="6"/>
        <v>5722500</v>
      </c>
      <c r="L112" s="100"/>
      <c r="M112" s="100"/>
      <c r="N112" s="100"/>
      <c r="O112" s="100"/>
      <c r="P112" s="100"/>
      <c r="Q112" s="100"/>
      <c r="R112" s="100"/>
      <c r="S112" s="100"/>
      <c r="T112" s="100"/>
      <c r="U112" s="101"/>
      <c r="V112" s="54"/>
      <c r="W112" s="54"/>
      <c r="X112" s="54"/>
      <c r="Y112" s="54"/>
      <c r="Z112" s="54"/>
      <c r="AA112" s="54"/>
      <c r="AB112" s="55"/>
    </row>
    <row r="113" spans="1:28" s="26" customFormat="1" ht="70.5" customHeight="1">
      <c r="A113" s="46">
        <v>904</v>
      </c>
      <c r="B113" s="47" t="s">
        <v>228</v>
      </c>
      <c r="C113" s="48" t="s">
        <v>229</v>
      </c>
      <c r="D113" s="51">
        <v>4</v>
      </c>
      <c r="E113" s="60" t="s">
        <v>26</v>
      </c>
      <c r="F113" s="60" t="s">
        <v>25</v>
      </c>
      <c r="G113" s="49">
        <v>2100000</v>
      </c>
      <c r="H113" s="50">
        <f t="shared" si="7"/>
        <v>8400000</v>
      </c>
      <c r="I113" s="53"/>
      <c r="J113" s="50">
        <f t="shared" si="5"/>
        <v>756000</v>
      </c>
      <c r="K113" s="99">
        <f t="shared" si="6"/>
        <v>9156000</v>
      </c>
      <c r="L113" s="100"/>
      <c r="M113" s="100"/>
      <c r="N113" s="100"/>
      <c r="O113" s="100"/>
      <c r="P113" s="100"/>
      <c r="Q113" s="100"/>
      <c r="R113" s="100"/>
      <c r="S113" s="100"/>
      <c r="T113" s="100"/>
      <c r="U113" s="101"/>
      <c r="V113" s="54"/>
      <c r="W113" s="54"/>
      <c r="X113" s="54"/>
      <c r="Y113" s="54"/>
      <c r="Z113" s="54"/>
      <c r="AA113" s="54"/>
      <c r="AB113" s="55"/>
    </row>
    <row r="114" spans="1:28" s="26" customFormat="1" ht="70.5" customHeight="1">
      <c r="A114" s="46">
        <v>908</v>
      </c>
      <c r="B114" s="47" t="s">
        <v>230</v>
      </c>
      <c r="C114" s="48" t="s">
        <v>224</v>
      </c>
      <c r="D114" s="51">
        <v>6</v>
      </c>
      <c r="E114" s="60" t="s">
        <v>26</v>
      </c>
      <c r="F114" s="60" t="s">
        <v>25</v>
      </c>
      <c r="G114" s="49">
        <v>1050000</v>
      </c>
      <c r="H114" s="50">
        <f t="shared" si="7"/>
        <v>6300000</v>
      </c>
      <c r="I114" s="53"/>
      <c r="J114" s="50">
        <f t="shared" si="5"/>
        <v>567000</v>
      </c>
      <c r="K114" s="99">
        <f t="shared" si="6"/>
        <v>6867000</v>
      </c>
      <c r="L114" s="100"/>
      <c r="M114" s="100"/>
      <c r="N114" s="100"/>
      <c r="O114" s="100"/>
      <c r="P114" s="100"/>
      <c r="Q114" s="100"/>
      <c r="R114" s="100"/>
      <c r="S114" s="100"/>
      <c r="T114" s="100"/>
      <c r="U114" s="101"/>
      <c r="V114" s="54"/>
      <c r="W114" s="54"/>
      <c r="X114" s="54"/>
      <c r="Y114" s="54"/>
      <c r="Z114" s="54"/>
      <c r="AA114" s="54"/>
      <c r="AB114" s="55"/>
    </row>
    <row r="115" spans="1:28" s="26" customFormat="1" ht="70.5" customHeight="1">
      <c r="A115" s="46">
        <v>910</v>
      </c>
      <c r="B115" s="47" t="s">
        <v>231</v>
      </c>
      <c r="C115" s="48" t="s">
        <v>232</v>
      </c>
      <c r="D115" s="51">
        <v>1</v>
      </c>
      <c r="E115" s="60" t="s">
        <v>21</v>
      </c>
      <c r="F115" s="60" t="s">
        <v>26</v>
      </c>
      <c r="G115" s="49">
        <v>5250000</v>
      </c>
      <c r="H115" s="50">
        <f t="shared" si="7"/>
        <v>5250000</v>
      </c>
      <c r="I115" s="53"/>
      <c r="J115" s="50">
        <f t="shared" si="5"/>
        <v>472500</v>
      </c>
      <c r="K115" s="99">
        <f t="shared" si="6"/>
        <v>5722500</v>
      </c>
      <c r="L115" s="100"/>
      <c r="M115" s="100"/>
      <c r="N115" s="100"/>
      <c r="O115" s="100"/>
      <c r="P115" s="100"/>
      <c r="Q115" s="100"/>
      <c r="R115" s="100"/>
      <c r="S115" s="100"/>
      <c r="T115" s="100"/>
      <c r="U115" s="101"/>
      <c r="V115" s="54"/>
      <c r="W115" s="54"/>
      <c r="X115" s="54"/>
      <c r="Y115" s="54"/>
      <c r="Z115" s="54"/>
      <c r="AA115" s="54"/>
      <c r="AB115" s="55"/>
    </row>
    <row r="116" spans="1:28" s="26" customFormat="1" ht="70.5" customHeight="1">
      <c r="A116" s="46">
        <v>911</v>
      </c>
      <c r="B116" s="47" t="s">
        <v>233</v>
      </c>
      <c r="C116" s="48" t="s">
        <v>234</v>
      </c>
      <c r="D116" s="51">
        <v>1</v>
      </c>
      <c r="E116" s="60" t="s">
        <v>21</v>
      </c>
      <c r="F116" s="60" t="s">
        <v>26</v>
      </c>
      <c r="G116" s="49">
        <v>5250000</v>
      </c>
      <c r="H116" s="50">
        <f t="shared" si="7"/>
        <v>5250000</v>
      </c>
      <c r="I116" s="53"/>
      <c r="J116" s="50">
        <f t="shared" si="5"/>
        <v>472500</v>
      </c>
      <c r="K116" s="99">
        <f t="shared" si="6"/>
        <v>5722500</v>
      </c>
      <c r="L116" s="100"/>
      <c r="M116" s="100"/>
      <c r="N116" s="100"/>
      <c r="O116" s="100"/>
      <c r="P116" s="100"/>
      <c r="Q116" s="100"/>
      <c r="R116" s="100"/>
      <c r="S116" s="100"/>
      <c r="T116" s="100"/>
      <c r="U116" s="101"/>
      <c r="V116" s="54"/>
      <c r="W116" s="54"/>
      <c r="X116" s="54"/>
      <c r="Y116" s="54"/>
      <c r="Z116" s="54"/>
      <c r="AA116" s="54"/>
      <c r="AB116" s="55"/>
    </row>
    <row r="117" spans="1:28" s="26" customFormat="1" ht="70.5" customHeight="1">
      <c r="A117" s="46">
        <v>912</v>
      </c>
      <c r="B117" s="47" t="s">
        <v>235</v>
      </c>
      <c r="C117" s="48" t="s">
        <v>236</v>
      </c>
      <c r="D117" s="51">
        <v>5</v>
      </c>
      <c r="E117" s="60" t="s">
        <v>20</v>
      </c>
      <c r="F117" s="60" t="s">
        <v>21</v>
      </c>
      <c r="G117" s="49">
        <v>10500000</v>
      </c>
      <c r="H117" s="50">
        <f t="shared" si="7"/>
        <v>52500000</v>
      </c>
      <c r="I117" s="53"/>
      <c r="J117" s="50">
        <f t="shared" si="5"/>
        <v>4725000</v>
      </c>
      <c r="K117" s="99">
        <f t="shared" si="6"/>
        <v>57225000</v>
      </c>
      <c r="L117" s="100"/>
      <c r="M117" s="100"/>
      <c r="N117" s="100"/>
      <c r="O117" s="100"/>
      <c r="P117" s="100"/>
      <c r="Q117" s="100"/>
      <c r="R117" s="100"/>
      <c r="S117" s="100"/>
      <c r="T117" s="100"/>
      <c r="U117" s="101"/>
      <c r="V117" s="54"/>
      <c r="W117" s="54"/>
      <c r="X117" s="54"/>
      <c r="Y117" s="54"/>
      <c r="Z117" s="54"/>
      <c r="AA117" s="54"/>
      <c r="AB117" s="55"/>
    </row>
    <row r="118" spans="1:28" s="26" customFormat="1" ht="70.5" customHeight="1">
      <c r="A118" s="46">
        <v>913</v>
      </c>
      <c r="B118" s="47" t="s">
        <v>237</v>
      </c>
      <c r="C118" s="48" t="s">
        <v>238</v>
      </c>
      <c r="D118" s="51">
        <v>1</v>
      </c>
      <c r="E118" s="60" t="s">
        <v>21</v>
      </c>
      <c r="F118" s="60" t="s">
        <v>26</v>
      </c>
      <c r="G118" s="49">
        <v>5250000</v>
      </c>
      <c r="H118" s="50">
        <f t="shared" si="7"/>
        <v>5250000</v>
      </c>
      <c r="I118" s="53"/>
      <c r="J118" s="50">
        <f t="shared" si="5"/>
        <v>472500</v>
      </c>
      <c r="K118" s="99">
        <f t="shared" si="6"/>
        <v>5722500</v>
      </c>
      <c r="L118" s="100"/>
      <c r="M118" s="100"/>
      <c r="N118" s="100"/>
      <c r="O118" s="100"/>
      <c r="P118" s="100"/>
      <c r="Q118" s="100"/>
      <c r="R118" s="100"/>
      <c r="S118" s="100"/>
      <c r="T118" s="100"/>
      <c r="U118" s="101"/>
      <c r="V118" s="54"/>
      <c r="W118" s="54"/>
      <c r="X118" s="54"/>
      <c r="Y118" s="54"/>
      <c r="Z118" s="54"/>
      <c r="AA118" s="54"/>
      <c r="AB118" s="55"/>
    </row>
    <row r="119" spans="1:28" s="26" customFormat="1" ht="70.5" customHeight="1">
      <c r="A119" s="46">
        <v>926</v>
      </c>
      <c r="B119" s="47" t="s">
        <v>239</v>
      </c>
      <c r="C119" s="48" t="s">
        <v>240</v>
      </c>
      <c r="D119" s="51">
        <v>16</v>
      </c>
      <c r="E119" s="60" t="s">
        <v>20</v>
      </c>
      <c r="F119" s="60">
        <v>0</v>
      </c>
      <c r="G119" s="49">
        <v>10500000</v>
      </c>
      <c r="H119" s="50">
        <f t="shared" si="7"/>
        <v>168000000</v>
      </c>
      <c r="I119" s="53"/>
      <c r="J119" s="50">
        <f t="shared" si="5"/>
        <v>15120000</v>
      </c>
      <c r="K119" s="99">
        <f t="shared" si="6"/>
        <v>183120000</v>
      </c>
      <c r="L119" s="100"/>
      <c r="M119" s="100"/>
      <c r="N119" s="100"/>
      <c r="O119" s="100"/>
      <c r="P119" s="100"/>
      <c r="Q119" s="100"/>
      <c r="R119" s="100"/>
      <c r="S119" s="100"/>
      <c r="T119" s="100"/>
      <c r="U119" s="101"/>
      <c r="V119" s="54"/>
      <c r="W119" s="54"/>
      <c r="X119" s="54"/>
      <c r="Y119" s="54"/>
      <c r="Z119" s="54"/>
      <c r="AA119" s="54"/>
      <c r="AB119" s="55"/>
    </row>
    <row r="120" spans="1:28" s="26" customFormat="1" ht="70.5" customHeight="1">
      <c r="A120" s="46">
        <v>934</v>
      </c>
      <c r="B120" s="47" t="s">
        <v>241</v>
      </c>
      <c r="C120" s="48" t="s">
        <v>242</v>
      </c>
      <c r="D120" s="51">
        <v>2</v>
      </c>
      <c r="E120" s="60" t="s">
        <v>19</v>
      </c>
      <c r="F120" s="60" t="s">
        <v>20</v>
      </c>
      <c r="G120" s="49">
        <v>55650000</v>
      </c>
      <c r="H120" s="50">
        <f t="shared" si="7"/>
        <v>111300000</v>
      </c>
      <c r="I120" s="53"/>
      <c r="J120" s="50">
        <f t="shared" si="5"/>
        <v>10017000</v>
      </c>
      <c r="K120" s="99">
        <f t="shared" si="6"/>
        <v>121317000</v>
      </c>
      <c r="L120" s="100"/>
      <c r="M120" s="100"/>
      <c r="N120" s="100"/>
      <c r="O120" s="100"/>
      <c r="P120" s="100"/>
      <c r="Q120" s="100"/>
      <c r="R120" s="100"/>
      <c r="S120" s="100"/>
      <c r="T120" s="100"/>
      <c r="U120" s="101"/>
      <c r="V120" s="54"/>
      <c r="W120" s="54"/>
      <c r="X120" s="54"/>
      <c r="Y120" s="54"/>
      <c r="Z120" s="54"/>
      <c r="AA120" s="54"/>
      <c r="AB120" s="55"/>
    </row>
    <row r="121" spans="1:28" s="26" customFormat="1" ht="70.5" customHeight="1">
      <c r="A121" s="46">
        <v>936</v>
      </c>
      <c r="B121" s="47" t="s">
        <v>243</v>
      </c>
      <c r="C121" s="48" t="s">
        <v>244</v>
      </c>
      <c r="D121" s="51">
        <v>4</v>
      </c>
      <c r="E121" s="60" t="s">
        <v>19</v>
      </c>
      <c r="F121" s="60" t="s">
        <v>21</v>
      </c>
      <c r="G121" s="49">
        <v>91350000</v>
      </c>
      <c r="H121" s="50">
        <f t="shared" si="7"/>
        <v>365400000</v>
      </c>
      <c r="I121" s="53"/>
      <c r="J121" s="50">
        <f t="shared" si="5"/>
        <v>32886000</v>
      </c>
      <c r="K121" s="99">
        <f t="shared" si="6"/>
        <v>398286000</v>
      </c>
      <c r="L121" s="100"/>
      <c r="M121" s="100"/>
      <c r="N121" s="100"/>
      <c r="O121" s="100"/>
      <c r="P121" s="100"/>
      <c r="Q121" s="100"/>
      <c r="R121" s="100"/>
      <c r="S121" s="100"/>
      <c r="T121" s="100"/>
      <c r="U121" s="101"/>
      <c r="V121" s="54"/>
      <c r="W121" s="54"/>
      <c r="X121" s="54"/>
      <c r="Y121" s="54"/>
      <c r="Z121" s="54"/>
      <c r="AA121" s="54"/>
      <c r="AB121" s="55"/>
    </row>
    <row r="122" spans="1:28" s="26" customFormat="1" ht="70.5" customHeight="1">
      <c r="A122" s="46">
        <v>942</v>
      </c>
      <c r="B122" s="47" t="s">
        <v>245</v>
      </c>
      <c r="C122" s="48" t="s">
        <v>246</v>
      </c>
      <c r="D122" s="51">
        <v>10</v>
      </c>
      <c r="E122" s="60" t="s">
        <v>20</v>
      </c>
      <c r="F122" s="60">
        <v>0</v>
      </c>
      <c r="G122" s="49">
        <v>16800000</v>
      </c>
      <c r="H122" s="50">
        <f t="shared" si="7"/>
        <v>168000000</v>
      </c>
      <c r="I122" s="53"/>
      <c r="J122" s="50">
        <f t="shared" si="5"/>
        <v>15120000</v>
      </c>
      <c r="K122" s="99">
        <f t="shared" si="6"/>
        <v>183120000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1"/>
      <c r="V122" s="54"/>
      <c r="W122" s="54"/>
      <c r="X122" s="54"/>
      <c r="Y122" s="54"/>
      <c r="Z122" s="54"/>
      <c r="AA122" s="54"/>
      <c r="AB122" s="55"/>
    </row>
    <row r="123" spans="1:28" s="26" customFormat="1" ht="70.5" customHeight="1">
      <c r="A123" s="46">
        <v>957</v>
      </c>
      <c r="B123" s="47" t="s">
        <v>247</v>
      </c>
      <c r="C123" s="48" t="s">
        <v>248</v>
      </c>
      <c r="D123" s="51">
        <v>7</v>
      </c>
      <c r="E123" s="60" t="s">
        <v>21</v>
      </c>
      <c r="F123" s="60" t="s">
        <v>26</v>
      </c>
      <c r="G123" s="49">
        <v>5250000</v>
      </c>
      <c r="H123" s="50">
        <f t="shared" si="7"/>
        <v>36750000</v>
      </c>
      <c r="I123" s="53"/>
      <c r="J123" s="50">
        <f t="shared" si="5"/>
        <v>3307500</v>
      </c>
      <c r="K123" s="99">
        <f t="shared" si="6"/>
        <v>40057500</v>
      </c>
      <c r="L123" s="100"/>
      <c r="M123" s="100"/>
      <c r="N123" s="100"/>
      <c r="O123" s="100"/>
      <c r="P123" s="100"/>
      <c r="Q123" s="100"/>
      <c r="R123" s="100"/>
      <c r="S123" s="100"/>
      <c r="T123" s="100"/>
      <c r="U123" s="101"/>
      <c r="V123" s="54"/>
      <c r="W123" s="54"/>
      <c r="X123" s="54"/>
      <c r="Y123" s="54"/>
      <c r="Z123" s="54"/>
      <c r="AA123" s="54"/>
      <c r="AB123" s="55"/>
    </row>
    <row r="124" spans="1:28" s="26" customFormat="1" ht="70.5" customHeight="1">
      <c r="A124" s="46">
        <v>961</v>
      </c>
      <c r="B124" s="47" t="s">
        <v>249</v>
      </c>
      <c r="C124" s="48" t="s">
        <v>250</v>
      </c>
      <c r="D124" s="51">
        <v>2</v>
      </c>
      <c r="E124" s="60" t="s">
        <v>20</v>
      </c>
      <c r="F124" s="60" t="s">
        <v>20</v>
      </c>
      <c r="G124" s="49">
        <v>13650000</v>
      </c>
      <c r="H124" s="50">
        <f t="shared" si="7"/>
        <v>27300000</v>
      </c>
      <c r="I124" s="53"/>
      <c r="J124" s="50">
        <f t="shared" si="5"/>
        <v>2457000</v>
      </c>
      <c r="K124" s="99">
        <f t="shared" si="6"/>
        <v>29757000</v>
      </c>
      <c r="L124" s="100"/>
      <c r="M124" s="100"/>
      <c r="N124" s="100"/>
      <c r="O124" s="100"/>
      <c r="P124" s="100"/>
      <c r="Q124" s="100"/>
      <c r="R124" s="100"/>
      <c r="S124" s="100"/>
      <c r="T124" s="100"/>
      <c r="U124" s="101"/>
      <c r="V124" s="54"/>
      <c r="W124" s="54"/>
      <c r="X124" s="54"/>
      <c r="Y124" s="54"/>
      <c r="Z124" s="54"/>
      <c r="AA124" s="54"/>
      <c r="AB124" s="55"/>
    </row>
    <row r="125" spans="1:28" s="26" customFormat="1" ht="70.5" customHeight="1">
      <c r="A125" s="46">
        <v>980</v>
      </c>
      <c r="B125" s="47" t="s">
        <v>251</v>
      </c>
      <c r="C125" s="48" t="s">
        <v>252</v>
      </c>
      <c r="D125" s="51">
        <v>2</v>
      </c>
      <c r="E125" s="60" t="s">
        <v>19</v>
      </c>
      <c r="F125" s="60" t="s">
        <v>21</v>
      </c>
      <c r="G125" s="49">
        <v>25200000</v>
      </c>
      <c r="H125" s="50">
        <f t="shared" si="7"/>
        <v>50400000</v>
      </c>
      <c r="I125" s="53"/>
      <c r="J125" s="50">
        <f t="shared" si="5"/>
        <v>4536000</v>
      </c>
      <c r="K125" s="99">
        <f t="shared" si="6"/>
        <v>54936000</v>
      </c>
      <c r="L125" s="100"/>
      <c r="M125" s="100"/>
      <c r="N125" s="100"/>
      <c r="O125" s="100"/>
      <c r="P125" s="100"/>
      <c r="Q125" s="100"/>
      <c r="R125" s="100"/>
      <c r="S125" s="100"/>
      <c r="T125" s="100"/>
      <c r="U125" s="101"/>
      <c r="V125" s="54"/>
      <c r="W125" s="54"/>
      <c r="X125" s="54"/>
      <c r="Y125" s="54"/>
      <c r="Z125" s="54"/>
      <c r="AA125" s="54"/>
      <c r="AB125" s="55"/>
    </row>
    <row r="126" spans="1:28" s="26" customFormat="1" ht="70.5" customHeight="1">
      <c r="A126" s="46">
        <v>1063</v>
      </c>
      <c r="B126" s="47" t="s">
        <v>253</v>
      </c>
      <c r="C126" s="48" t="s">
        <v>254</v>
      </c>
      <c r="D126" s="51">
        <v>1</v>
      </c>
      <c r="E126" s="60" t="s">
        <v>16</v>
      </c>
      <c r="F126" s="60">
        <v>0</v>
      </c>
      <c r="G126" s="49">
        <v>126000000</v>
      </c>
      <c r="H126" s="50">
        <f t="shared" si="7"/>
        <v>126000000</v>
      </c>
      <c r="I126" s="53"/>
      <c r="J126" s="50">
        <f t="shared" si="5"/>
        <v>11340000</v>
      </c>
      <c r="K126" s="99">
        <f t="shared" si="6"/>
        <v>137340000</v>
      </c>
      <c r="L126" s="100"/>
      <c r="M126" s="100"/>
      <c r="N126" s="100"/>
      <c r="O126" s="100"/>
      <c r="P126" s="100"/>
      <c r="Q126" s="100"/>
      <c r="R126" s="100"/>
      <c r="S126" s="100"/>
      <c r="T126" s="100"/>
      <c r="U126" s="101"/>
      <c r="V126" s="54"/>
      <c r="W126" s="54"/>
      <c r="X126" s="54"/>
      <c r="Y126" s="54"/>
      <c r="Z126" s="54"/>
      <c r="AA126" s="54"/>
      <c r="AB126" s="55"/>
    </row>
    <row r="127" spans="1:28" s="26" customFormat="1" ht="70.5" customHeight="1">
      <c r="A127" s="46">
        <v>1067</v>
      </c>
      <c r="B127" s="47" t="s">
        <v>255</v>
      </c>
      <c r="C127" s="48" t="s">
        <v>256</v>
      </c>
      <c r="D127" s="51">
        <v>62</v>
      </c>
      <c r="E127" s="60" t="s">
        <v>24</v>
      </c>
      <c r="F127" s="60" t="s">
        <v>25</v>
      </c>
      <c r="G127" s="49">
        <v>1050000</v>
      </c>
      <c r="H127" s="50">
        <f t="shared" si="7"/>
        <v>65100000</v>
      </c>
      <c r="I127" s="53"/>
      <c r="J127" s="50">
        <f t="shared" si="5"/>
        <v>5859000</v>
      </c>
      <c r="K127" s="99">
        <f t="shared" si="6"/>
        <v>70959000</v>
      </c>
      <c r="L127" s="100"/>
      <c r="M127" s="100"/>
      <c r="N127" s="100"/>
      <c r="O127" s="100"/>
      <c r="P127" s="100"/>
      <c r="Q127" s="100"/>
      <c r="R127" s="100"/>
      <c r="S127" s="100"/>
      <c r="T127" s="100"/>
      <c r="U127" s="101"/>
      <c r="V127" s="54"/>
      <c r="W127" s="54"/>
      <c r="X127" s="54"/>
      <c r="Y127" s="54"/>
      <c r="Z127" s="54"/>
      <c r="AA127" s="54"/>
      <c r="AB127" s="55"/>
    </row>
    <row r="128" spans="1:28" s="26" customFormat="1" ht="70.5" customHeight="1">
      <c r="A128" s="46">
        <v>1095</v>
      </c>
      <c r="B128" s="47" t="s">
        <v>257</v>
      </c>
      <c r="C128" s="48" t="s">
        <v>258</v>
      </c>
      <c r="D128" s="51">
        <v>2</v>
      </c>
      <c r="E128" s="60" t="s">
        <v>21</v>
      </c>
      <c r="F128" s="60" t="s">
        <v>24</v>
      </c>
      <c r="G128" s="49">
        <v>5250000</v>
      </c>
      <c r="H128" s="50">
        <f t="shared" si="7"/>
        <v>10500000</v>
      </c>
      <c r="I128" s="53"/>
      <c r="J128" s="50">
        <f t="shared" si="5"/>
        <v>945000</v>
      </c>
      <c r="K128" s="99">
        <f t="shared" si="6"/>
        <v>11445000</v>
      </c>
      <c r="L128" s="100"/>
      <c r="M128" s="100"/>
      <c r="N128" s="100"/>
      <c r="O128" s="100"/>
      <c r="P128" s="100"/>
      <c r="Q128" s="100"/>
      <c r="R128" s="100"/>
      <c r="S128" s="100"/>
      <c r="T128" s="100"/>
      <c r="U128" s="101"/>
      <c r="V128" s="54"/>
      <c r="W128" s="54"/>
      <c r="X128" s="54"/>
      <c r="Y128" s="54"/>
      <c r="Z128" s="54"/>
      <c r="AA128" s="54"/>
      <c r="AB128" s="55"/>
    </row>
    <row r="129" spans="1:28" s="26" customFormat="1" ht="70.5" customHeight="1">
      <c r="A129" s="46">
        <v>1098</v>
      </c>
      <c r="B129" s="47" t="s">
        <v>259</v>
      </c>
      <c r="C129" s="48" t="s">
        <v>224</v>
      </c>
      <c r="D129" s="51">
        <v>48</v>
      </c>
      <c r="E129" s="60" t="s">
        <v>24</v>
      </c>
      <c r="F129" s="60" t="s">
        <v>26</v>
      </c>
      <c r="G129" s="49">
        <v>2100000</v>
      </c>
      <c r="H129" s="50">
        <f t="shared" si="7"/>
        <v>100800000</v>
      </c>
      <c r="I129" s="53"/>
      <c r="J129" s="50">
        <f t="shared" si="5"/>
        <v>9072000</v>
      </c>
      <c r="K129" s="99">
        <f t="shared" si="6"/>
        <v>109872000</v>
      </c>
      <c r="L129" s="100"/>
      <c r="M129" s="100"/>
      <c r="N129" s="100"/>
      <c r="O129" s="100"/>
      <c r="P129" s="100"/>
      <c r="Q129" s="100"/>
      <c r="R129" s="100"/>
      <c r="S129" s="100"/>
      <c r="T129" s="100"/>
      <c r="U129" s="101"/>
      <c r="V129" s="54"/>
      <c r="W129" s="54"/>
      <c r="X129" s="54"/>
      <c r="Y129" s="54"/>
      <c r="Z129" s="54"/>
      <c r="AA129" s="54"/>
      <c r="AB129" s="55"/>
    </row>
    <row r="130" spans="1:28" s="26" customFormat="1" ht="70.5" customHeight="1">
      <c r="A130" s="46">
        <v>1111</v>
      </c>
      <c r="B130" s="47" t="s">
        <v>260</v>
      </c>
      <c r="C130" s="48" t="s">
        <v>261</v>
      </c>
      <c r="D130" s="51">
        <v>7</v>
      </c>
      <c r="E130" s="60" t="s">
        <v>21</v>
      </c>
      <c r="F130" s="60" t="s">
        <v>26</v>
      </c>
      <c r="G130" s="49">
        <v>5250000</v>
      </c>
      <c r="H130" s="50">
        <f t="shared" si="7"/>
        <v>36750000</v>
      </c>
      <c r="I130" s="53"/>
      <c r="J130" s="50">
        <f t="shared" si="5"/>
        <v>3307500</v>
      </c>
      <c r="K130" s="99">
        <f t="shared" si="6"/>
        <v>40057500</v>
      </c>
      <c r="L130" s="100"/>
      <c r="M130" s="100"/>
      <c r="N130" s="100"/>
      <c r="O130" s="100"/>
      <c r="P130" s="100"/>
      <c r="Q130" s="100"/>
      <c r="R130" s="100"/>
      <c r="S130" s="100"/>
      <c r="T130" s="100"/>
      <c r="U130" s="101"/>
      <c r="V130" s="54"/>
      <c r="W130" s="54"/>
      <c r="X130" s="54"/>
      <c r="Y130" s="54"/>
      <c r="Z130" s="54"/>
      <c r="AA130" s="54"/>
      <c r="AB130" s="55"/>
    </row>
    <row r="131" spans="1:28" s="26" customFormat="1" ht="70.5" customHeight="1">
      <c r="A131" s="46">
        <v>1132</v>
      </c>
      <c r="B131" s="47" t="s">
        <v>262</v>
      </c>
      <c r="C131" s="48" t="s">
        <v>263</v>
      </c>
      <c r="D131" s="51">
        <v>1</v>
      </c>
      <c r="E131" s="60" t="s">
        <v>104</v>
      </c>
      <c r="F131" s="60" t="s">
        <v>23</v>
      </c>
      <c r="G131" s="49">
        <v>91350000</v>
      </c>
      <c r="H131" s="50">
        <f t="shared" si="7"/>
        <v>91350000</v>
      </c>
      <c r="I131" s="53"/>
      <c r="J131" s="50">
        <f t="shared" si="5"/>
        <v>8221500</v>
      </c>
      <c r="K131" s="99">
        <f t="shared" si="6"/>
        <v>99571500</v>
      </c>
      <c r="L131" s="100"/>
      <c r="M131" s="100"/>
      <c r="N131" s="100"/>
      <c r="O131" s="100"/>
      <c r="P131" s="100"/>
      <c r="Q131" s="100"/>
      <c r="R131" s="100"/>
      <c r="S131" s="100"/>
      <c r="T131" s="100"/>
      <c r="U131" s="101"/>
      <c r="V131" s="54"/>
      <c r="W131" s="54"/>
      <c r="X131" s="54"/>
      <c r="Y131" s="54"/>
      <c r="Z131" s="54"/>
      <c r="AA131" s="54"/>
      <c r="AB131" s="55"/>
    </row>
    <row r="132" spans="1:28" s="26" customFormat="1" ht="70.5" customHeight="1">
      <c r="A132" s="46">
        <v>1141</v>
      </c>
      <c r="B132" s="47" t="s">
        <v>264</v>
      </c>
      <c r="C132" s="48" t="s">
        <v>265</v>
      </c>
      <c r="D132" s="51">
        <v>10</v>
      </c>
      <c r="E132" s="60" t="s">
        <v>20</v>
      </c>
      <c r="F132" s="60">
        <v>0</v>
      </c>
      <c r="G132" s="49">
        <v>28350000</v>
      </c>
      <c r="H132" s="50">
        <f t="shared" si="7"/>
        <v>283500000</v>
      </c>
      <c r="I132" s="53"/>
      <c r="J132" s="50">
        <f t="shared" si="5"/>
        <v>25515000</v>
      </c>
      <c r="K132" s="99">
        <f t="shared" si="6"/>
        <v>309015000</v>
      </c>
      <c r="L132" s="100"/>
      <c r="M132" s="100"/>
      <c r="N132" s="100"/>
      <c r="O132" s="100"/>
      <c r="P132" s="100"/>
      <c r="Q132" s="100"/>
      <c r="R132" s="100"/>
      <c r="S132" s="100"/>
      <c r="T132" s="100"/>
      <c r="U132" s="101"/>
      <c r="V132" s="54"/>
      <c r="W132" s="54"/>
      <c r="X132" s="54"/>
      <c r="Y132" s="54"/>
      <c r="Z132" s="54"/>
      <c r="AA132" s="54"/>
      <c r="AB132" s="55"/>
    </row>
    <row r="133" spans="1:28" s="26" customFormat="1" ht="70.5" customHeight="1">
      <c r="A133" s="46">
        <v>1146</v>
      </c>
      <c r="B133" s="47" t="s">
        <v>266</v>
      </c>
      <c r="C133" s="48" t="s">
        <v>265</v>
      </c>
      <c r="D133" s="51">
        <v>14</v>
      </c>
      <c r="E133" s="60" t="s">
        <v>21</v>
      </c>
      <c r="F133" s="60">
        <v>0</v>
      </c>
      <c r="G133" s="49">
        <v>15750000</v>
      </c>
      <c r="H133" s="50">
        <f t="shared" ref="H133:H162" si="8">G133*D133</f>
        <v>220500000</v>
      </c>
      <c r="I133" s="53"/>
      <c r="J133" s="50">
        <f t="shared" si="5"/>
        <v>19845000</v>
      </c>
      <c r="K133" s="99">
        <f t="shared" si="6"/>
        <v>240345000</v>
      </c>
      <c r="L133" s="100"/>
      <c r="M133" s="100"/>
      <c r="N133" s="100"/>
      <c r="O133" s="100"/>
      <c r="P133" s="100"/>
      <c r="Q133" s="100"/>
      <c r="R133" s="100"/>
      <c r="S133" s="100"/>
      <c r="T133" s="100"/>
      <c r="U133" s="101"/>
      <c r="V133" s="54"/>
      <c r="W133" s="54"/>
      <c r="X133" s="54"/>
      <c r="Y133" s="54"/>
      <c r="Z133" s="54"/>
      <c r="AA133" s="54"/>
      <c r="AB133" s="55"/>
    </row>
    <row r="134" spans="1:28" s="26" customFormat="1" ht="70.5" customHeight="1">
      <c r="A134" s="46">
        <v>1150</v>
      </c>
      <c r="B134" s="47" t="s">
        <v>267</v>
      </c>
      <c r="C134" s="48" t="s">
        <v>240</v>
      </c>
      <c r="D134" s="51">
        <v>16</v>
      </c>
      <c r="E134" s="60" t="s">
        <v>21</v>
      </c>
      <c r="F134" s="60">
        <v>0</v>
      </c>
      <c r="G134" s="49">
        <v>10500000</v>
      </c>
      <c r="H134" s="50">
        <f t="shared" si="8"/>
        <v>168000000</v>
      </c>
      <c r="I134" s="53"/>
      <c r="J134" s="50">
        <f t="shared" ref="J134:J162" si="9">H134*9%</f>
        <v>15120000</v>
      </c>
      <c r="K134" s="99">
        <f t="shared" ref="K134:K162" si="10">H134+J134</f>
        <v>183120000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1"/>
      <c r="V134" s="54"/>
      <c r="W134" s="54"/>
      <c r="X134" s="54"/>
      <c r="Y134" s="54"/>
      <c r="Z134" s="54"/>
      <c r="AA134" s="54"/>
      <c r="AB134" s="55"/>
    </row>
    <row r="135" spans="1:28" s="26" customFormat="1" ht="70.5" customHeight="1">
      <c r="A135" s="46">
        <v>1167</v>
      </c>
      <c r="B135" s="47" t="s">
        <v>268</v>
      </c>
      <c r="C135" s="48" t="s">
        <v>269</v>
      </c>
      <c r="D135" s="51">
        <v>3</v>
      </c>
      <c r="E135" s="60" t="s">
        <v>15</v>
      </c>
      <c r="F135" s="60" t="s">
        <v>19</v>
      </c>
      <c r="G135" s="49">
        <v>34650000</v>
      </c>
      <c r="H135" s="50">
        <f t="shared" si="8"/>
        <v>103950000</v>
      </c>
      <c r="I135" s="53"/>
      <c r="J135" s="50">
        <f t="shared" si="9"/>
        <v>9355500</v>
      </c>
      <c r="K135" s="99">
        <f t="shared" si="10"/>
        <v>113305500</v>
      </c>
      <c r="L135" s="100"/>
      <c r="M135" s="100"/>
      <c r="N135" s="100"/>
      <c r="O135" s="100"/>
      <c r="P135" s="100"/>
      <c r="Q135" s="100"/>
      <c r="R135" s="100"/>
      <c r="S135" s="100"/>
      <c r="T135" s="100"/>
      <c r="U135" s="101"/>
      <c r="V135" s="54"/>
      <c r="W135" s="54"/>
      <c r="X135" s="54"/>
      <c r="Y135" s="54"/>
      <c r="Z135" s="54"/>
      <c r="AA135" s="54"/>
      <c r="AB135" s="55"/>
    </row>
    <row r="136" spans="1:28" s="26" customFormat="1" ht="70.5" customHeight="1">
      <c r="A136" s="46">
        <v>1173</v>
      </c>
      <c r="B136" s="47" t="s">
        <v>270</v>
      </c>
      <c r="C136" s="48" t="s">
        <v>271</v>
      </c>
      <c r="D136" s="51">
        <v>1</v>
      </c>
      <c r="E136" s="60" t="s">
        <v>81</v>
      </c>
      <c r="F136" s="60" t="s">
        <v>28</v>
      </c>
      <c r="G136" s="49">
        <v>210000000</v>
      </c>
      <c r="H136" s="50">
        <f t="shared" si="8"/>
        <v>210000000</v>
      </c>
      <c r="I136" s="53"/>
      <c r="J136" s="50">
        <f t="shared" si="9"/>
        <v>18900000</v>
      </c>
      <c r="K136" s="99">
        <f t="shared" si="10"/>
        <v>228900000</v>
      </c>
      <c r="L136" s="100"/>
      <c r="M136" s="100"/>
      <c r="N136" s="100"/>
      <c r="O136" s="100"/>
      <c r="P136" s="100"/>
      <c r="Q136" s="100"/>
      <c r="R136" s="100"/>
      <c r="S136" s="100"/>
      <c r="T136" s="100"/>
      <c r="U136" s="101"/>
      <c r="V136" s="54"/>
      <c r="W136" s="54"/>
      <c r="X136" s="54"/>
      <c r="Y136" s="54"/>
      <c r="Z136" s="54"/>
      <c r="AA136" s="54"/>
      <c r="AB136" s="55"/>
    </row>
    <row r="137" spans="1:28" s="26" customFormat="1" ht="70.5" customHeight="1">
      <c r="A137" s="46">
        <v>1179</v>
      </c>
      <c r="B137" s="47" t="s">
        <v>272</v>
      </c>
      <c r="C137" s="48" t="s">
        <v>269</v>
      </c>
      <c r="D137" s="51">
        <v>8</v>
      </c>
      <c r="E137" s="60" t="s">
        <v>23</v>
      </c>
      <c r="F137" s="60" t="s">
        <v>20</v>
      </c>
      <c r="G137" s="49">
        <v>24150000</v>
      </c>
      <c r="H137" s="50">
        <f t="shared" si="8"/>
        <v>193200000</v>
      </c>
      <c r="I137" s="53"/>
      <c r="J137" s="50">
        <f t="shared" si="9"/>
        <v>17388000</v>
      </c>
      <c r="K137" s="99">
        <f t="shared" si="10"/>
        <v>210588000</v>
      </c>
      <c r="L137" s="100"/>
      <c r="M137" s="100"/>
      <c r="N137" s="100"/>
      <c r="O137" s="100"/>
      <c r="P137" s="100"/>
      <c r="Q137" s="100"/>
      <c r="R137" s="100"/>
      <c r="S137" s="100"/>
      <c r="T137" s="100"/>
      <c r="U137" s="101"/>
      <c r="V137" s="54"/>
      <c r="W137" s="54"/>
      <c r="X137" s="54"/>
      <c r="Y137" s="54"/>
      <c r="Z137" s="54"/>
      <c r="AA137" s="54"/>
      <c r="AB137" s="55"/>
    </row>
    <row r="138" spans="1:28" s="26" customFormat="1" ht="70.5" customHeight="1">
      <c r="A138" s="46">
        <v>1180</v>
      </c>
      <c r="B138" s="47" t="s">
        <v>273</v>
      </c>
      <c r="C138" s="48" t="s">
        <v>274</v>
      </c>
      <c r="D138" s="51">
        <v>4</v>
      </c>
      <c r="E138" s="60" t="s">
        <v>26</v>
      </c>
      <c r="F138" s="60" t="s">
        <v>25</v>
      </c>
      <c r="G138" s="49">
        <v>2100000</v>
      </c>
      <c r="H138" s="50">
        <f t="shared" si="8"/>
        <v>8400000</v>
      </c>
      <c r="I138" s="53"/>
      <c r="J138" s="50">
        <f t="shared" si="9"/>
        <v>756000</v>
      </c>
      <c r="K138" s="99">
        <f t="shared" si="10"/>
        <v>9156000</v>
      </c>
      <c r="L138" s="100"/>
      <c r="M138" s="100"/>
      <c r="N138" s="100"/>
      <c r="O138" s="100"/>
      <c r="P138" s="100"/>
      <c r="Q138" s="100"/>
      <c r="R138" s="100"/>
      <c r="S138" s="100"/>
      <c r="T138" s="100"/>
      <c r="U138" s="101"/>
      <c r="V138" s="54"/>
      <c r="W138" s="54"/>
      <c r="X138" s="54"/>
      <c r="Y138" s="54"/>
      <c r="Z138" s="54"/>
      <c r="AA138" s="54"/>
      <c r="AB138" s="55"/>
    </row>
    <row r="139" spans="1:28" s="26" customFormat="1" ht="70.5" customHeight="1">
      <c r="A139" s="46">
        <v>1186</v>
      </c>
      <c r="B139" s="47" t="s">
        <v>275</v>
      </c>
      <c r="C139" s="48" t="s">
        <v>276</v>
      </c>
      <c r="D139" s="51">
        <v>1</v>
      </c>
      <c r="E139" s="60" t="s">
        <v>21</v>
      </c>
      <c r="F139" s="60" t="s">
        <v>21</v>
      </c>
      <c r="G139" s="49">
        <v>10500000</v>
      </c>
      <c r="H139" s="50">
        <f t="shared" si="8"/>
        <v>10500000</v>
      </c>
      <c r="I139" s="53"/>
      <c r="J139" s="50">
        <f t="shared" si="9"/>
        <v>945000</v>
      </c>
      <c r="K139" s="99">
        <f t="shared" si="10"/>
        <v>11445000</v>
      </c>
      <c r="L139" s="100"/>
      <c r="M139" s="100"/>
      <c r="N139" s="100"/>
      <c r="O139" s="100"/>
      <c r="P139" s="100"/>
      <c r="Q139" s="100"/>
      <c r="R139" s="100"/>
      <c r="S139" s="100"/>
      <c r="T139" s="100"/>
      <c r="U139" s="101"/>
      <c r="V139" s="54"/>
      <c r="W139" s="54"/>
      <c r="X139" s="54"/>
      <c r="Y139" s="54"/>
      <c r="Z139" s="54"/>
      <c r="AA139" s="54"/>
      <c r="AB139" s="55"/>
    </row>
    <row r="140" spans="1:28" s="26" customFormat="1" ht="70.5" customHeight="1">
      <c r="A140" s="46">
        <v>1187</v>
      </c>
      <c r="B140" s="47" t="s">
        <v>277</v>
      </c>
      <c r="C140" s="48" t="s">
        <v>278</v>
      </c>
      <c r="D140" s="51">
        <v>44</v>
      </c>
      <c r="E140" s="60" t="s">
        <v>21</v>
      </c>
      <c r="F140" s="60">
        <v>0</v>
      </c>
      <c r="G140" s="49">
        <v>7350000</v>
      </c>
      <c r="H140" s="50">
        <f t="shared" si="8"/>
        <v>323400000</v>
      </c>
      <c r="I140" s="53"/>
      <c r="J140" s="50">
        <f t="shared" si="9"/>
        <v>29106000</v>
      </c>
      <c r="K140" s="99">
        <f t="shared" si="10"/>
        <v>352506000</v>
      </c>
      <c r="L140" s="100"/>
      <c r="M140" s="100"/>
      <c r="N140" s="100"/>
      <c r="O140" s="100"/>
      <c r="P140" s="100"/>
      <c r="Q140" s="100"/>
      <c r="R140" s="100"/>
      <c r="S140" s="100"/>
      <c r="T140" s="100"/>
      <c r="U140" s="101"/>
      <c r="V140" s="54"/>
      <c r="W140" s="54"/>
      <c r="X140" s="54"/>
      <c r="Y140" s="54"/>
      <c r="Z140" s="54"/>
      <c r="AA140" s="54"/>
      <c r="AB140" s="55"/>
    </row>
    <row r="141" spans="1:28" s="26" customFormat="1" ht="70.5" customHeight="1">
      <c r="A141" s="46">
        <v>1195</v>
      </c>
      <c r="B141" s="47" t="s">
        <v>279</v>
      </c>
      <c r="C141" s="48" t="s">
        <v>256</v>
      </c>
      <c r="D141" s="51">
        <v>53</v>
      </c>
      <c r="E141" s="60" t="s">
        <v>26</v>
      </c>
      <c r="F141" s="60" t="s">
        <v>25</v>
      </c>
      <c r="G141" s="49">
        <v>1050000</v>
      </c>
      <c r="H141" s="50">
        <f t="shared" si="8"/>
        <v>55650000</v>
      </c>
      <c r="I141" s="53"/>
      <c r="J141" s="50">
        <f t="shared" si="9"/>
        <v>5008500</v>
      </c>
      <c r="K141" s="99">
        <f t="shared" si="10"/>
        <v>60658500</v>
      </c>
      <c r="L141" s="100"/>
      <c r="M141" s="100"/>
      <c r="N141" s="100"/>
      <c r="O141" s="100"/>
      <c r="P141" s="100"/>
      <c r="Q141" s="100"/>
      <c r="R141" s="100"/>
      <c r="S141" s="100"/>
      <c r="T141" s="100"/>
      <c r="U141" s="101"/>
      <c r="V141" s="54"/>
      <c r="W141" s="54"/>
      <c r="X141" s="54"/>
      <c r="Y141" s="54"/>
      <c r="Z141" s="54"/>
      <c r="AA141" s="54"/>
      <c r="AB141" s="55"/>
    </row>
    <row r="142" spans="1:28" s="26" customFormat="1" ht="70.5" customHeight="1">
      <c r="A142" s="46">
        <v>1200</v>
      </c>
      <c r="B142" s="47" t="s">
        <v>280</v>
      </c>
      <c r="C142" s="48" t="s">
        <v>281</v>
      </c>
      <c r="D142" s="51">
        <v>5</v>
      </c>
      <c r="E142" s="60" t="s">
        <v>21</v>
      </c>
      <c r="F142" s="60" t="s">
        <v>24</v>
      </c>
      <c r="G142" s="49">
        <v>3150000</v>
      </c>
      <c r="H142" s="50">
        <f t="shared" si="8"/>
        <v>15750000</v>
      </c>
      <c r="I142" s="53"/>
      <c r="J142" s="50">
        <f t="shared" si="9"/>
        <v>1417500</v>
      </c>
      <c r="K142" s="99">
        <f t="shared" si="10"/>
        <v>17167500</v>
      </c>
      <c r="L142" s="100"/>
      <c r="M142" s="100"/>
      <c r="N142" s="100"/>
      <c r="O142" s="100"/>
      <c r="P142" s="100"/>
      <c r="Q142" s="100"/>
      <c r="R142" s="100"/>
      <c r="S142" s="100"/>
      <c r="T142" s="100"/>
      <c r="U142" s="101"/>
      <c r="V142" s="54"/>
      <c r="W142" s="54"/>
      <c r="X142" s="54"/>
      <c r="Y142" s="54"/>
      <c r="Z142" s="54"/>
      <c r="AA142" s="54"/>
      <c r="AB142" s="55"/>
    </row>
    <row r="143" spans="1:28" s="26" customFormat="1" ht="70.5" customHeight="1">
      <c r="A143" s="46">
        <v>1201</v>
      </c>
      <c r="B143" s="47" t="s">
        <v>282</v>
      </c>
      <c r="C143" s="48" t="s">
        <v>281</v>
      </c>
      <c r="D143" s="51">
        <v>21</v>
      </c>
      <c r="E143" s="60" t="s">
        <v>21</v>
      </c>
      <c r="F143" s="60" t="s">
        <v>26</v>
      </c>
      <c r="G143" s="49">
        <v>3150000</v>
      </c>
      <c r="H143" s="50">
        <f t="shared" si="8"/>
        <v>66150000</v>
      </c>
      <c r="I143" s="53"/>
      <c r="J143" s="50">
        <f t="shared" si="9"/>
        <v>5953500</v>
      </c>
      <c r="K143" s="99">
        <f t="shared" si="10"/>
        <v>72103500</v>
      </c>
      <c r="L143" s="100"/>
      <c r="M143" s="100"/>
      <c r="N143" s="100"/>
      <c r="O143" s="100"/>
      <c r="P143" s="100"/>
      <c r="Q143" s="100"/>
      <c r="R143" s="100"/>
      <c r="S143" s="100"/>
      <c r="T143" s="100"/>
      <c r="U143" s="101"/>
      <c r="V143" s="54"/>
      <c r="W143" s="54"/>
      <c r="X143" s="54"/>
      <c r="Y143" s="54"/>
      <c r="Z143" s="54"/>
      <c r="AA143" s="54"/>
      <c r="AB143" s="55"/>
    </row>
    <row r="144" spans="1:28" s="26" customFormat="1" ht="70.5" customHeight="1">
      <c r="A144" s="46">
        <v>1202</v>
      </c>
      <c r="B144" s="47" t="s">
        <v>283</v>
      </c>
      <c r="C144" s="48" t="s">
        <v>281</v>
      </c>
      <c r="D144" s="51">
        <v>13</v>
      </c>
      <c r="E144" s="60" t="s">
        <v>21</v>
      </c>
      <c r="F144" s="60" t="s">
        <v>45</v>
      </c>
      <c r="G144" s="49">
        <v>3150000</v>
      </c>
      <c r="H144" s="50">
        <f t="shared" si="8"/>
        <v>40950000</v>
      </c>
      <c r="I144" s="53"/>
      <c r="J144" s="50">
        <f t="shared" si="9"/>
        <v>3685500</v>
      </c>
      <c r="K144" s="99">
        <f t="shared" si="10"/>
        <v>44635500</v>
      </c>
      <c r="L144" s="100"/>
      <c r="M144" s="100"/>
      <c r="N144" s="100"/>
      <c r="O144" s="100"/>
      <c r="P144" s="100"/>
      <c r="Q144" s="100"/>
      <c r="R144" s="100"/>
      <c r="S144" s="100"/>
      <c r="T144" s="100"/>
      <c r="U144" s="101"/>
      <c r="V144" s="54"/>
      <c r="W144" s="54"/>
      <c r="X144" s="54"/>
      <c r="Y144" s="54"/>
      <c r="Z144" s="54"/>
      <c r="AA144" s="54"/>
      <c r="AB144" s="55"/>
    </row>
    <row r="145" spans="1:28" s="26" customFormat="1" ht="70.5" customHeight="1">
      <c r="A145" s="46">
        <v>1240</v>
      </c>
      <c r="B145" s="47" t="s">
        <v>284</v>
      </c>
      <c r="C145" s="48" t="s">
        <v>149</v>
      </c>
      <c r="D145" s="51">
        <v>105</v>
      </c>
      <c r="E145" s="60" t="s">
        <v>26</v>
      </c>
      <c r="F145" s="60" t="s">
        <v>26</v>
      </c>
      <c r="G145" s="49">
        <v>1050000</v>
      </c>
      <c r="H145" s="50">
        <f t="shared" si="8"/>
        <v>110250000</v>
      </c>
      <c r="I145" s="53"/>
      <c r="J145" s="50">
        <f t="shared" si="9"/>
        <v>9922500</v>
      </c>
      <c r="K145" s="99">
        <f t="shared" si="10"/>
        <v>120172500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1"/>
      <c r="V145" s="54"/>
      <c r="W145" s="54"/>
      <c r="X145" s="54"/>
      <c r="Y145" s="54"/>
      <c r="Z145" s="54"/>
      <c r="AA145" s="54"/>
      <c r="AB145" s="55"/>
    </row>
    <row r="146" spans="1:28" s="26" customFormat="1" ht="70.5" customHeight="1">
      <c r="A146" s="46">
        <v>1247</v>
      </c>
      <c r="B146" s="47" t="s">
        <v>285</v>
      </c>
      <c r="C146" s="48" t="s">
        <v>236</v>
      </c>
      <c r="D146" s="51">
        <v>3</v>
      </c>
      <c r="E146" s="60" t="s">
        <v>15</v>
      </c>
      <c r="F146" s="60" t="s">
        <v>23</v>
      </c>
      <c r="G146" s="49">
        <v>55650000</v>
      </c>
      <c r="H146" s="50">
        <f t="shared" si="8"/>
        <v>166950000</v>
      </c>
      <c r="I146" s="53"/>
      <c r="J146" s="50">
        <f t="shared" si="9"/>
        <v>15025500</v>
      </c>
      <c r="K146" s="99">
        <f t="shared" si="10"/>
        <v>181975500</v>
      </c>
      <c r="L146" s="100"/>
      <c r="M146" s="100"/>
      <c r="N146" s="100"/>
      <c r="O146" s="100"/>
      <c r="P146" s="100"/>
      <c r="Q146" s="100"/>
      <c r="R146" s="100"/>
      <c r="S146" s="100"/>
      <c r="T146" s="100"/>
      <c r="U146" s="101"/>
      <c r="V146" s="54"/>
      <c r="W146" s="54"/>
      <c r="X146" s="54"/>
      <c r="Y146" s="54"/>
      <c r="Z146" s="54"/>
      <c r="AA146" s="54"/>
      <c r="AB146" s="55"/>
    </row>
    <row r="147" spans="1:28" s="26" customFormat="1" ht="70.5" customHeight="1">
      <c r="A147" s="46">
        <v>1248</v>
      </c>
      <c r="B147" s="47" t="s">
        <v>286</v>
      </c>
      <c r="C147" s="48" t="s">
        <v>287</v>
      </c>
      <c r="D147" s="51">
        <v>16</v>
      </c>
      <c r="E147" s="60" t="s">
        <v>24</v>
      </c>
      <c r="F147" s="60"/>
      <c r="G147" s="49">
        <v>1050000</v>
      </c>
      <c r="H147" s="50">
        <f t="shared" si="8"/>
        <v>16800000</v>
      </c>
      <c r="I147" s="53"/>
      <c r="J147" s="50">
        <f t="shared" si="9"/>
        <v>1512000</v>
      </c>
      <c r="K147" s="99">
        <f t="shared" si="10"/>
        <v>18312000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1"/>
      <c r="V147" s="54"/>
      <c r="W147" s="54"/>
      <c r="X147" s="54"/>
      <c r="Y147" s="54"/>
      <c r="Z147" s="54"/>
      <c r="AA147" s="54"/>
      <c r="AB147" s="55"/>
    </row>
    <row r="148" spans="1:28" s="26" customFormat="1" ht="70.5" customHeight="1">
      <c r="A148" s="46">
        <v>1250</v>
      </c>
      <c r="B148" s="47" t="s">
        <v>288</v>
      </c>
      <c r="C148" s="48" t="s">
        <v>65</v>
      </c>
      <c r="D148" s="51">
        <v>2</v>
      </c>
      <c r="E148" s="60" t="s">
        <v>26</v>
      </c>
      <c r="F148" s="60"/>
      <c r="G148" s="49">
        <v>1050000</v>
      </c>
      <c r="H148" s="50">
        <f t="shared" si="8"/>
        <v>2100000</v>
      </c>
      <c r="I148" s="53"/>
      <c r="J148" s="50">
        <f t="shared" si="9"/>
        <v>189000</v>
      </c>
      <c r="K148" s="99">
        <f t="shared" si="10"/>
        <v>2289000</v>
      </c>
      <c r="L148" s="100"/>
      <c r="M148" s="100"/>
      <c r="N148" s="100"/>
      <c r="O148" s="100"/>
      <c r="P148" s="100"/>
      <c r="Q148" s="100"/>
      <c r="R148" s="100"/>
      <c r="S148" s="100"/>
      <c r="T148" s="100"/>
      <c r="U148" s="101"/>
      <c r="V148" s="54"/>
      <c r="W148" s="54"/>
      <c r="X148" s="54"/>
      <c r="Y148" s="54"/>
      <c r="Z148" s="54"/>
      <c r="AA148" s="54"/>
      <c r="AB148" s="55"/>
    </row>
    <row r="149" spans="1:28" s="26" customFormat="1" ht="70.5" customHeight="1">
      <c r="A149" s="46">
        <v>1251</v>
      </c>
      <c r="B149" s="47" t="s">
        <v>289</v>
      </c>
      <c r="C149" s="48" t="s">
        <v>65</v>
      </c>
      <c r="D149" s="51">
        <v>1</v>
      </c>
      <c r="E149" s="60" t="s">
        <v>24</v>
      </c>
      <c r="F149" s="60"/>
      <c r="G149" s="49">
        <v>2100000</v>
      </c>
      <c r="H149" s="50">
        <f t="shared" si="8"/>
        <v>2100000</v>
      </c>
      <c r="I149" s="53"/>
      <c r="J149" s="50">
        <f t="shared" si="9"/>
        <v>189000</v>
      </c>
      <c r="K149" s="99">
        <f t="shared" si="10"/>
        <v>2289000</v>
      </c>
      <c r="L149" s="100"/>
      <c r="M149" s="100"/>
      <c r="N149" s="100"/>
      <c r="O149" s="100"/>
      <c r="P149" s="100"/>
      <c r="Q149" s="100"/>
      <c r="R149" s="100"/>
      <c r="S149" s="100"/>
      <c r="T149" s="100"/>
      <c r="U149" s="101"/>
      <c r="V149" s="54"/>
      <c r="W149" s="54"/>
      <c r="X149" s="54"/>
      <c r="Y149" s="54"/>
      <c r="Z149" s="54"/>
      <c r="AA149" s="54"/>
      <c r="AB149" s="55"/>
    </row>
    <row r="150" spans="1:28" s="26" customFormat="1" ht="70.5" customHeight="1">
      <c r="A150" s="46">
        <v>1276</v>
      </c>
      <c r="B150" s="47" t="s">
        <v>290</v>
      </c>
      <c r="C150" s="48" t="s">
        <v>291</v>
      </c>
      <c r="D150" s="51">
        <v>23</v>
      </c>
      <c r="E150" s="60" t="s">
        <v>21</v>
      </c>
      <c r="F150" s="60"/>
      <c r="G150" s="49">
        <v>1050000</v>
      </c>
      <c r="H150" s="50">
        <f t="shared" si="8"/>
        <v>24150000</v>
      </c>
      <c r="I150" s="53"/>
      <c r="J150" s="50">
        <f t="shared" si="9"/>
        <v>2173500</v>
      </c>
      <c r="K150" s="99">
        <f t="shared" si="10"/>
        <v>26323500</v>
      </c>
      <c r="L150" s="100"/>
      <c r="M150" s="100"/>
      <c r="N150" s="100"/>
      <c r="O150" s="100"/>
      <c r="P150" s="100"/>
      <c r="Q150" s="100"/>
      <c r="R150" s="100"/>
      <c r="S150" s="100"/>
      <c r="T150" s="100"/>
      <c r="U150" s="101"/>
      <c r="V150" s="54"/>
      <c r="W150" s="54"/>
      <c r="X150" s="54"/>
      <c r="Y150" s="54"/>
      <c r="Z150" s="54"/>
      <c r="AA150" s="54"/>
      <c r="AB150" s="55"/>
    </row>
    <row r="151" spans="1:28" s="26" customFormat="1" ht="70.5" customHeight="1">
      <c r="A151" s="46">
        <v>1301</v>
      </c>
      <c r="B151" s="47" t="s">
        <v>292</v>
      </c>
      <c r="C151" s="48" t="s">
        <v>293</v>
      </c>
      <c r="D151" s="51">
        <v>5</v>
      </c>
      <c r="E151" s="60" t="s">
        <v>21</v>
      </c>
      <c r="F151" s="60" t="s">
        <v>21</v>
      </c>
      <c r="G151" s="49">
        <v>16800000</v>
      </c>
      <c r="H151" s="50">
        <f t="shared" si="8"/>
        <v>84000000</v>
      </c>
      <c r="I151" s="53"/>
      <c r="J151" s="50">
        <f t="shared" si="9"/>
        <v>7560000</v>
      </c>
      <c r="K151" s="99">
        <f t="shared" si="10"/>
        <v>91560000</v>
      </c>
      <c r="L151" s="100"/>
      <c r="M151" s="100"/>
      <c r="N151" s="100"/>
      <c r="O151" s="100"/>
      <c r="P151" s="100"/>
      <c r="Q151" s="100"/>
      <c r="R151" s="100"/>
      <c r="S151" s="100"/>
      <c r="T151" s="100"/>
      <c r="U151" s="101"/>
      <c r="V151" s="54"/>
      <c r="W151" s="54"/>
      <c r="X151" s="54"/>
      <c r="Y151" s="54"/>
      <c r="Z151" s="54"/>
      <c r="AA151" s="54"/>
      <c r="AB151" s="55"/>
    </row>
    <row r="152" spans="1:28" s="26" customFormat="1" ht="70.5" customHeight="1">
      <c r="A152" s="46">
        <v>1302</v>
      </c>
      <c r="B152" s="47" t="s">
        <v>294</v>
      </c>
      <c r="C152" s="48" t="s">
        <v>295</v>
      </c>
      <c r="D152" s="51">
        <v>3</v>
      </c>
      <c r="E152" s="60" t="s">
        <v>20</v>
      </c>
      <c r="F152" s="60" t="s">
        <v>21</v>
      </c>
      <c r="G152" s="49">
        <v>34650000</v>
      </c>
      <c r="H152" s="50">
        <f t="shared" si="8"/>
        <v>103950000</v>
      </c>
      <c r="I152" s="53"/>
      <c r="J152" s="50">
        <f t="shared" si="9"/>
        <v>9355500</v>
      </c>
      <c r="K152" s="99">
        <f t="shared" si="10"/>
        <v>113305500</v>
      </c>
      <c r="L152" s="100"/>
      <c r="M152" s="100"/>
      <c r="N152" s="100"/>
      <c r="O152" s="100"/>
      <c r="P152" s="100"/>
      <c r="Q152" s="100"/>
      <c r="R152" s="100"/>
      <c r="S152" s="100"/>
      <c r="T152" s="100"/>
      <c r="U152" s="101"/>
      <c r="V152" s="54"/>
      <c r="W152" s="54"/>
      <c r="X152" s="54"/>
      <c r="Y152" s="54"/>
      <c r="Z152" s="54"/>
      <c r="AA152" s="54"/>
      <c r="AB152" s="55"/>
    </row>
    <row r="153" spans="1:28" s="26" customFormat="1" ht="70.5" customHeight="1">
      <c r="A153" s="46">
        <v>1304</v>
      </c>
      <c r="B153" s="47" t="s">
        <v>296</v>
      </c>
      <c r="C153" s="48" t="s">
        <v>236</v>
      </c>
      <c r="D153" s="51">
        <v>10</v>
      </c>
      <c r="E153" s="60" t="s">
        <v>19</v>
      </c>
      <c r="F153" s="60" t="s">
        <v>20</v>
      </c>
      <c r="G153" s="49">
        <v>11550000</v>
      </c>
      <c r="H153" s="50">
        <f t="shared" si="8"/>
        <v>115500000</v>
      </c>
      <c r="I153" s="53"/>
      <c r="J153" s="50">
        <f t="shared" si="9"/>
        <v>10395000</v>
      </c>
      <c r="K153" s="99">
        <f t="shared" si="10"/>
        <v>125895000</v>
      </c>
      <c r="L153" s="100"/>
      <c r="M153" s="100"/>
      <c r="N153" s="100"/>
      <c r="O153" s="100"/>
      <c r="P153" s="100"/>
      <c r="Q153" s="100"/>
      <c r="R153" s="100"/>
      <c r="S153" s="100"/>
      <c r="T153" s="100"/>
      <c r="U153" s="101"/>
      <c r="V153" s="54"/>
      <c r="W153" s="54"/>
      <c r="X153" s="54"/>
      <c r="Y153" s="54"/>
      <c r="Z153" s="54"/>
      <c r="AA153" s="54"/>
      <c r="AB153" s="55"/>
    </row>
    <row r="154" spans="1:28" s="26" customFormat="1" ht="70.5" customHeight="1">
      <c r="A154" s="46">
        <v>1310</v>
      </c>
      <c r="B154" s="47" t="s">
        <v>297</v>
      </c>
      <c r="C154" s="48" t="s">
        <v>269</v>
      </c>
      <c r="D154" s="51">
        <v>8</v>
      </c>
      <c r="E154" s="60" t="s">
        <v>19</v>
      </c>
      <c r="F154" s="60" t="s">
        <v>20</v>
      </c>
      <c r="G154" s="49">
        <v>13650000</v>
      </c>
      <c r="H154" s="50">
        <f t="shared" si="8"/>
        <v>109200000</v>
      </c>
      <c r="I154" s="53"/>
      <c r="J154" s="50">
        <f t="shared" si="9"/>
        <v>9828000</v>
      </c>
      <c r="K154" s="99">
        <f t="shared" si="10"/>
        <v>119028000</v>
      </c>
      <c r="L154" s="100"/>
      <c r="M154" s="100"/>
      <c r="N154" s="100"/>
      <c r="O154" s="100"/>
      <c r="P154" s="100"/>
      <c r="Q154" s="100"/>
      <c r="R154" s="100"/>
      <c r="S154" s="100"/>
      <c r="T154" s="100"/>
      <c r="U154" s="101"/>
      <c r="V154" s="54"/>
      <c r="W154" s="54"/>
      <c r="X154" s="54"/>
      <c r="Y154" s="54"/>
      <c r="Z154" s="54"/>
      <c r="AA154" s="54"/>
      <c r="AB154" s="55"/>
    </row>
    <row r="155" spans="1:28" s="26" customFormat="1" ht="70.5" customHeight="1">
      <c r="A155" s="46">
        <v>1311</v>
      </c>
      <c r="B155" s="47" t="s">
        <v>298</v>
      </c>
      <c r="C155" s="48" t="s">
        <v>269</v>
      </c>
      <c r="D155" s="51">
        <v>5</v>
      </c>
      <c r="E155" s="60" t="s">
        <v>23</v>
      </c>
      <c r="F155" s="60" t="s">
        <v>19</v>
      </c>
      <c r="G155" s="49">
        <v>21000000</v>
      </c>
      <c r="H155" s="50">
        <f t="shared" si="8"/>
        <v>105000000</v>
      </c>
      <c r="I155" s="53"/>
      <c r="J155" s="50">
        <f t="shared" si="9"/>
        <v>9450000</v>
      </c>
      <c r="K155" s="99">
        <f t="shared" si="10"/>
        <v>114450000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1"/>
      <c r="V155" s="54"/>
      <c r="W155" s="54"/>
      <c r="X155" s="54"/>
      <c r="Y155" s="54"/>
      <c r="Z155" s="54"/>
      <c r="AA155" s="54"/>
      <c r="AB155" s="55"/>
    </row>
    <row r="156" spans="1:28" s="26" customFormat="1" ht="70.5" customHeight="1">
      <c r="A156" s="46">
        <v>1315</v>
      </c>
      <c r="B156" s="47" t="s">
        <v>299</v>
      </c>
      <c r="C156" s="48" t="s">
        <v>73</v>
      </c>
      <c r="D156" s="51">
        <v>9</v>
      </c>
      <c r="E156" s="60" t="s">
        <v>15</v>
      </c>
      <c r="F156" s="60" t="s">
        <v>21</v>
      </c>
      <c r="G156" s="49">
        <v>5250000</v>
      </c>
      <c r="H156" s="50">
        <f t="shared" si="8"/>
        <v>47250000</v>
      </c>
      <c r="I156" s="53"/>
      <c r="J156" s="50">
        <f t="shared" si="9"/>
        <v>4252500</v>
      </c>
      <c r="K156" s="99">
        <f t="shared" si="10"/>
        <v>51502500</v>
      </c>
      <c r="L156" s="100"/>
      <c r="M156" s="100"/>
      <c r="N156" s="100"/>
      <c r="O156" s="100"/>
      <c r="P156" s="100"/>
      <c r="Q156" s="100"/>
      <c r="R156" s="100"/>
      <c r="S156" s="100"/>
      <c r="T156" s="100"/>
      <c r="U156" s="101"/>
      <c r="V156" s="54"/>
      <c r="W156" s="54"/>
      <c r="X156" s="54"/>
      <c r="Y156" s="54"/>
      <c r="Z156" s="54"/>
      <c r="AA156" s="54"/>
      <c r="AB156" s="55"/>
    </row>
    <row r="157" spans="1:28" s="26" customFormat="1" ht="70.5" customHeight="1">
      <c r="A157" s="46">
        <v>1319</v>
      </c>
      <c r="B157" s="47" t="s">
        <v>300</v>
      </c>
      <c r="C157" s="48" t="s">
        <v>301</v>
      </c>
      <c r="D157" s="51">
        <v>1</v>
      </c>
      <c r="E157" s="60" t="s">
        <v>302</v>
      </c>
      <c r="F157" s="60" t="s">
        <v>15</v>
      </c>
      <c r="G157" s="49">
        <v>97650000</v>
      </c>
      <c r="H157" s="50">
        <f t="shared" si="8"/>
        <v>97650000</v>
      </c>
      <c r="I157" s="53"/>
      <c r="J157" s="50">
        <f t="shared" si="9"/>
        <v>8788500</v>
      </c>
      <c r="K157" s="99">
        <f t="shared" si="10"/>
        <v>106438500</v>
      </c>
      <c r="L157" s="100"/>
      <c r="M157" s="100"/>
      <c r="N157" s="100"/>
      <c r="O157" s="100"/>
      <c r="P157" s="100"/>
      <c r="Q157" s="100"/>
      <c r="R157" s="100"/>
      <c r="S157" s="100"/>
      <c r="T157" s="100"/>
      <c r="U157" s="101"/>
      <c r="V157" s="54"/>
      <c r="W157" s="54"/>
      <c r="X157" s="54"/>
      <c r="Y157" s="54"/>
      <c r="Z157" s="54"/>
      <c r="AA157" s="54"/>
      <c r="AB157" s="55"/>
    </row>
    <row r="158" spans="1:28" s="26" customFormat="1" ht="70.5" customHeight="1">
      <c r="A158" s="46">
        <v>1321</v>
      </c>
      <c r="B158" s="47" t="s">
        <v>303</v>
      </c>
      <c r="C158" s="48" t="s">
        <v>78</v>
      </c>
      <c r="D158" s="51">
        <v>14</v>
      </c>
      <c r="E158" s="60" t="s">
        <v>21</v>
      </c>
      <c r="F158" s="60" t="s">
        <v>26</v>
      </c>
      <c r="G158" s="49">
        <v>2100000</v>
      </c>
      <c r="H158" s="50">
        <f t="shared" si="8"/>
        <v>29400000</v>
      </c>
      <c r="I158" s="53"/>
      <c r="J158" s="50">
        <f t="shared" si="9"/>
        <v>2646000</v>
      </c>
      <c r="K158" s="99">
        <f t="shared" si="10"/>
        <v>32046000</v>
      </c>
      <c r="L158" s="100"/>
      <c r="M158" s="100"/>
      <c r="N158" s="100"/>
      <c r="O158" s="100"/>
      <c r="P158" s="100"/>
      <c r="Q158" s="100"/>
      <c r="R158" s="100"/>
      <c r="S158" s="100"/>
      <c r="T158" s="100"/>
      <c r="U158" s="101"/>
      <c r="V158" s="54"/>
      <c r="W158" s="54"/>
      <c r="X158" s="54"/>
      <c r="Y158" s="54"/>
      <c r="Z158" s="54"/>
      <c r="AA158" s="54"/>
      <c r="AB158" s="55"/>
    </row>
    <row r="159" spans="1:28" s="26" customFormat="1" ht="70.5" customHeight="1">
      <c r="A159" s="46">
        <v>1323</v>
      </c>
      <c r="B159" s="47" t="s">
        <v>304</v>
      </c>
      <c r="C159" s="48" t="s">
        <v>78</v>
      </c>
      <c r="D159" s="51">
        <v>16</v>
      </c>
      <c r="E159" s="60" t="s">
        <v>19</v>
      </c>
      <c r="F159" s="60" t="s">
        <v>26</v>
      </c>
      <c r="G159" s="49">
        <v>2100000</v>
      </c>
      <c r="H159" s="50">
        <f t="shared" si="8"/>
        <v>33600000</v>
      </c>
      <c r="I159" s="53"/>
      <c r="J159" s="50">
        <f t="shared" si="9"/>
        <v>3024000</v>
      </c>
      <c r="K159" s="99">
        <f t="shared" si="10"/>
        <v>36624000</v>
      </c>
      <c r="L159" s="100"/>
      <c r="M159" s="100"/>
      <c r="N159" s="100"/>
      <c r="O159" s="100"/>
      <c r="P159" s="100"/>
      <c r="Q159" s="100"/>
      <c r="R159" s="100"/>
      <c r="S159" s="100"/>
      <c r="T159" s="100"/>
      <c r="U159" s="101"/>
      <c r="V159" s="54"/>
      <c r="W159" s="54"/>
      <c r="X159" s="54"/>
      <c r="Y159" s="54"/>
      <c r="Z159" s="54"/>
      <c r="AA159" s="54"/>
      <c r="AB159" s="55"/>
    </row>
    <row r="160" spans="1:28" s="26" customFormat="1" ht="70.5" customHeight="1">
      <c r="A160" s="46">
        <v>1326</v>
      </c>
      <c r="B160" s="47" t="s">
        <v>305</v>
      </c>
      <c r="C160" s="48" t="s">
        <v>78</v>
      </c>
      <c r="D160" s="51">
        <v>21</v>
      </c>
      <c r="E160" s="60" t="s">
        <v>15</v>
      </c>
      <c r="F160" s="60" t="s">
        <v>26</v>
      </c>
      <c r="G160" s="49">
        <v>2100000</v>
      </c>
      <c r="H160" s="50">
        <f t="shared" si="8"/>
        <v>44100000</v>
      </c>
      <c r="I160" s="53"/>
      <c r="J160" s="50">
        <f t="shared" si="9"/>
        <v>3969000</v>
      </c>
      <c r="K160" s="99">
        <f t="shared" si="10"/>
        <v>48069000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1"/>
      <c r="V160" s="54"/>
      <c r="W160" s="54"/>
      <c r="X160" s="54"/>
      <c r="Y160" s="54"/>
      <c r="Z160" s="54"/>
      <c r="AA160" s="54"/>
      <c r="AB160" s="55"/>
    </row>
    <row r="161" spans="1:28" s="26" customFormat="1" ht="70.5" customHeight="1">
      <c r="A161" s="46">
        <v>1332</v>
      </c>
      <c r="B161" s="47" t="s">
        <v>306</v>
      </c>
      <c r="C161" s="48" t="s">
        <v>78</v>
      </c>
      <c r="D161" s="51">
        <v>1</v>
      </c>
      <c r="E161" s="60" t="s">
        <v>302</v>
      </c>
      <c r="F161" s="60" t="s">
        <v>26</v>
      </c>
      <c r="G161" s="49">
        <v>2100000</v>
      </c>
      <c r="H161" s="50">
        <f t="shared" si="8"/>
        <v>2100000</v>
      </c>
      <c r="I161" s="53"/>
      <c r="J161" s="61">
        <f t="shared" si="9"/>
        <v>189000</v>
      </c>
      <c r="K161" s="102">
        <f t="shared" si="10"/>
        <v>2289000</v>
      </c>
      <c r="L161" s="103"/>
      <c r="M161" s="103"/>
      <c r="N161" s="103"/>
      <c r="O161" s="103"/>
      <c r="P161" s="103"/>
      <c r="Q161" s="103"/>
      <c r="R161" s="103"/>
      <c r="S161" s="103"/>
      <c r="T161" s="103"/>
      <c r="U161" s="104"/>
      <c r="V161" s="54"/>
      <c r="W161" s="54"/>
      <c r="X161" s="54"/>
      <c r="Y161" s="54"/>
      <c r="Z161" s="54"/>
      <c r="AA161" s="54"/>
      <c r="AB161" s="55"/>
    </row>
    <row r="162" spans="1:28" s="26" customFormat="1" ht="70.5" customHeight="1" thickBot="1">
      <c r="A162" s="46">
        <v>1336</v>
      </c>
      <c r="B162" s="47" t="s">
        <v>307</v>
      </c>
      <c r="C162" s="48" t="s">
        <v>57</v>
      </c>
      <c r="D162" s="51">
        <v>6</v>
      </c>
      <c r="E162" s="60" t="s">
        <v>20</v>
      </c>
      <c r="F162" s="60" t="s">
        <v>24</v>
      </c>
      <c r="G162" s="49">
        <v>4200000</v>
      </c>
      <c r="H162" s="61">
        <f t="shared" si="8"/>
        <v>25200000</v>
      </c>
      <c r="I162" s="62"/>
      <c r="J162" s="50">
        <f t="shared" si="9"/>
        <v>2268000</v>
      </c>
      <c r="K162" s="97">
        <f t="shared" si="10"/>
        <v>27468000</v>
      </c>
      <c r="L162" s="97"/>
      <c r="M162" s="97"/>
      <c r="N162" s="97"/>
      <c r="O162" s="97"/>
      <c r="P162" s="97"/>
      <c r="Q162" s="97"/>
      <c r="R162" s="97"/>
      <c r="S162" s="97"/>
      <c r="T162" s="97"/>
      <c r="U162" s="98"/>
      <c r="V162" s="54"/>
      <c r="W162" s="54"/>
      <c r="X162" s="54"/>
      <c r="Y162" s="54"/>
      <c r="Z162" s="54"/>
      <c r="AA162" s="54"/>
      <c r="AB162" s="55"/>
    </row>
    <row r="163" spans="1:28" s="26" customFormat="1" ht="30.75" customHeight="1" thickBot="1">
      <c r="A163" s="92" t="s">
        <v>29</v>
      </c>
      <c r="B163" s="93"/>
      <c r="C163" s="94" t="s">
        <v>308</v>
      </c>
      <c r="D163" s="95"/>
      <c r="E163" s="96"/>
      <c r="F163" s="63"/>
      <c r="G163" s="64"/>
      <c r="H163" s="65">
        <f>SUM(H5:H162)</f>
        <v>14027895000</v>
      </c>
      <c r="I163" s="66"/>
      <c r="J163" s="67">
        <f>SUM(J5:J162)</f>
        <v>1262510550</v>
      </c>
      <c r="K163" s="68">
        <v>0</v>
      </c>
      <c r="L163" s="69">
        <v>5</v>
      </c>
      <c r="M163" s="69">
        <v>5</v>
      </c>
      <c r="N163" s="69">
        <v>5</v>
      </c>
      <c r="O163" s="69">
        <v>0</v>
      </c>
      <c r="P163" s="69">
        <v>4</v>
      </c>
      <c r="Q163" s="69">
        <v>0</v>
      </c>
      <c r="R163" s="69">
        <v>9</v>
      </c>
      <c r="S163" s="69">
        <v>2</v>
      </c>
      <c r="T163" s="70">
        <v>5</v>
      </c>
      <c r="U163" s="71">
        <v>1</v>
      </c>
      <c r="V163" s="72"/>
      <c r="X163" s="73">
        <f>SUM(K5:U162)</f>
        <v>15290405550</v>
      </c>
      <c r="Y163" s="74"/>
      <c r="Z163" s="54"/>
      <c r="AA163" s="75"/>
      <c r="AB163" s="76"/>
    </row>
    <row r="164" spans="1:28" s="26" customFormat="1" ht="23.25" customHeight="1">
      <c r="A164" s="77"/>
      <c r="B164" s="77"/>
      <c r="C164" s="78"/>
      <c r="D164" s="79"/>
      <c r="E164" s="80"/>
      <c r="F164" s="80"/>
      <c r="G164" s="81"/>
      <c r="H164" s="82"/>
      <c r="I164" s="83"/>
      <c r="J164" s="84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72"/>
      <c r="Z164" s="54"/>
      <c r="AA164" s="85"/>
      <c r="AB164" s="33"/>
    </row>
    <row r="165" spans="1:28" s="26" customFormat="1" ht="59.25" customHeight="1">
      <c r="A165" s="27"/>
      <c r="B165" s="27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31"/>
      <c r="O165" s="31"/>
      <c r="P165" s="31"/>
      <c r="Q165" s="31"/>
      <c r="R165" s="31"/>
      <c r="S165" s="31"/>
      <c r="T165" s="31"/>
      <c r="U165" s="32"/>
      <c r="V165" s="32"/>
      <c r="W165" s="32"/>
      <c r="AB165" s="33"/>
    </row>
    <row r="166" spans="1:28" s="26" customFormat="1" ht="59.25" customHeight="1"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AB166" s="33"/>
    </row>
    <row r="167" spans="1:28" s="26" customFormat="1" ht="59.25" customHeight="1"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AB167" s="33"/>
    </row>
    <row r="168" spans="1:28" s="26" customFormat="1" ht="59.25" customHeight="1"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AB168" s="33"/>
    </row>
    <row r="169" spans="1:28" s="26" customFormat="1" ht="59.25" customHeight="1"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AB169" s="33"/>
    </row>
    <row r="170" spans="1:28" s="26" customFormat="1" ht="59.25" customHeight="1"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AB170" s="33"/>
    </row>
    <row r="171" spans="1:28" s="26" customFormat="1" ht="59.25" customHeight="1"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AB171" s="33"/>
    </row>
    <row r="172" spans="1:28" s="26" customFormat="1" ht="59.25" customHeight="1"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AB172" s="33"/>
    </row>
    <row r="173" spans="1:28" s="26" customFormat="1" ht="59.25" customHeight="1"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AB173" s="33"/>
    </row>
    <row r="174" spans="1:28" s="26" customFormat="1" ht="59.25" customHeight="1"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AB174" s="33"/>
    </row>
    <row r="175" spans="1:28" s="26" customFormat="1" ht="59.25" customHeight="1"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AB175" s="33"/>
    </row>
    <row r="176" spans="1:28" s="26" customFormat="1" ht="59.25" customHeight="1"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AB176" s="33"/>
    </row>
    <row r="177" spans="11:28" s="26" customFormat="1" ht="59.25" customHeight="1"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AB177" s="33"/>
    </row>
    <row r="178" spans="11:28" s="26" customFormat="1" ht="59.25" customHeight="1"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AB178" s="33"/>
    </row>
    <row r="179" spans="11:28" s="26" customFormat="1" ht="59.25" customHeight="1"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AB179" s="33"/>
    </row>
    <row r="180" spans="11:28" s="26" customFormat="1" ht="59.25" customHeight="1"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AB180" s="33"/>
    </row>
    <row r="181" spans="11:28" s="26" customFormat="1" ht="59.25" customHeight="1"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AB181" s="33"/>
    </row>
    <row r="182" spans="11:28" s="26" customFormat="1" ht="59.25" customHeight="1"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AB182" s="33"/>
    </row>
    <row r="183" spans="11:28" s="26" customFormat="1" ht="59.25" customHeight="1"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AB183" s="33"/>
    </row>
    <row r="184" spans="11:28" s="26" customFormat="1" ht="59.25" customHeight="1"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AB184" s="33"/>
    </row>
    <row r="185" spans="11:28" s="26" customFormat="1" ht="59.25" customHeight="1"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AB185" s="33"/>
    </row>
    <row r="186" spans="11:28" s="26" customFormat="1" ht="59.25" customHeight="1"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AB186" s="33"/>
    </row>
    <row r="187" spans="11:28" s="26" customFormat="1" ht="59.25" customHeight="1"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AB187" s="33"/>
    </row>
    <row r="188" spans="11:28" s="26" customFormat="1" ht="59.25" customHeight="1"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AB188" s="33"/>
    </row>
    <row r="189" spans="11:28" s="26" customFormat="1" ht="59.25" customHeight="1"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AB189" s="33"/>
    </row>
    <row r="190" spans="11:28" s="26" customFormat="1" ht="59.25" customHeight="1"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AB190" s="33"/>
    </row>
    <row r="191" spans="11:28" s="26" customFormat="1" ht="59.25" customHeight="1"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AB191" s="33"/>
    </row>
    <row r="192" spans="11:28" s="26" customFormat="1" ht="59.25" customHeight="1"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AB192" s="33"/>
    </row>
    <row r="193" spans="11:28" s="26" customFormat="1" ht="59.25" customHeight="1"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AB193" s="33"/>
    </row>
    <row r="194" spans="11:28" s="26" customFormat="1" ht="59.25" customHeight="1"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AB194" s="33"/>
    </row>
    <row r="195" spans="11:28" s="26" customFormat="1" ht="59.25" customHeight="1"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AB195" s="33"/>
    </row>
    <row r="196" spans="11:28" s="26" customFormat="1" ht="59.25" customHeight="1"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AB196" s="33"/>
    </row>
    <row r="197" spans="11:28" s="26" customFormat="1" ht="59.25" customHeight="1"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AB197" s="33"/>
    </row>
    <row r="198" spans="11:28" s="26" customFormat="1" ht="59.25" customHeight="1"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AB198" s="33"/>
    </row>
    <row r="199" spans="11:28" s="26" customFormat="1" ht="59.25" customHeight="1"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AB199" s="33"/>
    </row>
    <row r="200" spans="11:28" s="26" customFormat="1" ht="59.25" customHeight="1"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AB200" s="33"/>
    </row>
    <row r="201" spans="11:28" s="26" customFormat="1" ht="59.25" customHeight="1"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AB201" s="33"/>
    </row>
    <row r="202" spans="11:28" s="26" customFormat="1" ht="59.25" customHeight="1"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AB202" s="33"/>
    </row>
    <row r="203" spans="11:28" s="26" customFormat="1" ht="59.25" customHeight="1"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AB203" s="33"/>
    </row>
    <row r="204" spans="11:28" s="26" customFormat="1" ht="59.25" customHeight="1"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AB204" s="33"/>
    </row>
    <row r="205" spans="11:28" s="26" customFormat="1" ht="59.25" customHeight="1"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AB205" s="33"/>
    </row>
    <row r="206" spans="11:28" s="26" customFormat="1" ht="59.25" customHeight="1"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AB206" s="33"/>
    </row>
    <row r="207" spans="11:28" s="26" customFormat="1" ht="59.25" customHeight="1"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AB207" s="33"/>
    </row>
    <row r="208" spans="11:28" s="26" customFormat="1" ht="59.25" customHeight="1"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AB208" s="33"/>
    </row>
    <row r="209" spans="11:28" s="26" customFormat="1" ht="59.25" customHeight="1"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AB209" s="33"/>
    </row>
    <row r="210" spans="11:28" s="26" customFormat="1" ht="59.25" customHeight="1"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AB210" s="33"/>
    </row>
    <row r="211" spans="11:28" s="26" customFormat="1" ht="59.25" customHeight="1"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AB211" s="33"/>
    </row>
    <row r="212" spans="11:28" s="26" customFormat="1" ht="59.25" customHeight="1"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AB212" s="33"/>
    </row>
    <row r="213" spans="11:28" s="26" customFormat="1" ht="59.25" customHeight="1"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AB213" s="33"/>
    </row>
    <row r="214" spans="11:28" s="26" customFormat="1" ht="59.25" customHeight="1"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AB214" s="33"/>
    </row>
    <row r="215" spans="11:28" s="26" customFormat="1" ht="59.25" customHeight="1"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AB215" s="33"/>
    </row>
    <row r="216" spans="11:28" s="26" customFormat="1" ht="59.25" customHeight="1"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AB216" s="33"/>
    </row>
    <row r="217" spans="11:28" s="26" customFormat="1" ht="59.25" customHeight="1"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AB217" s="33"/>
    </row>
    <row r="218" spans="11:28" s="26" customFormat="1" ht="59.25" customHeight="1"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AB218" s="33"/>
    </row>
    <row r="219" spans="11:28" s="26" customFormat="1" ht="59.25" customHeight="1"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AB219" s="33"/>
    </row>
    <row r="220" spans="11:28" s="26" customFormat="1" ht="59.25" customHeight="1"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AB220" s="33"/>
    </row>
    <row r="221" spans="11:28" s="26" customFormat="1" ht="59.25" customHeight="1"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AB221" s="33"/>
    </row>
    <row r="222" spans="11:28" s="26" customFormat="1" ht="59.25" customHeight="1"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AB222" s="33"/>
    </row>
    <row r="223" spans="11:28" s="26" customFormat="1" ht="89.25" customHeight="1"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AB223" s="33"/>
    </row>
    <row r="224" spans="11:28" s="26" customFormat="1" ht="89.25" customHeight="1"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AB224" s="33"/>
    </row>
    <row r="225" spans="11:28" s="26" customFormat="1" ht="89.25" customHeight="1"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AB225" s="33"/>
    </row>
    <row r="226" spans="11:28" s="26" customFormat="1" ht="89.25" customHeight="1"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AB226" s="33"/>
    </row>
    <row r="227" spans="11:28" s="26" customFormat="1" ht="89.25" customHeight="1"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AB227" s="33"/>
    </row>
    <row r="228" spans="11:28" s="26" customFormat="1" ht="89.25" customHeight="1"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AB228" s="33"/>
    </row>
    <row r="229" spans="11:28" s="26" customFormat="1" ht="89.25" customHeight="1"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AB229" s="33"/>
    </row>
    <row r="230" spans="11:28" s="26" customFormat="1" ht="89.25" customHeight="1"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AB230" s="33"/>
    </row>
    <row r="231" spans="11:28" s="26" customFormat="1" ht="89.25" customHeight="1"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AB231" s="33"/>
    </row>
    <row r="232" spans="11:28" s="26" customFormat="1" ht="89.25" customHeight="1"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AB232" s="33"/>
    </row>
    <row r="233" spans="11:28" s="26" customFormat="1" ht="89.25" customHeight="1"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AB233" s="33"/>
    </row>
    <row r="234" spans="11:28" s="26" customFormat="1" ht="89.25" customHeight="1"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AB234" s="33"/>
    </row>
    <row r="235" spans="11:28" s="26" customFormat="1" ht="89.25" customHeight="1"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AB235" s="33"/>
    </row>
    <row r="236" spans="11:28" s="26" customFormat="1" ht="89.25" customHeight="1"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AB236" s="33"/>
    </row>
    <row r="237" spans="11:28" s="26" customFormat="1" ht="89.25" customHeight="1"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AB237" s="33"/>
    </row>
    <row r="238" spans="11:28" s="26" customFormat="1" ht="89.25" customHeight="1"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AB238" s="33"/>
    </row>
    <row r="239" spans="11:28" s="26" customFormat="1" ht="89.25" customHeight="1"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AB239" s="33"/>
    </row>
    <row r="240" spans="11:28" s="26" customFormat="1" ht="59.25" customHeight="1"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AB240" s="33"/>
    </row>
    <row r="241" spans="11:28" s="26" customFormat="1" ht="59.25" customHeight="1"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AB241" s="33"/>
    </row>
    <row r="242" spans="11:28" s="26" customFormat="1" ht="59.25" customHeight="1"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AB242" s="33"/>
    </row>
    <row r="243" spans="11:28" s="26" customFormat="1" ht="59.25" customHeight="1"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AB243" s="33"/>
    </row>
    <row r="244" spans="11:28" s="26" customFormat="1" ht="59.25" customHeight="1"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AB244" s="33"/>
    </row>
    <row r="245" spans="11:28" s="26" customFormat="1" ht="48" customHeight="1"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AB245" s="33"/>
    </row>
    <row r="246" spans="11:28" s="26" customFormat="1" ht="48" customHeight="1"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AB246" s="33"/>
    </row>
    <row r="247" spans="11:28" s="26" customFormat="1" ht="48" customHeight="1"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AB247" s="33"/>
    </row>
    <row r="248" spans="11:28" s="26" customFormat="1" ht="48" customHeight="1"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AB248" s="33"/>
    </row>
    <row r="249" spans="11:28" s="26" customFormat="1" ht="48" customHeight="1"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AB249" s="33"/>
    </row>
    <row r="250" spans="11:28" s="26" customFormat="1" ht="50.25" customHeight="1"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AB250" s="33"/>
    </row>
    <row r="251" spans="11:28" s="26" customFormat="1" ht="50.25" customHeight="1"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AB251" s="33"/>
    </row>
    <row r="252" spans="11:28" s="26" customFormat="1" ht="50.25" customHeight="1"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AB252" s="33"/>
    </row>
    <row r="253" spans="11:28" s="26" customFormat="1" ht="50.25" customHeight="1"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AB253" s="33"/>
    </row>
    <row r="254" spans="11:28" s="26" customFormat="1" ht="89.25" customHeight="1"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AB254" s="33"/>
    </row>
    <row r="255" spans="11:28" s="26" customFormat="1" ht="56.25" customHeight="1"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AB255" s="33"/>
    </row>
    <row r="256" spans="11:28" s="26" customFormat="1" ht="30" customHeight="1"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AB256" s="33"/>
    </row>
  </sheetData>
  <pageMargins left="0.23" right="0.7" top="1.39" bottom="1.23" header="0" footer="0"/>
  <pageSetup paperSize="9" scale="3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A749-4C18-4248-9C14-EFFBF7309C83}">
  <sheetPr filterMode="1"/>
  <dimension ref="A1:P145"/>
  <sheetViews>
    <sheetView rightToLeft="1" zoomScale="140" zoomScaleNormal="140" workbookViewId="0">
      <selection activeCell="K1" sqref="K1"/>
    </sheetView>
  </sheetViews>
  <sheetFormatPr defaultColWidth="8.85546875" defaultRowHeight="15"/>
  <cols>
    <col min="1" max="1" width="8.42578125" style="228" customWidth="1"/>
    <col min="2" max="2" width="11.42578125" style="228" customWidth="1"/>
    <col min="3" max="3" width="12.28515625" style="228" customWidth="1"/>
    <col min="4" max="5" width="15.42578125" style="228" customWidth="1"/>
    <col min="6" max="6" width="6.42578125" style="228" customWidth="1"/>
    <col min="7" max="7" width="9.7109375" style="228" customWidth="1"/>
    <col min="8" max="8" width="8.7109375" style="228" customWidth="1"/>
    <col min="9" max="10" width="14" style="228" customWidth="1"/>
    <col min="11" max="12" width="18.140625" style="228" customWidth="1"/>
    <col min="13" max="13" width="8.85546875" style="228"/>
    <col min="14" max="14" width="10.28515625" style="228" customWidth="1"/>
    <col min="15" max="16" width="14.140625" style="228" customWidth="1"/>
    <col min="17" max="16384" width="8.85546875" style="227"/>
  </cols>
  <sheetData>
    <row r="1" spans="1:16">
      <c r="A1" s="228" t="s">
        <v>348</v>
      </c>
      <c r="B1" s="228" t="s">
        <v>347</v>
      </c>
      <c r="C1" s="228" t="s">
        <v>346</v>
      </c>
      <c r="D1" s="228" t="s">
        <v>345</v>
      </c>
      <c r="E1" s="228" t="s">
        <v>344</v>
      </c>
      <c r="F1" s="228" t="s">
        <v>343</v>
      </c>
      <c r="G1" s="228" t="s">
        <v>342</v>
      </c>
      <c r="H1" s="228" t="s">
        <v>341</v>
      </c>
      <c r="I1" s="228" t="s">
        <v>340</v>
      </c>
      <c r="J1" s="228" t="s">
        <v>339</v>
      </c>
      <c r="K1" s="228" t="s">
        <v>338</v>
      </c>
      <c r="L1" s="228" t="s">
        <v>313</v>
      </c>
      <c r="M1" s="228" t="s">
        <v>337</v>
      </c>
      <c r="N1" s="228" t="s">
        <v>336</v>
      </c>
      <c r="O1" s="228" t="s">
        <v>335</v>
      </c>
      <c r="P1" s="228" t="s">
        <v>334</v>
      </c>
    </row>
    <row r="2" spans="1:16" hidden="1">
      <c r="A2" s="228" t="s">
        <v>493</v>
      </c>
      <c r="B2" s="228" t="s">
        <v>333</v>
      </c>
      <c r="C2" s="228" t="s">
        <v>332</v>
      </c>
      <c r="D2" s="228" t="s">
        <v>331</v>
      </c>
      <c r="E2" s="228" t="s">
        <v>330</v>
      </c>
      <c r="H2" s="228" t="s">
        <v>329</v>
      </c>
      <c r="I2" s="228" t="s">
        <v>328</v>
      </c>
      <c r="J2" s="228" t="s">
        <v>327</v>
      </c>
      <c r="K2" s="228" t="s">
        <v>43</v>
      </c>
      <c r="L2" s="228" t="s">
        <v>43</v>
      </c>
      <c r="M2" s="228">
        <v>9</v>
      </c>
      <c r="N2" s="228" t="s">
        <v>326</v>
      </c>
      <c r="O2" s="228">
        <v>0</v>
      </c>
      <c r="P2" s="228">
        <v>0</v>
      </c>
    </row>
    <row r="3" spans="1:16" hidden="1">
      <c r="A3" s="228" t="s">
        <v>493</v>
      </c>
      <c r="B3" s="228" t="s">
        <v>333</v>
      </c>
      <c r="C3" s="228" t="s">
        <v>332</v>
      </c>
      <c r="D3" s="228" t="s">
        <v>331</v>
      </c>
      <c r="E3" s="228" t="s">
        <v>330</v>
      </c>
      <c r="H3" s="228" t="s">
        <v>329</v>
      </c>
      <c r="I3" s="228" t="s">
        <v>328</v>
      </c>
      <c r="J3" s="228" t="s">
        <v>327</v>
      </c>
      <c r="K3" s="228" t="s">
        <v>46</v>
      </c>
      <c r="L3" s="228" t="s">
        <v>46</v>
      </c>
      <c r="M3" s="228">
        <v>1</v>
      </c>
      <c r="N3" s="228" t="s">
        <v>326</v>
      </c>
      <c r="O3" s="228">
        <v>0</v>
      </c>
      <c r="P3" s="228">
        <v>0</v>
      </c>
    </row>
    <row r="4" spans="1:16" hidden="1">
      <c r="A4" s="228" t="s">
        <v>493</v>
      </c>
      <c r="B4" s="228" t="s">
        <v>333</v>
      </c>
      <c r="C4" s="228" t="s">
        <v>332</v>
      </c>
      <c r="D4" s="228" t="s">
        <v>331</v>
      </c>
      <c r="E4" s="228" t="s">
        <v>330</v>
      </c>
      <c r="H4" s="228" t="s">
        <v>329</v>
      </c>
      <c r="I4" s="228" t="s">
        <v>328</v>
      </c>
      <c r="J4" s="228" t="s">
        <v>327</v>
      </c>
      <c r="K4" s="228" t="s">
        <v>48</v>
      </c>
      <c r="L4" s="228" t="s">
        <v>48</v>
      </c>
      <c r="M4" s="228">
        <v>7</v>
      </c>
      <c r="N4" s="228" t="s">
        <v>326</v>
      </c>
      <c r="O4" s="228">
        <v>0</v>
      </c>
      <c r="P4" s="228">
        <v>0</v>
      </c>
    </row>
    <row r="5" spans="1:16" hidden="1">
      <c r="A5" s="228" t="s">
        <v>493</v>
      </c>
      <c r="B5" s="228" t="s">
        <v>333</v>
      </c>
      <c r="C5" s="228" t="s">
        <v>332</v>
      </c>
      <c r="D5" s="228" t="s">
        <v>331</v>
      </c>
      <c r="E5" s="228" t="s">
        <v>330</v>
      </c>
      <c r="H5" s="228" t="s">
        <v>329</v>
      </c>
      <c r="I5" s="228" t="s">
        <v>328</v>
      </c>
      <c r="J5" s="228" t="s">
        <v>327</v>
      </c>
      <c r="K5" s="228" t="s">
        <v>50</v>
      </c>
      <c r="L5" s="228" t="s">
        <v>50</v>
      </c>
      <c r="M5" s="228">
        <v>5</v>
      </c>
      <c r="N5" s="228" t="s">
        <v>326</v>
      </c>
      <c r="O5" s="228">
        <v>0</v>
      </c>
      <c r="P5" s="228">
        <v>0</v>
      </c>
    </row>
    <row r="6" spans="1:16" hidden="1">
      <c r="A6" s="228" t="s">
        <v>493</v>
      </c>
      <c r="B6" s="228" t="s">
        <v>333</v>
      </c>
      <c r="C6" s="228" t="s">
        <v>332</v>
      </c>
      <c r="D6" s="228" t="s">
        <v>331</v>
      </c>
      <c r="E6" s="228" t="s">
        <v>330</v>
      </c>
      <c r="H6" s="228" t="s">
        <v>329</v>
      </c>
      <c r="I6" s="228" t="s">
        <v>328</v>
      </c>
      <c r="J6" s="228" t="s">
        <v>327</v>
      </c>
      <c r="K6" s="228" t="s">
        <v>52</v>
      </c>
      <c r="L6" s="228" t="s">
        <v>52</v>
      </c>
      <c r="M6" s="228">
        <v>31</v>
      </c>
      <c r="N6" s="228" t="s">
        <v>326</v>
      </c>
      <c r="O6" s="228">
        <v>0</v>
      </c>
      <c r="P6" s="228">
        <v>0</v>
      </c>
    </row>
    <row r="7" spans="1:16" hidden="1">
      <c r="A7" s="228" t="s">
        <v>493</v>
      </c>
      <c r="B7" s="228" t="s">
        <v>333</v>
      </c>
      <c r="C7" s="228" t="s">
        <v>332</v>
      </c>
      <c r="D7" s="228" t="s">
        <v>331</v>
      </c>
      <c r="E7" s="228" t="s">
        <v>330</v>
      </c>
      <c r="H7" s="228" t="s">
        <v>329</v>
      </c>
      <c r="I7" s="228" t="s">
        <v>328</v>
      </c>
      <c r="J7" s="228" t="s">
        <v>327</v>
      </c>
      <c r="K7" s="228" t="s">
        <v>54</v>
      </c>
      <c r="L7" s="228" t="s">
        <v>54</v>
      </c>
      <c r="M7" s="228">
        <v>2</v>
      </c>
      <c r="N7" s="228" t="s">
        <v>326</v>
      </c>
      <c r="O7" s="228">
        <v>0</v>
      </c>
      <c r="P7" s="228">
        <v>0</v>
      </c>
    </row>
    <row r="8" spans="1:16" hidden="1">
      <c r="A8" s="228" t="s">
        <v>493</v>
      </c>
      <c r="B8" s="228" t="s">
        <v>333</v>
      </c>
      <c r="C8" s="228" t="s">
        <v>332</v>
      </c>
      <c r="D8" s="228" t="s">
        <v>331</v>
      </c>
      <c r="E8" s="228" t="s">
        <v>330</v>
      </c>
      <c r="H8" s="228" t="s">
        <v>329</v>
      </c>
      <c r="I8" s="228" t="s">
        <v>328</v>
      </c>
      <c r="J8" s="228" t="s">
        <v>327</v>
      </c>
      <c r="K8" s="228" t="s">
        <v>56</v>
      </c>
      <c r="L8" s="228" t="s">
        <v>56</v>
      </c>
      <c r="M8" s="228">
        <v>6</v>
      </c>
      <c r="N8" s="228" t="s">
        <v>326</v>
      </c>
      <c r="O8" s="228">
        <v>0</v>
      </c>
      <c r="P8" s="228">
        <v>0</v>
      </c>
    </row>
    <row r="9" spans="1:16" hidden="1">
      <c r="A9" s="228" t="s">
        <v>493</v>
      </c>
      <c r="B9" s="228" t="s">
        <v>333</v>
      </c>
      <c r="C9" s="228" t="s">
        <v>332</v>
      </c>
      <c r="D9" s="228" t="s">
        <v>331</v>
      </c>
      <c r="E9" s="228" t="s">
        <v>330</v>
      </c>
      <c r="H9" s="228" t="s">
        <v>329</v>
      </c>
      <c r="I9" s="228" t="s">
        <v>328</v>
      </c>
      <c r="J9" s="228" t="s">
        <v>327</v>
      </c>
      <c r="K9" s="228" t="s">
        <v>58</v>
      </c>
      <c r="L9" s="228" t="s">
        <v>58</v>
      </c>
      <c r="M9" s="228">
        <v>4</v>
      </c>
      <c r="N9" s="228" t="s">
        <v>326</v>
      </c>
      <c r="O9" s="228">
        <v>0</v>
      </c>
      <c r="P9" s="228">
        <v>0</v>
      </c>
    </row>
    <row r="10" spans="1:16" hidden="1">
      <c r="A10" s="228" t="s">
        <v>493</v>
      </c>
      <c r="B10" s="228" t="s">
        <v>333</v>
      </c>
      <c r="C10" s="228" t="s">
        <v>332</v>
      </c>
      <c r="D10" s="228" t="s">
        <v>331</v>
      </c>
      <c r="E10" s="228" t="s">
        <v>330</v>
      </c>
      <c r="H10" s="228" t="s">
        <v>329</v>
      </c>
      <c r="I10" s="228" t="s">
        <v>328</v>
      </c>
      <c r="J10" s="228" t="s">
        <v>327</v>
      </c>
      <c r="K10" s="228" t="s">
        <v>60</v>
      </c>
      <c r="L10" s="228" t="s">
        <v>60</v>
      </c>
      <c r="M10" s="228">
        <v>2</v>
      </c>
      <c r="N10" s="228" t="s">
        <v>326</v>
      </c>
      <c r="O10" s="228">
        <v>0</v>
      </c>
      <c r="P10" s="228">
        <v>0</v>
      </c>
    </row>
    <row r="11" spans="1:16" hidden="1">
      <c r="A11" s="228" t="s">
        <v>493</v>
      </c>
      <c r="B11" s="228" t="s">
        <v>333</v>
      </c>
      <c r="C11" s="228" t="s">
        <v>332</v>
      </c>
      <c r="D11" s="228" t="s">
        <v>331</v>
      </c>
      <c r="E11" s="228" t="s">
        <v>330</v>
      </c>
      <c r="H11" s="228" t="s">
        <v>329</v>
      </c>
      <c r="I11" s="228" t="s">
        <v>328</v>
      </c>
      <c r="J11" s="228" t="s">
        <v>327</v>
      </c>
      <c r="K11" s="228" t="s">
        <v>62</v>
      </c>
      <c r="L11" s="228" t="s">
        <v>62</v>
      </c>
      <c r="M11" s="228">
        <v>9</v>
      </c>
      <c r="N11" s="228" t="s">
        <v>326</v>
      </c>
      <c r="O11" s="228">
        <v>0</v>
      </c>
      <c r="P11" s="228">
        <v>0</v>
      </c>
    </row>
    <row r="12" spans="1:16" hidden="1">
      <c r="A12" s="228" t="s">
        <v>493</v>
      </c>
      <c r="B12" s="228" t="s">
        <v>333</v>
      </c>
      <c r="C12" s="228" t="s">
        <v>332</v>
      </c>
      <c r="D12" s="228" t="s">
        <v>331</v>
      </c>
      <c r="E12" s="228" t="s">
        <v>330</v>
      </c>
      <c r="H12" s="228" t="s">
        <v>329</v>
      </c>
      <c r="I12" s="228" t="s">
        <v>328</v>
      </c>
      <c r="J12" s="228" t="s">
        <v>327</v>
      </c>
      <c r="K12" s="228" t="s">
        <v>64</v>
      </c>
      <c r="L12" s="228" t="s">
        <v>64</v>
      </c>
      <c r="M12" s="228">
        <v>2</v>
      </c>
      <c r="N12" s="228" t="s">
        <v>326</v>
      </c>
      <c r="O12" s="228">
        <v>0</v>
      </c>
      <c r="P12" s="228">
        <v>0</v>
      </c>
    </row>
    <row r="13" spans="1:16" hidden="1">
      <c r="A13" s="228" t="s">
        <v>493</v>
      </c>
      <c r="B13" s="228" t="s">
        <v>333</v>
      </c>
      <c r="C13" s="228" t="s">
        <v>332</v>
      </c>
      <c r="D13" s="228" t="s">
        <v>331</v>
      </c>
      <c r="E13" s="228" t="s">
        <v>330</v>
      </c>
      <c r="H13" s="228" t="s">
        <v>329</v>
      </c>
      <c r="I13" s="228" t="s">
        <v>328</v>
      </c>
      <c r="J13" s="228" t="s">
        <v>327</v>
      </c>
      <c r="K13" s="228" t="s">
        <v>66</v>
      </c>
      <c r="L13" s="228" t="s">
        <v>66</v>
      </c>
      <c r="M13" s="228">
        <v>5</v>
      </c>
      <c r="N13" s="228" t="s">
        <v>326</v>
      </c>
      <c r="O13" s="228">
        <v>0</v>
      </c>
      <c r="P13" s="228">
        <v>0</v>
      </c>
    </row>
    <row r="14" spans="1:16" hidden="1">
      <c r="A14" s="228" t="s">
        <v>493</v>
      </c>
      <c r="B14" s="228" t="s">
        <v>333</v>
      </c>
      <c r="C14" s="228" t="s">
        <v>332</v>
      </c>
      <c r="D14" s="228" t="s">
        <v>331</v>
      </c>
      <c r="E14" s="228" t="s">
        <v>330</v>
      </c>
      <c r="H14" s="228" t="s">
        <v>329</v>
      </c>
      <c r="I14" s="228" t="s">
        <v>328</v>
      </c>
      <c r="J14" s="228" t="s">
        <v>327</v>
      </c>
      <c r="K14" s="228" t="s">
        <v>68</v>
      </c>
      <c r="L14" s="228" t="s">
        <v>68</v>
      </c>
      <c r="M14" s="228">
        <v>8</v>
      </c>
      <c r="N14" s="228" t="s">
        <v>326</v>
      </c>
      <c r="O14" s="228">
        <v>0</v>
      </c>
      <c r="P14" s="228">
        <v>0</v>
      </c>
    </row>
    <row r="15" spans="1:16" hidden="1">
      <c r="A15" s="228" t="s">
        <v>493</v>
      </c>
      <c r="B15" s="228" t="s">
        <v>333</v>
      </c>
      <c r="C15" s="228" t="s">
        <v>332</v>
      </c>
      <c r="D15" s="228" t="s">
        <v>331</v>
      </c>
      <c r="E15" s="228" t="s">
        <v>330</v>
      </c>
      <c r="H15" s="228" t="s">
        <v>329</v>
      </c>
      <c r="I15" s="228" t="s">
        <v>328</v>
      </c>
      <c r="J15" s="228" t="s">
        <v>327</v>
      </c>
      <c r="K15" s="228" t="s">
        <v>69</v>
      </c>
      <c r="L15" s="228" t="s">
        <v>69</v>
      </c>
      <c r="M15" s="228">
        <v>1</v>
      </c>
      <c r="N15" s="228" t="s">
        <v>326</v>
      </c>
      <c r="O15" s="228">
        <v>0</v>
      </c>
      <c r="P15" s="228">
        <v>0</v>
      </c>
    </row>
    <row r="16" spans="1:16" hidden="1">
      <c r="A16" s="228" t="s">
        <v>493</v>
      </c>
      <c r="B16" s="228" t="s">
        <v>333</v>
      </c>
      <c r="C16" s="228" t="s">
        <v>332</v>
      </c>
      <c r="D16" s="228" t="s">
        <v>331</v>
      </c>
      <c r="E16" s="228" t="s">
        <v>330</v>
      </c>
      <c r="H16" s="228" t="s">
        <v>329</v>
      </c>
      <c r="I16" s="228" t="s">
        <v>328</v>
      </c>
      <c r="J16" s="228" t="s">
        <v>327</v>
      </c>
      <c r="K16" s="228" t="s">
        <v>70</v>
      </c>
      <c r="L16" s="228" t="s">
        <v>70</v>
      </c>
      <c r="M16" s="228">
        <v>2</v>
      </c>
      <c r="N16" s="228" t="s">
        <v>326</v>
      </c>
      <c r="O16" s="228">
        <v>0</v>
      </c>
      <c r="P16" s="228">
        <v>0</v>
      </c>
    </row>
    <row r="17" spans="1:16" hidden="1">
      <c r="A17" s="228" t="s">
        <v>493</v>
      </c>
      <c r="B17" s="228" t="s">
        <v>333</v>
      </c>
      <c r="C17" s="228" t="s">
        <v>332</v>
      </c>
      <c r="D17" s="228" t="s">
        <v>331</v>
      </c>
      <c r="E17" s="228" t="s">
        <v>330</v>
      </c>
      <c r="H17" s="228" t="s">
        <v>329</v>
      </c>
      <c r="I17" s="228" t="s">
        <v>328</v>
      </c>
      <c r="J17" s="228" t="s">
        <v>327</v>
      </c>
      <c r="K17" s="228" t="s">
        <v>72</v>
      </c>
      <c r="L17" s="228" t="s">
        <v>72</v>
      </c>
      <c r="M17" s="228">
        <v>1</v>
      </c>
      <c r="N17" s="228" t="s">
        <v>326</v>
      </c>
      <c r="O17" s="228">
        <v>0</v>
      </c>
      <c r="P17" s="228">
        <v>0</v>
      </c>
    </row>
    <row r="18" spans="1:16" hidden="1">
      <c r="A18" s="228" t="s">
        <v>493</v>
      </c>
      <c r="B18" s="228" t="s">
        <v>333</v>
      </c>
      <c r="C18" s="228" t="s">
        <v>332</v>
      </c>
      <c r="D18" s="228" t="s">
        <v>331</v>
      </c>
      <c r="E18" s="228" t="s">
        <v>330</v>
      </c>
      <c r="H18" s="228" t="s">
        <v>329</v>
      </c>
      <c r="I18" s="228" t="s">
        <v>328</v>
      </c>
      <c r="J18" s="228" t="s">
        <v>327</v>
      </c>
      <c r="K18" s="228" t="s">
        <v>74</v>
      </c>
      <c r="L18" s="228" t="s">
        <v>74</v>
      </c>
      <c r="M18" s="228">
        <v>1</v>
      </c>
      <c r="N18" s="228" t="s">
        <v>326</v>
      </c>
      <c r="O18" s="228">
        <v>0</v>
      </c>
      <c r="P18" s="228">
        <v>0</v>
      </c>
    </row>
    <row r="19" spans="1:16" hidden="1">
      <c r="A19" s="228" t="s">
        <v>493</v>
      </c>
      <c r="B19" s="228" t="s">
        <v>333</v>
      </c>
      <c r="C19" s="228" t="s">
        <v>332</v>
      </c>
      <c r="D19" s="228" t="s">
        <v>331</v>
      </c>
      <c r="E19" s="228" t="s">
        <v>330</v>
      </c>
      <c r="H19" s="228" t="s">
        <v>329</v>
      </c>
      <c r="I19" s="228" t="s">
        <v>328</v>
      </c>
      <c r="J19" s="228" t="s">
        <v>327</v>
      </c>
      <c r="K19" s="228" t="s">
        <v>77</v>
      </c>
      <c r="L19" s="228" t="s">
        <v>77</v>
      </c>
      <c r="M19" s="228">
        <v>6</v>
      </c>
      <c r="N19" s="228" t="s">
        <v>326</v>
      </c>
      <c r="O19" s="228">
        <v>0</v>
      </c>
      <c r="P19" s="228">
        <v>0</v>
      </c>
    </row>
    <row r="20" spans="1:16" hidden="1">
      <c r="A20" s="228" t="s">
        <v>493</v>
      </c>
      <c r="B20" s="228" t="s">
        <v>333</v>
      </c>
      <c r="C20" s="228" t="s">
        <v>332</v>
      </c>
      <c r="D20" s="228" t="s">
        <v>331</v>
      </c>
      <c r="E20" s="228" t="s">
        <v>330</v>
      </c>
      <c r="H20" s="228" t="s">
        <v>329</v>
      </c>
      <c r="I20" s="228" t="s">
        <v>328</v>
      </c>
      <c r="J20" s="228" t="s">
        <v>327</v>
      </c>
      <c r="K20" s="228" t="s">
        <v>79</v>
      </c>
      <c r="L20" s="228" t="s">
        <v>79</v>
      </c>
      <c r="M20" s="228">
        <v>1</v>
      </c>
      <c r="N20" s="228" t="s">
        <v>326</v>
      </c>
      <c r="O20" s="228">
        <v>0</v>
      </c>
      <c r="P20" s="228">
        <v>0</v>
      </c>
    </row>
    <row r="21" spans="1:16" hidden="1">
      <c r="A21" s="228" t="s">
        <v>493</v>
      </c>
      <c r="B21" s="228" t="s">
        <v>333</v>
      </c>
      <c r="C21" s="228" t="s">
        <v>332</v>
      </c>
      <c r="D21" s="228" t="s">
        <v>331</v>
      </c>
      <c r="E21" s="228" t="s">
        <v>330</v>
      </c>
      <c r="H21" s="228" t="s">
        <v>329</v>
      </c>
      <c r="I21" s="228" t="s">
        <v>328</v>
      </c>
      <c r="J21" s="228" t="s">
        <v>327</v>
      </c>
      <c r="K21" s="228" t="s">
        <v>82</v>
      </c>
      <c r="L21" s="228" t="s">
        <v>82</v>
      </c>
      <c r="M21" s="228">
        <v>0</v>
      </c>
      <c r="N21" s="228" t="s">
        <v>326</v>
      </c>
      <c r="O21" s="228">
        <v>0</v>
      </c>
      <c r="P21" s="228">
        <v>0</v>
      </c>
    </row>
    <row r="22" spans="1:16" hidden="1">
      <c r="A22" s="228" t="s">
        <v>493</v>
      </c>
      <c r="B22" s="228" t="s">
        <v>333</v>
      </c>
      <c r="C22" s="228" t="s">
        <v>332</v>
      </c>
      <c r="D22" s="228" t="s">
        <v>331</v>
      </c>
      <c r="E22" s="228" t="s">
        <v>330</v>
      </c>
      <c r="H22" s="228" t="s">
        <v>329</v>
      </c>
      <c r="I22" s="228" t="s">
        <v>328</v>
      </c>
      <c r="J22" s="228" t="s">
        <v>327</v>
      </c>
      <c r="K22" s="228" t="s">
        <v>84</v>
      </c>
      <c r="L22" s="228" t="s">
        <v>84</v>
      </c>
      <c r="M22" s="228">
        <v>1</v>
      </c>
      <c r="N22" s="228" t="s">
        <v>326</v>
      </c>
      <c r="O22" s="228">
        <v>0</v>
      </c>
      <c r="P22" s="228">
        <v>0</v>
      </c>
    </row>
    <row r="23" spans="1:16" hidden="1">
      <c r="A23" s="228" t="s">
        <v>493</v>
      </c>
      <c r="B23" s="228" t="s">
        <v>333</v>
      </c>
      <c r="C23" s="228" t="s">
        <v>332</v>
      </c>
      <c r="D23" s="228" t="s">
        <v>331</v>
      </c>
      <c r="E23" s="228" t="s">
        <v>330</v>
      </c>
      <c r="H23" s="228" t="s">
        <v>329</v>
      </c>
      <c r="I23" s="228" t="s">
        <v>328</v>
      </c>
      <c r="J23" s="228" t="s">
        <v>327</v>
      </c>
      <c r="K23" s="228" t="s">
        <v>86</v>
      </c>
      <c r="L23" s="228" t="s">
        <v>86</v>
      </c>
      <c r="M23" s="228">
        <v>0</v>
      </c>
      <c r="N23" s="228" t="s">
        <v>326</v>
      </c>
      <c r="O23" s="228">
        <v>0</v>
      </c>
      <c r="P23" s="228">
        <v>0</v>
      </c>
    </row>
    <row r="24" spans="1:16" hidden="1">
      <c r="A24" s="228" t="s">
        <v>493</v>
      </c>
      <c r="B24" s="228" t="s">
        <v>333</v>
      </c>
      <c r="C24" s="228" t="s">
        <v>332</v>
      </c>
      <c r="D24" s="228" t="s">
        <v>331</v>
      </c>
      <c r="E24" s="228" t="s">
        <v>330</v>
      </c>
      <c r="H24" s="228" t="s">
        <v>329</v>
      </c>
      <c r="I24" s="228" t="s">
        <v>328</v>
      </c>
      <c r="J24" s="228" t="s">
        <v>327</v>
      </c>
      <c r="K24" s="228" t="s">
        <v>88</v>
      </c>
      <c r="L24" s="228" t="s">
        <v>88</v>
      </c>
      <c r="M24" s="228">
        <v>0</v>
      </c>
      <c r="N24" s="228" t="s">
        <v>326</v>
      </c>
      <c r="O24" s="228">
        <v>0</v>
      </c>
      <c r="P24" s="228">
        <v>0</v>
      </c>
    </row>
    <row r="25" spans="1:16" hidden="1">
      <c r="A25" s="228" t="s">
        <v>493</v>
      </c>
      <c r="B25" s="228" t="s">
        <v>333</v>
      </c>
      <c r="C25" s="228" t="s">
        <v>332</v>
      </c>
      <c r="D25" s="228" t="s">
        <v>331</v>
      </c>
      <c r="E25" s="228" t="s">
        <v>330</v>
      </c>
      <c r="H25" s="228" t="s">
        <v>329</v>
      </c>
      <c r="I25" s="228" t="s">
        <v>328</v>
      </c>
      <c r="J25" s="228" t="s">
        <v>327</v>
      </c>
      <c r="K25" s="228" t="s">
        <v>90</v>
      </c>
      <c r="L25" s="228" t="s">
        <v>90</v>
      </c>
      <c r="M25" s="228">
        <v>0</v>
      </c>
      <c r="N25" s="228" t="s">
        <v>326</v>
      </c>
      <c r="O25" s="228">
        <v>0</v>
      </c>
      <c r="P25" s="228">
        <v>0</v>
      </c>
    </row>
    <row r="26" spans="1:16" hidden="1">
      <c r="A26" s="228" t="s">
        <v>493</v>
      </c>
      <c r="B26" s="228" t="s">
        <v>333</v>
      </c>
      <c r="C26" s="228" t="s">
        <v>332</v>
      </c>
      <c r="D26" s="228" t="s">
        <v>331</v>
      </c>
      <c r="E26" s="228" t="s">
        <v>330</v>
      </c>
      <c r="H26" s="228" t="s">
        <v>329</v>
      </c>
      <c r="I26" s="228" t="s">
        <v>328</v>
      </c>
      <c r="J26" s="228" t="s">
        <v>327</v>
      </c>
      <c r="K26" s="228" t="s">
        <v>92</v>
      </c>
      <c r="L26" s="228" t="s">
        <v>92</v>
      </c>
      <c r="M26" s="228">
        <v>2</v>
      </c>
      <c r="N26" s="228" t="s">
        <v>326</v>
      </c>
      <c r="O26" s="228">
        <v>0</v>
      </c>
      <c r="P26" s="228">
        <v>0</v>
      </c>
    </row>
    <row r="27" spans="1:16" hidden="1">
      <c r="A27" s="228" t="s">
        <v>493</v>
      </c>
      <c r="B27" s="228" t="s">
        <v>333</v>
      </c>
      <c r="C27" s="228" t="s">
        <v>332</v>
      </c>
      <c r="D27" s="228" t="s">
        <v>331</v>
      </c>
      <c r="E27" s="228" t="s">
        <v>330</v>
      </c>
      <c r="H27" s="228" t="s">
        <v>329</v>
      </c>
      <c r="I27" s="228" t="s">
        <v>328</v>
      </c>
      <c r="J27" s="228" t="s">
        <v>327</v>
      </c>
      <c r="K27" s="228" t="s">
        <v>94</v>
      </c>
      <c r="L27" s="228" t="s">
        <v>94</v>
      </c>
      <c r="M27" s="228">
        <v>3</v>
      </c>
      <c r="N27" s="228" t="s">
        <v>326</v>
      </c>
      <c r="O27" s="228">
        <v>0</v>
      </c>
      <c r="P27" s="228">
        <v>0</v>
      </c>
    </row>
    <row r="28" spans="1:16" hidden="1">
      <c r="A28" s="228" t="s">
        <v>493</v>
      </c>
      <c r="B28" s="228" t="s">
        <v>333</v>
      </c>
      <c r="C28" s="228" t="s">
        <v>332</v>
      </c>
      <c r="D28" s="228" t="s">
        <v>331</v>
      </c>
      <c r="E28" s="228" t="s">
        <v>330</v>
      </c>
      <c r="H28" s="228" t="s">
        <v>329</v>
      </c>
      <c r="I28" s="228" t="s">
        <v>328</v>
      </c>
      <c r="J28" s="228" t="s">
        <v>327</v>
      </c>
      <c r="K28" s="228" t="s">
        <v>96</v>
      </c>
      <c r="L28" s="228" t="s">
        <v>96</v>
      </c>
      <c r="M28" s="228">
        <v>2</v>
      </c>
      <c r="N28" s="228" t="s">
        <v>326</v>
      </c>
      <c r="O28" s="228">
        <v>0</v>
      </c>
      <c r="P28" s="228">
        <v>0</v>
      </c>
    </row>
    <row r="29" spans="1:16" hidden="1">
      <c r="A29" s="228" t="s">
        <v>493</v>
      </c>
      <c r="B29" s="228" t="s">
        <v>333</v>
      </c>
      <c r="C29" s="228" t="s">
        <v>332</v>
      </c>
      <c r="D29" s="228" t="s">
        <v>331</v>
      </c>
      <c r="E29" s="228" t="s">
        <v>330</v>
      </c>
      <c r="H29" s="228" t="s">
        <v>329</v>
      </c>
      <c r="I29" s="228" t="s">
        <v>328</v>
      </c>
      <c r="J29" s="228" t="s">
        <v>327</v>
      </c>
      <c r="K29" s="228" t="s">
        <v>98</v>
      </c>
      <c r="L29" s="228" t="s">
        <v>98</v>
      </c>
      <c r="M29" s="228">
        <v>9</v>
      </c>
      <c r="N29" s="228" t="s">
        <v>326</v>
      </c>
      <c r="O29" s="228">
        <v>0</v>
      </c>
      <c r="P29" s="228">
        <v>0</v>
      </c>
    </row>
    <row r="30" spans="1:16" hidden="1">
      <c r="A30" s="228" t="s">
        <v>493</v>
      </c>
      <c r="B30" s="228" t="s">
        <v>333</v>
      </c>
      <c r="C30" s="228" t="s">
        <v>332</v>
      </c>
      <c r="D30" s="228" t="s">
        <v>331</v>
      </c>
      <c r="E30" s="228" t="s">
        <v>330</v>
      </c>
      <c r="H30" s="228" t="s">
        <v>329</v>
      </c>
      <c r="I30" s="228" t="s">
        <v>328</v>
      </c>
      <c r="J30" s="228" t="s">
        <v>327</v>
      </c>
      <c r="K30" s="228" t="s">
        <v>99</v>
      </c>
      <c r="L30" s="228" t="s">
        <v>99</v>
      </c>
      <c r="M30" s="228">
        <v>27</v>
      </c>
      <c r="N30" s="228" t="s">
        <v>326</v>
      </c>
      <c r="O30" s="228">
        <v>0</v>
      </c>
      <c r="P30" s="228">
        <v>0</v>
      </c>
    </row>
    <row r="31" spans="1:16" hidden="1">
      <c r="A31" s="228" t="s">
        <v>493</v>
      </c>
      <c r="B31" s="228" t="s">
        <v>333</v>
      </c>
      <c r="C31" s="228" t="s">
        <v>332</v>
      </c>
      <c r="D31" s="228" t="s">
        <v>331</v>
      </c>
      <c r="E31" s="228" t="s">
        <v>330</v>
      </c>
      <c r="H31" s="228" t="s">
        <v>329</v>
      </c>
      <c r="I31" s="228" t="s">
        <v>328</v>
      </c>
      <c r="J31" s="228" t="s">
        <v>327</v>
      </c>
      <c r="K31" s="228" t="s">
        <v>101</v>
      </c>
      <c r="L31" s="228" t="s">
        <v>101</v>
      </c>
      <c r="M31" s="228">
        <v>1</v>
      </c>
      <c r="N31" s="228" t="s">
        <v>326</v>
      </c>
      <c r="O31" s="228">
        <v>0</v>
      </c>
      <c r="P31" s="228">
        <v>0</v>
      </c>
    </row>
    <row r="32" spans="1:16" hidden="1">
      <c r="A32" s="228" t="s">
        <v>493</v>
      </c>
      <c r="B32" s="228" t="s">
        <v>333</v>
      </c>
      <c r="C32" s="228" t="s">
        <v>332</v>
      </c>
      <c r="D32" s="228" t="s">
        <v>331</v>
      </c>
      <c r="E32" s="228" t="s">
        <v>330</v>
      </c>
      <c r="H32" s="228" t="s">
        <v>329</v>
      </c>
      <c r="I32" s="228" t="s">
        <v>328</v>
      </c>
      <c r="J32" s="228" t="s">
        <v>327</v>
      </c>
      <c r="K32" s="228" t="s">
        <v>102</v>
      </c>
      <c r="L32" s="228" t="s">
        <v>102</v>
      </c>
      <c r="M32" s="228">
        <v>3</v>
      </c>
      <c r="N32" s="228" t="s">
        <v>326</v>
      </c>
      <c r="O32" s="228">
        <v>0</v>
      </c>
      <c r="P32" s="228">
        <v>0</v>
      </c>
    </row>
    <row r="33" spans="1:16" hidden="1">
      <c r="A33" s="228" t="s">
        <v>493</v>
      </c>
      <c r="B33" s="228" t="s">
        <v>333</v>
      </c>
      <c r="C33" s="228" t="s">
        <v>332</v>
      </c>
      <c r="D33" s="228" t="s">
        <v>331</v>
      </c>
      <c r="E33" s="228" t="s">
        <v>330</v>
      </c>
      <c r="H33" s="228" t="s">
        <v>329</v>
      </c>
      <c r="I33" s="228" t="s">
        <v>328</v>
      </c>
      <c r="J33" s="228" t="s">
        <v>327</v>
      </c>
      <c r="K33" s="228" t="s">
        <v>103</v>
      </c>
      <c r="L33" s="228" t="s">
        <v>103</v>
      </c>
      <c r="M33" s="228">
        <v>1</v>
      </c>
      <c r="N33" s="228" t="s">
        <v>326</v>
      </c>
      <c r="O33" s="228">
        <v>0</v>
      </c>
      <c r="P33" s="228">
        <v>0</v>
      </c>
    </row>
    <row r="34" spans="1:16" hidden="1">
      <c r="A34" s="228" t="s">
        <v>493</v>
      </c>
      <c r="B34" s="228" t="s">
        <v>333</v>
      </c>
      <c r="C34" s="228" t="s">
        <v>332</v>
      </c>
      <c r="D34" s="228" t="s">
        <v>331</v>
      </c>
      <c r="E34" s="228" t="s">
        <v>330</v>
      </c>
      <c r="H34" s="228" t="s">
        <v>329</v>
      </c>
      <c r="I34" s="228" t="s">
        <v>328</v>
      </c>
      <c r="J34" s="228" t="s">
        <v>327</v>
      </c>
      <c r="K34" s="228" t="s">
        <v>105</v>
      </c>
      <c r="L34" s="228" t="s">
        <v>105</v>
      </c>
      <c r="M34" s="228">
        <v>2</v>
      </c>
      <c r="N34" s="228" t="s">
        <v>326</v>
      </c>
      <c r="O34" s="228">
        <v>0</v>
      </c>
      <c r="P34" s="228">
        <v>0</v>
      </c>
    </row>
    <row r="35" spans="1:16" hidden="1">
      <c r="A35" s="228" t="s">
        <v>493</v>
      </c>
      <c r="B35" s="228" t="s">
        <v>333</v>
      </c>
      <c r="C35" s="228" t="s">
        <v>332</v>
      </c>
      <c r="D35" s="228" t="s">
        <v>331</v>
      </c>
      <c r="E35" s="228" t="s">
        <v>330</v>
      </c>
      <c r="H35" s="228" t="s">
        <v>329</v>
      </c>
      <c r="I35" s="228" t="s">
        <v>328</v>
      </c>
      <c r="J35" s="228" t="s">
        <v>327</v>
      </c>
      <c r="K35" s="228" t="s">
        <v>106</v>
      </c>
      <c r="L35" s="228" t="s">
        <v>106</v>
      </c>
      <c r="M35" s="228">
        <v>1</v>
      </c>
      <c r="N35" s="228" t="s">
        <v>326</v>
      </c>
      <c r="O35" s="228">
        <v>0</v>
      </c>
      <c r="P35" s="228">
        <v>0</v>
      </c>
    </row>
    <row r="36" spans="1:16" hidden="1">
      <c r="A36" s="228" t="s">
        <v>493</v>
      </c>
      <c r="B36" s="228" t="s">
        <v>333</v>
      </c>
      <c r="C36" s="228" t="s">
        <v>332</v>
      </c>
      <c r="D36" s="228" t="s">
        <v>331</v>
      </c>
      <c r="E36" s="228" t="s">
        <v>330</v>
      </c>
      <c r="H36" s="228" t="s">
        <v>329</v>
      </c>
      <c r="I36" s="228" t="s">
        <v>328</v>
      </c>
      <c r="J36" s="228" t="s">
        <v>327</v>
      </c>
      <c r="K36" s="228" t="s">
        <v>108</v>
      </c>
      <c r="L36" s="228" t="s">
        <v>108</v>
      </c>
      <c r="M36" s="228">
        <v>20</v>
      </c>
      <c r="N36" s="228" t="s">
        <v>326</v>
      </c>
      <c r="O36" s="228">
        <v>0</v>
      </c>
      <c r="P36" s="228">
        <v>0</v>
      </c>
    </row>
    <row r="37" spans="1:16" hidden="1">
      <c r="A37" s="228" t="s">
        <v>493</v>
      </c>
      <c r="B37" s="228" t="s">
        <v>333</v>
      </c>
      <c r="C37" s="228" t="s">
        <v>332</v>
      </c>
      <c r="D37" s="228" t="s">
        <v>331</v>
      </c>
      <c r="E37" s="228" t="s">
        <v>330</v>
      </c>
      <c r="H37" s="228" t="s">
        <v>329</v>
      </c>
      <c r="I37" s="228" t="s">
        <v>328</v>
      </c>
      <c r="J37" s="228" t="s">
        <v>327</v>
      </c>
      <c r="K37" s="228" t="s">
        <v>109</v>
      </c>
      <c r="L37" s="228" t="s">
        <v>109</v>
      </c>
      <c r="M37" s="228">
        <v>2</v>
      </c>
      <c r="N37" s="228" t="s">
        <v>326</v>
      </c>
      <c r="O37" s="228">
        <v>0</v>
      </c>
      <c r="P37" s="228">
        <v>0</v>
      </c>
    </row>
    <row r="38" spans="1:16" hidden="1">
      <c r="A38" s="228" t="s">
        <v>493</v>
      </c>
      <c r="B38" s="228" t="s">
        <v>333</v>
      </c>
      <c r="C38" s="228" t="s">
        <v>332</v>
      </c>
      <c r="D38" s="228" t="s">
        <v>331</v>
      </c>
      <c r="E38" s="228" t="s">
        <v>330</v>
      </c>
      <c r="H38" s="228" t="s">
        <v>329</v>
      </c>
      <c r="I38" s="228" t="s">
        <v>328</v>
      </c>
      <c r="J38" s="228" t="s">
        <v>327</v>
      </c>
      <c r="K38" s="228" t="s">
        <v>111</v>
      </c>
      <c r="L38" s="228" t="s">
        <v>111</v>
      </c>
      <c r="M38" s="228">
        <v>15</v>
      </c>
      <c r="N38" s="228" t="s">
        <v>326</v>
      </c>
      <c r="O38" s="228">
        <v>0</v>
      </c>
      <c r="P38" s="228">
        <v>0</v>
      </c>
    </row>
    <row r="39" spans="1:16" hidden="1">
      <c r="A39" s="228" t="s">
        <v>493</v>
      </c>
      <c r="B39" s="228" t="s">
        <v>333</v>
      </c>
      <c r="C39" s="228" t="s">
        <v>332</v>
      </c>
      <c r="D39" s="228" t="s">
        <v>331</v>
      </c>
      <c r="E39" s="228" t="s">
        <v>330</v>
      </c>
      <c r="H39" s="228" t="s">
        <v>329</v>
      </c>
      <c r="I39" s="228" t="s">
        <v>328</v>
      </c>
      <c r="J39" s="228" t="s">
        <v>327</v>
      </c>
      <c r="K39" s="228" t="s">
        <v>112</v>
      </c>
      <c r="L39" s="228" t="s">
        <v>112</v>
      </c>
      <c r="M39" s="228">
        <v>45</v>
      </c>
      <c r="N39" s="228" t="s">
        <v>326</v>
      </c>
      <c r="O39" s="228">
        <v>0</v>
      </c>
      <c r="P39" s="228">
        <v>0</v>
      </c>
    </row>
    <row r="40" spans="1:16" hidden="1">
      <c r="A40" s="228" t="s">
        <v>493</v>
      </c>
      <c r="B40" s="228" t="s">
        <v>333</v>
      </c>
      <c r="C40" s="228" t="s">
        <v>332</v>
      </c>
      <c r="D40" s="228" t="s">
        <v>331</v>
      </c>
      <c r="E40" s="228" t="s">
        <v>330</v>
      </c>
      <c r="H40" s="228" t="s">
        <v>329</v>
      </c>
      <c r="I40" s="228" t="s">
        <v>328</v>
      </c>
      <c r="J40" s="228" t="s">
        <v>327</v>
      </c>
      <c r="K40" s="228" t="s">
        <v>114</v>
      </c>
      <c r="L40" s="228" t="s">
        <v>114</v>
      </c>
      <c r="M40" s="228">
        <v>26</v>
      </c>
      <c r="N40" s="228" t="s">
        <v>326</v>
      </c>
      <c r="O40" s="228">
        <v>0</v>
      </c>
      <c r="P40" s="228">
        <v>0</v>
      </c>
    </row>
    <row r="41" spans="1:16" hidden="1">
      <c r="A41" s="228" t="s">
        <v>493</v>
      </c>
      <c r="B41" s="228" t="s">
        <v>333</v>
      </c>
      <c r="C41" s="228" t="s">
        <v>332</v>
      </c>
      <c r="D41" s="228" t="s">
        <v>331</v>
      </c>
      <c r="E41" s="228" t="s">
        <v>330</v>
      </c>
      <c r="H41" s="228" t="s">
        <v>329</v>
      </c>
      <c r="I41" s="228" t="s">
        <v>328</v>
      </c>
      <c r="J41" s="228" t="s">
        <v>327</v>
      </c>
      <c r="K41" s="228" t="s">
        <v>115</v>
      </c>
      <c r="L41" s="228" t="s">
        <v>115</v>
      </c>
      <c r="M41" s="228">
        <v>1</v>
      </c>
      <c r="N41" s="228" t="s">
        <v>326</v>
      </c>
      <c r="O41" s="228">
        <v>0</v>
      </c>
      <c r="P41" s="228">
        <v>0</v>
      </c>
    </row>
    <row r="42" spans="1:16" hidden="1">
      <c r="A42" s="228" t="s">
        <v>493</v>
      </c>
      <c r="B42" s="228" t="s">
        <v>333</v>
      </c>
      <c r="C42" s="228" t="s">
        <v>332</v>
      </c>
      <c r="D42" s="228" t="s">
        <v>331</v>
      </c>
      <c r="E42" s="228" t="s">
        <v>330</v>
      </c>
      <c r="H42" s="228" t="s">
        <v>329</v>
      </c>
      <c r="I42" s="228" t="s">
        <v>328</v>
      </c>
      <c r="J42" s="228" t="s">
        <v>327</v>
      </c>
      <c r="K42" s="228" t="s">
        <v>117</v>
      </c>
      <c r="L42" s="228" t="s">
        <v>117</v>
      </c>
      <c r="M42" s="228">
        <v>15</v>
      </c>
      <c r="N42" s="228" t="s">
        <v>326</v>
      </c>
      <c r="O42" s="228">
        <v>0</v>
      </c>
      <c r="P42" s="228">
        <v>0</v>
      </c>
    </row>
    <row r="43" spans="1:16" hidden="1">
      <c r="A43" s="228" t="s">
        <v>493</v>
      </c>
      <c r="B43" s="228" t="s">
        <v>333</v>
      </c>
      <c r="C43" s="228" t="s">
        <v>332</v>
      </c>
      <c r="D43" s="228" t="s">
        <v>331</v>
      </c>
      <c r="E43" s="228" t="s">
        <v>330</v>
      </c>
      <c r="H43" s="228" t="s">
        <v>329</v>
      </c>
      <c r="I43" s="228" t="s">
        <v>328</v>
      </c>
      <c r="J43" s="228" t="s">
        <v>327</v>
      </c>
      <c r="K43" s="228" t="s">
        <v>119</v>
      </c>
      <c r="L43" s="228" t="s">
        <v>119</v>
      </c>
      <c r="M43" s="228">
        <v>11</v>
      </c>
      <c r="N43" s="228" t="s">
        <v>326</v>
      </c>
      <c r="O43" s="228">
        <v>0</v>
      </c>
      <c r="P43" s="228">
        <v>0</v>
      </c>
    </row>
    <row r="44" spans="1:16" hidden="1">
      <c r="A44" s="228" t="s">
        <v>493</v>
      </c>
      <c r="B44" s="228" t="s">
        <v>333</v>
      </c>
      <c r="C44" s="228" t="s">
        <v>332</v>
      </c>
      <c r="D44" s="228" t="s">
        <v>331</v>
      </c>
      <c r="E44" s="228" t="s">
        <v>330</v>
      </c>
      <c r="H44" s="228" t="s">
        <v>329</v>
      </c>
      <c r="I44" s="228" t="s">
        <v>328</v>
      </c>
      <c r="J44" s="228" t="s">
        <v>327</v>
      </c>
      <c r="K44" s="228" t="s">
        <v>121</v>
      </c>
      <c r="L44" s="228" t="s">
        <v>121</v>
      </c>
      <c r="M44" s="228">
        <v>5</v>
      </c>
      <c r="N44" s="228" t="s">
        <v>326</v>
      </c>
      <c r="O44" s="228">
        <v>0</v>
      </c>
      <c r="P44" s="228">
        <v>0</v>
      </c>
    </row>
    <row r="45" spans="1:16" hidden="1">
      <c r="A45" s="228" t="s">
        <v>493</v>
      </c>
      <c r="B45" s="228" t="s">
        <v>333</v>
      </c>
      <c r="C45" s="228" t="s">
        <v>332</v>
      </c>
      <c r="D45" s="228" t="s">
        <v>331</v>
      </c>
      <c r="E45" s="228" t="s">
        <v>330</v>
      </c>
      <c r="H45" s="228" t="s">
        <v>329</v>
      </c>
      <c r="I45" s="228" t="s">
        <v>328</v>
      </c>
      <c r="J45" s="228" t="s">
        <v>327</v>
      </c>
      <c r="K45" s="228" t="s">
        <v>123</v>
      </c>
      <c r="L45" s="228" t="s">
        <v>123</v>
      </c>
      <c r="M45" s="228">
        <v>4</v>
      </c>
      <c r="N45" s="228" t="s">
        <v>326</v>
      </c>
      <c r="O45" s="228">
        <v>0</v>
      </c>
      <c r="P45" s="228">
        <v>0</v>
      </c>
    </row>
    <row r="46" spans="1:16" hidden="1">
      <c r="A46" s="228" t="s">
        <v>493</v>
      </c>
      <c r="B46" s="228" t="s">
        <v>333</v>
      </c>
      <c r="C46" s="228" t="s">
        <v>332</v>
      </c>
      <c r="D46" s="228" t="s">
        <v>331</v>
      </c>
      <c r="E46" s="228" t="s">
        <v>330</v>
      </c>
      <c r="H46" s="228" t="s">
        <v>329</v>
      </c>
      <c r="I46" s="228" t="s">
        <v>328</v>
      </c>
      <c r="J46" s="228" t="s">
        <v>327</v>
      </c>
      <c r="K46" s="228" t="s">
        <v>125</v>
      </c>
      <c r="L46" s="228" t="s">
        <v>125</v>
      </c>
      <c r="M46" s="228">
        <v>25</v>
      </c>
      <c r="N46" s="228" t="s">
        <v>326</v>
      </c>
      <c r="O46" s="228">
        <v>0</v>
      </c>
      <c r="P46" s="228">
        <v>0</v>
      </c>
    </row>
    <row r="47" spans="1:16" hidden="1">
      <c r="A47" s="228" t="s">
        <v>493</v>
      </c>
      <c r="B47" s="228" t="s">
        <v>333</v>
      </c>
      <c r="C47" s="228" t="s">
        <v>332</v>
      </c>
      <c r="D47" s="228" t="s">
        <v>331</v>
      </c>
      <c r="E47" s="228" t="s">
        <v>330</v>
      </c>
      <c r="H47" s="228" t="s">
        <v>329</v>
      </c>
      <c r="I47" s="228" t="s">
        <v>328</v>
      </c>
      <c r="J47" s="228" t="s">
        <v>327</v>
      </c>
      <c r="K47" s="228" t="s">
        <v>126</v>
      </c>
      <c r="L47" s="228" t="s">
        <v>126</v>
      </c>
      <c r="M47" s="228">
        <v>3</v>
      </c>
      <c r="N47" s="228" t="s">
        <v>326</v>
      </c>
      <c r="O47" s="228">
        <v>0</v>
      </c>
      <c r="P47" s="228">
        <v>0</v>
      </c>
    </row>
    <row r="48" spans="1:16" hidden="1">
      <c r="A48" s="228" t="s">
        <v>493</v>
      </c>
      <c r="B48" s="228" t="s">
        <v>333</v>
      </c>
      <c r="C48" s="228" t="s">
        <v>332</v>
      </c>
      <c r="D48" s="228" t="s">
        <v>331</v>
      </c>
      <c r="E48" s="228" t="s">
        <v>330</v>
      </c>
      <c r="H48" s="228" t="s">
        <v>329</v>
      </c>
      <c r="I48" s="228" t="s">
        <v>328</v>
      </c>
      <c r="J48" s="228" t="s">
        <v>327</v>
      </c>
      <c r="K48" s="228" t="s">
        <v>128</v>
      </c>
      <c r="L48" s="228" t="s">
        <v>128</v>
      </c>
      <c r="M48" s="228">
        <v>14</v>
      </c>
      <c r="N48" s="228" t="s">
        <v>326</v>
      </c>
      <c r="O48" s="228">
        <v>0</v>
      </c>
      <c r="P48" s="228">
        <v>0</v>
      </c>
    </row>
    <row r="49" spans="1:16" hidden="1">
      <c r="A49" s="228" t="s">
        <v>493</v>
      </c>
      <c r="B49" s="228" t="s">
        <v>333</v>
      </c>
      <c r="C49" s="228" t="s">
        <v>332</v>
      </c>
      <c r="D49" s="228" t="s">
        <v>331</v>
      </c>
      <c r="E49" s="228" t="s">
        <v>330</v>
      </c>
      <c r="H49" s="228" t="s">
        <v>329</v>
      </c>
      <c r="I49" s="228" t="s">
        <v>328</v>
      </c>
      <c r="J49" s="228" t="s">
        <v>327</v>
      </c>
      <c r="K49" s="228" t="s">
        <v>129</v>
      </c>
      <c r="L49" s="228" t="s">
        <v>129</v>
      </c>
      <c r="M49" s="228">
        <v>55</v>
      </c>
      <c r="N49" s="228" t="s">
        <v>326</v>
      </c>
      <c r="O49" s="228">
        <v>0</v>
      </c>
      <c r="P49" s="228">
        <v>0</v>
      </c>
    </row>
    <row r="50" spans="1:16" hidden="1">
      <c r="A50" s="228" t="s">
        <v>493</v>
      </c>
      <c r="B50" s="228" t="s">
        <v>333</v>
      </c>
      <c r="C50" s="228" t="s">
        <v>332</v>
      </c>
      <c r="D50" s="228" t="s">
        <v>331</v>
      </c>
      <c r="E50" s="228" t="s">
        <v>330</v>
      </c>
      <c r="H50" s="228" t="s">
        <v>329</v>
      </c>
      <c r="I50" s="228" t="s">
        <v>328</v>
      </c>
      <c r="J50" s="228" t="s">
        <v>327</v>
      </c>
      <c r="K50" s="228" t="s">
        <v>130</v>
      </c>
      <c r="L50" s="228" t="s">
        <v>130</v>
      </c>
      <c r="M50" s="228">
        <v>23</v>
      </c>
      <c r="N50" s="228" t="s">
        <v>326</v>
      </c>
      <c r="O50" s="228">
        <v>0</v>
      </c>
      <c r="P50" s="228">
        <v>0</v>
      </c>
    </row>
    <row r="51" spans="1:16" hidden="1">
      <c r="A51" s="228" t="s">
        <v>493</v>
      </c>
      <c r="B51" s="228" t="s">
        <v>333</v>
      </c>
      <c r="C51" s="228" t="s">
        <v>332</v>
      </c>
      <c r="D51" s="228" t="s">
        <v>331</v>
      </c>
      <c r="E51" s="228" t="s">
        <v>330</v>
      </c>
      <c r="H51" s="228" t="s">
        <v>329</v>
      </c>
      <c r="I51" s="228" t="s">
        <v>328</v>
      </c>
      <c r="J51" s="228" t="s">
        <v>327</v>
      </c>
      <c r="K51" s="228" t="s">
        <v>131</v>
      </c>
      <c r="L51" s="228" t="s">
        <v>131</v>
      </c>
      <c r="M51" s="228">
        <v>2</v>
      </c>
      <c r="N51" s="228" t="s">
        <v>326</v>
      </c>
      <c r="O51" s="228">
        <v>0</v>
      </c>
      <c r="P51" s="228">
        <v>0</v>
      </c>
    </row>
    <row r="52" spans="1:16" hidden="1">
      <c r="A52" s="228" t="s">
        <v>493</v>
      </c>
      <c r="B52" s="228" t="s">
        <v>333</v>
      </c>
      <c r="C52" s="228" t="s">
        <v>332</v>
      </c>
      <c r="D52" s="228" t="s">
        <v>331</v>
      </c>
      <c r="E52" s="228" t="s">
        <v>330</v>
      </c>
      <c r="H52" s="228" t="s">
        <v>329</v>
      </c>
      <c r="I52" s="228" t="s">
        <v>328</v>
      </c>
      <c r="J52" s="228" t="s">
        <v>327</v>
      </c>
      <c r="K52" s="228" t="s">
        <v>495</v>
      </c>
      <c r="L52" s="228" t="s">
        <v>495</v>
      </c>
      <c r="M52" s="228">
        <v>0</v>
      </c>
      <c r="N52" s="228" t="s">
        <v>326</v>
      </c>
      <c r="O52" s="228">
        <v>0</v>
      </c>
      <c r="P52" s="228">
        <v>0</v>
      </c>
    </row>
    <row r="53" spans="1:16" hidden="1">
      <c r="A53" s="228" t="s">
        <v>493</v>
      </c>
      <c r="B53" s="228" t="s">
        <v>333</v>
      </c>
      <c r="C53" s="228" t="s">
        <v>332</v>
      </c>
      <c r="D53" s="228" t="s">
        <v>331</v>
      </c>
      <c r="E53" s="228" t="s">
        <v>330</v>
      </c>
      <c r="H53" s="228" t="s">
        <v>329</v>
      </c>
      <c r="I53" s="228" t="s">
        <v>328</v>
      </c>
      <c r="J53" s="228" t="s">
        <v>327</v>
      </c>
      <c r="K53" s="228" t="s">
        <v>133</v>
      </c>
      <c r="L53" s="228" t="s">
        <v>133</v>
      </c>
      <c r="M53" s="228">
        <v>7</v>
      </c>
      <c r="N53" s="228" t="s">
        <v>326</v>
      </c>
      <c r="O53" s="228">
        <v>0</v>
      </c>
      <c r="P53" s="228">
        <v>0</v>
      </c>
    </row>
    <row r="54" spans="1:16" hidden="1">
      <c r="A54" s="228" t="s">
        <v>493</v>
      </c>
      <c r="B54" s="228" t="s">
        <v>333</v>
      </c>
      <c r="C54" s="228" t="s">
        <v>332</v>
      </c>
      <c r="D54" s="228" t="s">
        <v>331</v>
      </c>
      <c r="E54" s="228" t="s">
        <v>330</v>
      </c>
      <c r="H54" s="228" t="s">
        <v>329</v>
      </c>
      <c r="I54" s="228" t="s">
        <v>328</v>
      </c>
      <c r="J54" s="228" t="s">
        <v>327</v>
      </c>
      <c r="K54" s="228" t="s">
        <v>135</v>
      </c>
      <c r="L54" s="228" t="s">
        <v>135</v>
      </c>
      <c r="M54" s="228">
        <v>5</v>
      </c>
      <c r="N54" s="228" t="s">
        <v>326</v>
      </c>
      <c r="O54" s="228">
        <v>0</v>
      </c>
      <c r="P54" s="228">
        <v>0</v>
      </c>
    </row>
    <row r="55" spans="1:16" hidden="1">
      <c r="A55" s="228" t="s">
        <v>493</v>
      </c>
      <c r="B55" s="228" t="s">
        <v>333</v>
      </c>
      <c r="C55" s="228" t="s">
        <v>332</v>
      </c>
      <c r="D55" s="228" t="s">
        <v>331</v>
      </c>
      <c r="E55" s="228" t="s">
        <v>330</v>
      </c>
      <c r="H55" s="228" t="s">
        <v>329</v>
      </c>
      <c r="I55" s="228" t="s">
        <v>328</v>
      </c>
      <c r="J55" s="228" t="s">
        <v>327</v>
      </c>
      <c r="K55" s="228" t="s">
        <v>137</v>
      </c>
      <c r="L55" s="228" t="s">
        <v>137</v>
      </c>
      <c r="M55" s="228">
        <v>5</v>
      </c>
      <c r="N55" s="228" t="s">
        <v>326</v>
      </c>
      <c r="O55" s="228">
        <v>0</v>
      </c>
      <c r="P55" s="228">
        <v>0</v>
      </c>
    </row>
    <row r="56" spans="1:16" hidden="1">
      <c r="A56" s="228" t="s">
        <v>493</v>
      </c>
      <c r="B56" s="228" t="s">
        <v>333</v>
      </c>
      <c r="C56" s="228" t="s">
        <v>332</v>
      </c>
      <c r="D56" s="228" t="s">
        <v>331</v>
      </c>
      <c r="E56" s="228" t="s">
        <v>330</v>
      </c>
      <c r="H56" s="228" t="s">
        <v>329</v>
      </c>
      <c r="I56" s="228" t="s">
        <v>328</v>
      </c>
      <c r="J56" s="228" t="s">
        <v>327</v>
      </c>
      <c r="K56" s="228" t="s">
        <v>139</v>
      </c>
      <c r="L56" s="228" t="s">
        <v>139</v>
      </c>
      <c r="M56" s="228">
        <v>6</v>
      </c>
      <c r="N56" s="228" t="s">
        <v>326</v>
      </c>
      <c r="O56" s="228">
        <v>0</v>
      </c>
      <c r="P56" s="228">
        <v>0</v>
      </c>
    </row>
    <row r="57" spans="1:16" hidden="1">
      <c r="A57" s="228" t="s">
        <v>493</v>
      </c>
      <c r="B57" s="228" t="s">
        <v>333</v>
      </c>
      <c r="C57" s="228" t="s">
        <v>332</v>
      </c>
      <c r="D57" s="228" t="s">
        <v>331</v>
      </c>
      <c r="E57" s="228" t="s">
        <v>330</v>
      </c>
      <c r="H57" s="228" t="s">
        <v>329</v>
      </c>
      <c r="I57" s="228" t="s">
        <v>328</v>
      </c>
      <c r="J57" s="228" t="s">
        <v>327</v>
      </c>
      <c r="K57" s="228" t="s">
        <v>141</v>
      </c>
      <c r="L57" s="228" t="s">
        <v>141</v>
      </c>
      <c r="M57" s="228">
        <v>20</v>
      </c>
      <c r="N57" s="228" t="s">
        <v>326</v>
      </c>
      <c r="O57" s="228">
        <v>0</v>
      </c>
      <c r="P57" s="228">
        <v>0</v>
      </c>
    </row>
    <row r="58" spans="1:16" hidden="1">
      <c r="A58" s="228" t="s">
        <v>493</v>
      </c>
      <c r="B58" s="228" t="s">
        <v>333</v>
      </c>
      <c r="C58" s="228" t="s">
        <v>332</v>
      </c>
      <c r="D58" s="228" t="s">
        <v>331</v>
      </c>
      <c r="E58" s="228" t="s">
        <v>330</v>
      </c>
      <c r="H58" s="228" t="s">
        <v>329</v>
      </c>
      <c r="I58" s="228" t="s">
        <v>328</v>
      </c>
      <c r="J58" s="228" t="s">
        <v>327</v>
      </c>
      <c r="K58" s="228" t="s">
        <v>143</v>
      </c>
      <c r="L58" s="228" t="s">
        <v>143</v>
      </c>
      <c r="M58" s="228">
        <v>10</v>
      </c>
      <c r="N58" s="228" t="s">
        <v>326</v>
      </c>
      <c r="O58" s="228">
        <v>0</v>
      </c>
      <c r="P58" s="228">
        <v>0</v>
      </c>
    </row>
    <row r="59" spans="1:16" hidden="1">
      <c r="A59" s="228" t="s">
        <v>493</v>
      </c>
      <c r="B59" s="228" t="s">
        <v>333</v>
      </c>
      <c r="C59" s="228" t="s">
        <v>332</v>
      </c>
      <c r="D59" s="228" t="s">
        <v>331</v>
      </c>
      <c r="E59" s="228" t="s">
        <v>330</v>
      </c>
      <c r="H59" s="228" t="s">
        <v>329</v>
      </c>
      <c r="I59" s="228" t="s">
        <v>328</v>
      </c>
      <c r="J59" s="228" t="s">
        <v>327</v>
      </c>
      <c r="K59" s="228" t="s">
        <v>144</v>
      </c>
      <c r="L59" s="228" t="s">
        <v>144</v>
      </c>
      <c r="M59" s="228">
        <v>12</v>
      </c>
      <c r="N59" s="228" t="s">
        <v>326</v>
      </c>
      <c r="O59" s="228">
        <v>0</v>
      </c>
      <c r="P59" s="228">
        <v>0</v>
      </c>
    </row>
    <row r="60" spans="1:16" hidden="1">
      <c r="A60" s="228" t="s">
        <v>493</v>
      </c>
      <c r="B60" s="228" t="s">
        <v>333</v>
      </c>
      <c r="C60" s="228" t="s">
        <v>332</v>
      </c>
      <c r="D60" s="228" t="s">
        <v>331</v>
      </c>
      <c r="E60" s="228" t="s">
        <v>330</v>
      </c>
      <c r="H60" s="228" t="s">
        <v>329</v>
      </c>
      <c r="I60" s="228" t="s">
        <v>328</v>
      </c>
      <c r="J60" s="228" t="s">
        <v>327</v>
      </c>
      <c r="K60" s="228" t="s">
        <v>146</v>
      </c>
      <c r="L60" s="228" t="s">
        <v>146</v>
      </c>
      <c r="M60" s="228">
        <v>51</v>
      </c>
      <c r="N60" s="228" t="s">
        <v>326</v>
      </c>
      <c r="O60" s="228">
        <v>0</v>
      </c>
      <c r="P60" s="228">
        <v>0</v>
      </c>
    </row>
    <row r="61" spans="1:16" hidden="1">
      <c r="A61" s="228" t="s">
        <v>493</v>
      </c>
      <c r="B61" s="228" t="s">
        <v>333</v>
      </c>
      <c r="C61" s="228" t="s">
        <v>332</v>
      </c>
      <c r="D61" s="228" t="s">
        <v>331</v>
      </c>
      <c r="E61" s="228" t="s">
        <v>330</v>
      </c>
      <c r="H61" s="228" t="s">
        <v>329</v>
      </c>
      <c r="I61" s="228" t="s">
        <v>328</v>
      </c>
      <c r="J61" s="228" t="s">
        <v>327</v>
      </c>
      <c r="K61" s="228" t="s">
        <v>148</v>
      </c>
      <c r="L61" s="228" t="s">
        <v>148</v>
      </c>
      <c r="M61" s="228">
        <v>57</v>
      </c>
      <c r="N61" s="228" t="s">
        <v>326</v>
      </c>
      <c r="O61" s="228">
        <v>0</v>
      </c>
      <c r="P61" s="228">
        <v>0</v>
      </c>
    </row>
    <row r="62" spans="1:16" hidden="1">
      <c r="A62" s="228" t="s">
        <v>493</v>
      </c>
      <c r="B62" s="228" t="s">
        <v>333</v>
      </c>
      <c r="C62" s="228" t="s">
        <v>332</v>
      </c>
      <c r="D62" s="228" t="s">
        <v>331</v>
      </c>
      <c r="E62" s="228" t="s">
        <v>330</v>
      </c>
      <c r="H62" s="228" t="s">
        <v>329</v>
      </c>
      <c r="I62" s="228" t="s">
        <v>328</v>
      </c>
      <c r="J62" s="228" t="s">
        <v>327</v>
      </c>
      <c r="K62" s="228" t="s">
        <v>150</v>
      </c>
      <c r="L62" s="228" t="s">
        <v>150</v>
      </c>
      <c r="M62" s="228">
        <v>60</v>
      </c>
      <c r="N62" s="228" t="s">
        <v>326</v>
      </c>
      <c r="O62" s="228">
        <v>0</v>
      </c>
      <c r="P62" s="228">
        <v>0</v>
      </c>
    </row>
    <row r="63" spans="1:16" hidden="1">
      <c r="A63" s="228" t="s">
        <v>493</v>
      </c>
      <c r="B63" s="228" t="s">
        <v>333</v>
      </c>
      <c r="C63" s="228" t="s">
        <v>332</v>
      </c>
      <c r="D63" s="228" t="s">
        <v>331</v>
      </c>
      <c r="E63" s="228" t="s">
        <v>330</v>
      </c>
      <c r="H63" s="228" t="s">
        <v>329</v>
      </c>
      <c r="I63" s="228" t="s">
        <v>328</v>
      </c>
      <c r="J63" s="228" t="s">
        <v>327</v>
      </c>
      <c r="K63" s="228" t="s">
        <v>152</v>
      </c>
      <c r="L63" s="228" t="s">
        <v>152</v>
      </c>
      <c r="M63" s="228">
        <v>24</v>
      </c>
      <c r="N63" s="228" t="s">
        <v>326</v>
      </c>
      <c r="O63" s="228">
        <v>0</v>
      </c>
      <c r="P63" s="228">
        <v>0</v>
      </c>
    </row>
    <row r="64" spans="1:16" hidden="1">
      <c r="A64" s="228" t="s">
        <v>493</v>
      </c>
      <c r="B64" s="228" t="s">
        <v>333</v>
      </c>
      <c r="C64" s="228" t="s">
        <v>332</v>
      </c>
      <c r="D64" s="228" t="s">
        <v>331</v>
      </c>
      <c r="E64" s="228" t="s">
        <v>330</v>
      </c>
      <c r="H64" s="228" t="s">
        <v>329</v>
      </c>
      <c r="I64" s="228" t="s">
        <v>328</v>
      </c>
      <c r="J64" s="228" t="s">
        <v>327</v>
      </c>
      <c r="K64" s="228" t="s">
        <v>154</v>
      </c>
      <c r="L64" s="228" t="s">
        <v>154</v>
      </c>
      <c r="M64" s="228">
        <v>14</v>
      </c>
      <c r="N64" s="228" t="s">
        <v>326</v>
      </c>
      <c r="O64" s="228">
        <v>0</v>
      </c>
      <c r="P64" s="228">
        <v>0</v>
      </c>
    </row>
    <row r="65" spans="1:16" hidden="1">
      <c r="A65" s="228" t="s">
        <v>493</v>
      </c>
      <c r="B65" s="228" t="s">
        <v>333</v>
      </c>
      <c r="C65" s="228" t="s">
        <v>332</v>
      </c>
      <c r="D65" s="228" t="s">
        <v>331</v>
      </c>
      <c r="E65" s="228" t="s">
        <v>330</v>
      </c>
      <c r="H65" s="228" t="s">
        <v>329</v>
      </c>
      <c r="I65" s="228" t="s">
        <v>328</v>
      </c>
      <c r="J65" s="228" t="s">
        <v>327</v>
      </c>
      <c r="K65" s="228" t="s">
        <v>155</v>
      </c>
      <c r="L65" s="228" t="s">
        <v>155</v>
      </c>
      <c r="M65" s="228">
        <v>12</v>
      </c>
      <c r="N65" s="228" t="s">
        <v>326</v>
      </c>
      <c r="O65" s="228">
        <v>0</v>
      </c>
      <c r="P65" s="228">
        <v>0</v>
      </c>
    </row>
    <row r="66" spans="1:16" hidden="1">
      <c r="A66" s="228" t="s">
        <v>493</v>
      </c>
      <c r="B66" s="228" t="s">
        <v>333</v>
      </c>
      <c r="C66" s="228" t="s">
        <v>332</v>
      </c>
      <c r="D66" s="228" t="s">
        <v>331</v>
      </c>
      <c r="E66" s="228" t="s">
        <v>330</v>
      </c>
      <c r="H66" s="228" t="s">
        <v>329</v>
      </c>
      <c r="I66" s="228" t="s">
        <v>328</v>
      </c>
      <c r="J66" s="228" t="s">
        <v>327</v>
      </c>
      <c r="K66" s="228" t="s">
        <v>156</v>
      </c>
      <c r="L66" s="228" t="s">
        <v>156</v>
      </c>
      <c r="M66" s="228">
        <v>75</v>
      </c>
      <c r="N66" s="228" t="s">
        <v>326</v>
      </c>
      <c r="O66" s="228">
        <v>0</v>
      </c>
      <c r="P66" s="228">
        <v>0</v>
      </c>
    </row>
    <row r="67" spans="1:16" hidden="1">
      <c r="A67" s="228" t="s">
        <v>493</v>
      </c>
      <c r="B67" s="228" t="s">
        <v>333</v>
      </c>
      <c r="C67" s="228" t="s">
        <v>332</v>
      </c>
      <c r="D67" s="228" t="s">
        <v>331</v>
      </c>
      <c r="E67" s="228" t="s">
        <v>330</v>
      </c>
      <c r="H67" s="228" t="s">
        <v>329</v>
      </c>
      <c r="I67" s="228" t="s">
        <v>328</v>
      </c>
      <c r="J67" s="228" t="s">
        <v>327</v>
      </c>
      <c r="K67" s="228" t="s">
        <v>157</v>
      </c>
      <c r="L67" s="228" t="s">
        <v>157</v>
      </c>
      <c r="M67" s="228">
        <v>17</v>
      </c>
      <c r="N67" s="228" t="s">
        <v>326</v>
      </c>
      <c r="O67" s="228">
        <v>0</v>
      </c>
      <c r="P67" s="228">
        <v>0</v>
      </c>
    </row>
    <row r="68" spans="1:16" hidden="1">
      <c r="A68" s="228" t="s">
        <v>493</v>
      </c>
      <c r="B68" s="228" t="s">
        <v>333</v>
      </c>
      <c r="C68" s="228" t="s">
        <v>332</v>
      </c>
      <c r="D68" s="228" t="s">
        <v>331</v>
      </c>
      <c r="E68" s="228" t="s">
        <v>330</v>
      </c>
      <c r="H68" s="228" t="s">
        <v>329</v>
      </c>
      <c r="I68" s="228" t="s">
        <v>328</v>
      </c>
      <c r="J68" s="228" t="s">
        <v>327</v>
      </c>
      <c r="K68" s="228" t="s">
        <v>158</v>
      </c>
      <c r="L68" s="228" t="s">
        <v>158</v>
      </c>
      <c r="M68" s="228">
        <v>5</v>
      </c>
      <c r="N68" s="228" t="s">
        <v>326</v>
      </c>
      <c r="O68" s="228">
        <v>0</v>
      </c>
      <c r="P68" s="228">
        <v>0</v>
      </c>
    </row>
    <row r="69" spans="1:16" hidden="1">
      <c r="A69" s="228" t="s">
        <v>493</v>
      </c>
      <c r="B69" s="228" t="s">
        <v>333</v>
      </c>
      <c r="C69" s="228" t="s">
        <v>332</v>
      </c>
      <c r="D69" s="228" t="s">
        <v>331</v>
      </c>
      <c r="E69" s="228" t="s">
        <v>330</v>
      </c>
      <c r="H69" s="228" t="s">
        <v>329</v>
      </c>
      <c r="I69" s="228" t="s">
        <v>328</v>
      </c>
      <c r="J69" s="228" t="s">
        <v>327</v>
      </c>
      <c r="K69" s="228" t="s">
        <v>159</v>
      </c>
      <c r="L69" s="228" t="s">
        <v>159</v>
      </c>
      <c r="M69" s="228">
        <v>40</v>
      </c>
      <c r="N69" s="228" t="s">
        <v>326</v>
      </c>
      <c r="O69" s="228">
        <v>0</v>
      </c>
      <c r="P69" s="228">
        <v>0</v>
      </c>
    </row>
    <row r="70" spans="1:16" hidden="1">
      <c r="A70" s="228" t="s">
        <v>493</v>
      </c>
      <c r="B70" s="228" t="s">
        <v>333</v>
      </c>
      <c r="C70" s="228" t="s">
        <v>332</v>
      </c>
      <c r="D70" s="228" t="s">
        <v>331</v>
      </c>
      <c r="E70" s="228" t="s">
        <v>330</v>
      </c>
      <c r="H70" s="228" t="s">
        <v>329</v>
      </c>
      <c r="I70" s="228" t="s">
        <v>328</v>
      </c>
      <c r="J70" s="228" t="s">
        <v>327</v>
      </c>
      <c r="K70" s="228" t="s">
        <v>160</v>
      </c>
      <c r="L70" s="228" t="s">
        <v>160</v>
      </c>
      <c r="M70" s="228">
        <v>3</v>
      </c>
      <c r="N70" s="228" t="s">
        <v>326</v>
      </c>
      <c r="O70" s="228">
        <v>0</v>
      </c>
      <c r="P70" s="228">
        <v>0</v>
      </c>
    </row>
    <row r="71" spans="1:16" hidden="1">
      <c r="A71" s="228" t="s">
        <v>493</v>
      </c>
      <c r="B71" s="228" t="s">
        <v>333</v>
      </c>
      <c r="C71" s="228" t="s">
        <v>332</v>
      </c>
      <c r="D71" s="228" t="s">
        <v>331</v>
      </c>
      <c r="E71" s="228" t="s">
        <v>330</v>
      </c>
      <c r="H71" s="228" t="s">
        <v>329</v>
      </c>
      <c r="I71" s="228" t="s">
        <v>328</v>
      </c>
      <c r="J71" s="228" t="s">
        <v>327</v>
      </c>
      <c r="K71" s="228" t="s">
        <v>161</v>
      </c>
      <c r="L71" s="228" t="s">
        <v>161</v>
      </c>
      <c r="M71" s="228">
        <v>22</v>
      </c>
      <c r="N71" s="228" t="s">
        <v>326</v>
      </c>
      <c r="O71" s="228">
        <v>0</v>
      </c>
      <c r="P71" s="228">
        <v>0</v>
      </c>
    </row>
    <row r="72" spans="1:16" hidden="1">
      <c r="A72" s="228" t="s">
        <v>493</v>
      </c>
      <c r="B72" s="228" t="s">
        <v>333</v>
      </c>
      <c r="C72" s="228" t="s">
        <v>332</v>
      </c>
      <c r="D72" s="228" t="s">
        <v>331</v>
      </c>
      <c r="E72" s="228" t="s">
        <v>330</v>
      </c>
      <c r="H72" s="228" t="s">
        <v>329</v>
      </c>
      <c r="I72" s="228" t="s">
        <v>328</v>
      </c>
      <c r="J72" s="228" t="s">
        <v>327</v>
      </c>
      <c r="K72" s="228" t="s">
        <v>162</v>
      </c>
      <c r="L72" s="228" t="s">
        <v>162</v>
      </c>
      <c r="M72" s="228">
        <v>45</v>
      </c>
      <c r="N72" s="228" t="s">
        <v>326</v>
      </c>
      <c r="O72" s="228">
        <v>0</v>
      </c>
      <c r="P72" s="228">
        <v>0</v>
      </c>
    </row>
    <row r="73" spans="1:16" hidden="1">
      <c r="A73" s="228" t="s">
        <v>493</v>
      </c>
      <c r="B73" s="228" t="s">
        <v>333</v>
      </c>
      <c r="C73" s="228" t="s">
        <v>332</v>
      </c>
      <c r="D73" s="228" t="s">
        <v>331</v>
      </c>
      <c r="E73" s="228" t="s">
        <v>330</v>
      </c>
      <c r="H73" s="228" t="s">
        <v>329</v>
      </c>
      <c r="I73" s="228" t="s">
        <v>328</v>
      </c>
      <c r="J73" s="228" t="s">
        <v>327</v>
      </c>
      <c r="K73" s="228" t="s">
        <v>164</v>
      </c>
      <c r="L73" s="228" t="s">
        <v>164</v>
      </c>
      <c r="M73" s="228">
        <v>43</v>
      </c>
      <c r="N73" s="228" t="s">
        <v>326</v>
      </c>
      <c r="O73" s="228">
        <v>0</v>
      </c>
      <c r="P73" s="228">
        <v>0</v>
      </c>
    </row>
    <row r="74" spans="1:16" hidden="1">
      <c r="A74" s="228" t="s">
        <v>493</v>
      </c>
      <c r="B74" s="228" t="s">
        <v>333</v>
      </c>
      <c r="C74" s="228" t="s">
        <v>332</v>
      </c>
      <c r="D74" s="228" t="s">
        <v>331</v>
      </c>
      <c r="E74" s="228" t="s">
        <v>330</v>
      </c>
      <c r="H74" s="228" t="s">
        <v>329</v>
      </c>
      <c r="I74" s="228" t="s">
        <v>328</v>
      </c>
      <c r="J74" s="228" t="s">
        <v>327</v>
      </c>
      <c r="K74" s="228" t="s">
        <v>165</v>
      </c>
      <c r="L74" s="228" t="s">
        <v>165</v>
      </c>
      <c r="M74" s="228">
        <v>264</v>
      </c>
      <c r="N74" s="228" t="s">
        <v>326</v>
      </c>
      <c r="O74" s="228">
        <v>0</v>
      </c>
      <c r="P74" s="228">
        <v>0</v>
      </c>
    </row>
    <row r="75" spans="1:16" hidden="1">
      <c r="A75" s="228" t="s">
        <v>493</v>
      </c>
      <c r="B75" s="228" t="s">
        <v>333</v>
      </c>
      <c r="C75" s="228" t="s">
        <v>332</v>
      </c>
      <c r="D75" s="228" t="s">
        <v>331</v>
      </c>
      <c r="E75" s="228" t="s">
        <v>330</v>
      </c>
      <c r="H75" s="228" t="s">
        <v>329</v>
      </c>
      <c r="I75" s="228" t="s">
        <v>328</v>
      </c>
      <c r="J75" s="228" t="s">
        <v>327</v>
      </c>
      <c r="K75" s="228" t="s">
        <v>166</v>
      </c>
      <c r="L75" s="228" t="s">
        <v>166</v>
      </c>
      <c r="M75" s="228">
        <v>11</v>
      </c>
      <c r="N75" s="228" t="s">
        <v>326</v>
      </c>
      <c r="O75" s="228">
        <v>0</v>
      </c>
      <c r="P75" s="228">
        <v>0</v>
      </c>
    </row>
    <row r="76" spans="1:16" hidden="1">
      <c r="A76" s="228" t="s">
        <v>493</v>
      </c>
      <c r="B76" s="228" t="s">
        <v>333</v>
      </c>
      <c r="C76" s="228" t="s">
        <v>332</v>
      </c>
      <c r="D76" s="228" t="s">
        <v>331</v>
      </c>
      <c r="E76" s="228" t="s">
        <v>330</v>
      </c>
      <c r="H76" s="228" t="s">
        <v>329</v>
      </c>
      <c r="I76" s="228" t="s">
        <v>328</v>
      </c>
      <c r="J76" s="228" t="s">
        <v>327</v>
      </c>
      <c r="K76" s="228" t="s">
        <v>167</v>
      </c>
      <c r="L76" s="228" t="s">
        <v>167</v>
      </c>
      <c r="M76" s="228">
        <v>122</v>
      </c>
      <c r="N76" s="228" t="s">
        <v>326</v>
      </c>
      <c r="O76" s="228">
        <v>0</v>
      </c>
      <c r="P76" s="228">
        <v>0</v>
      </c>
    </row>
    <row r="77" spans="1:16" hidden="1">
      <c r="A77" s="228" t="s">
        <v>493</v>
      </c>
      <c r="B77" s="228" t="s">
        <v>333</v>
      </c>
      <c r="C77" s="228" t="s">
        <v>332</v>
      </c>
      <c r="D77" s="228" t="s">
        <v>331</v>
      </c>
      <c r="E77" s="228" t="s">
        <v>330</v>
      </c>
      <c r="H77" s="228" t="s">
        <v>329</v>
      </c>
      <c r="I77" s="228" t="s">
        <v>328</v>
      </c>
      <c r="J77" s="228" t="s">
        <v>327</v>
      </c>
      <c r="K77" s="228" t="s">
        <v>169</v>
      </c>
      <c r="L77" s="228" t="s">
        <v>169</v>
      </c>
      <c r="M77" s="228">
        <v>96</v>
      </c>
      <c r="N77" s="228" t="s">
        <v>326</v>
      </c>
      <c r="O77" s="228">
        <v>0</v>
      </c>
      <c r="P77" s="228">
        <v>0</v>
      </c>
    </row>
    <row r="78" spans="1:16" hidden="1">
      <c r="A78" s="228" t="s">
        <v>493</v>
      </c>
      <c r="B78" s="228" t="s">
        <v>333</v>
      </c>
      <c r="C78" s="228" t="s">
        <v>332</v>
      </c>
      <c r="D78" s="228" t="s">
        <v>331</v>
      </c>
      <c r="E78" s="228" t="s">
        <v>330</v>
      </c>
      <c r="H78" s="228" t="s">
        <v>329</v>
      </c>
      <c r="I78" s="228" t="s">
        <v>328</v>
      </c>
      <c r="J78" s="228" t="s">
        <v>327</v>
      </c>
      <c r="K78" s="228" t="s">
        <v>170</v>
      </c>
      <c r="L78" s="228" t="s">
        <v>170</v>
      </c>
      <c r="M78" s="228">
        <v>13</v>
      </c>
      <c r="N78" s="228" t="s">
        <v>326</v>
      </c>
      <c r="O78" s="228">
        <v>0</v>
      </c>
      <c r="P78" s="228">
        <v>0</v>
      </c>
    </row>
    <row r="79" spans="1:16" hidden="1">
      <c r="A79" s="228" t="s">
        <v>493</v>
      </c>
      <c r="B79" s="228" t="s">
        <v>333</v>
      </c>
      <c r="C79" s="228" t="s">
        <v>332</v>
      </c>
      <c r="D79" s="228" t="s">
        <v>331</v>
      </c>
      <c r="E79" s="228" t="s">
        <v>330</v>
      </c>
      <c r="H79" s="228" t="s">
        <v>329</v>
      </c>
      <c r="I79" s="228" t="s">
        <v>328</v>
      </c>
      <c r="J79" s="228" t="s">
        <v>327</v>
      </c>
      <c r="K79" s="228" t="s">
        <v>171</v>
      </c>
      <c r="L79" s="228" t="s">
        <v>171</v>
      </c>
      <c r="M79" s="228">
        <v>89</v>
      </c>
      <c r="N79" s="228" t="s">
        <v>326</v>
      </c>
      <c r="O79" s="228">
        <v>0</v>
      </c>
      <c r="P79" s="228">
        <v>0</v>
      </c>
    </row>
    <row r="80" spans="1:16" hidden="1">
      <c r="A80" s="228" t="s">
        <v>493</v>
      </c>
      <c r="B80" s="228" t="s">
        <v>333</v>
      </c>
      <c r="C80" s="228" t="s">
        <v>332</v>
      </c>
      <c r="D80" s="228" t="s">
        <v>331</v>
      </c>
      <c r="E80" s="228" t="s">
        <v>330</v>
      </c>
      <c r="H80" s="228" t="s">
        <v>329</v>
      </c>
      <c r="I80" s="228" t="s">
        <v>328</v>
      </c>
      <c r="J80" s="228" t="s">
        <v>327</v>
      </c>
      <c r="K80" s="228" t="s">
        <v>173</v>
      </c>
      <c r="L80" s="228" t="s">
        <v>173</v>
      </c>
      <c r="M80" s="228">
        <v>82</v>
      </c>
      <c r="N80" s="228" t="s">
        <v>326</v>
      </c>
      <c r="O80" s="228">
        <v>0</v>
      </c>
      <c r="P80" s="228">
        <v>0</v>
      </c>
    </row>
    <row r="81" spans="1:16" hidden="1">
      <c r="A81" s="228" t="s">
        <v>493</v>
      </c>
      <c r="B81" s="228" t="s">
        <v>333</v>
      </c>
      <c r="C81" s="228" t="s">
        <v>332</v>
      </c>
      <c r="D81" s="228" t="s">
        <v>331</v>
      </c>
      <c r="E81" s="228" t="s">
        <v>330</v>
      </c>
      <c r="H81" s="228" t="s">
        <v>329</v>
      </c>
      <c r="I81" s="228" t="s">
        <v>328</v>
      </c>
      <c r="J81" s="228" t="s">
        <v>327</v>
      </c>
      <c r="K81" s="228" t="s">
        <v>174</v>
      </c>
      <c r="L81" s="228" t="s">
        <v>174</v>
      </c>
      <c r="M81" s="228">
        <v>45</v>
      </c>
      <c r="N81" s="228" t="s">
        <v>326</v>
      </c>
      <c r="O81" s="228">
        <v>0</v>
      </c>
      <c r="P81" s="228">
        <v>0</v>
      </c>
    </row>
    <row r="82" spans="1:16" hidden="1">
      <c r="A82" s="228" t="s">
        <v>493</v>
      </c>
      <c r="B82" s="228" t="s">
        <v>333</v>
      </c>
      <c r="C82" s="228" t="s">
        <v>332</v>
      </c>
      <c r="D82" s="228" t="s">
        <v>331</v>
      </c>
      <c r="E82" s="228" t="s">
        <v>330</v>
      </c>
      <c r="H82" s="228" t="s">
        <v>329</v>
      </c>
      <c r="I82" s="228" t="s">
        <v>328</v>
      </c>
      <c r="J82" s="228" t="s">
        <v>327</v>
      </c>
      <c r="K82" s="228" t="s">
        <v>176</v>
      </c>
      <c r="L82" s="228" t="s">
        <v>176</v>
      </c>
      <c r="M82" s="228">
        <v>148</v>
      </c>
      <c r="N82" s="228" t="s">
        <v>326</v>
      </c>
      <c r="O82" s="228">
        <v>0</v>
      </c>
      <c r="P82" s="228">
        <v>0</v>
      </c>
    </row>
    <row r="83" spans="1:16" hidden="1">
      <c r="A83" s="228" t="s">
        <v>493</v>
      </c>
      <c r="B83" s="228" t="s">
        <v>333</v>
      </c>
      <c r="C83" s="228" t="s">
        <v>332</v>
      </c>
      <c r="D83" s="228" t="s">
        <v>331</v>
      </c>
      <c r="E83" s="228" t="s">
        <v>330</v>
      </c>
      <c r="H83" s="228" t="s">
        <v>329</v>
      </c>
      <c r="I83" s="228" t="s">
        <v>328</v>
      </c>
      <c r="J83" s="228" t="s">
        <v>327</v>
      </c>
      <c r="K83" s="228" t="s">
        <v>178</v>
      </c>
      <c r="L83" s="228" t="s">
        <v>178</v>
      </c>
      <c r="M83" s="228">
        <v>162</v>
      </c>
      <c r="N83" s="228" t="s">
        <v>326</v>
      </c>
      <c r="O83" s="228">
        <v>0</v>
      </c>
      <c r="P83" s="228">
        <v>0</v>
      </c>
    </row>
    <row r="84" spans="1:16" hidden="1">
      <c r="A84" s="228" t="s">
        <v>493</v>
      </c>
      <c r="B84" s="228" t="s">
        <v>333</v>
      </c>
      <c r="C84" s="228" t="s">
        <v>332</v>
      </c>
      <c r="D84" s="228" t="s">
        <v>331</v>
      </c>
      <c r="E84" s="228" t="s">
        <v>330</v>
      </c>
      <c r="H84" s="228" t="s">
        <v>329</v>
      </c>
      <c r="I84" s="228" t="s">
        <v>328</v>
      </c>
      <c r="J84" s="228" t="s">
        <v>327</v>
      </c>
      <c r="K84" s="228" t="s">
        <v>179</v>
      </c>
      <c r="L84" s="228" t="s">
        <v>179</v>
      </c>
      <c r="M84" s="228">
        <v>635</v>
      </c>
      <c r="N84" s="228" t="s">
        <v>326</v>
      </c>
      <c r="O84" s="228">
        <v>0</v>
      </c>
      <c r="P84" s="228">
        <v>0</v>
      </c>
    </row>
    <row r="85" spans="1:16" hidden="1">
      <c r="A85" s="228" t="s">
        <v>493</v>
      </c>
      <c r="B85" s="228" t="s">
        <v>333</v>
      </c>
      <c r="C85" s="228" t="s">
        <v>332</v>
      </c>
      <c r="D85" s="228" t="s">
        <v>331</v>
      </c>
      <c r="E85" s="228" t="s">
        <v>330</v>
      </c>
      <c r="H85" s="228" t="s">
        <v>329</v>
      </c>
      <c r="I85" s="228" t="s">
        <v>328</v>
      </c>
      <c r="J85" s="228" t="s">
        <v>327</v>
      </c>
      <c r="K85" s="228" t="s">
        <v>180</v>
      </c>
      <c r="L85" s="228" t="s">
        <v>180</v>
      </c>
      <c r="M85" s="228">
        <v>11</v>
      </c>
      <c r="N85" s="228" t="s">
        <v>326</v>
      </c>
      <c r="O85" s="228">
        <v>0</v>
      </c>
      <c r="P85" s="228">
        <v>0</v>
      </c>
    </row>
    <row r="86" spans="1:16" hidden="1">
      <c r="A86" s="228" t="s">
        <v>493</v>
      </c>
      <c r="B86" s="228" t="s">
        <v>333</v>
      </c>
      <c r="C86" s="228" t="s">
        <v>332</v>
      </c>
      <c r="D86" s="228" t="s">
        <v>331</v>
      </c>
      <c r="E86" s="228" t="s">
        <v>330</v>
      </c>
      <c r="H86" s="228" t="s">
        <v>329</v>
      </c>
      <c r="I86" s="228" t="s">
        <v>328</v>
      </c>
      <c r="J86" s="228" t="s">
        <v>327</v>
      </c>
      <c r="K86" s="228" t="s">
        <v>181</v>
      </c>
      <c r="L86" s="228" t="s">
        <v>181</v>
      </c>
      <c r="M86" s="228">
        <v>44</v>
      </c>
      <c r="N86" s="228" t="s">
        <v>326</v>
      </c>
      <c r="O86" s="228">
        <v>0</v>
      </c>
      <c r="P86" s="228">
        <v>0</v>
      </c>
    </row>
    <row r="87" spans="1:16" hidden="1">
      <c r="A87" s="228" t="s">
        <v>493</v>
      </c>
      <c r="B87" s="228" t="s">
        <v>333</v>
      </c>
      <c r="C87" s="228" t="s">
        <v>332</v>
      </c>
      <c r="D87" s="228" t="s">
        <v>331</v>
      </c>
      <c r="E87" s="228" t="s">
        <v>330</v>
      </c>
      <c r="H87" s="228" t="s">
        <v>329</v>
      </c>
      <c r="I87" s="228" t="s">
        <v>328</v>
      </c>
      <c r="J87" s="228" t="s">
        <v>327</v>
      </c>
      <c r="K87" s="228" t="s">
        <v>183</v>
      </c>
      <c r="L87" s="228" t="s">
        <v>183</v>
      </c>
      <c r="M87" s="228">
        <v>209</v>
      </c>
      <c r="N87" s="228" t="s">
        <v>326</v>
      </c>
      <c r="O87" s="228">
        <v>0</v>
      </c>
      <c r="P87" s="228">
        <v>0</v>
      </c>
    </row>
    <row r="88" spans="1:16" hidden="1">
      <c r="A88" s="228" t="s">
        <v>493</v>
      </c>
      <c r="B88" s="228" t="s">
        <v>333</v>
      </c>
      <c r="C88" s="228" t="s">
        <v>332</v>
      </c>
      <c r="D88" s="228" t="s">
        <v>331</v>
      </c>
      <c r="E88" s="228" t="s">
        <v>330</v>
      </c>
      <c r="H88" s="228" t="s">
        <v>329</v>
      </c>
      <c r="I88" s="228" t="s">
        <v>328</v>
      </c>
      <c r="J88" s="228" t="s">
        <v>327</v>
      </c>
      <c r="K88" s="228" t="s">
        <v>184</v>
      </c>
      <c r="L88" s="228" t="s">
        <v>184</v>
      </c>
      <c r="M88" s="228">
        <v>33</v>
      </c>
      <c r="N88" s="228" t="s">
        <v>326</v>
      </c>
      <c r="O88" s="228">
        <v>0</v>
      </c>
      <c r="P88" s="228">
        <v>0</v>
      </c>
    </row>
    <row r="89" spans="1:16" hidden="1">
      <c r="A89" s="228" t="s">
        <v>493</v>
      </c>
      <c r="B89" s="228" t="s">
        <v>333</v>
      </c>
      <c r="C89" s="228" t="s">
        <v>332</v>
      </c>
      <c r="D89" s="228" t="s">
        <v>331</v>
      </c>
      <c r="E89" s="228" t="s">
        <v>330</v>
      </c>
      <c r="H89" s="228" t="s">
        <v>329</v>
      </c>
      <c r="I89" s="228" t="s">
        <v>328</v>
      </c>
      <c r="J89" s="228" t="s">
        <v>327</v>
      </c>
      <c r="K89" s="228" t="s">
        <v>186</v>
      </c>
      <c r="L89" s="228" t="s">
        <v>186</v>
      </c>
      <c r="M89" s="228">
        <v>0</v>
      </c>
      <c r="N89" s="228" t="s">
        <v>326</v>
      </c>
      <c r="O89" s="228">
        <v>0</v>
      </c>
      <c r="P89" s="228">
        <v>0</v>
      </c>
    </row>
    <row r="90" spans="1:16" hidden="1">
      <c r="A90" s="228" t="s">
        <v>493</v>
      </c>
      <c r="B90" s="228" t="s">
        <v>333</v>
      </c>
      <c r="C90" s="228" t="s">
        <v>332</v>
      </c>
      <c r="D90" s="228" t="s">
        <v>331</v>
      </c>
      <c r="E90" s="228" t="s">
        <v>330</v>
      </c>
      <c r="H90" s="228" t="s">
        <v>329</v>
      </c>
      <c r="I90" s="228" t="s">
        <v>328</v>
      </c>
      <c r="J90" s="228" t="s">
        <v>327</v>
      </c>
      <c r="K90" s="228" t="s">
        <v>187</v>
      </c>
      <c r="L90" s="228" t="s">
        <v>187</v>
      </c>
      <c r="M90" s="228">
        <v>1</v>
      </c>
      <c r="N90" s="228" t="s">
        <v>326</v>
      </c>
      <c r="O90" s="228">
        <v>0</v>
      </c>
      <c r="P90" s="228">
        <v>0</v>
      </c>
    </row>
    <row r="91" spans="1:16" hidden="1">
      <c r="A91" s="228" t="s">
        <v>493</v>
      </c>
      <c r="B91" s="228" t="s">
        <v>333</v>
      </c>
      <c r="C91" s="228" t="s">
        <v>332</v>
      </c>
      <c r="D91" s="228" t="s">
        <v>331</v>
      </c>
      <c r="E91" s="228" t="s">
        <v>330</v>
      </c>
      <c r="H91" s="228" t="s">
        <v>329</v>
      </c>
      <c r="I91" s="228" t="s">
        <v>328</v>
      </c>
      <c r="J91" s="228" t="s">
        <v>327</v>
      </c>
      <c r="K91" s="228" t="s">
        <v>189</v>
      </c>
      <c r="L91" s="228" t="s">
        <v>189</v>
      </c>
      <c r="M91" s="228">
        <v>2</v>
      </c>
      <c r="N91" s="228" t="s">
        <v>326</v>
      </c>
      <c r="O91" s="228">
        <v>0</v>
      </c>
      <c r="P91" s="228">
        <v>0</v>
      </c>
    </row>
    <row r="92" spans="1:16" hidden="1">
      <c r="A92" s="228" t="s">
        <v>493</v>
      </c>
      <c r="B92" s="228" t="s">
        <v>333</v>
      </c>
      <c r="C92" s="228" t="s">
        <v>332</v>
      </c>
      <c r="D92" s="228" t="s">
        <v>331</v>
      </c>
      <c r="E92" s="228" t="s">
        <v>330</v>
      </c>
      <c r="H92" s="228" t="s">
        <v>329</v>
      </c>
      <c r="I92" s="228" t="s">
        <v>328</v>
      </c>
      <c r="J92" s="228" t="s">
        <v>327</v>
      </c>
      <c r="K92" s="228" t="s">
        <v>191</v>
      </c>
      <c r="L92" s="228" t="s">
        <v>191</v>
      </c>
      <c r="M92" s="228">
        <v>2</v>
      </c>
      <c r="N92" s="228" t="s">
        <v>326</v>
      </c>
      <c r="O92" s="228">
        <v>0</v>
      </c>
      <c r="P92" s="228">
        <v>0</v>
      </c>
    </row>
    <row r="93" spans="1:16" hidden="1">
      <c r="A93" s="228" t="s">
        <v>493</v>
      </c>
      <c r="B93" s="228" t="s">
        <v>333</v>
      </c>
      <c r="C93" s="228" t="s">
        <v>332</v>
      </c>
      <c r="D93" s="228" t="s">
        <v>331</v>
      </c>
      <c r="E93" s="228" t="s">
        <v>330</v>
      </c>
      <c r="H93" s="228" t="s">
        <v>329</v>
      </c>
      <c r="I93" s="228" t="s">
        <v>328</v>
      </c>
      <c r="J93" s="228" t="s">
        <v>327</v>
      </c>
      <c r="K93" s="228" t="s">
        <v>193</v>
      </c>
      <c r="L93" s="228" t="s">
        <v>193</v>
      </c>
      <c r="M93" s="228">
        <v>1</v>
      </c>
      <c r="N93" s="228" t="s">
        <v>326</v>
      </c>
      <c r="O93" s="228">
        <v>0</v>
      </c>
      <c r="P93" s="228">
        <v>0</v>
      </c>
    </row>
    <row r="94" spans="1:16" hidden="1">
      <c r="A94" s="228" t="s">
        <v>493</v>
      </c>
      <c r="B94" s="228" t="s">
        <v>333</v>
      </c>
      <c r="C94" s="228" t="s">
        <v>332</v>
      </c>
      <c r="D94" s="228" t="s">
        <v>331</v>
      </c>
      <c r="E94" s="228" t="s">
        <v>330</v>
      </c>
      <c r="H94" s="228" t="s">
        <v>329</v>
      </c>
      <c r="I94" s="228" t="s">
        <v>328</v>
      </c>
      <c r="J94" s="228" t="s">
        <v>327</v>
      </c>
      <c r="K94" s="228" t="s">
        <v>195</v>
      </c>
      <c r="L94" s="228" t="s">
        <v>195</v>
      </c>
      <c r="M94" s="228">
        <v>1</v>
      </c>
      <c r="N94" s="228" t="s">
        <v>326</v>
      </c>
      <c r="O94" s="228">
        <v>0</v>
      </c>
      <c r="P94" s="228">
        <v>0</v>
      </c>
    </row>
    <row r="95" spans="1:16" hidden="1">
      <c r="A95" s="228" t="s">
        <v>493</v>
      </c>
      <c r="B95" s="228" t="s">
        <v>333</v>
      </c>
      <c r="C95" s="228" t="s">
        <v>332</v>
      </c>
      <c r="D95" s="228" t="s">
        <v>331</v>
      </c>
      <c r="E95" s="228" t="s">
        <v>330</v>
      </c>
      <c r="H95" s="228" t="s">
        <v>329</v>
      </c>
      <c r="I95" s="228" t="s">
        <v>328</v>
      </c>
      <c r="J95" s="228" t="s">
        <v>327</v>
      </c>
      <c r="K95" s="228" t="s">
        <v>197</v>
      </c>
      <c r="L95" s="228" t="s">
        <v>197</v>
      </c>
      <c r="M95" s="228">
        <v>2</v>
      </c>
      <c r="N95" s="228" t="s">
        <v>326</v>
      </c>
      <c r="O95" s="228">
        <v>0</v>
      </c>
      <c r="P95" s="228">
        <v>0</v>
      </c>
    </row>
    <row r="96" spans="1:16" hidden="1">
      <c r="A96" s="228" t="s">
        <v>493</v>
      </c>
      <c r="B96" s="228" t="s">
        <v>333</v>
      </c>
      <c r="C96" s="228" t="s">
        <v>332</v>
      </c>
      <c r="D96" s="228" t="s">
        <v>331</v>
      </c>
      <c r="E96" s="228" t="s">
        <v>330</v>
      </c>
      <c r="H96" s="228" t="s">
        <v>329</v>
      </c>
      <c r="I96" s="228" t="s">
        <v>328</v>
      </c>
      <c r="J96" s="228" t="s">
        <v>327</v>
      </c>
      <c r="K96" s="228" t="s">
        <v>199</v>
      </c>
      <c r="L96" s="228" t="s">
        <v>199</v>
      </c>
      <c r="M96" s="228">
        <v>1</v>
      </c>
      <c r="N96" s="228" t="s">
        <v>326</v>
      </c>
      <c r="O96" s="228">
        <v>0</v>
      </c>
      <c r="P96" s="228">
        <v>0</v>
      </c>
    </row>
    <row r="97" spans="1:16" hidden="1">
      <c r="A97" s="228" t="s">
        <v>493</v>
      </c>
      <c r="B97" s="228" t="s">
        <v>333</v>
      </c>
      <c r="C97" s="228" t="s">
        <v>332</v>
      </c>
      <c r="D97" s="228" t="s">
        <v>331</v>
      </c>
      <c r="E97" s="228" t="s">
        <v>330</v>
      </c>
      <c r="H97" s="228" t="s">
        <v>329</v>
      </c>
      <c r="I97" s="228" t="s">
        <v>328</v>
      </c>
      <c r="J97" s="228" t="s">
        <v>327</v>
      </c>
      <c r="K97" s="228" t="s">
        <v>203</v>
      </c>
      <c r="L97" s="228" t="s">
        <v>203</v>
      </c>
      <c r="M97" s="228">
        <v>2</v>
      </c>
      <c r="N97" s="228" t="s">
        <v>326</v>
      </c>
      <c r="O97" s="228">
        <v>0</v>
      </c>
      <c r="P97" s="228">
        <v>0</v>
      </c>
    </row>
    <row r="98" spans="1:16" hidden="1">
      <c r="A98" s="228" t="s">
        <v>493</v>
      </c>
      <c r="B98" s="228" t="s">
        <v>333</v>
      </c>
      <c r="C98" s="228" t="s">
        <v>332</v>
      </c>
      <c r="D98" s="228" t="s">
        <v>331</v>
      </c>
      <c r="E98" s="228" t="s">
        <v>330</v>
      </c>
      <c r="H98" s="228" t="s">
        <v>329</v>
      </c>
      <c r="I98" s="228" t="s">
        <v>328</v>
      </c>
      <c r="J98" s="228" t="s">
        <v>327</v>
      </c>
      <c r="K98" s="228" t="s">
        <v>205</v>
      </c>
      <c r="L98" s="228" t="s">
        <v>205</v>
      </c>
      <c r="M98" s="228">
        <v>2</v>
      </c>
      <c r="N98" s="228" t="s">
        <v>326</v>
      </c>
      <c r="O98" s="228">
        <v>0</v>
      </c>
      <c r="P98" s="228">
        <v>0</v>
      </c>
    </row>
    <row r="99" spans="1:16" hidden="1">
      <c r="A99" s="228" t="s">
        <v>493</v>
      </c>
      <c r="B99" s="228" t="s">
        <v>333</v>
      </c>
      <c r="C99" s="228" t="s">
        <v>332</v>
      </c>
      <c r="D99" s="228" t="s">
        <v>331</v>
      </c>
      <c r="E99" s="228" t="s">
        <v>330</v>
      </c>
      <c r="H99" s="228" t="s">
        <v>329</v>
      </c>
      <c r="I99" s="228" t="s">
        <v>328</v>
      </c>
      <c r="J99" s="228" t="s">
        <v>327</v>
      </c>
      <c r="K99" s="228" t="s">
        <v>207</v>
      </c>
      <c r="L99" s="228" t="s">
        <v>207</v>
      </c>
      <c r="M99" s="228">
        <v>2</v>
      </c>
      <c r="N99" s="228" t="s">
        <v>326</v>
      </c>
      <c r="O99" s="228">
        <v>0</v>
      </c>
      <c r="P99" s="228">
        <v>0</v>
      </c>
    </row>
    <row r="100" spans="1:16" hidden="1">
      <c r="A100" s="228" t="s">
        <v>493</v>
      </c>
      <c r="B100" s="228" t="s">
        <v>333</v>
      </c>
      <c r="C100" s="228" t="s">
        <v>332</v>
      </c>
      <c r="D100" s="228" t="s">
        <v>331</v>
      </c>
      <c r="E100" s="228" t="s">
        <v>330</v>
      </c>
      <c r="H100" s="228" t="s">
        <v>329</v>
      </c>
      <c r="I100" s="228" t="s">
        <v>328</v>
      </c>
      <c r="J100" s="228" t="s">
        <v>327</v>
      </c>
      <c r="K100" s="228" t="s">
        <v>209</v>
      </c>
      <c r="L100" s="228" t="s">
        <v>209</v>
      </c>
      <c r="M100" s="228">
        <v>1</v>
      </c>
      <c r="N100" s="228" t="s">
        <v>326</v>
      </c>
      <c r="O100" s="228">
        <v>0</v>
      </c>
      <c r="P100" s="228">
        <v>0</v>
      </c>
    </row>
    <row r="101" spans="1:16" hidden="1">
      <c r="A101" s="228" t="s">
        <v>493</v>
      </c>
      <c r="B101" s="228" t="s">
        <v>333</v>
      </c>
      <c r="C101" s="228" t="s">
        <v>332</v>
      </c>
      <c r="D101" s="228" t="s">
        <v>331</v>
      </c>
      <c r="E101" s="228" t="s">
        <v>330</v>
      </c>
      <c r="H101" s="228" t="s">
        <v>329</v>
      </c>
      <c r="I101" s="228" t="s">
        <v>328</v>
      </c>
      <c r="J101" s="228" t="s">
        <v>327</v>
      </c>
      <c r="K101" s="228" t="s">
        <v>211</v>
      </c>
      <c r="L101" s="228" t="s">
        <v>211</v>
      </c>
      <c r="M101" s="228">
        <v>3</v>
      </c>
      <c r="N101" s="228" t="s">
        <v>326</v>
      </c>
      <c r="O101" s="228">
        <v>0</v>
      </c>
      <c r="P101" s="228">
        <v>0</v>
      </c>
    </row>
    <row r="102" spans="1:16" hidden="1">
      <c r="A102" s="228" t="s">
        <v>493</v>
      </c>
      <c r="B102" s="228" t="s">
        <v>333</v>
      </c>
      <c r="C102" s="228" t="s">
        <v>332</v>
      </c>
      <c r="D102" s="228" t="s">
        <v>331</v>
      </c>
      <c r="E102" s="228" t="s">
        <v>330</v>
      </c>
      <c r="H102" s="228" t="s">
        <v>329</v>
      </c>
      <c r="I102" s="228" t="s">
        <v>328</v>
      </c>
      <c r="J102" s="228" t="s">
        <v>327</v>
      </c>
      <c r="K102" s="228" t="s">
        <v>213</v>
      </c>
      <c r="L102" s="228" t="s">
        <v>213</v>
      </c>
      <c r="M102" s="228">
        <v>2</v>
      </c>
      <c r="N102" s="228" t="s">
        <v>326</v>
      </c>
      <c r="O102" s="228">
        <v>0</v>
      </c>
      <c r="P102" s="228">
        <v>0</v>
      </c>
    </row>
    <row r="103" spans="1:16" hidden="1">
      <c r="A103" s="228" t="s">
        <v>493</v>
      </c>
      <c r="B103" s="228" t="s">
        <v>333</v>
      </c>
      <c r="C103" s="228" t="s">
        <v>332</v>
      </c>
      <c r="D103" s="228" t="s">
        <v>331</v>
      </c>
      <c r="E103" s="228" t="s">
        <v>330</v>
      </c>
      <c r="H103" s="228" t="s">
        <v>329</v>
      </c>
      <c r="I103" s="228" t="s">
        <v>328</v>
      </c>
      <c r="J103" s="228" t="s">
        <v>327</v>
      </c>
      <c r="K103" s="228" t="s">
        <v>215</v>
      </c>
      <c r="L103" s="228" t="s">
        <v>215</v>
      </c>
      <c r="M103" s="228">
        <v>3</v>
      </c>
      <c r="N103" s="228" t="s">
        <v>326</v>
      </c>
      <c r="O103" s="228">
        <v>0</v>
      </c>
      <c r="P103" s="228">
        <v>0</v>
      </c>
    </row>
    <row r="104" spans="1:16" hidden="1">
      <c r="A104" s="228" t="s">
        <v>493</v>
      </c>
      <c r="B104" s="228" t="s">
        <v>333</v>
      </c>
      <c r="C104" s="228" t="s">
        <v>332</v>
      </c>
      <c r="D104" s="228" t="s">
        <v>331</v>
      </c>
      <c r="E104" s="228" t="s">
        <v>330</v>
      </c>
      <c r="H104" s="228" t="s">
        <v>329</v>
      </c>
      <c r="I104" s="228" t="s">
        <v>328</v>
      </c>
      <c r="J104" s="228" t="s">
        <v>327</v>
      </c>
      <c r="K104" s="228" t="s">
        <v>219</v>
      </c>
      <c r="L104" s="228" t="s">
        <v>219</v>
      </c>
      <c r="M104" s="228">
        <v>12</v>
      </c>
      <c r="N104" s="228" t="s">
        <v>326</v>
      </c>
      <c r="O104" s="228">
        <v>0</v>
      </c>
      <c r="P104" s="228">
        <v>0</v>
      </c>
    </row>
    <row r="105" spans="1:16" hidden="1">
      <c r="A105" s="228" t="s">
        <v>493</v>
      </c>
      <c r="B105" s="228" t="s">
        <v>333</v>
      </c>
      <c r="C105" s="228" t="s">
        <v>332</v>
      </c>
      <c r="D105" s="228" t="s">
        <v>331</v>
      </c>
      <c r="E105" s="228" t="s">
        <v>330</v>
      </c>
      <c r="H105" s="228" t="s">
        <v>329</v>
      </c>
      <c r="I105" s="228" t="s">
        <v>328</v>
      </c>
      <c r="J105" s="228" t="s">
        <v>327</v>
      </c>
      <c r="K105" s="228" t="s">
        <v>307</v>
      </c>
      <c r="L105" s="228" t="s">
        <v>307</v>
      </c>
      <c r="M105" s="228">
        <v>6</v>
      </c>
      <c r="N105" s="228" t="s">
        <v>326</v>
      </c>
      <c r="O105" s="228">
        <v>0</v>
      </c>
      <c r="P105" s="228">
        <v>0</v>
      </c>
    </row>
    <row r="106" spans="1:16" hidden="1">
      <c r="A106" s="228" t="s">
        <v>493</v>
      </c>
      <c r="B106" s="228" t="s">
        <v>333</v>
      </c>
      <c r="C106" s="228" t="s">
        <v>332</v>
      </c>
      <c r="D106" s="228" t="s">
        <v>331</v>
      </c>
      <c r="E106" s="228" t="s">
        <v>330</v>
      </c>
      <c r="H106" s="228" t="s">
        <v>329</v>
      </c>
      <c r="I106" s="228" t="s">
        <v>328</v>
      </c>
      <c r="J106" s="228" t="s">
        <v>327</v>
      </c>
      <c r="K106" s="228" t="s">
        <v>225</v>
      </c>
      <c r="L106" s="228" t="s">
        <v>225</v>
      </c>
      <c r="M106" s="228">
        <v>14</v>
      </c>
      <c r="N106" s="228" t="s">
        <v>326</v>
      </c>
      <c r="O106" s="228">
        <v>0</v>
      </c>
      <c r="P106" s="228">
        <v>0</v>
      </c>
    </row>
    <row r="107" spans="1:16" hidden="1">
      <c r="A107" s="228" t="s">
        <v>493</v>
      </c>
      <c r="B107" s="228" t="s">
        <v>333</v>
      </c>
      <c r="C107" s="228" t="s">
        <v>332</v>
      </c>
      <c r="D107" s="228" t="s">
        <v>331</v>
      </c>
      <c r="E107" s="228" t="s">
        <v>330</v>
      </c>
      <c r="H107" s="228" t="s">
        <v>329</v>
      </c>
      <c r="I107" s="228" t="s">
        <v>328</v>
      </c>
      <c r="J107" s="228" t="s">
        <v>327</v>
      </c>
      <c r="K107" s="228" t="s">
        <v>227</v>
      </c>
      <c r="L107" s="228" t="s">
        <v>227</v>
      </c>
      <c r="M107" s="228">
        <v>1</v>
      </c>
      <c r="N107" s="228" t="s">
        <v>326</v>
      </c>
      <c r="O107" s="228">
        <v>0</v>
      </c>
      <c r="P107" s="228">
        <v>0</v>
      </c>
    </row>
    <row r="108" spans="1:16" hidden="1">
      <c r="A108" s="228" t="s">
        <v>493</v>
      </c>
      <c r="B108" s="228" t="s">
        <v>333</v>
      </c>
      <c r="C108" s="228" t="s">
        <v>332</v>
      </c>
      <c r="D108" s="228" t="s">
        <v>331</v>
      </c>
      <c r="E108" s="228" t="s">
        <v>330</v>
      </c>
      <c r="H108" s="228" t="s">
        <v>329</v>
      </c>
      <c r="I108" s="228" t="s">
        <v>328</v>
      </c>
      <c r="J108" s="228" t="s">
        <v>327</v>
      </c>
      <c r="K108" s="228" t="s">
        <v>228</v>
      </c>
      <c r="L108" s="228" t="s">
        <v>228</v>
      </c>
      <c r="M108" s="228">
        <v>4</v>
      </c>
      <c r="N108" s="228" t="s">
        <v>326</v>
      </c>
      <c r="O108" s="228">
        <v>0</v>
      </c>
      <c r="P108" s="228">
        <v>0</v>
      </c>
    </row>
    <row r="109" spans="1:16" hidden="1">
      <c r="A109" s="228" t="s">
        <v>493</v>
      </c>
      <c r="B109" s="228" t="s">
        <v>333</v>
      </c>
      <c r="C109" s="228" t="s">
        <v>332</v>
      </c>
      <c r="D109" s="228" t="s">
        <v>331</v>
      </c>
      <c r="E109" s="228" t="s">
        <v>330</v>
      </c>
      <c r="H109" s="228" t="s">
        <v>329</v>
      </c>
      <c r="I109" s="228" t="s">
        <v>328</v>
      </c>
      <c r="J109" s="228" t="s">
        <v>327</v>
      </c>
      <c r="K109" s="228" t="s">
        <v>306</v>
      </c>
      <c r="L109" s="228" t="s">
        <v>306</v>
      </c>
      <c r="M109" s="228">
        <v>1</v>
      </c>
      <c r="N109" s="228" t="s">
        <v>326</v>
      </c>
      <c r="O109" s="228">
        <v>0</v>
      </c>
      <c r="P109" s="228">
        <v>0</v>
      </c>
    </row>
    <row r="110" spans="1:16" hidden="1">
      <c r="A110" s="228" t="s">
        <v>493</v>
      </c>
      <c r="B110" s="228" t="s">
        <v>333</v>
      </c>
      <c r="C110" s="228" t="s">
        <v>332</v>
      </c>
      <c r="D110" s="228" t="s">
        <v>331</v>
      </c>
      <c r="E110" s="228" t="s">
        <v>330</v>
      </c>
      <c r="H110" s="228" t="s">
        <v>329</v>
      </c>
      <c r="I110" s="228" t="s">
        <v>328</v>
      </c>
      <c r="J110" s="228" t="s">
        <v>327</v>
      </c>
      <c r="K110" s="228" t="s">
        <v>231</v>
      </c>
      <c r="L110" s="228" t="s">
        <v>231</v>
      </c>
      <c r="M110" s="228">
        <v>1</v>
      </c>
      <c r="N110" s="228" t="s">
        <v>326</v>
      </c>
      <c r="O110" s="228">
        <v>0</v>
      </c>
      <c r="P110" s="228">
        <v>0</v>
      </c>
    </row>
    <row r="111" spans="1:16" hidden="1">
      <c r="A111" s="228" t="s">
        <v>493</v>
      </c>
      <c r="B111" s="228" t="s">
        <v>333</v>
      </c>
      <c r="C111" s="228" t="s">
        <v>332</v>
      </c>
      <c r="D111" s="228" t="s">
        <v>331</v>
      </c>
      <c r="E111" s="228" t="s">
        <v>330</v>
      </c>
      <c r="H111" s="228" t="s">
        <v>329</v>
      </c>
      <c r="I111" s="228" t="s">
        <v>328</v>
      </c>
      <c r="J111" s="228" t="s">
        <v>327</v>
      </c>
      <c r="K111" s="228" t="s">
        <v>233</v>
      </c>
      <c r="L111" s="228" t="s">
        <v>233</v>
      </c>
      <c r="M111" s="228">
        <v>1</v>
      </c>
      <c r="N111" s="228" t="s">
        <v>326</v>
      </c>
      <c r="O111" s="228">
        <v>0</v>
      </c>
      <c r="P111" s="228">
        <v>0</v>
      </c>
    </row>
    <row r="112" spans="1:16" hidden="1">
      <c r="A112" s="228" t="s">
        <v>493</v>
      </c>
      <c r="B112" s="228" t="s">
        <v>333</v>
      </c>
      <c r="C112" s="228" t="s">
        <v>332</v>
      </c>
      <c r="D112" s="228" t="s">
        <v>331</v>
      </c>
      <c r="E112" s="228" t="s">
        <v>330</v>
      </c>
      <c r="H112" s="228" t="s">
        <v>329</v>
      </c>
      <c r="I112" s="228" t="s">
        <v>328</v>
      </c>
      <c r="J112" s="228" t="s">
        <v>327</v>
      </c>
      <c r="K112" s="228" t="s">
        <v>235</v>
      </c>
      <c r="L112" s="228" t="s">
        <v>235</v>
      </c>
      <c r="M112" s="228">
        <v>5</v>
      </c>
      <c r="N112" s="228" t="s">
        <v>326</v>
      </c>
      <c r="O112" s="228">
        <v>0</v>
      </c>
      <c r="P112" s="228">
        <v>0</v>
      </c>
    </row>
    <row r="113" spans="1:16" hidden="1">
      <c r="A113" s="228" t="s">
        <v>493</v>
      </c>
      <c r="B113" s="228" t="s">
        <v>333</v>
      </c>
      <c r="C113" s="228" t="s">
        <v>332</v>
      </c>
      <c r="D113" s="228" t="s">
        <v>331</v>
      </c>
      <c r="E113" s="228" t="s">
        <v>330</v>
      </c>
      <c r="H113" s="228" t="s">
        <v>329</v>
      </c>
      <c r="I113" s="228" t="s">
        <v>328</v>
      </c>
      <c r="J113" s="228" t="s">
        <v>327</v>
      </c>
      <c r="K113" s="228" t="s">
        <v>239</v>
      </c>
      <c r="L113" s="228" t="s">
        <v>239</v>
      </c>
      <c r="M113" s="228">
        <v>16</v>
      </c>
      <c r="N113" s="228" t="s">
        <v>326</v>
      </c>
      <c r="O113" s="228">
        <v>0</v>
      </c>
      <c r="P113" s="228">
        <v>0</v>
      </c>
    </row>
    <row r="114" spans="1:16" hidden="1">
      <c r="A114" s="228" t="s">
        <v>493</v>
      </c>
      <c r="B114" s="228" t="s">
        <v>333</v>
      </c>
      <c r="C114" s="228" t="s">
        <v>332</v>
      </c>
      <c r="D114" s="228" t="s">
        <v>331</v>
      </c>
      <c r="E114" s="228" t="s">
        <v>330</v>
      </c>
      <c r="H114" s="228" t="s">
        <v>329</v>
      </c>
      <c r="I114" s="228" t="s">
        <v>328</v>
      </c>
      <c r="J114" s="228" t="s">
        <v>327</v>
      </c>
      <c r="K114" s="228" t="s">
        <v>241</v>
      </c>
      <c r="L114" s="228" t="s">
        <v>241</v>
      </c>
      <c r="M114" s="228">
        <v>1</v>
      </c>
      <c r="N114" s="228" t="s">
        <v>326</v>
      </c>
      <c r="O114" s="228">
        <v>0</v>
      </c>
      <c r="P114" s="228">
        <v>0</v>
      </c>
    </row>
    <row r="115" spans="1:16" hidden="1">
      <c r="A115" s="228" t="s">
        <v>493</v>
      </c>
      <c r="B115" s="228" t="s">
        <v>333</v>
      </c>
      <c r="C115" s="228" t="s">
        <v>332</v>
      </c>
      <c r="D115" s="228" t="s">
        <v>331</v>
      </c>
      <c r="E115" s="228" t="s">
        <v>330</v>
      </c>
      <c r="H115" s="228" t="s">
        <v>329</v>
      </c>
      <c r="I115" s="228" t="s">
        <v>328</v>
      </c>
      <c r="J115" s="228" t="s">
        <v>327</v>
      </c>
      <c r="K115" s="228" t="s">
        <v>243</v>
      </c>
      <c r="L115" s="228" t="s">
        <v>243</v>
      </c>
      <c r="M115" s="228">
        <v>0</v>
      </c>
      <c r="N115" s="228" t="s">
        <v>326</v>
      </c>
      <c r="O115" s="228">
        <v>0</v>
      </c>
      <c r="P115" s="228">
        <v>0</v>
      </c>
    </row>
    <row r="116" spans="1:16" hidden="1">
      <c r="A116" s="228" t="s">
        <v>493</v>
      </c>
      <c r="B116" s="228" t="s">
        <v>333</v>
      </c>
      <c r="C116" s="228" t="s">
        <v>332</v>
      </c>
      <c r="D116" s="228" t="s">
        <v>331</v>
      </c>
      <c r="E116" s="228" t="s">
        <v>330</v>
      </c>
      <c r="H116" s="228" t="s">
        <v>329</v>
      </c>
      <c r="I116" s="228" t="s">
        <v>328</v>
      </c>
      <c r="J116" s="228" t="s">
        <v>327</v>
      </c>
      <c r="K116" s="228" t="s">
        <v>245</v>
      </c>
      <c r="L116" s="228" t="s">
        <v>245</v>
      </c>
      <c r="M116" s="228">
        <v>10</v>
      </c>
      <c r="N116" s="228" t="s">
        <v>326</v>
      </c>
      <c r="O116" s="228">
        <v>0</v>
      </c>
      <c r="P116" s="228">
        <v>0</v>
      </c>
    </row>
    <row r="117" spans="1:16" hidden="1">
      <c r="A117" s="228" t="s">
        <v>493</v>
      </c>
      <c r="B117" s="228" t="s">
        <v>333</v>
      </c>
      <c r="C117" s="228" t="s">
        <v>332</v>
      </c>
      <c r="D117" s="228" t="s">
        <v>331</v>
      </c>
      <c r="E117" s="228" t="s">
        <v>330</v>
      </c>
      <c r="H117" s="228" t="s">
        <v>329</v>
      </c>
      <c r="I117" s="228" t="s">
        <v>328</v>
      </c>
      <c r="J117" s="228" t="s">
        <v>327</v>
      </c>
      <c r="K117" s="228" t="s">
        <v>494</v>
      </c>
      <c r="L117" s="228" t="s">
        <v>494</v>
      </c>
      <c r="M117" s="228">
        <v>0</v>
      </c>
      <c r="N117" s="228" t="s">
        <v>326</v>
      </c>
      <c r="O117" s="228">
        <v>0</v>
      </c>
      <c r="P117" s="228">
        <v>0</v>
      </c>
    </row>
    <row r="118" spans="1:16" hidden="1">
      <c r="A118" s="228" t="s">
        <v>493</v>
      </c>
      <c r="B118" s="228" t="s">
        <v>333</v>
      </c>
      <c r="C118" s="228" t="s">
        <v>332</v>
      </c>
      <c r="D118" s="228" t="s">
        <v>331</v>
      </c>
      <c r="E118" s="228" t="s">
        <v>330</v>
      </c>
      <c r="H118" s="228" t="s">
        <v>329</v>
      </c>
      <c r="I118" s="228" t="s">
        <v>328</v>
      </c>
      <c r="J118" s="228" t="s">
        <v>327</v>
      </c>
      <c r="K118" s="228" t="s">
        <v>249</v>
      </c>
      <c r="L118" s="228" t="s">
        <v>249</v>
      </c>
      <c r="M118" s="228">
        <v>2</v>
      </c>
      <c r="N118" s="228" t="s">
        <v>326</v>
      </c>
      <c r="O118" s="228">
        <v>0</v>
      </c>
      <c r="P118" s="228">
        <v>0</v>
      </c>
    </row>
    <row r="119" spans="1:16" hidden="1">
      <c r="A119" s="228" t="s">
        <v>493</v>
      </c>
      <c r="B119" s="228" t="s">
        <v>333</v>
      </c>
      <c r="C119" s="228" t="s">
        <v>332</v>
      </c>
      <c r="D119" s="228" t="s">
        <v>331</v>
      </c>
      <c r="E119" s="228" t="s">
        <v>330</v>
      </c>
      <c r="H119" s="228" t="s">
        <v>329</v>
      </c>
      <c r="I119" s="228" t="s">
        <v>328</v>
      </c>
      <c r="J119" s="228" t="s">
        <v>327</v>
      </c>
      <c r="K119" s="228" t="s">
        <v>305</v>
      </c>
      <c r="L119" s="228" t="s">
        <v>305</v>
      </c>
      <c r="M119" s="228">
        <v>21</v>
      </c>
      <c r="N119" s="228" t="s">
        <v>326</v>
      </c>
      <c r="O119" s="228">
        <v>0</v>
      </c>
      <c r="P119" s="228">
        <v>0</v>
      </c>
    </row>
    <row r="120" spans="1:16" hidden="1">
      <c r="A120" s="228" t="s">
        <v>493</v>
      </c>
      <c r="B120" s="228" t="s">
        <v>333</v>
      </c>
      <c r="C120" s="228" t="s">
        <v>332</v>
      </c>
      <c r="D120" s="228" t="s">
        <v>331</v>
      </c>
      <c r="E120" s="228" t="s">
        <v>330</v>
      </c>
      <c r="H120" s="228" t="s">
        <v>329</v>
      </c>
      <c r="I120" s="228" t="s">
        <v>328</v>
      </c>
      <c r="J120" s="228" t="s">
        <v>327</v>
      </c>
      <c r="K120" s="228" t="s">
        <v>253</v>
      </c>
      <c r="L120" s="228" t="s">
        <v>253</v>
      </c>
      <c r="M120" s="228">
        <v>1</v>
      </c>
      <c r="N120" s="228" t="s">
        <v>326</v>
      </c>
      <c r="O120" s="228">
        <v>0</v>
      </c>
      <c r="P120" s="228">
        <v>0</v>
      </c>
    </row>
    <row r="121" spans="1:16">
      <c r="A121" s="228" t="s">
        <v>493</v>
      </c>
      <c r="B121" s="228" t="s">
        <v>333</v>
      </c>
      <c r="C121" s="228" t="s">
        <v>332</v>
      </c>
      <c r="D121" s="228" t="s">
        <v>331</v>
      </c>
      <c r="E121" s="228" t="s">
        <v>330</v>
      </c>
      <c r="H121" s="228" t="s">
        <v>329</v>
      </c>
      <c r="I121" s="228" t="s">
        <v>328</v>
      </c>
      <c r="J121" s="228" t="s">
        <v>327</v>
      </c>
      <c r="K121" s="228" t="s">
        <v>257</v>
      </c>
      <c r="L121" s="228" t="s">
        <v>257</v>
      </c>
      <c r="M121" s="228">
        <v>2</v>
      </c>
      <c r="N121" s="228" t="s">
        <v>326</v>
      </c>
      <c r="O121" s="228">
        <v>0</v>
      </c>
      <c r="P121" s="228">
        <v>0</v>
      </c>
    </row>
    <row r="122" spans="1:16" hidden="1">
      <c r="A122" s="228" t="s">
        <v>493</v>
      </c>
      <c r="B122" s="228" t="s">
        <v>333</v>
      </c>
      <c r="C122" s="228" t="s">
        <v>332</v>
      </c>
      <c r="D122" s="228" t="s">
        <v>331</v>
      </c>
      <c r="E122" s="228" t="s">
        <v>330</v>
      </c>
      <c r="H122" s="228" t="s">
        <v>329</v>
      </c>
      <c r="I122" s="228" t="s">
        <v>328</v>
      </c>
      <c r="J122" s="228" t="s">
        <v>327</v>
      </c>
      <c r="K122" s="228" t="s">
        <v>262</v>
      </c>
      <c r="L122" s="228" t="s">
        <v>262</v>
      </c>
      <c r="M122" s="228">
        <v>1</v>
      </c>
      <c r="N122" s="228" t="s">
        <v>326</v>
      </c>
      <c r="O122" s="228">
        <v>0</v>
      </c>
      <c r="P122" s="228">
        <v>0</v>
      </c>
    </row>
    <row r="123" spans="1:16" hidden="1">
      <c r="A123" s="228" t="s">
        <v>493</v>
      </c>
      <c r="B123" s="228" t="s">
        <v>333</v>
      </c>
      <c r="C123" s="228" t="s">
        <v>332</v>
      </c>
      <c r="D123" s="228" t="s">
        <v>331</v>
      </c>
      <c r="E123" s="228" t="s">
        <v>330</v>
      </c>
      <c r="H123" s="228" t="s">
        <v>329</v>
      </c>
      <c r="I123" s="228" t="s">
        <v>328</v>
      </c>
      <c r="J123" s="228" t="s">
        <v>327</v>
      </c>
      <c r="K123" s="228" t="s">
        <v>264</v>
      </c>
      <c r="L123" s="228" t="s">
        <v>264</v>
      </c>
      <c r="M123" s="228">
        <v>10</v>
      </c>
      <c r="N123" s="228" t="s">
        <v>326</v>
      </c>
      <c r="O123" s="228">
        <v>0</v>
      </c>
      <c r="P123" s="228">
        <v>0</v>
      </c>
    </row>
    <row r="124" spans="1:16" hidden="1">
      <c r="A124" s="228" t="s">
        <v>493</v>
      </c>
      <c r="B124" s="228" t="s">
        <v>333</v>
      </c>
      <c r="C124" s="228" t="s">
        <v>332</v>
      </c>
      <c r="D124" s="228" t="s">
        <v>331</v>
      </c>
      <c r="E124" s="228" t="s">
        <v>330</v>
      </c>
      <c r="H124" s="228" t="s">
        <v>329</v>
      </c>
      <c r="I124" s="228" t="s">
        <v>328</v>
      </c>
      <c r="J124" s="228" t="s">
        <v>327</v>
      </c>
      <c r="K124" s="228" t="s">
        <v>266</v>
      </c>
      <c r="L124" s="228" t="s">
        <v>266</v>
      </c>
      <c r="M124" s="228">
        <v>14</v>
      </c>
      <c r="N124" s="228" t="s">
        <v>326</v>
      </c>
      <c r="O124" s="228">
        <v>0</v>
      </c>
      <c r="P124" s="228">
        <v>0</v>
      </c>
    </row>
    <row r="125" spans="1:16" hidden="1">
      <c r="A125" s="228" t="s">
        <v>493</v>
      </c>
      <c r="B125" s="228" t="s">
        <v>333</v>
      </c>
      <c r="C125" s="228" t="s">
        <v>332</v>
      </c>
      <c r="D125" s="228" t="s">
        <v>331</v>
      </c>
      <c r="E125" s="228" t="s">
        <v>330</v>
      </c>
      <c r="H125" s="228" t="s">
        <v>329</v>
      </c>
      <c r="I125" s="228" t="s">
        <v>328</v>
      </c>
      <c r="J125" s="228" t="s">
        <v>327</v>
      </c>
      <c r="K125" s="228" t="s">
        <v>267</v>
      </c>
      <c r="L125" s="228" t="s">
        <v>267</v>
      </c>
      <c r="M125" s="228">
        <v>16</v>
      </c>
      <c r="N125" s="228" t="s">
        <v>326</v>
      </c>
      <c r="O125" s="228">
        <v>0</v>
      </c>
      <c r="P125" s="228">
        <v>0</v>
      </c>
    </row>
    <row r="126" spans="1:16" hidden="1">
      <c r="A126" s="228" t="s">
        <v>493</v>
      </c>
      <c r="B126" s="228" t="s">
        <v>333</v>
      </c>
      <c r="C126" s="228" t="s">
        <v>332</v>
      </c>
      <c r="D126" s="228" t="s">
        <v>331</v>
      </c>
      <c r="E126" s="228" t="s">
        <v>330</v>
      </c>
      <c r="H126" s="228" t="s">
        <v>329</v>
      </c>
      <c r="I126" s="228" t="s">
        <v>328</v>
      </c>
      <c r="J126" s="228" t="s">
        <v>327</v>
      </c>
      <c r="K126" s="228" t="s">
        <v>268</v>
      </c>
      <c r="L126" s="228" t="s">
        <v>268</v>
      </c>
      <c r="M126" s="228">
        <v>3</v>
      </c>
      <c r="N126" s="228" t="s">
        <v>326</v>
      </c>
      <c r="O126" s="228">
        <v>0</v>
      </c>
      <c r="P126" s="228">
        <v>0</v>
      </c>
    </row>
    <row r="127" spans="1:16" hidden="1">
      <c r="A127" s="228" t="s">
        <v>493</v>
      </c>
      <c r="B127" s="228" t="s">
        <v>333</v>
      </c>
      <c r="C127" s="228" t="s">
        <v>332</v>
      </c>
      <c r="D127" s="228" t="s">
        <v>331</v>
      </c>
      <c r="E127" s="228" t="s">
        <v>330</v>
      </c>
      <c r="H127" s="228" t="s">
        <v>329</v>
      </c>
      <c r="I127" s="228" t="s">
        <v>328</v>
      </c>
      <c r="J127" s="228" t="s">
        <v>327</v>
      </c>
      <c r="K127" s="228" t="s">
        <v>270</v>
      </c>
      <c r="L127" s="228" t="s">
        <v>270</v>
      </c>
      <c r="M127" s="228">
        <v>1</v>
      </c>
      <c r="N127" s="228" t="s">
        <v>326</v>
      </c>
      <c r="O127" s="228">
        <v>0</v>
      </c>
      <c r="P127" s="228">
        <v>0</v>
      </c>
    </row>
    <row r="128" spans="1:16" hidden="1">
      <c r="A128" s="228" t="s">
        <v>493</v>
      </c>
      <c r="B128" s="228" t="s">
        <v>333</v>
      </c>
      <c r="C128" s="228" t="s">
        <v>332</v>
      </c>
      <c r="D128" s="228" t="s">
        <v>331</v>
      </c>
      <c r="E128" s="228" t="s">
        <v>330</v>
      </c>
      <c r="H128" s="228" t="s">
        <v>329</v>
      </c>
      <c r="I128" s="228" t="s">
        <v>328</v>
      </c>
      <c r="J128" s="228" t="s">
        <v>327</v>
      </c>
      <c r="K128" s="228" t="s">
        <v>272</v>
      </c>
      <c r="L128" s="228" t="s">
        <v>272</v>
      </c>
      <c r="M128" s="228">
        <v>8</v>
      </c>
      <c r="N128" s="228" t="s">
        <v>326</v>
      </c>
      <c r="O128" s="228">
        <v>0</v>
      </c>
      <c r="P128" s="228">
        <v>0</v>
      </c>
    </row>
    <row r="129" spans="1:16" hidden="1">
      <c r="A129" s="228" t="s">
        <v>493</v>
      </c>
      <c r="B129" s="228" t="s">
        <v>333</v>
      </c>
      <c r="C129" s="228" t="s">
        <v>332</v>
      </c>
      <c r="D129" s="228" t="s">
        <v>331</v>
      </c>
      <c r="E129" s="228" t="s">
        <v>330</v>
      </c>
      <c r="H129" s="228" t="s">
        <v>329</v>
      </c>
      <c r="I129" s="228" t="s">
        <v>328</v>
      </c>
      <c r="J129" s="228" t="s">
        <v>327</v>
      </c>
      <c r="K129" s="228" t="s">
        <v>275</v>
      </c>
      <c r="L129" s="228" t="s">
        <v>275</v>
      </c>
      <c r="M129" s="228">
        <v>1</v>
      </c>
      <c r="N129" s="228" t="s">
        <v>326</v>
      </c>
      <c r="O129" s="228">
        <v>0</v>
      </c>
      <c r="P129" s="228">
        <v>0</v>
      </c>
    </row>
    <row r="130" spans="1:16" hidden="1">
      <c r="A130" s="228" t="s">
        <v>493</v>
      </c>
      <c r="B130" s="228" t="s">
        <v>333</v>
      </c>
      <c r="C130" s="228" t="s">
        <v>332</v>
      </c>
      <c r="D130" s="228" t="s">
        <v>331</v>
      </c>
      <c r="E130" s="228" t="s">
        <v>330</v>
      </c>
      <c r="H130" s="228" t="s">
        <v>329</v>
      </c>
      <c r="I130" s="228" t="s">
        <v>328</v>
      </c>
      <c r="J130" s="228" t="s">
        <v>327</v>
      </c>
      <c r="K130" s="228" t="s">
        <v>277</v>
      </c>
      <c r="L130" s="228" t="s">
        <v>277</v>
      </c>
      <c r="M130" s="228">
        <v>44</v>
      </c>
      <c r="N130" s="228" t="s">
        <v>326</v>
      </c>
      <c r="O130" s="228">
        <v>0</v>
      </c>
      <c r="P130" s="228">
        <v>0</v>
      </c>
    </row>
    <row r="131" spans="1:16" hidden="1">
      <c r="A131" s="228" t="s">
        <v>493</v>
      </c>
      <c r="B131" s="228" t="s">
        <v>333</v>
      </c>
      <c r="C131" s="228" t="s">
        <v>332</v>
      </c>
      <c r="D131" s="228" t="s">
        <v>331</v>
      </c>
      <c r="E131" s="228" t="s">
        <v>330</v>
      </c>
      <c r="H131" s="228" t="s">
        <v>329</v>
      </c>
      <c r="I131" s="228" t="s">
        <v>328</v>
      </c>
      <c r="J131" s="228" t="s">
        <v>327</v>
      </c>
      <c r="K131" s="228" t="s">
        <v>284</v>
      </c>
      <c r="L131" s="228" t="s">
        <v>284</v>
      </c>
      <c r="M131" s="228">
        <v>105</v>
      </c>
      <c r="N131" s="228" t="s">
        <v>326</v>
      </c>
      <c r="O131" s="228">
        <v>0</v>
      </c>
      <c r="P131" s="228">
        <v>0</v>
      </c>
    </row>
    <row r="132" spans="1:16" hidden="1">
      <c r="A132" s="228" t="s">
        <v>493</v>
      </c>
      <c r="B132" s="228" t="s">
        <v>333</v>
      </c>
      <c r="C132" s="228" t="s">
        <v>332</v>
      </c>
      <c r="D132" s="228" t="s">
        <v>331</v>
      </c>
      <c r="E132" s="228" t="s">
        <v>330</v>
      </c>
      <c r="H132" s="228" t="s">
        <v>329</v>
      </c>
      <c r="I132" s="228" t="s">
        <v>328</v>
      </c>
      <c r="J132" s="228" t="s">
        <v>327</v>
      </c>
      <c r="K132" s="228" t="s">
        <v>285</v>
      </c>
      <c r="L132" s="228" t="s">
        <v>285</v>
      </c>
      <c r="M132" s="228">
        <v>3</v>
      </c>
      <c r="N132" s="228" t="s">
        <v>326</v>
      </c>
      <c r="O132" s="228">
        <v>0</v>
      </c>
      <c r="P132" s="228">
        <v>0</v>
      </c>
    </row>
    <row r="133" spans="1:16" hidden="1">
      <c r="A133" s="228" t="s">
        <v>493</v>
      </c>
      <c r="B133" s="228" t="s">
        <v>333</v>
      </c>
      <c r="C133" s="228" t="s">
        <v>332</v>
      </c>
      <c r="D133" s="228" t="s">
        <v>331</v>
      </c>
      <c r="E133" s="228" t="s">
        <v>330</v>
      </c>
      <c r="H133" s="228" t="s">
        <v>329</v>
      </c>
      <c r="I133" s="228" t="s">
        <v>328</v>
      </c>
      <c r="J133" s="228" t="s">
        <v>327</v>
      </c>
      <c r="K133" s="228" t="s">
        <v>286</v>
      </c>
      <c r="L133" s="228" t="s">
        <v>286</v>
      </c>
      <c r="M133" s="228">
        <v>16</v>
      </c>
      <c r="N133" s="228" t="s">
        <v>326</v>
      </c>
      <c r="O133" s="228">
        <v>0</v>
      </c>
      <c r="P133" s="228">
        <v>0</v>
      </c>
    </row>
    <row r="134" spans="1:16" hidden="1">
      <c r="A134" s="228" t="s">
        <v>493</v>
      </c>
      <c r="B134" s="228" t="s">
        <v>333</v>
      </c>
      <c r="C134" s="228" t="s">
        <v>332</v>
      </c>
      <c r="D134" s="228" t="s">
        <v>331</v>
      </c>
      <c r="E134" s="228" t="s">
        <v>330</v>
      </c>
      <c r="H134" s="228" t="s">
        <v>329</v>
      </c>
      <c r="I134" s="228" t="s">
        <v>328</v>
      </c>
      <c r="J134" s="228" t="s">
        <v>327</v>
      </c>
      <c r="K134" s="228" t="s">
        <v>288</v>
      </c>
      <c r="L134" s="228" t="s">
        <v>288</v>
      </c>
      <c r="M134" s="228">
        <v>2</v>
      </c>
      <c r="N134" s="228" t="s">
        <v>326</v>
      </c>
      <c r="O134" s="228">
        <v>0</v>
      </c>
      <c r="P134" s="228">
        <v>0</v>
      </c>
    </row>
    <row r="135" spans="1:16" hidden="1">
      <c r="A135" s="228" t="s">
        <v>493</v>
      </c>
      <c r="B135" s="228" t="s">
        <v>333</v>
      </c>
      <c r="C135" s="228" t="s">
        <v>332</v>
      </c>
      <c r="D135" s="228" t="s">
        <v>331</v>
      </c>
      <c r="E135" s="228" t="s">
        <v>330</v>
      </c>
      <c r="H135" s="228" t="s">
        <v>329</v>
      </c>
      <c r="I135" s="228" t="s">
        <v>328</v>
      </c>
      <c r="J135" s="228" t="s">
        <v>327</v>
      </c>
      <c r="K135" s="228" t="s">
        <v>289</v>
      </c>
      <c r="L135" s="228" t="s">
        <v>289</v>
      </c>
      <c r="M135" s="228">
        <v>1</v>
      </c>
      <c r="N135" s="228" t="s">
        <v>326</v>
      </c>
      <c r="O135" s="228">
        <v>0</v>
      </c>
      <c r="P135" s="228">
        <v>0</v>
      </c>
    </row>
    <row r="136" spans="1:16" hidden="1">
      <c r="A136" s="228" t="s">
        <v>493</v>
      </c>
      <c r="B136" s="228" t="s">
        <v>333</v>
      </c>
      <c r="C136" s="228" t="s">
        <v>332</v>
      </c>
      <c r="D136" s="228" t="s">
        <v>331</v>
      </c>
      <c r="E136" s="228" t="s">
        <v>330</v>
      </c>
      <c r="H136" s="228" t="s">
        <v>329</v>
      </c>
      <c r="I136" s="228" t="s">
        <v>328</v>
      </c>
      <c r="J136" s="228" t="s">
        <v>327</v>
      </c>
      <c r="K136" s="228" t="s">
        <v>290</v>
      </c>
      <c r="L136" s="228" t="s">
        <v>290</v>
      </c>
      <c r="M136" s="228">
        <v>0</v>
      </c>
      <c r="N136" s="228" t="s">
        <v>326</v>
      </c>
      <c r="O136" s="228">
        <v>0</v>
      </c>
      <c r="P136" s="228">
        <v>0</v>
      </c>
    </row>
    <row r="137" spans="1:16" hidden="1">
      <c r="A137" s="228" t="s">
        <v>493</v>
      </c>
      <c r="B137" s="228" t="s">
        <v>333</v>
      </c>
      <c r="C137" s="228" t="s">
        <v>332</v>
      </c>
      <c r="D137" s="228" t="s">
        <v>331</v>
      </c>
      <c r="E137" s="228" t="s">
        <v>330</v>
      </c>
      <c r="H137" s="228" t="s">
        <v>329</v>
      </c>
      <c r="I137" s="228" t="s">
        <v>328</v>
      </c>
      <c r="J137" s="228" t="s">
        <v>327</v>
      </c>
      <c r="K137" s="228" t="s">
        <v>292</v>
      </c>
      <c r="L137" s="228" t="s">
        <v>292</v>
      </c>
      <c r="M137" s="228">
        <v>5</v>
      </c>
      <c r="N137" s="228" t="s">
        <v>326</v>
      </c>
      <c r="O137" s="228">
        <v>0</v>
      </c>
      <c r="P137" s="228">
        <v>0</v>
      </c>
    </row>
    <row r="138" spans="1:16" hidden="1">
      <c r="A138" s="228" t="s">
        <v>493</v>
      </c>
      <c r="B138" s="228" t="s">
        <v>333</v>
      </c>
      <c r="C138" s="228" t="s">
        <v>332</v>
      </c>
      <c r="D138" s="228" t="s">
        <v>331</v>
      </c>
      <c r="E138" s="228" t="s">
        <v>330</v>
      </c>
      <c r="H138" s="228" t="s">
        <v>329</v>
      </c>
      <c r="I138" s="228" t="s">
        <v>328</v>
      </c>
      <c r="J138" s="228" t="s">
        <v>327</v>
      </c>
      <c r="K138" s="228" t="s">
        <v>294</v>
      </c>
      <c r="L138" s="228" t="s">
        <v>294</v>
      </c>
      <c r="M138" s="228">
        <v>3</v>
      </c>
      <c r="N138" s="228" t="s">
        <v>326</v>
      </c>
      <c r="O138" s="228">
        <v>0</v>
      </c>
      <c r="P138" s="228">
        <v>0</v>
      </c>
    </row>
    <row r="139" spans="1:16" hidden="1">
      <c r="A139" s="228" t="s">
        <v>493</v>
      </c>
      <c r="B139" s="228" t="s">
        <v>333</v>
      </c>
      <c r="C139" s="228" t="s">
        <v>332</v>
      </c>
      <c r="D139" s="228" t="s">
        <v>331</v>
      </c>
      <c r="E139" s="228" t="s">
        <v>330</v>
      </c>
      <c r="H139" s="228" t="s">
        <v>329</v>
      </c>
      <c r="I139" s="228" t="s">
        <v>328</v>
      </c>
      <c r="J139" s="228" t="s">
        <v>327</v>
      </c>
      <c r="K139" s="228" t="s">
        <v>296</v>
      </c>
      <c r="L139" s="228" t="s">
        <v>296</v>
      </c>
      <c r="M139" s="228">
        <v>10</v>
      </c>
      <c r="N139" s="228" t="s">
        <v>326</v>
      </c>
      <c r="O139" s="228">
        <v>0</v>
      </c>
      <c r="P139" s="228">
        <v>0</v>
      </c>
    </row>
    <row r="140" spans="1:16" hidden="1">
      <c r="A140" s="228" t="s">
        <v>493</v>
      </c>
      <c r="B140" s="228" t="s">
        <v>333</v>
      </c>
      <c r="C140" s="228" t="s">
        <v>332</v>
      </c>
      <c r="D140" s="228" t="s">
        <v>331</v>
      </c>
      <c r="E140" s="228" t="s">
        <v>330</v>
      </c>
      <c r="H140" s="228" t="s">
        <v>329</v>
      </c>
      <c r="I140" s="228" t="s">
        <v>328</v>
      </c>
      <c r="J140" s="228" t="s">
        <v>327</v>
      </c>
      <c r="K140" s="228" t="s">
        <v>297</v>
      </c>
      <c r="L140" s="228" t="s">
        <v>297</v>
      </c>
      <c r="M140" s="228">
        <v>8</v>
      </c>
      <c r="N140" s="228" t="s">
        <v>326</v>
      </c>
      <c r="O140" s="228">
        <v>0</v>
      </c>
      <c r="P140" s="228">
        <v>0</v>
      </c>
    </row>
    <row r="141" spans="1:16" hidden="1">
      <c r="A141" s="228" t="s">
        <v>493</v>
      </c>
      <c r="B141" s="228" t="s">
        <v>333</v>
      </c>
      <c r="C141" s="228" t="s">
        <v>332</v>
      </c>
      <c r="D141" s="228" t="s">
        <v>331</v>
      </c>
      <c r="E141" s="228" t="s">
        <v>330</v>
      </c>
      <c r="H141" s="228" t="s">
        <v>329</v>
      </c>
      <c r="I141" s="228" t="s">
        <v>328</v>
      </c>
      <c r="J141" s="228" t="s">
        <v>327</v>
      </c>
      <c r="K141" s="228" t="s">
        <v>298</v>
      </c>
      <c r="L141" s="228" t="s">
        <v>298</v>
      </c>
      <c r="M141" s="228">
        <v>5</v>
      </c>
      <c r="N141" s="228" t="s">
        <v>326</v>
      </c>
      <c r="O141" s="228">
        <v>0</v>
      </c>
      <c r="P141" s="228">
        <v>0</v>
      </c>
    </row>
    <row r="142" spans="1:16" hidden="1">
      <c r="A142" s="228" t="s">
        <v>493</v>
      </c>
      <c r="B142" s="228" t="s">
        <v>333</v>
      </c>
      <c r="C142" s="228" t="s">
        <v>332</v>
      </c>
      <c r="D142" s="228" t="s">
        <v>331</v>
      </c>
      <c r="E142" s="228" t="s">
        <v>330</v>
      </c>
      <c r="H142" s="228" t="s">
        <v>329</v>
      </c>
      <c r="I142" s="228" t="s">
        <v>328</v>
      </c>
      <c r="J142" s="228" t="s">
        <v>327</v>
      </c>
      <c r="K142" s="228" t="s">
        <v>299</v>
      </c>
      <c r="L142" s="228" t="s">
        <v>299</v>
      </c>
      <c r="M142" s="228">
        <v>9</v>
      </c>
      <c r="N142" s="228" t="s">
        <v>326</v>
      </c>
      <c r="O142" s="228">
        <v>0</v>
      </c>
      <c r="P142" s="228">
        <v>0</v>
      </c>
    </row>
    <row r="143" spans="1:16" hidden="1">
      <c r="A143" s="228" t="s">
        <v>493</v>
      </c>
      <c r="B143" s="228" t="s">
        <v>333</v>
      </c>
      <c r="C143" s="228" t="s">
        <v>332</v>
      </c>
      <c r="D143" s="228" t="s">
        <v>331</v>
      </c>
      <c r="E143" s="228" t="s">
        <v>330</v>
      </c>
      <c r="H143" s="228" t="s">
        <v>329</v>
      </c>
      <c r="I143" s="228" t="s">
        <v>328</v>
      </c>
      <c r="J143" s="228" t="s">
        <v>327</v>
      </c>
      <c r="K143" s="228" t="s">
        <v>300</v>
      </c>
      <c r="L143" s="228" t="s">
        <v>300</v>
      </c>
      <c r="M143" s="228">
        <v>1</v>
      </c>
      <c r="N143" s="228" t="s">
        <v>326</v>
      </c>
      <c r="O143" s="228">
        <v>0</v>
      </c>
      <c r="P143" s="228">
        <v>0</v>
      </c>
    </row>
    <row r="144" spans="1:16" hidden="1">
      <c r="A144" s="228" t="s">
        <v>493</v>
      </c>
      <c r="B144" s="228" t="s">
        <v>333</v>
      </c>
      <c r="C144" s="228" t="s">
        <v>332</v>
      </c>
      <c r="D144" s="228" t="s">
        <v>331</v>
      </c>
      <c r="E144" s="228" t="s">
        <v>330</v>
      </c>
      <c r="H144" s="228" t="s">
        <v>329</v>
      </c>
      <c r="I144" s="228" t="s">
        <v>328</v>
      </c>
      <c r="J144" s="228" t="s">
        <v>327</v>
      </c>
      <c r="K144" s="228" t="s">
        <v>303</v>
      </c>
      <c r="L144" s="228" t="s">
        <v>303</v>
      </c>
      <c r="M144" s="228">
        <v>14</v>
      </c>
      <c r="N144" s="228" t="s">
        <v>326</v>
      </c>
      <c r="O144" s="228">
        <v>0</v>
      </c>
      <c r="P144" s="228">
        <v>0</v>
      </c>
    </row>
    <row r="145" spans="1:16" hidden="1">
      <c r="A145" s="228" t="s">
        <v>493</v>
      </c>
      <c r="B145" s="228" t="s">
        <v>333</v>
      </c>
      <c r="C145" s="228" t="s">
        <v>332</v>
      </c>
      <c r="D145" s="228" t="s">
        <v>331</v>
      </c>
      <c r="E145" s="228" t="s">
        <v>330</v>
      </c>
      <c r="H145" s="228" t="s">
        <v>329</v>
      </c>
      <c r="I145" s="228" t="s">
        <v>328</v>
      </c>
      <c r="J145" s="228" t="s">
        <v>327</v>
      </c>
      <c r="K145" s="228" t="s">
        <v>304</v>
      </c>
      <c r="L145" s="228" t="s">
        <v>304</v>
      </c>
      <c r="M145" s="228">
        <v>16</v>
      </c>
      <c r="N145" s="228" t="s">
        <v>326</v>
      </c>
      <c r="O145" s="228">
        <v>0</v>
      </c>
      <c r="P145" s="228">
        <v>0</v>
      </c>
    </row>
  </sheetData>
  <sheetProtection formatCells="0" formatColumns="0" formatRows="0" insertColumns="0" insertRows="0" insertHyperlinks="0" deleteColumns="0" deleteRows="0" sort="0" autoFilter="0" pivotTables="0"/>
  <autoFilter ref="A1:P145" xr:uid="{778EA749-4C18-4248-9C14-EFFBF7309C83}">
    <filterColumn colId="10">
      <filters>
        <filter val="4KIAKR06020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2D3F-E762-4E2C-8327-BC4DAC5B6581}">
  <dimension ref="A1:P26"/>
  <sheetViews>
    <sheetView rightToLeft="1" topLeftCell="C1" zoomScale="140" zoomScaleNormal="140" workbookViewId="0">
      <selection activeCell="E24" sqref="E24"/>
    </sheetView>
  </sheetViews>
  <sheetFormatPr defaultColWidth="8.85546875" defaultRowHeight="15"/>
  <cols>
    <col min="1" max="1" width="8.42578125" style="228" customWidth="1"/>
    <col min="2" max="2" width="11.42578125" style="228" customWidth="1"/>
    <col min="3" max="3" width="12.28515625" style="228" customWidth="1"/>
    <col min="4" max="5" width="15.42578125" style="228" customWidth="1"/>
    <col min="6" max="6" width="6.42578125" style="228" customWidth="1"/>
    <col min="7" max="7" width="9.7109375" style="228" customWidth="1"/>
    <col min="8" max="8" width="8.7109375" style="228" customWidth="1"/>
    <col min="9" max="10" width="14" style="228" customWidth="1"/>
    <col min="11" max="12" width="18.140625" style="228" customWidth="1"/>
    <col min="13" max="13" width="8.85546875" style="228"/>
    <col min="14" max="14" width="10.28515625" style="228" customWidth="1"/>
    <col min="15" max="16" width="14.140625" style="228" customWidth="1"/>
    <col min="17" max="16384" width="8.85546875" style="227"/>
  </cols>
  <sheetData>
    <row r="1" spans="1:16">
      <c r="A1" s="228" t="s">
        <v>348</v>
      </c>
      <c r="B1" s="228" t="s">
        <v>347</v>
      </c>
      <c r="C1" s="228" t="s">
        <v>346</v>
      </c>
      <c r="D1" s="228" t="s">
        <v>345</v>
      </c>
      <c r="E1" s="228" t="s">
        <v>344</v>
      </c>
      <c r="F1" s="228" t="s">
        <v>343</v>
      </c>
      <c r="G1" s="228" t="s">
        <v>342</v>
      </c>
      <c r="H1" s="228" t="s">
        <v>341</v>
      </c>
      <c r="I1" s="228" t="s">
        <v>340</v>
      </c>
      <c r="J1" s="228" t="s">
        <v>339</v>
      </c>
      <c r="K1" s="228" t="s">
        <v>338</v>
      </c>
      <c r="L1" s="228" t="s">
        <v>313</v>
      </c>
      <c r="M1" s="228" t="s">
        <v>337</v>
      </c>
      <c r="N1" s="228" t="s">
        <v>336</v>
      </c>
      <c r="O1" s="228" t="s">
        <v>335</v>
      </c>
      <c r="P1" s="228" t="s">
        <v>334</v>
      </c>
    </row>
    <row r="2" spans="1:16">
      <c r="A2" s="228" t="s">
        <v>498</v>
      </c>
      <c r="B2" s="228" t="s">
        <v>497</v>
      </c>
      <c r="C2" s="228" t="s">
        <v>332</v>
      </c>
      <c r="D2" s="228" t="s">
        <v>331</v>
      </c>
      <c r="E2" s="228" t="s">
        <v>330</v>
      </c>
      <c r="H2" s="228" t="s">
        <v>329</v>
      </c>
      <c r="I2" s="228" t="s">
        <v>328</v>
      </c>
      <c r="J2" s="228" t="s">
        <v>327</v>
      </c>
      <c r="K2" s="228" t="s">
        <v>201</v>
      </c>
      <c r="L2" s="228" t="s">
        <v>201</v>
      </c>
      <c r="M2" s="228">
        <v>1</v>
      </c>
      <c r="N2" s="228" t="s">
        <v>326</v>
      </c>
      <c r="O2" s="228">
        <v>0</v>
      </c>
      <c r="P2" s="228">
        <v>0</v>
      </c>
    </row>
    <row r="3" spans="1:16">
      <c r="A3" s="228" t="s">
        <v>498</v>
      </c>
      <c r="B3" s="228" t="s">
        <v>497</v>
      </c>
      <c r="C3" s="228" t="s">
        <v>332</v>
      </c>
      <c r="D3" s="228" t="s">
        <v>331</v>
      </c>
      <c r="E3" s="228" t="s">
        <v>330</v>
      </c>
      <c r="H3" s="228" t="s">
        <v>329</v>
      </c>
      <c r="I3" s="228" t="s">
        <v>328</v>
      </c>
      <c r="J3" s="228" t="s">
        <v>327</v>
      </c>
      <c r="K3" s="228" t="s">
        <v>217</v>
      </c>
      <c r="L3" s="228" t="s">
        <v>217</v>
      </c>
      <c r="M3" s="228">
        <v>4</v>
      </c>
      <c r="N3" s="228" t="s">
        <v>326</v>
      </c>
      <c r="O3" s="228">
        <v>0</v>
      </c>
      <c r="P3" s="228">
        <v>0</v>
      </c>
    </row>
    <row r="4" spans="1:16">
      <c r="A4" s="228" t="s">
        <v>498</v>
      </c>
      <c r="B4" s="228" t="s">
        <v>497</v>
      </c>
      <c r="C4" s="228" t="s">
        <v>332</v>
      </c>
      <c r="D4" s="228" t="s">
        <v>331</v>
      </c>
      <c r="E4" s="228" t="s">
        <v>330</v>
      </c>
      <c r="H4" s="228" t="s">
        <v>329</v>
      </c>
      <c r="I4" s="228" t="s">
        <v>328</v>
      </c>
      <c r="J4" s="228" t="s">
        <v>327</v>
      </c>
      <c r="K4" s="228" t="s">
        <v>221</v>
      </c>
      <c r="L4" s="228" t="s">
        <v>221</v>
      </c>
      <c r="M4" s="228">
        <v>1</v>
      </c>
      <c r="N4" s="228" t="s">
        <v>326</v>
      </c>
      <c r="O4" s="228">
        <v>0</v>
      </c>
      <c r="P4" s="228">
        <v>0</v>
      </c>
    </row>
    <row r="5" spans="1:16">
      <c r="A5" s="228" t="s">
        <v>498</v>
      </c>
      <c r="B5" s="228" t="s">
        <v>497</v>
      </c>
      <c r="C5" s="228" t="s">
        <v>332</v>
      </c>
      <c r="D5" s="228" t="s">
        <v>331</v>
      </c>
      <c r="E5" s="228" t="s">
        <v>330</v>
      </c>
      <c r="H5" s="228" t="s">
        <v>329</v>
      </c>
      <c r="I5" s="228" t="s">
        <v>328</v>
      </c>
      <c r="J5" s="228" t="s">
        <v>327</v>
      </c>
      <c r="K5" s="228" t="s">
        <v>223</v>
      </c>
      <c r="L5" s="228" t="s">
        <v>223</v>
      </c>
      <c r="M5" s="228">
        <v>8</v>
      </c>
      <c r="N5" s="228" t="s">
        <v>326</v>
      </c>
      <c r="O5" s="228">
        <v>0</v>
      </c>
      <c r="P5" s="228">
        <v>0</v>
      </c>
    </row>
    <row r="6" spans="1:16">
      <c r="A6" s="228" t="s">
        <v>498</v>
      </c>
      <c r="B6" s="228" t="s">
        <v>497</v>
      </c>
      <c r="C6" s="228" t="s">
        <v>332</v>
      </c>
      <c r="D6" s="228" t="s">
        <v>331</v>
      </c>
      <c r="E6" s="228" t="s">
        <v>330</v>
      </c>
      <c r="H6" s="228" t="s">
        <v>329</v>
      </c>
      <c r="I6" s="228" t="s">
        <v>328</v>
      </c>
      <c r="J6" s="228" t="s">
        <v>327</v>
      </c>
      <c r="K6" s="228" t="s">
        <v>230</v>
      </c>
      <c r="L6" s="228" t="s">
        <v>230</v>
      </c>
      <c r="M6" s="228">
        <v>6</v>
      </c>
      <c r="N6" s="228" t="s">
        <v>326</v>
      </c>
      <c r="O6" s="228">
        <v>0</v>
      </c>
      <c r="P6" s="228">
        <v>0</v>
      </c>
    </row>
    <row r="7" spans="1:16">
      <c r="A7" s="228" t="s">
        <v>498</v>
      </c>
      <c r="B7" s="228" t="s">
        <v>497</v>
      </c>
      <c r="C7" s="228" t="s">
        <v>332</v>
      </c>
      <c r="D7" s="228" t="s">
        <v>331</v>
      </c>
      <c r="E7" s="228" t="s">
        <v>330</v>
      </c>
      <c r="H7" s="228" t="s">
        <v>329</v>
      </c>
      <c r="I7" s="228" t="s">
        <v>328</v>
      </c>
      <c r="J7" s="228" t="s">
        <v>327</v>
      </c>
      <c r="K7" s="228" t="s">
        <v>237</v>
      </c>
      <c r="L7" s="228" t="s">
        <v>237</v>
      </c>
      <c r="M7" s="228">
        <v>1</v>
      </c>
      <c r="N7" s="228" t="s">
        <v>326</v>
      </c>
      <c r="O7" s="228">
        <v>0</v>
      </c>
      <c r="P7" s="228">
        <v>0</v>
      </c>
    </row>
    <row r="8" spans="1:16">
      <c r="A8" s="228" t="s">
        <v>498</v>
      </c>
      <c r="B8" s="228" t="s">
        <v>497</v>
      </c>
      <c r="C8" s="228" t="s">
        <v>332</v>
      </c>
      <c r="D8" s="228" t="s">
        <v>331</v>
      </c>
      <c r="E8" s="228" t="s">
        <v>330</v>
      </c>
      <c r="H8" s="228" t="s">
        <v>329</v>
      </c>
      <c r="I8" s="228" t="s">
        <v>328</v>
      </c>
      <c r="J8" s="228" t="s">
        <v>327</v>
      </c>
      <c r="K8" s="228" t="s">
        <v>247</v>
      </c>
      <c r="L8" s="228" t="s">
        <v>247</v>
      </c>
      <c r="M8" s="228">
        <v>7</v>
      </c>
      <c r="N8" s="228" t="s">
        <v>326</v>
      </c>
      <c r="O8" s="228">
        <v>0</v>
      </c>
      <c r="P8" s="228">
        <v>0</v>
      </c>
    </row>
    <row r="9" spans="1:16">
      <c r="A9" s="228" t="s">
        <v>498</v>
      </c>
      <c r="B9" s="228" t="s">
        <v>497</v>
      </c>
      <c r="C9" s="228" t="s">
        <v>332</v>
      </c>
      <c r="D9" s="228" t="s">
        <v>331</v>
      </c>
      <c r="E9" s="228" t="s">
        <v>330</v>
      </c>
      <c r="H9" s="228" t="s">
        <v>329</v>
      </c>
      <c r="I9" s="228" t="s">
        <v>328</v>
      </c>
      <c r="J9" s="228" t="s">
        <v>327</v>
      </c>
      <c r="K9" s="228" t="s">
        <v>251</v>
      </c>
      <c r="L9" s="228" t="s">
        <v>251</v>
      </c>
      <c r="M9" s="228">
        <v>2</v>
      </c>
      <c r="N9" s="228" t="s">
        <v>326</v>
      </c>
      <c r="O9" s="228">
        <v>0</v>
      </c>
      <c r="P9" s="228">
        <v>0</v>
      </c>
    </row>
    <row r="10" spans="1:16">
      <c r="A10" s="228" t="s">
        <v>498</v>
      </c>
      <c r="B10" s="228" t="s">
        <v>497</v>
      </c>
      <c r="C10" s="228" t="s">
        <v>332</v>
      </c>
      <c r="D10" s="228" t="s">
        <v>331</v>
      </c>
      <c r="E10" s="228" t="s">
        <v>330</v>
      </c>
      <c r="H10" s="228" t="s">
        <v>329</v>
      </c>
      <c r="I10" s="228" t="s">
        <v>328</v>
      </c>
      <c r="J10" s="228" t="s">
        <v>327</v>
      </c>
      <c r="K10" s="228" t="s">
        <v>255</v>
      </c>
      <c r="L10" s="228" t="s">
        <v>255</v>
      </c>
      <c r="M10" s="228">
        <v>62</v>
      </c>
      <c r="N10" s="228" t="s">
        <v>326</v>
      </c>
      <c r="O10" s="228">
        <v>0</v>
      </c>
      <c r="P10" s="228">
        <v>0</v>
      </c>
    </row>
    <row r="11" spans="1:16">
      <c r="A11" s="228" t="s">
        <v>498</v>
      </c>
      <c r="B11" s="228" t="s">
        <v>497</v>
      </c>
      <c r="C11" s="228" t="s">
        <v>332</v>
      </c>
      <c r="D11" s="228" t="s">
        <v>331</v>
      </c>
      <c r="E11" s="228" t="s">
        <v>330</v>
      </c>
      <c r="H11" s="228" t="s">
        <v>329</v>
      </c>
      <c r="I11" s="228" t="s">
        <v>328</v>
      </c>
      <c r="J11" s="228" t="s">
        <v>327</v>
      </c>
      <c r="K11" s="228" t="s">
        <v>259</v>
      </c>
      <c r="L11" s="228" t="s">
        <v>259</v>
      </c>
      <c r="M11" s="228">
        <v>48</v>
      </c>
      <c r="N11" s="228" t="s">
        <v>326</v>
      </c>
      <c r="O11" s="228">
        <v>0</v>
      </c>
      <c r="P11" s="228">
        <v>0</v>
      </c>
    </row>
    <row r="12" spans="1:16">
      <c r="A12" s="228" t="s">
        <v>498</v>
      </c>
      <c r="B12" s="228" t="s">
        <v>497</v>
      </c>
      <c r="C12" s="228" t="s">
        <v>332</v>
      </c>
      <c r="D12" s="228" t="s">
        <v>331</v>
      </c>
      <c r="E12" s="228" t="s">
        <v>330</v>
      </c>
      <c r="H12" s="228" t="s">
        <v>329</v>
      </c>
      <c r="I12" s="228" t="s">
        <v>328</v>
      </c>
      <c r="J12" s="228" t="s">
        <v>327</v>
      </c>
      <c r="K12" s="228" t="s">
        <v>260</v>
      </c>
      <c r="L12" s="228" t="s">
        <v>260</v>
      </c>
      <c r="M12" s="228">
        <v>7</v>
      </c>
      <c r="N12" s="228" t="s">
        <v>326</v>
      </c>
      <c r="O12" s="228">
        <v>0</v>
      </c>
      <c r="P12" s="228">
        <v>0</v>
      </c>
    </row>
    <row r="13" spans="1:16">
      <c r="A13" s="228" t="s">
        <v>498</v>
      </c>
      <c r="B13" s="228" t="s">
        <v>497</v>
      </c>
      <c r="C13" s="228" t="s">
        <v>332</v>
      </c>
      <c r="D13" s="228" t="s">
        <v>331</v>
      </c>
      <c r="E13" s="228" t="s">
        <v>330</v>
      </c>
      <c r="H13" s="228" t="s">
        <v>329</v>
      </c>
      <c r="I13" s="228" t="s">
        <v>328</v>
      </c>
      <c r="J13" s="228" t="s">
        <v>327</v>
      </c>
      <c r="K13" s="228" t="s">
        <v>273</v>
      </c>
      <c r="L13" s="228" t="s">
        <v>273</v>
      </c>
      <c r="M13" s="228">
        <v>4</v>
      </c>
      <c r="N13" s="228" t="s">
        <v>326</v>
      </c>
      <c r="O13" s="228">
        <v>0</v>
      </c>
      <c r="P13" s="228">
        <v>0</v>
      </c>
    </row>
    <row r="14" spans="1:16">
      <c r="A14" s="228" t="s">
        <v>498</v>
      </c>
      <c r="B14" s="228" t="s">
        <v>497</v>
      </c>
      <c r="C14" s="228" t="s">
        <v>332</v>
      </c>
      <c r="D14" s="228" t="s">
        <v>331</v>
      </c>
      <c r="E14" s="228" t="s">
        <v>330</v>
      </c>
      <c r="H14" s="228" t="s">
        <v>329</v>
      </c>
      <c r="I14" s="228" t="s">
        <v>328</v>
      </c>
      <c r="J14" s="228" t="s">
        <v>327</v>
      </c>
      <c r="K14" s="228" t="s">
        <v>279</v>
      </c>
      <c r="L14" s="228" t="s">
        <v>279</v>
      </c>
      <c r="M14" s="228">
        <v>53</v>
      </c>
      <c r="N14" s="228" t="s">
        <v>326</v>
      </c>
      <c r="O14" s="228">
        <v>0</v>
      </c>
      <c r="P14" s="228">
        <v>0</v>
      </c>
    </row>
    <row r="15" spans="1:16">
      <c r="A15" s="228" t="s">
        <v>498</v>
      </c>
      <c r="B15" s="228" t="s">
        <v>497</v>
      </c>
      <c r="C15" s="228" t="s">
        <v>332</v>
      </c>
      <c r="D15" s="228" t="s">
        <v>331</v>
      </c>
      <c r="E15" s="228" t="s">
        <v>330</v>
      </c>
      <c r="H15" s="228" t="s">
        <v>329</v>
      </c>
      <c r="I15" s="228" t="s">
        <v>328</v>
      </c>
      <c r="J15" s="228" t="s">
        <v>327</v>
      </c>
      <c r="K15" s="228" t="s">
        <v>280</v>
      </c>
      <c r="L15" s="228" t="s">
        <v>280</v>
      </c>
      <c r="M15" s="228">
        <v>5</v>
      </c>
      <c r="N15" s="228" t="s">
        <v>326</v>
      </c>
      <c r="O15" s="228">
        <v>0</v>
      </c>
      <c r="P15" s="228">
        <v>0</v>
      </c>
    </row>
    <row r="16" spans="1:16">
      <c r="A16" s="228" t="s">
        <v>498</v>
      </c>
      <c r="B16" s="228" t="s">
        <v>497</v>
      </c>
      <c r="C16" s="228" t="s">
        <v>332</v>
      </c>
      <c r="D16" s="228" t="s">
        <v>331</v>
      </c>
      <c r="E16" s="228" t="s">
        <v>330</v>
      </c>
      <c r="H16" s="228" t="s">
        <v>329</v>
      </c>
      <c r="I16" s="228" t="s">
        <v>328</v>
      </c>
      <c r="J16" s="228" t="s">
        <v>327</v>
      </c>
      <c r="K16" s="228" t="s">
        <v>282</v>
      </c>
      <c r="L16" s="228" t="s">
        <v>282</v>
      </c>
      <c r="M16" s="228">
        <v>21</v>
      </c>
      <c r="N16" s="228" t="s">
        <v>326</v>
      </c>
      <c r="O16" s="228">
        <v>0</v>
      </c>
      <c r="P16" s="228">
        <v>0</v>
      </c>
    </row>
    <row r="17" spans="1:16">
      <c r="A17" s="228" t="s">
        <v>498</v>
      </c>
      <c r="B17" s="228" t="s">
        <v>497</v>
      </c>
      <c r="C17" s="228" t="s">
        <v>332</v>
      </c>
      <c r="D17" s="228" t="s">
        <v>331</v>
      </c>
      <c r="E17" s="228" t="s">
        <v>330</v>
      </c>
      <c r="H17" s="228" t="s">
        <v>329</v>
      </c>
      <c r="I17" s="228" t="s">
        <v>328</v>
      </c>
      <c r="J17" s="228" t="s">
        <v>327</v>
      </c>
      <c r="K17" s="228" t="s">
        <v>283</v>
      </c>
      <c r="L17" s="228" t="s">
        <v>283</v>
      </c>
      <c r="M17" s="228">
        <v>13</v>
      </c>
      <c r="N17" s="228" t="s">
        <v>326</v>
      </c>
      <c r="O17" s="228">
        <v>0</v>
      </c>
      <c r="P17" s="228">
        <v>0</v>
      </c>
    </row>
    <row r="18" spans="1:16">
      <c r="A18" s="228" t="s">
        <v>498</v>
      </c>
      <c r="B18" s="228" t="s">
        <v>497</v>
      </c>
      <c r="C18" s="228" t="s">
        <v>332</v>
      </c>
      <c r="D18" s="228" t="s">
        <v>331</v>
      </c>
      <c r="E18" s="228" t="s">
        <v>330</v>
      </c>
      <c r="H18" s="228" t="s">
        <v>329</v>
      </c>
      <c r="I18" s="228" t="s">
        <v>328</v>
      </c>
      <c r="J18" s="228" t="s">
        <v>327</v>
      </c>
      <c r="K18" s="228" t="s">
        <v>309</v>
      </c>
      <c r="L18" s="228" t="s">
        <v>309</v>
      </c>
      <c r="M18" s="228">
        <v>1</v>
      </c>
      <c r="N18" s="228" t="s">
        <v>326</v>
      </c>
      <c r="O18" s="228">
        <v>0</v>
      </c>
      <c r="P18" s="228">
        <v>0</v>
      </c>
    </row>
    <row r="19" spans="1:16">
      <c r="A19" s="228" t="s">
        <v>498</v>
      </c>
      <c r="B19" s="228" t="s">
        <v>497</v>
      </c>
      <c r="C19" s="228" t="s">
        <v>332</v>
      </c>
      <c r="D19" s="228" t="s">
        <v>331</v>
      </c>
      <c r="E19" s="228" t="s">
        <v>330</v>
      </c>
      <c r="H19" s="228" t="s">
        <v>329</v>
      </c>
      <c r="I19" s="228" t="s">
        <v>328</v>
      </c>
      <c r="J19" s="228" t="s">
        <v>327</v>
      </c>
      <c r="K19" s="228" t="s">
        <v>195</v>
      </c>
      <c r="L19" s="228" t="s">
        <v>195</v>
      </c>
      <c r="M19" s="228">
        <v>1</v>
      </c>
      <c r="N19" s="228" t="s">
        <v>326</v>
      </c>
      <c r="O19" s="228">
        <v>0</v>
      </c>
      <c r="P19" s="228">
        <v>0</v>
      </c>
    </row>
    <row r="20" spans="1:16">
      <c r="A20" s="228" t="s">
        <v>498</v>
      </c>
      <c r="B20" s="228" t="s">
        <v>497</v>
      </c>
      <c r="C20" s="228" t="s">
        <v>332</v>
      </c>
      <c r="D20" s="228" t="s">
        <v>331</v>
      </c>
      <c r="E20" s="228" t="s">
        <v>330</v>
      </c>
      <c r="H20" s="228" t="s">
        <v>329</v>
      </c>
      <c r="I20" s="228" t="s">
        <v>328</v>
      </c>
      <c r="J20" s="228" t="s">
        <v>327</v>
      </c>
      <c r="K20" s="228" t="s">
        <v>203</v>
      </c>
      <c r="L20" s="228" t="s">
        <v>203</v>
      </c>
      <c r="M20" s="228">
        <v>2</v>
      </c>
      <c r="N20" s="228" t="s">
        <v>326</v>
      </c>
      <c r="O20" s="228">
        <v>0</v>
      </c>
      <c r="P20" s="228">
        <v>0</v>
      </c>
    </row>
    <row r="21" spans="1:16">
      <c r="A21" s="228" t="s">
        <v>498</v>
      </c>
      <c r="B21" s="228" t="s">
        <v>497</v>
      </c>
      <c r="C21" s="228" t="s">
        <v>332</v>
      </c>
      <c r="D21" s="228" t="s">
        <v>331</v>
      </c>
      <c r="E21" s="228" t="s">
        <v>330</v>
      </c>
      <c r="H21" s="228" t="s">
        <v>329</v>
      </c>
      <c r="I21" s="228" t="s">
        <v>328</v>
      </c>
      <c r="J21" s="228" t="s">
        <v>327</v>
      </c>
      <c r="K21" s="228" t="s">
        <v>205</v>
      </c>
      <c r="L21" s="228" t="s">
        <v>205</v>
      </c>
      <c r="M21" s="228">
        <v>2</v>
      </c>
      <c r="N21" s="228" t="s">
        <v>326</v>
      </c>
      <c r="O21" s="228">
        <v>0</v>
      </c>
      <c r="P21" s="228">
        <v>0</v>
      </c>
    </row>
    <row r="22" spans="1:16">
      <c r="A22" s="228" t="s">
        <v>498</v>
      </c>
      <c r="B22" s="228" t="s">
        <v>497</v>
      </c>
      <c r="C22" s="228" t="s">
        <v>332</v>
      </c>
      <c r="D22" s="228" t="s">
        <v>331</v>
      </c>
      <c r="E22" s="228" t="s">
        <v>330</v>
      </c>
      <c r="H22" s="228" t="s">
        <v>329</v>
      </c>
      <c r="I22" s="228" t="s">
        <v>328</v>
      </c>
      <c r="J22" s="228" t="s">
        <v>327</v>
      </c>
      <c r="K22" s="228" t="s">
        <v>227</v>
      </c>
      <c r="L22" s="228" t="s">
        <v>227</v>
      </c>
      <c r="M22" s="228">
        <v>1</v>
      </c>
      <c r="N22" s="228" t="s">
        <v>326</v>
      </c>
      <c r="O22" s="228">
        <v>0</v>
      </c>
      <c r="P22" s="228">
        <v>0</v>
      </c>
    </row>
    <row r="23" spans="1:16">
      <c r="A23" s="228" t="s">
        <v>498</v>
      </c>
      <c r="B23" s="228" t="s">
        <v>497</v>
      </c>
      <c r="C23" s="228" t="s">
        <v>332</v>
      </c>
      <c r="D23" s="228" t="s">
        <v>331</v>
      </c>
      <c r="E23" s="228" t="s">
        <v>330</v>
      </c>
      <c r="H23" s="228" t="s">
        <v>329</v>
      </c>
      <c r="I23" s="228" t="s">
        <v>328</v>
      </c>
      <c r="J23" s="228" t="s">
        <v>327</v>
      </c>
      <c r="K23" s="228" t="s">
        <v>228</v>
      </c>
      <c r="L23" s="228" t="s">
        <v>228</v>
      </c>
      <c r="M23" s="228">
        <v>4</v>
      </c>
      <c r="N23" s="228" t="s">
        <v>326</v>
      </c>
      <c r="O23" s="228">
        <v>0</v>
      </c>
      <c r="P23" s="228">
        <v>0</v>
      </c>
    </row>
    <row r="24" spans="1:16">
      <c r="A24" s="228" t="s">
        <v>498</v>
      </c>
      <c r="B24" s="228" t="s">
        <v>497</v>
      </c>
      <c r="C24" s="228" t="s">
        <v>332</v>
      </c>
      <c r="D24" s="228" t="s">
        <v>331</v>
      </c>
      <c r="E24" s="228" t="s">
        <v>330</v>
      </c>
      <c r="H24" s="228" t="s">
        <v>329</v>
      </c>
      <c r="I24" s="228" t="s">
        <v>328</v>
      </c>
      <c r="J24" s="228" t="s">
        <v>327</v>
      </c>
      <c r="K24" s="228" t="s">
        <v>231</v>
      </c>
      <c r="L24" s="228" t="s">
        <v>231</v>
      </c>
      <c r="M24" s="228">
        <v>1</v>
      </c>
      <c r="N24" s="228" t="s">
        <v>326</v>
      </c>
      <c r="O24" s="228">
        <v>0</v>
      </c>
      <c r="P24" s="228">
        <v>0</v>
      </c>
    </row>
    <row r="25" spans="1:16">
      <c r="A25" s="228" t="s">
        <v>498</v>
      </c>
      <c r="B25" s="228" t="s">
        <v>497</v>
      </c>
      <c r="C25" s="228" t="s">
        <v>332</v>
      </c>
      <c r="D25" s="228" t="s">
        <v>331</v>
      </c>
      <c r="E25" s="228" t="s">
        <v>330</v>
      </c>
      <c r="H25" s="228" t="s">
        <v>329</v>
      </c>
      <c r="I25" s="228" t="s">
        <v>328</v>
      </c>
      <c r="J25" s="228" t="s">
        <v>327</v>
      </c>
      <c r="K25" s="228" t="s">
        <v>233</v>
      </c>
      <c r="L25" s="228" t="s">
        <v>233</v>
      </c>
      <c r="M25" s="228">
        <v>1</v>
      </c>
      <c r="N25" s="228" t="s">
        <v>326</v>
      </c>
      <c r="O25" s="228">
        <v>0</v>
      </c>
      <c r="P25" s="228">
        <v>0</v>
      </c>
    </row>
    <row r="26" spans="1:16">
      <c r="A26" s="228" t="s">
        <v>498</v>
      </c>
      <c r="B26" s="228" t="s">
        <v>497</v>
      </c>
      <c r="C26" s="228" t="s">
        <v>332</v>
      </c>
      <c r="D26" s="228" t="s">
        <v>331</v>
      </c>
      <c r="E26" s="228" t="s">
        <v>330</v>
      </c>
      <c r="H26" s="228" t="s">
        <v>329</v>
      </c>
      <c r="I26" s="228" t="s">
        <v>328</v>
      </c>
      <c r="J26" s="228" t="s">
        <v>327</v>
      </c>
      <c r="K26" s="228" t="s">
        <v>257</v>
      </c>
      <c r="L26" s="228" t="s">
        <v>257</v>
      </c>
      <c r="M26" s="228">
        <v>2</v>
      </c>
      <c r="N26" s="228" t="s">
        <v>326</v>
      </c>
      <c r="O26" s="228">
        <v>0</v>
      </c>
      <c r="P26" s="228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76CB-C74F-45AE-8A2B-CCC33997BEBA}">
  <sheetPr filterMode="1">
    <pageSetUpPr fitToPage="1"/>
  </sheetPr>
  <dimension ref="B1:Y267"/>
  <sheetViews>
    <sheetView rightToLeft="1" topLeftCell="A4" zoomScale="85" zoomScaleNormal="85" zoomScaleSheetLayoutView="85" workbookViewId="0">
      <selection activeCell="I35" sqref="I35"/>
    </sheetView>
  </sheetViews>
  <sheetFormatPr defaultColWidth="9.140625" defaultRowHeight="15"/>
  <cols>
    <col min="2" max="2" width="8.28515625" customWidth="1"/>
    <col min="3" max="3" width="27.140625" style="26" customWidth="1"/>
    <col min="4" max="4" width="55.28515625" customWidth="1"/>
    <col min="5" max="6" width="8.85546875" customWidth="1"/>
    <col min="7" max="8" width="12.5703125" customWidth="1"/>
    <col min="9" max="9" width="18" customWidth="1"/>
    <col min="10" max="10" width="23.5703125" customWidth="1"/>
    <col min="11" max="11" width="9.42578125" customWidth="1"/>
    <col min="12" max="12" width="22.7109375" customWidth="1"/>
    <col min="13" max="13" width="24.85546875" style="37" customWidth="1"/>
    <col min="14" max="15" width="3.140625" style="184" customWidth="1"/>
    <col min="16" max="16" width="3.42578125" style="184" customWidth="1"/>
    <col min="17" max="17" width="4.140625" style="184" customWidth="1"/>
    <col min="18" max="18" width="3.28515625" style="184" customWidth="1"/>
    <col min="19" max="19" width="3.140625" style="184" customWidth="1"/>
    <col min="20" max="20" width="4" style="184" customWidth="1"/>
    <col min="21" max="21" width="3.85546875" style="184" customWidth="1"/>
    <col min="22" max="22" width="3.7109375" style="184" customWidth="1"/>
    <col min="23" max="23" width="3.140625" style="184" customWidth="1"/>
    <col min="24" max="24" width="3.5703125" customWidth="1"/>
    <col min="25" max="25" width="18" style="6" bestFit="1" customWidth="1"/>
  </cols>
  <sheetData>
    <row r="1" spans="2:25" ht="26.25" customHeight="1">
      <c r="B1" s="1"/>
      <c r="C1" s="2"/>
      <c r="D1" s="3"/>
      <c r="E1" s="4"/>
      <c r="F1" s="4"/>
      <c r="G1" s="4"/>
      <c r="H1" s="4"/>
      <c r="I1" s="38"/>
      <c r="J1" s="38"/>
      <c r="K1" s="38"/>
      <c r="L1" s="4"/>
      <c r="M1" s="9"/>
      <c r="N1" s="9"/>
      <c r="O1" s="9"/>
      <c r="P1" s="9"/>
      <c r="Q1" s="9"/>
      <c r="R1" s="9"/>
    </row>
    <row r="2" spans="2:25" ht="36.75" customHeight="1">
      <c r="B2" s="7"/>
      <c r="C2" s="8"/>
      <c r="D2" s="90" t="s">
        <v>352</v>
      </c>
      <c r="E2" s="90"/>
      <c r="F2" s="90"/>
      <c r="G2" s="90" t="s">
        <v>353</v>
      </c>
      <c r="H2" s="90"/>
      <c r="I2" s="90"/>
      <c r="J2" s="90"/>
      <c r="K2" s="90"/>
      <c r="L2" s="90" t="s">
        <v>0</v>
      </c>
      <c r="M2" s="90" t="s">
        <v>0</v>
      </c>
      <c r="N2" s="9"/>
      <c r="O2" s="9"/>
      <c r="P2" s="9"/>
      <c r="Q2" s="9"/>
      <c r="R2" s="9"/>
    </row>
    <row r="3" spans="2:25" ht="36.75" customHeight="1" thickBot="1">
      <c r="B3" s="7"/>
      <c r="C3" s="8"/>
      <c r="D3" s="3"/>
      <c r="E3" s="3"/>
      <c r="F3" s="3"/>
      <c r="G3" s="91" t="s">
        <v>1</v>
      </c>
      <c r="H3" s="91"/>
      <c r="I3" s="91"/>
      <c r="J3" s="91"/>
      <c r="K3" s="185"/>
      <c r="L3" s="10"/>
      <c r="M3" s="9"/>
      <c r="N3" s="9"/>
      <c r="O3" s="9"/>
      <c r="P3" s="9"/>
      <c r="Q3" s="9"/>
      <c r="R3" s="9"/>
    </row>
    <row r="4" spans="2:25" ht="18.75" customHeight="1" thickBot="1">
      <c r="B4" s="87" t="s">
        <v>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</row>
    <row r="5" spans="2:25" ht="63" customHeight="1" thickBot="1">
      <c r="B5" s="186" t="s">
        <v>3</v>
      </c>
      <c r="C5" s="186" t="s">
        <v>4</v>
      </c>
      <c r="D5" s="187" t="s">
        <v>5</v>
      </c>
      <c r="E5" s="188" t="s">
        <v>6</v>
      </c>
      <c r="F5" s="188" t="s">
        <v>492</v>
      </c>
      <c r="G5" s="188" t="s">
        <v>7</v>
      </c>
      <c r="H5" s="188" t="s">
        <v>8</v>
      </c>
      <c r="I5" s="188" t="s">
        <v>10</v>
      </c>
      <c r="J5" s="189" t="s">
        <v>9</v>
      </c>
      <c r="K5" s="190" t="s">
        <v>354</v>
      </c>
      <c r="L5" s="190" t="s">
        <v>11</v>
      </c>
      <c r="M5" s="191" t="s">
        <v>12</v>
      </c>
      <c r="N5" s="224" t="s">
        <v>13</v>
      </c>
      <c r="O5" s="225"/>
      <c r="P5" s="225"/>
      <c r="Q5" s="225"/>
      <c r="R5" s="225"/>
      <c r="S5" s="225"/>
      <c r="T5" s="225"/>
      <c r="U5" s="225"/>
      <c r="V5" s="225"/>
      <c r="W5" s="225"/>
      <c r="X5" s="226"/>
      <c r="Y5" s="14" t="s">
        <v>14</v>
      </c>
    </row>
    <row r="6" spans="2:25" ht="63" hidden="1" customHeight="1">
      <c r="B6" s="192">
        <v>5</v>
      </c>
      <c r="C6" s="192" t="s">
        <v>43</v>
      </c>
      <c r="D6" s="193" t="s">
        <v>44</v>
      </c>
      <c r="E6" s="22">
        <v>9</v>
      </c>
      <c r="F6" s="22">
        <f>VLOOKUP(C6,PI.57321!B:D,3,0)</f>
        <v>9</v>
      </c>
      <c r="G6" s="16" t="s">
        <v>45</v>
      </c>
      <c r="H6" s="23">
        <v>0</v>
      </c>
      <c r="I6" s="59">
        <v>12600000</v>
      </c>
      <c r="J6" s="194" t="s">
        <v>355</v>
      </c>
      <c r="K6" s="59"/>
      <c r="L6" s="59">
        <f t="shared" ref="L6:L37" si="0">I6*E6</f>
        <v>113400000</v>
      </c>
      <c r="M6" s="59">
        <f>L6*9%</f>
        <v>10206000</v>
      </c>
      <c r="N6" s="212">
        <f>L6+M6</f>
        <v>123606000</v>
      </c>
      <c r="O6" s="213"/>
      <c r="P6" s="213"/>
      <c r="Q6" s="213"/>
      <c r="R6" s="213"/>
      <c r="S6" s="213"/>
      <c r="T6" s="213"/>
      <c r="U6" s="213"/>
      <c r="V6" s="213"/>
      <c r="W6" s="213"/>
      <c r="X6" s="214"/>
      <c r="Y6" s="14"/>
    </row>
    <row r="7" spans="2:25" ht="63" hidden="1" customHeight="1">
      <c r="B7" s="192">
        <v>12</v>
      </c>
      <c r="C7" s="192" t="s">
        <v>46</v>
      </c>
      <c r="D7" s="195" t="s">
        <v>47</v>
      </c>
      <c r="E7" s="19">
        <v>1</v>
      </c>
      <c r="F7" s="22">
        <f>VLOOKUP(C7,PI.57321!B:D,3,0)</f>
        <v>1</v>
      </c>
      <c r="G7" s="21" t="s">
        <v>26</v>
      </c>
      <c r="H7" s="20" t="s">
        <v>25</v>
      </c>
      <c r="I7" s="53">
        <v>7350000</v>
      </c>
      <c r="J7" s="194" t="s">
        <v>356</v>
      </c>
      <c r="K7" s="53"/>
      <c r="L7" s="59">
        <f t="shared" si="0"/>
        <v>7350000</v>
      </c>
      <c r="M7" s="59">
        <f t="shared" ref="M7:M70" si="1">L7*9%</f>
        <v>661500</v>
      </c>
      <c r="N7" s="212">
        <f t="shared" ref="N7:N70" si="2">L7+M7</f>
        <v>8011500</v>
      </c>
      <c r="O7" s="213"/>
      <c r="P7" s="213"/>
      <c r="Q7" s="213"/>
      <c r="R7" s="213"/>
      <c r="S7" s="213"/>
      <c r="T7" s="213"/>
      <c r="U7" s="213"/>
      <c r="V7" s="213"/>
      <c r="W7" s="213"/>
      <c r="X7" s="214"/>
      <c r="Y7" s="14"/>
    </row>
    <row r="8" spans="2:25" ht="63" hidden="1" customHeight="1">
      <c r="B8" s="192">
        <v>13</v>
      </c>
      <c r="C8" s="192" t="s">
        <v>48</v>
      </c>
      <c r="D8" s="195" t="s">
        <v>49</v>
      </c>
      <c r="E8" s="19">
        <v>7</v>
      </c>
      <c r="F8" s="22">
        <f>VLOOKUP(C8,PI.57321!B:D,3,0)</f>
        <v>7</v>
      </c>
      <c r="G8" s="17" t="s">
        <v>26</v>
      </c>
      <c r="H8" s="20" t="s">
        <v>26</v>
      </c>
      <c r="I8" s="53">
        <v>6300000</v>
      </c>
      <c r="J8" s="194" t="s">
        <v>357</v>
      </c>
      <c r="K8" s="53"/>
      <c r="L8" s="59">
        <f t="shared" si="0"/>
        <v>44100000</v>
      </c>
      <c r="M8" s="59">
        <f t="shared" si="1"/>
        <v>3969000</v>
      </c>
      <c r="N8" s="212">
        <f t="shared" si="2"/>
        <v>48069000</v>
      </c>
      <c r="O8" s="213"/>
      <c r="P8" s="213"/>
      <c r="Q8" s="213"/>
      <c r="R8" s="213"/>
      <c r="S8" s="213"/>
      <c r="T8" s="213"/>
      <c r="U8" s="213"/>
      <c r="V8" s="213"/>
      <c r="W8" s="213"/>
      <c r="X8" s="214"/>
      <c r="Y8" s="14"/>
    </row>
    <row r="9" spans="2:25" ht="63" hidden="1" customHeight="1">
      <c r="B9" s="192">
        <v>18</v>
      </c>
      <c r="C9" s="196" t="s">
        <v>50</v>
      </c>
      <c r="D9" s="195" t="s">
        <v>51</v>
      </c>
      <c r="E9" s="19">
        <v>5</v>
      </c>
      <c r="F9" s="22">
        <f>VLOOKUP(C9,PI.57321!B:D,3,0)</f>
        <v>5</v>
      </c>
      <c r="G9" s="17" t="s">
        <v>21</v>
      </c>
      <c r="H9" s="20">
        <v>0</v>
      </c>
      <c r="I9" s="53">
        <v>3150000</v>
      </c>
      <c r="J9" s="194" t="s">
        <v>358</v>
      </c>
      <c r="K9" s="53"/>
      <c r="L9" s="59">
        <f t="shared" si="0"/>
        <v>15750000</v>
      </c>
      <c r="M9" s="59">
        <f t="shared" si="1"/>
        <v>1417500</v>
      </c>
      <c r="N9" s="212">
        <f t="shared" si="2"/>
        <v>17167500</v>
      </c>
      <c r="O9" s="213"/>
      <c r="P9" s="213"/>
      <c r="Q9" s="213"/>
      <c r="R9" s="213"/>
      <c r="S9" s="213"/>
      <c r="T9" s="213"/>
      <c r="U9" s="213"/>
      <c r="V9" s="213"/>
      <c r="W9" s="213"/>
      <c r="X9" s="214"/>
      <c r="Y9" s="14"/>
    </row>
    <row r="10" spans="2:25" ht="63" hidden="1" customHeight="1">
      <c r="B10" s="192">
        <v>19</v>
      </c>
      <c r="C10" s="196" t="s">
        <v>52</v>
      </c>
      <c r="D10" s="24" t="s">
        <v>53</v>
      </c>
      <c r="E10" s="19">
        <v>31</v>
      </c>
      <c r="F10" s="22">
        <f>VLOOKUP(C10,PI.57321!B:D,3,0)</f>
        <v>31</v>
      </c>
      <c r="G10" s="21" t="s">
        <v>25</v>
      </c>
      <c r="H10" s="20">
        <v>0</v>
      </c>
      <c r="I10" s="53">
        <v>2100000</v>
      </c>
      <c r="J10" s="194" t="s">
        <v>359</v>
      </c>
      <c r="K10" s="53"/>
      <c r="L10" s="59">
        <f t="shared" si="0"/>
        <v>65100000</v>
      </c>
      <c r="M10" s="59">
        <f t="shared" si="1"/>
        <v>5859000</v>
      </c>
      <c r="N10" s="212">
        <f t="shared" si="2"/>
        <v>70959000</v>
      </c>
      <c r="O10" s="213"/>
      <c r="P10" s="213"/>
      <c r="Q10" s="213"/>
      <c r="R10" s="213"/>
      <c r="S10" s="213"/>
      <c r="T10" s="213"/>
      <c r="U10" s="213"/>
      <c r="V10" s="213"/>
      <c r="W10" s="213"/>
      <c r="X10" s="214"/>
      <c r="Y10" s="14"/>
    </row>
    <row r="11" spans="2:25" ht="63" hidden="1" customHeight="1">
      <c r="B11" s="192">
        <v>42</v>
      </c>
      <c r="C11" s="196" t="s">
        <v>54</v>
      </c>
      <c r="D11" s="24" t="s">
        <v>55</v>
      </c>
      <c r="E11" s="19">
        <v>2</v>
      </c>
      <c r="F11" s="22">
        <f>VLOOKUP(C11,PI.57321!B:D,3,0)</f>
        <v>2</v>
      </c>
      <c r="G11" s="17" t="s">
        <v>23</v>
      </c>
      <c r="H11" s="20" t="s">
        <v>26</v>
      </c>
      <c r="I11" s="53">
        <v>5250000</v>
      </c>
      <c r="J11" s="194" t="s">
        <v>360</v>
      </c>
      <c r="K11" s="53"/>
      <c r="L11" s="59">
        <f t="shared" si="0"/>
        <v>10500000</v>
      </c>
      <c r="M11" s="59">
        <f t="shared" si="1"/>
        <v>945000</v>
      </c>
      <c r="N11" s="212">
        <f t="shared" si="2"/>
        <v>11445000</v>
      </c>
      <c r="O11" s="213"/>
      <c r="P11" s="213"/>
      <c r="Q11" s="213"/>
      <c r="R11" s="213"/>
      <c r="S11" s="213"/>
      <c r="T11" s="213"/>
      <c r="U11" s="213"/>
      <c r="V11" s="213"/>
      <c r="W11" s="213"/>
      <c r="X11" s="214"/>
      <c r="Y11" s="14"/>
    </row>
    <row r="12" spans="2:25" ht="63" hidden="1" customHeight="1">
      <c r="B12" s="192">
        <v>43</v>
      </c>
      <c r="C12" s="196" t="s">
        <v>56</v>
      </c>
      <c r="D12" s="24" t="s">
        <v>57</v>
      </c>
      <c r="E12" s="19">
        <v>6</v>
      </c>
      <c r="F12" s="22">
        <f>VLOOKUP(C12,PI.57321!B:D,3,0)</f>
        <v>6</v>
      </c>
      <c r="G12" s="21" t="s">
        <v>19</v>
      </c>
      <c r="H12" s="20" t="s">
        <v>24</v>
      </c>
      <c r="I12" s="53">
        <v>4200000</v>
      </c>
      <c r="J12" s="194" t="s">
        <v>361</v>
      </c>
      <c r="K12" s="53"/>
      <c r="L12" s="59">
        <f t="shared" si="0"/>
        <v>25200000</v>
      </c>
      <c r="M12" s="59">
        <f t="shared" si="1"/>
        <v>2268000</v>
      </c>
      <c r="N12" s="212">
        <f t="shared" si="2"/>
        <v>27468000</v>
      </c>
      <c r="O12" s="213"/>
      <c r="P12" s="213"/>
      <c r="Q12" s="213"/>
      <c r="R12" s="213"/>
      <c r="S12" s="213"/>
      <c r="T12" s="213"/>
      <c r="U12" s="213"/>
      <c r="V12" s="213"/>
      <c r="W12" s="213"/>
      <c r="X12" s="214"/>
      <c r="Y12" s="14"/>
    </row>
    <row r="13" spans="2:25" ht="76.5" hidden="1" customHeight="1">
      <c r="B13" s="192">
        <v>44</v>
      </c>
      <c r="C13" s="196" t="s">
        <v>58</v>
      </c>
      <c r="D13" s="24" t="s">
        <v>59</v>
      </c>
      <c r="E13" s="19">
        <v>4</v>
      </c>
      <c r="F13" s="22">
        <f>VLOOKUP(C13,PI.57321!B:D,3,0)</f>
        <v>4</v>
      </c>
      <c r="G13" s="17" t="s">
        <v>24</v>
      </c>
      <c r="H13" s="20" t="s">
        <v>26</v>
      </c>
      <c r="I13" s="53">
        <v>14700000</v>
      </c>
      <c r="J13" s="194" t="s">
        <v>362</v>
      </c>
      <c r="K13" s="53"/>
      <c r="L13" s="59">
        <f t="shared" si="0"/>
        <v>58800000</v>
      </c>
      <c r="M13" s="59">
        <f t="shared" si="1"/>
        <v>5292000</v>
      </c>
      <c r="N13" s="212">
        <f t="shared" si="2"/>
        <v>64092000</v>
      </c>
      <c r="O13" s="213"/>
      <c r="P13" s="213"/>
      <c r="Q13" s="213"/>
      <c r="R13" s="213"/>
      <c r="S13" s="213"/>
      <c r="T13" s="213"/>
      <c r="U13" s="213"/>
      <c r="V13" s="213"/>
      <c r="W13" s="213"/>
      <c r="X13" s="214"/>
      <c r="Y13" s="14"/>
    </row>
    <row r="14" spans="2:25" ht="81" hidden="1" customHeight="1">
      <c r="B14" s="192">
        <v>45</v>
      </c>
      <c r="C14" s="196" t="s">
        <v>60</v>
      </c>
      <c r="D14" s="24" t="s">
        <v>61</v>
      </c>
      <c r="E14" s="19">
        <v>2</v>
      </c>
      <c r="F14" s="22">
        <f>VLOOKUP(C14,PI.57321!B:D,3,0)</f>
        <v>2</v>
      </c>
      <c r="G14" s="21" t="s">
        <v>26</v>
      </c>
      <c r="H14" s="20" t="s">
        <v>26</v>
      </c>
      <c r="I14" s="53">
        <v>6300000</v>
      </c>
      <c r="J14" s="194" t="s">
        <v>363</v>
      </c>
      <c r="K14" s="53"/>
      <c r="L14" s="59">
        <f t="shared" si="0"/>
        <v>12600000</v>
      </c>
      <c r="M14" s="59">
        <f t="shared" si="1"/>
        <v>1134000</v>
      </c>
      <c r="N14" s="212">
        <f t="shared" si="2"/>
        <v>13734000</v>
      </c>
      <c r="O14" s="213"/>
      <c r="P14" s="213"/>
      <c r="Q14" s="213"/>
      <c r="R14" s="213"/>
      <c r="S14" s="213"/>
      <c r="T14" s="213"/>
      <c r="U14" s="213"/>
      <c r="V14" s="213"/>
      <c r="W14" s="213"/>
      <c r="X14" s="214"/>
      <c r="Y14" s="14"/>
    </row>
    <row r="15" spans="2:25" ht="63" hidden="1" customHeight="1">
      <c r="B15" s="192">
        <v>46</v>
      </c>
      <c r="C15" s="196" t="s">
        <v>62</v>
      </c>
      <c r="D15" s="24" t="s">
        <v>63</v>
      </c>
      <c r="E15" s="19">
        <v>9</v>
      </c>
      <c r="F15" s="22">
        <f>VLOOKUP(C15,PI.57321!B:D,3,0)</f>
        <v>9</v>
      </c>
      <c r="G15" s="17" t="s">
        <v>26</v>
      </c>
      <c r="H15" s="20">
        <v>0</v>
      </c>
      <c r="I15" s="53">
        <v>5250000</v>
      </c>
      <c r="J15" s="194" t="s">
        <v>364</v>
      </c>
      <c r="K15" s="53"/>
      <c r="L15" s="59">
        <f t="shared" si="0"/>
        <v>47250000</v>
      </c>
      <c r="M15" s="59">
        <f t="shared" si="1"/>
        <v>4252500</v>
      </c>
      <c r="N15" s="212">
        <f t="shared" si="2"/>
        <v>51502500</v>
      </c>
      <c r="O15" s="213"/>
      <c r="P15" s="213"/>
      <c r="Q15" s="213"/>
      <c r="R15" s="213"/>
      <c r="S15" s="213"/>
      <c r="T15" s="213"/>
      <c r="U15" s="213"/>
      <c r="V15" s="213"/>
      <c r="W15" s="213"/>
      <c r="X15" s="214"/>
      <c r="Y15" s="14"/>
    </row>
    <row r="16" spans="2:25" ht="63" hidden="1" customHeight="1">
      <c r="B16" s="192">
        <v>50</v>
      </c>
      <c r="C16" s="196" t="s">
        <v>64</v>
      </c>
      <c r="D16" s="24" t="s">
        <v>65</v>
      </c>
      <c r="E16" s="19">
        <v>2</v>
      </c>
      <c r="F16" s="22">
        <f>VLOOKUP(C16,PI.57321!B:D,3,0)</f>
        <v>2</v>
      </c>
      <c r="G16" s="21" t="s">
        <v>45</v>
      </c>
      <c r="H16" s="20">
        <v>0</v>
      </c>
      <c r="I16" s="53">
        <v>4200000</v>
      </c>
      <c r="J16" s="194" t="s">
        <v>365</v>
      </c>
      <c r="K16" s="53"/>
      <c r="L16" s="59">
        <f t="shared" si="0"/>
        <v>8400000</v>
      </c>
      <c r="M16" s="59">
        <f t="shared" si="1"/>
        <v>756000</v>
      </c>
      <c r="N16" s="212">
        <f t="shared" si="2"/>
        <v>9156000</v>
      </c>
      <c r="O16" s="213"/>
      <c r="P16" s="213"/>
      <c r="Q16" s="213"/>
      <c r="R16" s="213"/>
      <c r="S16" s="213"/>
      <c r="T16" s="213"/>
      <c r="U16" s="213"/>
      <c r="V16" s="213"/>
      <c r="W16" s="213"/>
      <c r="X16" s="214"/>
      <c r="Y16" s="14"/>
    </row>
    <row r="17" spans="2:25" ht="63" hidden="1" customHeight="1">
      <c r="B17" s="192">
        <v>53</v>
      </c>
      <c r="C17" s="196" t="s">
        <v>66</v>
      </c>
      <c r="D17" s="24" t="s">
        <v>67</v>
      </c>
      <c r="E17" s="19">
        <v>5</v>
      </c>
      <c r="F17" s="22">
        <f>VLOOKUP(C17,PI.57321!B:D,3,0)</f>
        <v>5</v>
      </c>
      <c r="G17" s="17" t="s">
        <v>45</v>
      </c>
      <c r="H17" s="20" t="s">
        <v>45</v>
      </c>
      <c r="I17" s="53">
        <v>12600000</v>
      </c>
      <c r="J17" s="194" t="s">
        <v>366</v>
      </c>
      <c r="K17" s="53"/>
      <c r="L17" s="59">
        <f t="shared" si="0"/>
        <v>63000000</v>
      </c>
      <c r="M17" s="59">
        <f t="shared" si="1"/>
        <v>5670000</v>
      </c>
      <c r="N17" s="212">
        <f t="shared" si="2"/>
        <v>68670000</v>
      </c>
      <c r="O17" s="213"/>
      <c r="P17" s="213"/>
      <c r="Q17" s="213"/>
      <c r="R17" s="213"/>
      <c r="S17" s="213"/>
      <c r="T17" s="213"/>
      <c r="U17" s="213"/>
      <c r="V17" s="213"/>
      <c r="W17" s="213"/>
      <c r="X17" s="214"/>
      <c r="Y17" s="14"/>
    </row>
    <row r="18" spans="2:25" ht="63" hidden="1" customHeight="1">
      <c r="B18" s="192">
        <v>58</v>
      </c>
      <c r="C18" s="196" t="s">
        <v>68</v>
      </c>
      <c r="D18" s="24" t="s">
        <v>63</v>
      </c>
      <c r="E18" s="19">
        <v>8</v>
      </c>
      <c r="F18" s="22">
        <f>VLOOKUP(C18,PI.57321!B:D,3,0)</f>
        <v>9</v>
      </c>
      <c r="G18" s="17" t="s">
        <v>24</v>
      </c>
      <c r="H18" s="20">
        <v>0</v>
      </c>
      <c r="I18" s="53">
        <v>8400000</v>
      </c>
      <c r="J18" s="194" t="s">
        <v>367</v>
      </c>
      <c r="K18" s="53"/>
      <c r="L18" s="59">
        <f t="shared" si="0"/>
        <v>67200000</v>
      </c>
      <c r="M18" s="59">
        <f t="shared" si="1"/>
        <v>6048000</v>
      </c>
      <c r="N18" s="212">
        <f t="shared" si="2"/>
        <v>73248000</v>
      </c>
      <c r="O18" s="213"/>
      <c r="P18" s="213"/>
      <c r="Q18" s="213"/>
      <c r="R18" s="213"/>
      <c r="S18" s="213"/>
      <c r="T18" s="213"/>
      <c r="U18" s="213"/>
      <c r="V18" s="213"/>
      <c r="W18" s="213"/>
      <c r="X18" s="214"/>
      <c r="Y18" s="14"/>
    </row>
    <row r="19" spans="2:25" ht="63" hidden="1" customHeight="1">
      <c r="B19" s="192">
        <v>62</v>
      </c>
      <c r="C19" s="196" t="s">
        <v>69</v>
      </c>
      <c r="D19" s="24" t="s">
        <v>59</v>
      </c>
      <c r="E19" s="19">
        <v>1</v>
      </c>
      <c r="F19" s="22">
        <f>VLOOKUP(C19,PI.57321!B:D,3,0)</f>
        <v>1</v>
      </c>
      <c r="G19" s="17" t="s">
        <v>45</v>
      </c>
      <c r="H19" s="20" t="s">
        <v>24</v>
      </c>
      <c r="I19" s="53">
        <v>49350000</v>
      </c>
      <c r="J19" s="194" t="s">
        <v>368</v>
      </c>
      <c r="K19" s="53"/>
      <c r="L19" s="59">
        <f t="shared" si="0"/>
        <v>49350000</v>
      </c>
      <c r="M19" s="59">
        <f t="shared" si="1"/>
        <v>4441500</v>
      </c>
      <c r="N19" s="212">
        <f t="shared" si="2"/>
        <v>53791500</v>
      </c>
      <c r="O19" s="213"/>
      <c r="P19" s="213"/>
      <c r="Q19" s="213"/>
      <c r="R19" s="213"/>
      <c r="S19" s="213"/>
      <c r="T19" s="213"/>
      <c r="U19" s="213"/>
      <c r="V19" s="213"/>
      <c r="W19" s="213"/>
      <c r="X19" s="214"/>
      <c r="Y19" s="14"/>
    </row>
    <row r="20" spans="2:25" ht="63" hidden="1" customHeight="1">
      <c r="B20" s="192">
        <v>75</v>
      </c>
      <c r="C20" s="196" t="s">
        <v>70</v>
      </c>
      <c r="D20" s="24" t="s">
        <v>71</v>
      </c>
      <c r="E20" s="19">
        <v>2</v>
      </c>
      <c r="F20" s="22">
        <f>VLOOKUP(C20,PI.57321!B:D,3,0)</f>
        <v>2</v>
      </c>
      <c r="G20" s="17" t="s">
        <v>18</v>
      </c>
      <c r="H20" s="20" t="s">
        <v>21</v>
      </c>
      <c r="I20" s="53">
        <v>29400000</v>
      </c>
      <c r="J20" s="194" t="s">
        <v>369</v>
      </c>
      <c r="K20" s="53"/>
      <c r="L20" s="59">
        <f t="shared" si="0"/>
        <v>58800000</v>
      </c>
      <c r="M20" s="59">
        <f t="shared" si="1"/>
        <v>5292000</v>
      </c>
      <c r="N20" s="212">
        <f t="shared" si="2"/>
        <v>64092000</v>
      </c>
      <c r="O20" s="213"/>
      <c r="P20" s="213"/>
      <c r="Q20" s="213"/>
      <c r="R20" s="213"/>
      <c r="S20" s="213"/>
      <c r="T20" s="213"/>
      <c r="U20" s="213"/>
      <c r="V20" s="213"/>
      <c r="W20" s="213"/>
      <c r="X20" s="214"/>
      <c r="Y20" s="14"/>
    </row>
    <row r="21" spans="2:25" ht="67.5" hidden="1" customHeight="1">
      <c r="B21" s="192">
        <v>88</v>
      </c>
      <c r="C21" s="196" t="s">
        <v>72</v>
      </c>
      <c r="D21" s="24" t="s">
        <v>73</v>
      </c>
      <c r="E21" s="19">
        <v>1</v>
      </c>
      <c r="F21" s="22">
        <f>VLOOKUP(C21,PI.57321!B:D,3,0)</f>
        <v>1</v>
      </c>
      <c r="G21" s="17" t="s">
        <v>27</v>
      </c>
      <c r="H21" s="20" t="s">
        <v>23</v>
      </c>
      <c r="I21" s="53">
        <v>70350000</v>
      </c>
      <c r="J21" s="194" t="s">
        <v>370</v>
      </c>
      <c r="K21" s="53"/>
      <c r="L21" s="59">
        <f t="shared" si="0"/>
        <v>70350000</v>
      </c>
      <c r="M21" s="59">
        <f t="shared" si="1"/>
        <v>6331500</v>
      </c>
      <c r="N21" s="212">
        <f t="shared" si="2"/>
        <v>76681500</v>
      </c>
      <c r="O21" s="213"/>
      <c r="P21" s="213"/>
      <c r="Q21" s="213"/>
      <c r="R21" s="213"/>
      <c r="S21" s="213"/>
      <c r="T21" s="213"/>
      <c r="U21" s="213"/>
      <c r="V21" s="213"/>
      <c r="W21" s="213"/>
      <c r="X21" s="214"/>
      <c r="Y21" s="14"/>
    </row>
    <row r="22" spans="2:25" ht="78.75" hidden="1" customHeight="1">
      <c r="B22" s="192">
        <v>97</v>
      </c>
      <c r="C22" s="196" t="s">
        <v>74</v>
      </c>
      <c r="D22" s="24" t="s">
        <v>75</v>
      </c>
      <c r="E22" s="19">
        <v>1</v>
      </c>
      <c r="F22" s="22">
        <f>VLOOKUP(C22,PI.57321!B:D,3,0)</f>
        <v>1</v>
      </c>
      <c r="G22" s="17" t="s">
        <v>76</v>
      </c>
      <c r="H22" s="20" t="s">
        <v>21</v>
      </c>
      <c r="I22" s="53">
        <v>9450000</v>
      </c>
      <c r="J22" s="194" t="s">
        <v>371</v>
      </c>
      <c r="K22" s="53"/>
      <c r="L22" s="59">
        <f t="shared" si="0"/>
        <v>9450000</v>
      </c>
      <c r="M22" s="59">
        <f t="shared" si="1"/>
        <v>850500</v>
      </c>
      <c r="N22" s="212">
        <f t="shared" si="2"/>
        <v>10300500</v>
      </c>
      <c r="O22" s="213"/>
      <c r="P22" s="213"/>
      <c r="Q22" s="213"/>
      <c r="R22" s="213"/>
      <c r="S22" s="213"/>
      <c r="T22" s="213"/>
      <c r="U22" s="213"/>
      <c r="V22" s="213"/>
      <c r="W22" s="213"/>
      <c r="X22" s="214"/>
      <c r="Y22" s="14"/>
    </row>
    <row r="23" spans="2:25" ht="67.5" hidden="1" customHeight="1">
      <c r="B23" s="192">
        <v>99</v>
      </c>
      <c r="C23" s="196" t="s">
        <v>77</v>
      </c>
      <c r="D23" s="24" t="s">
        <v>78</v>
      </c>
      <c r="E23" s="19">
        <v>6</v>
      </c>
      <c r="F23" s="22">
        <f>VLOOKUP(C23,PI.57321!B:D,3,0)</f>
        <v>6</v>
      </c>
      <c r="G23" s="17" t="s">
        <v>76</v>
      </c>
      <c r="H23" s="20" t="s">
        <v>26</v>
      </c>
      <c r="I23" s="53">
        <v>3150000</v>
      </c>
      <c r="J23" s="194" t="s">
        <v>372</v>
      </c>
      <c r="K23" s="53"/>
      <c r="L23" s="59">
        <f t="shared" si="0"/>
        <v>18900000</v>
      </c>
      <c r="M23" s="59">
        <f t="shared" si="1"/>
        <v>1701000</v>
      </c>
      <c r="N23" s="212">
        <f t="shared" si="2"/>
        <v>20601000</v>
      </c>
      <c r="O23" s="213"/>
      <c r="P23" s="213"/>
      <c r="Q23" s="213"/>
      <c r="R23" s="213"/>
      <c r="S23" s="213"/>
      <c r="T23" s="213"/>
      <c r="U23" s="213"/>
      <c r="V23" s="213"/>
      <c r="W23" s="213"/>
      <c r="X23" s="214"/>
      <c r="Y23" s="14"/>
    </row>
    <row r="24" spans="2:25" ht="72.75" hidden="1" customHeight="1">
      <c r="B24" s="192">
        <v>106</v>
      </c>
      <c r="C24" s="196" t="s">
        <v>79</v>
      </c>
      <c r="D24" s="24" t="s">
        <v>80</v>
      </c>
      <c r="E24" s="19">
        <v>1</v>
      </c>
      <c r="F24" s="22">
        <f>VLOOKUP(C24,PI.57321!B:D,3,0)</f>
        <v>1</v>
      </c>
      <c r="G24" s="17" t="s">
        <v>81</v>
      </c>
      <c r="H24" s="20" t="s">
        <v>15</v>
      </c>
      <c r="I24" s="53">
        <v>97650000</v>
      </c>
      <c r="J24" s="194" t="s">
        <v>373</v>
      </c>
      <c r="K24" s="53"/>
      <c r="L24" s="59">
        <f t="shared" si="0"/>
        <v>97650000</v>
      </c>
      <c r="M24" s="59">
        <f t="shared" si="1"/>
        <v>8788500</v>
      </c>
      <c r="N24" s="212">
        <f t="shared" si="2"/>
        <v>106438500</v>
      </c>
      <c r="O24" s="213"/>
      <c r="P24" s="213"/>
      <c r="Q24" s="213"/>
      <c r="R24" s="213"/>
      <c r="S24" s="213"/>
      <c r="T24" s="213"/>
      <c r="U24" s="213"/>
      <c r="V24" s="213"/>
      <c r="W24" s="213"/>
      <c r="X24" s="214"/>
      <c r="Y24" s="14"/>
    </row>
    <row r="25" spans="2:25" ht="73.5" hidden="1" customHeight="1">
      <c r="B25" s="192">
        <v>118</v>
      </c>
      <c r="C25" s="196" t="s">
        <v>84</v>
      </c>
      <c r="D25" s="24" t="s">
        <v>85</v>
      </c>
      <c r="E25" s="19">
        <v>1</v>
      </c>
      <c r="F25" s="22">
        <f>VLOOKUP(C25,PI.57321!B:D,3,0)</f>
        <v>1</v>
      </c>
      <c r="G25" s="17" t="s">
        <v>19</v>
      </c>
      <c r="H25" s="20" t="s">
        <v>45</v>
      </c>
      <c r="I25" s="53">
        <v>11550000</v>
      </c>
      <c r="J25" s="194" t="s">
        <v>374</v>
      </c>
      <c r="K25" s="53"/>
      <c r="L25" s="59">
        <f t="shared" si="0"/>
        <v>11550000</v>
      </c>
      <c r="M25" s="59">
        <f t="shared" si="1"/>
        <v>1039500</v>
      </c>
      <c r="N25" s="212">
        <f t="shared" si="2"/>
        <v>12589500</v>
      </c>
      <c r="O25" s="213"/>
      <c r="P25" s="213"/>
      <c r="Q25" s="213"/>
      <c r="R25" s="213"/>
      <c r="S25" s="213"/>
      <c r="T25" s="213"/>
      <c r="U25" s="213"/>
      <c r="V25" s="213"/>
      <c r="W25" s="213"/>
      <c r="X25" s="214"/>
      <c r="Y25" s="14"/>
    </row>
    <row r="26" spans="2:25" ht="81" hidden="1" customHeight="1">
      <c r="B26" s="192">
        <v>223</v>
      </c>
      <c r="C26" s="196" t="s">
        <v>92</v>
      </c>
      <c r="D26" s="24" t="s">
        <v>93</v>
      </c>
      <c r="E26" s="19">
        <v>2</v>
      </c>
      <c r="F26" s="22">
        <f>VLOOKUP(C26,PI.57321!B:D,3,0)</f>
        <v>2</v>
      </c>
      <c r="G26" s="17" t="s">
        <v>26</v>
      </c>
      <c r="H26" s="20" t="s">
        <v>26</v>
      </c>
      <c r="I26" s="53">
        <v>6300000</v>
      </c>
      <c r="J26" s="194" t="s">
        <v>375</v>
      </c>
      <c r="K26" s="53"/>
      <c r="L26" s="59">
        <f t="shared" si="0"/>
        <v>12600000</v>
      </c>
      <c r="M26" s="59">
        <f t="shared" si="1"/>
        <v>1134000</v>
      </c>
      <c r="N26" s="212">
        <f t="shared" si="2"/>
        <v>13734000</v>
      </c>
      <c r="O26" s="213"/>
      <c r="P26" s="213"/>
      <c r="Q26" s="213"/>
      <c r="R26" s="213"/>
      <c r="S26" s="213"/>
      <c r="T26" s="213"/>
      <c r="U26" s="213"/>
      <c r="V26" s="213"/>
      <c r="W26" s="213"/>
      <c r="X26" s="214"/>
      <c r="Y26" s="14"/>
    </row>
    <row r="27" spans="2:25" ht="73.5" hidden="1" customHeight="1">
      <c r="B27" s="192">
        <v>227</v>
      </c>
      <c r="C27" s="196" t="s">
        <v>94</v>
      </c>
      <c r="D27" s="24" t="s">
        <v>95</v>
      </c>
      <c r="E27" s="19">
        <v>3</v>
      </c>
      <c r="F27" s="22">
        <f>VLOOKUP(C27,PI.57321!B:D,3,0)</f>
        <v>3</v>
      </c>
      <c r="G27" s="17" t="s">
        <v>19</v>
      </c>
      <c r="H27" s="20" t="s">
        <v>45</v>
      </c>
      <c r="I27" s="53">
        <v>12600000</v>
      </c>
      <c r="J27" s="194" t="s">
        <v>376</v>
      </c>
      <c r="K27" s="53"/>
      <c r="L27" s="59">
        <f t="shared" si="0"/>
        <v>37800000</v>
      </c>
      <c r="M27" s="59">
        <f t="shared" si="1"/>
        <v>3402000</v>
      </c>
      <c r="N27" s="212">
        <f t="shared" si="2"/>
        <v>41202000</v>
      </c>
      <c r="O27" s="213"/>
      <c r="P27" s="213"/>
      <c r="Q27" s="213"/>
      <c r="R27" s="213"/>
      <c r="S27" s="213"/>
      <c r="T27" s="213"/>
      <c r="U27" s="213"/>
      <c r="V27" s="213"/>
      <c r="W27" s="213"/>
      <c r="X27" s="214"/>
      <c r="Y27" s="14"/>
    </row>
    <row r="28" spans="2:25" ht="88.5" hidden="1" customHeight="1">
      <c r="B28" s="192">
        <v>236</v>
      </c>
      <c r="C28" s="196" t="s">
        <v>96</v>
      </c>
      <c r="D28" s="24" t="s">
        <v>97</v>
      </c>
      <c r="E28" s="19">
        <v>2</v>
      </c>
      <c r="F28" s="22">
        <f>VLOOKUP(C28,PI.57321!B:D,3,0)</f>
        <v>2</v>
      </c>
      <c r="G28" s="17" t="s">
        <v>24</v>
      </c>
      <c r="H28" s="20">
        <v>0</v>
      </c>
      <c r="I28" s="53">
        <v>3150000</v>
      </c>
      <c r="J28" s="194" t="s">
        <v>377</v>
      </c>
      <c r="K28" s="53"/>
      <c r="L28" s="59">
        <f t="shared" si="0"/>
        <v>6300000</v>
      </c>
      <c r="M28" s="59">
        <f t="shared" si="1"/>
        <v>567000</v>
      </c>
      <c r="N28" s="212">
        <f t="shared" si="2"/>
        <v>6867000</v>
      </c>
      <c r="O28" s="213"/>
      <c r="P28" s="213"/>
      <c r="Q28" s="213"/>
      <c r="R28" s="213"/>
      <c r="S28" s="213"/>
      <c r="T28" s="213"/>
      <c r="U28" s="213"/>
      <c r="V28" s="213"/>
      <c r="W28" s="213"/>
      <c r="X28" s="214"/>
      <c r="Y28" s="14"/>
    </row>
    <row r="29" spans="2:25" ht="81" hidden="1" customHeight="1">
      <c r="B29" s="192">
        <v>237</v>
      </c>
      <c r="C29" s="196" t="s">
        <v>98</v>
      </c>
      <c r="D29" s="24" t="s">
        <v>67</v>
      </c>
      <c r="E29" s="19">
        <v>9</v>
      </c>
      <c r="F29" s="22">
        <f>VLOOKUP(C29,PI.57321!B:D,3,0)</f>
        <v>9</v>
      </c>
      <c r="G29" s="17" t="s">
        <v>24</v>
      </c>
      <c r="H29" s="20" t="s">
        <v>24</v>
      </c>
      <c r="I29" s="53">
        <v>5250000</v>
      </c>
      <c r="J29" s="194" t="s">
        <v>378</v>
      </c>
      <c r="K29" s="53"/>
      <c r="L29" s="59">
        <f t="shared" si="0"/>
        <v>47250000</v>
      </c>
      <c r="M29" s="59">
        <f t="shared" si="1"/>
        <v>4252500</v>
      </c>
      <c r="N29" s="212">
        <f t="shared" si="2"/>
        <v>51502500</v>
      </c>
      <c r="O29" s="213"/>
      <c r="P29" s="213"/>
      <c r="Q29" s="213"/>
      <c r="R29" s="213"/>
      <c r="S29" s="213"/>
      <c r="T29" s="213"/>
      <c r="U29" s="213"/>
      <c r="V29" s="213"/>
      <c r="W29" s="213"/>
      <c r="X29" s="214"/>
      <c r="Y29" s="14"/>
    </row>
    <row r="30" spans="2:25" ht="81" hidden="1" customHeight="1">
      <c r="B30" s="192">
        <v>238</v>
      </c>
      <c r="C30" s="196" t="s">
        <v>99</v>
      </c>
      <c r="D30" s="24" t="s">
        <v>100</v>
      </c>
      <c r="E30" s="19">
        <v>27</v>
      </c>
      <c r="F30" s="22">
        <f>VLOOKUP(C30,PI.57321!B:D,3,0)</f>
        <v>27</v>
      </c>
      <c r="G30" s="17" t="s">
        <v>24</v>
      </c>
      <c r="H30" s="20">
        <v>0</v>
      </c>
      <c r="I30" s="53">
        <v>4200000</v>
      </c>
      <c r="J30" s="194" t="s">
        <v>379</v>
      </c>
      <c r="K30" s="53"/>
      <c r="L30" s="59">
        <f t="shared" si="0"/>
        <v>113400000</v>
      </c>
      <c r="M30" s="59">
        <f t="shared" si="1"/>
        <v>10206000</v>
      </c>
      <c r="N30" s="212">
        <f t="shared" si="2"/>
        <v>123606000</v>
      </c>
      <c r="O30" s="213"/>
      <c r="P30" s="213"/>
      <c r="Q30" s="213"/>
      <c r="R30" s="213"/>
      <c r="S30" s="213"/>
      <c r="T30" s="213"/>
      <c r="U30" s="213"/>
      <c r="V30" s="213"/>
      <c r="W30" s="213"/>
      <c r="X30" s="214"/>
      <c r="Y30" s="14"/>
    </row>
    <row r="31" spans="2:25" ht="81" hidden="1" customHeight="1">
      <c r="B31" s="192">
        <v>242</v>
      </c>
      <c r="C31" s="196" t="s">
        <v>101</v>
      </c>
      <c r="D31" s="24" t="s">
        <v>67</v>
      </c>
      <c r="E31" s="19">
        <v>1</v>
      </c>
      <c r="F31" s="22">
        <f>VLOOKUP(C31,PI.57321!B:D,3,0)</f>
        <v>1</v>
      </c>
      <c r="G31" s="17" t="s">
        <v>26</v>
      </c>
      <c r="H31" s="20" t="s">
        <v>26</v>
      </c>
      <c r="I31" s="53">
        <v>4200000</v>
      </c>
      <c r="J31" s="194" t="s">
        <v>380</v>
      </c>
      <c r="K31" s="53"/>
      <c r="L31" s="59">
        <f t="shared" si="0"/>
        <v>4200000</v>
      </c>
      <c r="M31" s="59">
        <f t="shared" si="1"/>
        <v>378000</v>
      </c>
      <c r="N31" s="212">
        <f t="shared" si="2"/>
        <v>4578000</v>
      </c>
      <c r="O31" s="213"/>
      <c r="P31" s="213"/>
      <c r="Q31" s="213"/>
      <c r="R31" s="213"/>
      <c r="S31" s="213"/>
      <c r="T31" s="213"/>
      <c r="U31" s="213"/>
      <c r="V31" s="213"/>
      <c r="W31" s="213"/>
      <c r="X31" s="214"/>
      <c r="Y31" s="14"/>
    </row>
    <row r="32" spans="2:25" ht="81" hidden="1" customHeight="1">
      <c r="B32" s="192">
        <v>244</v>
      </c>
      <c r="C32" s="196" t="s">
        <v>102</v>
      </c>
      <c r="D32" s="24" t="s">
        <v>57</v>
      </c>
      <c r="E32" s="19">
        <v>3</v>
      </c>
      <c r="F32" s="22">
        <f>VLOOKUP(C32,PI.57321!B:D,3,0)</f>
        <v>3</v>
      </c>
      <c r="G32" s="17" t="s">
        <v>81</v>
      </c>
      <c r="H32" s="20" t="s">
        <v>26</v>
      </c>
      <c r="I32" s="53">
        <v>3150000</v>
      </c>
      <c r="J32" s="194" t="s">
        <v>381</v>
      </c>
      <c r="K32" s="53"/>
      <c r="L32" s="59">
        <f t="shared" si="0"/>
        <v>9450000</v>
      </c>
      <c r="M32" s="59">
        <f t="shared" si="1"/>
        <v>850500</v>
      </c>
      <c r="N32" s="212">
        <f t="shared" si="2"/>
        <v>10300500</v>
      </c>
      <c r="O32" s="213"/>
      <c r="P32" s="213"/>
      <c r="Q32" s="213"/>
      <c r="R32" s="213"/>
      <c r="S32" s="213"/>
      <c r="T32" s="213"/>
      <c r="U32" s="213"/>
      <c r="V32" s="213"/>
      <c r="W32" s="213"/>
      <c r="X32" s="214"/>
      <c r="Y32" s="14"/>
    </row>
    <row r="33" spans="2:25" ht="66" hidden="1" customHeight="1">
      <c r="B33" s="192">
        <v>256</v>
      </c>
      <c r="C33" s="196" t="s">
        <v>103</v>
      </c>
      <c r="D33" s="24" t="s">
        <v>75</v>
      </c>
      <c r="E33" s="19">
        <v>1</v>
      </c>
      <c r="F33" s="22">
        <f>VLOOKUP(C33,PI.57321!B:D,3,0)</f>
        <v>1</v>
      </c>
      <c r="G33" s="17" t="s">
        <v>104</v>
      </c>
      <c r="H33" s="20" t="s">
        <v>21</v>
      </c>
      <c r="I33" s="53">
        <v>5250000</v>
      </c>
      <c r="J33" s="194" t="s">
        <v>382</v>
      </c>
      <c r="K33" s="53"/>
      <c r="L33" s="59">
        <f t="shared" si="0"/>
        <v>5250000</v>
      </c>
      <c r="M33" s="59">
        <f t="shared" si="1"/>
        <v>472500</v>
      </c>
      <c r="N33" s="212">
        <f t="shared" si="2"/>
        <v>5722500</v>
      </c>
      <c r="O33" s="213"/>
      <c r="P33" s="213"/>
      <c r="Q33" s="213"/>
      <c r="R33" s="213"/>
      <c r="S33" s="213"/>
      <c r="T33" s="213"/>
      <c r="U33" s="213"/>
      <c r="V33" s="213"/>
      <c r="W33" s="213"/>
      <c r="X33" s="214"/>
      <c r="Y33" s="14"/>
    </row>
    <row r="34" spans="2:25" ht="69" hidden="1" customHeight="1">
      <c r="B34" s="192">
        <v>293</v>
      </c>
      <c r="C34" s="196" t="s">
        <v>105</v>
      </c>
      <c r="D34" s="24" t="s">
        <v>51</v>
      </c>
      <c r="E34" s="19">
        <v>2</v>
      </c>
      <c r="F34" s="22">
        <f>VLOOKUP(C34,PI.57321!B:D,3,0)</f>
        <v>2</v>
      </c>
      <c r="G34" s="17" t="s">
        <v>26</v>
      </c>
      <c r="H34" s="20">
        <v>0</v>
      </c>
      <c r="I34" s="53">
        <v>1050000</v>
      </c>
      <c r="J34" s="194" t="s">
        <v>383</v>
      </c>
      <c r="K34" s="53"/>
      <c r="L34" s="59">
        <f t="shared" si="0"/>
        <v>2100000</v>
      </c>
      <c r="M34" s="59">
        <f t="shared" si="1"/>
        <v>189000</v>
      </c>
      <c r="N34" s="212">
        <f t="shared" si="2"/>
        <v>2289000</v>
      </c>
      <c r="O34" s="213"/>
      <c r="P34" s="213"/>
      <c r="Q34" s="213"/>
      <c r="R34" s="213"/>
      <c r="S34" s="213"/>
      <c r="T34" s="213"/>
      <c r="U34" s="213"/>
      <c r="V34" s="213"/>
      <c r="W34" s="213"/>
      <c r="X34" s="214"/>
      <c r="Y34" s="14"/>
    </row>
    <row r="35" spans="2:25" ht="64.5" customHeight="1">
      <c r="B35" s="192">
        <v>296</v>
      </c>
      <c r="C35" s="196" t="s">
        <v>106</v>
      </c>
      <c r="D35" s="24" t="s">
        <v>107</v>
      </c>
      <c r="E35" s="19">
        <v>1</v>
      </c>
      <c r="F35" s="22">
        <f>VLOOKUP(C35,PI.57321!B:D,3,0)</f>
        <v>1</v>
      </c>
      <c r="G35" s="17" t="s">
        <v>23</v>
      </c>
      <c r="H35" s="20" t="s">
        <v>21</v>
      </c>
      <c r="I35" s="53">
        <v>5525000</v>
      </c>
      <c r="J35" s="194" t="s">
        <v>384</v>
      </c>
      <c r="K35" s="53"/>
      <c r="L35" s="59">
        <f t="shared" si="0"/>
        <v>5525000</v>
      </c>
      <c r="M35" s="59">
        <f t="shared" si="1"/>
        <v>497250</v>
      </c>
      <c r="N35" s="212">
        <f t="shared" si="2"/>
        <v>6022250</v>
      </c>
      <c r="O35" s="213"/>
      <c r="P35" s="213"/>
      <c r="Q35" s="213"/>
      <c r="R35" s="213"/>
      <c r="S35" s="213"/>
      <c r="T35" s="213"/>
      <c r="U35" s="213"/>
      <c r="V35" s="213"/>
      <c r="W35" s="213"/>
      <c r="X35" s="214"/>
      <c r="Y35" s="14"/>
    </row>
    <row r="36" spans="2:25" ht="81" hidden="1" customHeight="1">
      <c r="B36" s="192">
        <v>297</v>
      </c>
      <c r="C36" s="196" t="s">
        <v>108</v>
      </c>
      <c r="D36" s="24" t="s">
        <v>107</v>
      </c>
      <c r="E36" s="19">
        <v>20</v>
      </c>
      <c r="F36" s="22">
        <f>VLOOKUP(C36,PI.57321!B:D,3,0)</f>
        <v>20</v>
      </c>
      <c r="G36" s="17" t="s">
        <v>23</v>
      </c>
      <c r="H36" s="20" t="s">
        <v>24</v>
      </c>
      <c r="I36" s="53">
        <v>2100000</v>
      </c>
      <c r="J36" s="194" t="s">
        <v>385</v>
      </c>
      <c r="K36" s="53"/>
      <c r="L36" s="59">
        <f t="shared" si="0"/>
        <v>42000000</v>
      </c>
      <c r="M36" s="59">
        <f t="shared" si="1"/>
        <v>3780000</v>
      </c>
      <c r="N36" s="212">
        <f t="shared" si="2"/>
        <v>45780000</v>
      </c>
      <c r="O36" s="213"/>
      <c r="P36" s="213"/>
      <c r="Q36" s="213"/>
      <c r="R36" s="213"/>
      <c r="S36" s="213"/>
      <c r="T36" s="213"/>
      <c r="U36" s="213"/>
      <c r="V36" s="213"/>
      <c r="W36" s="213"/>
      <c r="X36" s="214"/>
      <c r="Y36" s="14"/>
    </row>
    <row r="37" spans="2:25" ht="81" hidden="1" customHeight="1">
      <c r="B37" s="192">
        <v>301</v>
      </c>
      <c r="C37" s="196" t="s">
        <v>109</v>
      </c>
      <c r="D37" s="24" t="s">
        <v>110</v>
      </c>
      <c r="E37" s="19">
        <v>2</v>
      </c>
      <c r="F37" s="22">
        <f>VLOOKUP(C37,PI.57321!B:D,3,0)</f>
        <v>2</v>
      </c>
      <c r="G37" s="17" t="s">
        <v>20</v>
      </c>
      <c r="H37" s="20" t="s">
        <v>26</v>
      </c>
      <c r="I37" s="53">
        <v>66150000</v>
      </c>
      <c r="J37" s="194" t="s">
        <v>386</v>
      </c>
      <c r="K37" s="53"/>
      <c r="L37" s="59">
        <f t="shared" si="0"/>
        <v>132300000</v>
      </c>
      <c r="M37" s="59">
        <f t="shared" si="1"/>
        <v>11907000</v>
      </c>
      <c r="N37" s="212">
        <f t="shared" si="2"/>
        <v>144207000</v>
      </c>
      <c r="O37" s="213"/>
      <c r="P37" s="213"/>
      <c r="Q37" s="213"/>
      <c r="R37" s="213"/>
      <c r="S37" s="213"/>
      <c r="T37" s="213"/>
      <c r="U37" s="213"/>
      <c r="V37" s="213"/>
      <c r="W37" s="213"/>
      <c r="X37" s="214"/>
      <c r="Y37" s="14"/>
    </row>
    <row r="38" spans="2:25" ht="69.75" hidden="1" customHeight="1">
      <c r="B38" s="192">
        <v>303</v>
      </c>
      <c r="C38" s="196" t="s">
        <v>111</v>
      </c>
      <c r="D38" s="24" t="s">
        <v>110</v>
      </c>
      <c r="E38" s="19">
        <v>15</v>
      </c>
      <c r="F38" s="22">
        <f>VLOOKUP(C38,PI.57321!B:D,3,0)</f>
        <v>15</v>
      </c>
      <c r="G38" s="17" t="s">
        <v>45</v>
      </c>
      <c r="H38" s="20" t="s">
        <v>25</v>
      </c>
      <c r="I38" s="53">
        <v>13650000</v>
      </c>
      <c r="J38" s="194" t="s">
        <v>387</v>
      </c>
      <c r="K38" s="53"/>
      <c r="L38" s="59">
        <f t="shared" ref="L38:L69" si="3">I38*E38</f>
        <v>204750000</v>
      </c>
      <c r="M38" s="59">
        <f t="shared" si="1"/>
        <v>18427500</v>
      </c>
      <c r="N38" s="212">
        <f t="shared" si="2"/>
        <v>223177500</v>
      </c>
      <c r="O38" s="213"/>
      <c r="P38" s="213"/>
      <c r="Q38" s="213"/>
      <c r="R38" s="213"/>
      <c r="S38" s="213"/>
      <c r="T38" s="213"/>
      <c r="U38" s="213"/>
      <c r="V38" s="213"/>
      <c r="W38" s="213"/>
      <c r="X38" s="214"/>
      <c r="Y38" s="14"/>
    </row>
    <row r="39" spans="2:25" ht="81" hidden="1" customHeight="1">
      <c r="B39" s="192">
        <v>313</v>
      </c>
      <c r="C39" s="196" t="s">
        <v>112</v>
      </c>
      <c r="D39" s="24" t="s">
        <v>113</v>
      </c>
      <c r="E39" s="19">
        <v>45</v>
      </c>
      <c r="F39" s="22">
        <f>VLOOKUP(C39,PI.57321!B:D,3,0)</f>
        <v>45</v>
      </c>
      <c r="G39" s="17" t="s">
        <v>21</v>
      </c>
      <c r="H39" s="20">
        <v>0</v>
      </c>
      <c r="I39" s="53">
        <v>4200000</v>
      </c>
      <c r="J39" s="194" t="s">
        <v>388</v>
      </c>
      <c r="K39" s="53"/>
      <c r="L39" s="59">
        <f t="shared" si="3"/>
        <v>189000000</v>
      </c>
      <c r="M39" s="59">
        <f t="shared" si="1"/>
        <v>17010000</v>
      </c>
      <c r="N39" s="212">
        <f t="shared" si="2"/>
        <v>206010000</v>
      </c>
      <c r="O39" s="213"/>
      <c r="P39" s="213"/>
      <c r="Q39" s="213"/>
      <c r="R39" s="213"/>
      <c r="S39" s="213"/>
      <c r="T39" s="213"/>
      <c r="U39" s="213"/>
      <c r="V39" s="213"/>
      <c r="W39" s="213"/>
      <c r="X39" s="214"/>
      <c r="Y39" s="14"/>
    </row>
    <row r="40" spans="2:25" ht="81" hidden="1" customHeight="1">
      <c r="B40" s="192">
        <v>323</v>
      </c>
      <c r="C40" s="196" t="s">
        <v>114</v>
      </c>
      <c r="D40" s="24" t="s">
        <v>100</v>
      </c>
      <c r="E40" s="19">
        <v>26</v>
      </c>
      <c r="F40" s="22">
        <f>VLOOKUP(C40,PI.57321!B:D,3,0)</f>
        <v>26</v>
      </c>
      <c r="G40" s="17" t="s">
        <v>26</v>
      </c>
      <c r="H40" s="20">
        <v>0</v>
      </c>
      <c r="I40" s="53">
        <v>2100000</v>
      </c>
      <c r="J40" s="194" t="s">
        <v>389</v>
      </c>
      <c r="K40" s="53"/>
      <c r="L40" s="59">
        <f t="shared" si="3"/>
        <v>54600000</v>
      </c>
      <c r="M40" s="59">
        <f t="shared" si="1"/>
        <v>4914000</v>
      </c>
      <c r="N40" s="212">
        <f t="shared" si="2"/>
        <v>59514000</v>
      </c>
      <c r="O40" s="213"/>
      <c r="P40" s="213"/>
      <c r="Q40" s="213"/>
      <c r="R40" s="213"/>
      <c r="S40" s="213"/>
      <c r="T40" s="213"/>
      <c r="U40" s="213"/>
      <c r="V40" s="213"/>
      <c r="W40" s="213"/>
      <c r="X40" s="214"/>
      <c r="Y40" s="14"/>
    </row>
    <row r="41" spans="2:25" ht="81" hidden="1" customHeight="1">
      <c r="B41" s="192">
        <v>363</v>
      </c>
      <c r="C41" s="196" t="s">
        <v>115</v>
      </c>
      <c r="D41" s="24" t="s">
        <v>116</v>
      </c>
      <c r="E41" s="19">
        <v>1</v>
      </c>
      <c r="F41" s="22">
        <f>VLOOKUP(C41,PI.57321!B:D,3,0)</f>
        <v>1</v>
      </c>
      <c r="G41" s="17" t="s">
        <v>45</v>
      </c>
      <c r="H41" s="20">
        <v>0</v>
      </c>
      <c r="I41" s="53">
        <v>4200000</v>
      </c>
      <c r="J41" s="194" t="s">
        <v>390</v>
      </c>
      <c r="K41" s="53"/>
      <c r="L41" s="59">
        <f t="shared" si="3"/>
        <v>4200000</v>
      </c>
      <c r="M41" s="59">
        <f t="shared" si="1"/>
        <v>378000</v>
      </c>
      <c r="N41" s="212">
        <f t="shared" si="2"/>
        <v>4578000</v>
      </c>
      <c r="O41" s="213"/>
      <c r="P41" s="213"/>
      <c r="Q41" s="213"/>
      <c r="R41" s="213"/>
      <c r="S41" s="213"/>
      <c r="T41" s="213"/>
      <c r="U41" s="213"/>
      <c r="V41" s="213"/>
      <c r="W41" s="213"/>
      <c r="X41" s="214"/>
      <c r="Y41" s="14"/>
    </row>
    <row r="42" spans="2:25" ht="81" hidden="1" customHeight="1">
      <c r="B42" s="192">
        <v>364</v>
      </c>
      <c r="C42" s="196" t="s">
        <v>117</v>
      </c>
      <c r="D42" s="24" t="s">
        <v>118</v>
      </c>
      <c r="E42" s="19">
        <v>15</v>
      </c>
      <c r="F42" s="22">
        <f>VLOOKUP(C42,PI.57321!B:D,3,0)</f>
        <v>15</v>
      </c>
      <c r="G42" s="17" t="s">
        <v>45</v>
      </c>
      <c r="H42" s="20" t="s">
        <v>26</v>
      </c>
      <c r="I42" s="53">
        <v>15750000</v>
      </c>
      <c r="J42" s="194" t="s">
        <v>391</v>
      </c>
      <c r="K42" s="53"/>
      <c r="L42" s="59">
        <f t="shared" si="3"/>
        <v>236250000</v>
      </c>
      <c r="M42" s="59">
        <f t="shared" si="1"/>
        <v>21262500</v>
      </c>
      <c r="N42" s="212">
        <f t="shared" si="2"/>
        <v>257512500</v>
      </c>
      <c r="O42" s="213"/>
      <c r="P42" s="213"/>
      <c r="Q42" s="213"/>
      <c r="R42" s="213"/>
      <c r="S42" s="213"/>
      <c r="T42" s="213"/>
      <c r="U42" s="213"/>
      <c r="V42" s="213"/>
      <c r="W42" s="213"/>
      <c r="X42" s="214"/>
      <c r="Y42" s="14"/>
    </row>
    <row r="43" spans="2:25" ht="81" hidden="1" customHeight="1">
      <c r="B43" s="192">
        <v>365</v>
      </c>
      <c r="C43" s="196" t="s">
        <v>119</v>
      </c>
      <c r="D43" s="24" t="s">
        <v>120</v>
      </c>
      <c r="E43" s="19">
        <v>11</v>
      </c>
      <c r="F43" s="22">
        <f>VLOOKUP(C43,PI.57321!B:D,3,0)</f>
        <v>11</v>
      </c>
      <c r="G43" s="17" t="s">
        <v>45</v>
      </c>
      <c r="H43" s="20">
        <v>0</v>
      </c>
      <c r="I43" s="53">
        <v>10500000</v>
      </c>
      <c r="J43" s="194" t="s">
        <v>392</v>
      </c>
      <c r="K43" s="53"/>
      <c r="L43" s="59">
        <f t="shared" si="3"/>
        <v>115500000</v>
      </c>
      <c r="M43" s="59">
        <f t="shared" si="1"/>
        <v>10395000</v>
      </c>
      <c r="N43" s="212">
        <f t="shared" si="2"/>
        <v>125895000</v>
      </c>
      <c r="O43" s="213"/>
      <c r="P43" s="213"/>
      <c r="Q43" s="213"/>
      <c r="R43" s="213"/>
      <c r="S43" s="213"/>
      <c r="T43" s="213"/>
      <c r="U43" s="213"/>
      <c r="V43" s="213"/>
      <c r="W43" s="213"/>
      <c r="X43" s="214"/>
      <c r="Y43" s="14"/>
    </row>
    <row r="44" spans="2:25" ht="81" hidden="1" customHeight="1">
      <c r="B44" s="192">
        <v>366</v>
      </c>
      <c r="C44" s="196" t="s">
        <v>121</v>
      </c>
      <c r="D44" s="24" t="s">
        <v>122</v>
      </c>
      <c r="E44" s="19">
        <v>5</v>
      </c>
      <c r="F44" s="22">
        <f>VLOOKUP(C44,PI.57321!B:D,3,0)</f>
        <v>5</v>
      </c>
      <c r="G44" s="17" t="s">
        <v>45</v>
      </c>
      <c r="H44" s="20">
        <v>0</v>
      </c>
      <c r="I44" s="53">
        <v>32550000</v>
      </c>
      <c r="J44" s="194" t="s">
        <v>393</v>
      </c>
      <c r="K44" s="53"/>
      <c r="L44" s="59">
        <f t="shared" si="3"/>
        <v>162750000</v>
      </c>
      <c r="M44" s="59">
        <f t="shared" si="1"/>
        <v>14647500</v>
      </c>
      <c r="N44" s="212">
        <f t="shared" si="2"/>
        <v>177397500</v>
      </c>
      <c r="O44" s="213"/>
      <c r="P44" s="213"/>
      <c r="Q44" s="213"/>
      <c r="R44" s="213"/>
      <c r="S44" s="213"/>
      <c r="T44" s="213"/>
      <c r="U44" s="213"/>
      <c r="V44" s="213"/>
      <c r="W44" s="213"/>
      <c r="X44" s="214"/>
      <c r="Y44" s="14"/>
    </row>
    <row r="45" spans="2:25" ht="81" hidden="1" customHeight="1">
      <c r="B45" s="192">
        <v>392</v>
      </c>
      <c r="C45" s="196" t="s">
        <v>123</v>
      </c>
      <c r="D45" s="24" t="s">
        <v>124</v>
      </c>
      <c r="E45" s="19">
        <v>4</v>
      </c>
      <c r="F45" s="22">
        <f>VLOOKUP(C45,PI.57321!B:D,3,0)</f>
        <v>4</v>
      </c>
      <c r="G45" s="17" t="s">
        <v>26</v>
      </c>
      <c r="H45" s="20" t="s">
        <v>25</v>
      </c>
      <c r="I45" s="53">
        <v>1050000</v>
      </c>
      <c r="J45" s="194" t="s">
        <v>394</v>
      </c>
      <c r="K45" s="53"/>
      <c r="L45" s="59">
        <f t="shared" si="3"/>
        <v>4200000</v>
      </c>
      <c r="M45" s="59">
        <f t="shared" si="1"/>
        <v>378000</v>
      </c>
      <c r="N45" s="212">
        <f t="shared" si="2"/>
        <v>4578000</v>
      </c>
      <c r="O45" s="213"/>
      <c r="P45" s="213"/>
      <c r="Q45" s="213"/>
      <c r="R45" s="213"/>
      <c r="S45" s="213"/>
      <c r="T45" s="213"/>
      <c r="U45" s="213"/>
      <c r="V45" s="213"/>
      <c r="W45" s="213"/>
      <c r="X45" s="214"/>
      <c r="Y45" s="14"/>
    </row>
    <row r="46" spans="2:25" ht="81" hidden="1" customHeight="1">
      <c r="B46" s="192">
        <v>394</v>
      </c>
      <c r="C46" s="196" t="s">
        <v>125</v>
      </c>
      <c r="D46" s="24" t="s">
        <v>53</v>
      </c>
      <c r="E46" s="19">
        <v>25</v>
      </c>
      <c r="F46" s="22">
        <f>VLOOKUP(C46,PI.57321!B:D,3,0)</f>
        <v>25</v>
      </c>
      <c r="G46" s="17" t="s">
        <v>21</v>
      </c>
      <c r="H46" s="20">
        <v>0</v>
      </c>
      <c r="I46" s="53">
        <v>11550000</v>
      </c>
      <c r="J46" s="194" t="s">
        <v>395</v>
      </c>
      <c r="K46" s="53"/>
      <c r="L46" s="59">
        <f t="shared" si="3"/>
        <v>288750000</v>
      </c>
      <c r="M46" s="59">
        <f t="shared" si="1"/>
        <v>25987500</v>
      </c>
      <c r="N46" s="212">
        <f t="shared" si="2"/>
        <v>314737500</v>
      </c>
      <c r="O46" s="213"/>
      <c r="P46" s="213"/>
      <c r="Q46" s="213"/>
      <c r="R46" s="213"/>
      <c r="S46" s="213"/>
      <c r="T46" s="213"/>
      <c r="U46" s="213"/>
      <c r="V46" s="213"/>
      <c r="W46" s="213"/>
      <c r="X46" s="214"/>
      <c r="Y46" s="14"/>
    </row>
    <row r="47" spans="2:25" ht="81" hidden="1" customHeight="1">
      <c r="B47" s="192">
        <v>396</v>
      </c>
      <c r="C47" s="196" t="s">
        <v>126</v>
      </c>
      <c r="D47" s="24" t="s">
        <v>127</v>
      </c>
      <c r="E47" s="19">
        <v>3</v>
      </c>
      <c r="F47" s="22">
        <f>VLOOKUP(C47,PI.57321!B:D,3,0)</f>
        <v>3</v>
      </c>
      <c r="G47" s="17" t="s">
        <v>26</v>
      </c>
      <c r="H47" s="20">
        <v>0</v>
      </c>
      <c r="I47" s="53">
        <v>1050000</v>
      </c>
      <c r="J47" s="194" t="s">
        <v>396</v>
      </c>
      <c r="K47" s="53"/>
      <c r="L47" s="59">
        <f t="shared" si="3"/>
        <v>3150000</v>
      </c>
      <c r="M47" s="59">
        <f t="shared" si="1"/>
        <v>283500</v>
      </c>
      <c r="N47" s="212">
        <f t="shared" si="2"/>
        <v>3433500</v>
      </c>
      <c r="O47" s="213"/>
      <c r="P47" s="213"/>
      <c r="Q47" s="213"/>
      <c r="R47" s="213"/>
      <c r="S47" s="213"/>
      <c r="T47" s="213"/>
      <c r="U47" s="213"/>
      <c r="V47" s="213"/>
      <c r="W47" s="213"/>
      <c r="X47" s="214"/>
      <c r="Y47" s="14"/>
    </row>
    <row r="48" spans="2:25" ht="81" hidden="1" customHeight="1">
      <c r="B48" s="192">
        <v>397</v>
      </c>
      <c r="C48" s="196" t="s">
        <v>128</v>
      </c>
      <c r="D48" s="24" t="s">
        <v>53</v>
      </c>
      <c r="E48" s="19">
        <v>14</v>
      </c>
      <c r="F48" s="22">
        <f>VLOOKUP(C48,PI.57321!B:D,3,0)</f>
        <v>14</v>
      </c>
      <c r="G48" s="17" t="s">
        <v>26</v>
      </c>
      <c r="H48" s="20">
        <v>0</v>
      </c>
      <c r="I48" s="53">
        <v>2100000</v>
      </c>
      <c r="J48" s="194" t="s">
        <v>397</v>
      </c>
      <c r="K48" s="53"/>
      <c r="L48" s="59">
        <f t="shared" si="3"/>
        <v>29400000</v>
      </c>
      <c r="M48" s="59">
        <f t="shared" si="1"/>
        <v>2646000</v>
      </c>
      <c r="N48" s="212">
        <f t="shared" si="2"/>
        <v>32046000</v>
      </c>
      <c r="O48" s="213"/>
      <c r="P48" s="213"/>
      <c r="Q48" s="213"/>
      <c r="R48" s="213"/>
      <c r="S48" s="213"/>
      <c r="T48" s="213"/>
      <c r="U48" s="213"/>
      <c r="V48" s="213"/>
      <c r="W48" s="213"/>
      <c r="X48" s="214"/>
      <c r="Y48" s="14"/>
    </row>
    <row r="49" spans="2:25" ht="81" hidden="1" customHeight="1">
      <c r="B49" s="192">
        <v>398</v>
      </c>
      <c r="C49" s="196" t="s">
        <v>129</v>
      </c>
      <c r="D49" s="24" t="s">
        <v>127</v>
      </c>
      <c r="E49" s="19">
        <v>55</v>
      </c>
      <c r="F49" s="22">
        <f>VLOOKUP(C49,PI.57321!B:D,3,0)</f>
        <v>55</v>
      </c>
      <c r="G49" s="17" t="s">
        <v>25</v>
      </c>
      <c r="H49" s="20">
        <v>0</v>
      </c>
      <c r="I49" s="53">
        <v>420000</v>
      </c>
      <c r="J49" s="194" t="s">
        <v>398</v>
      </c>
      <c r="K49" s="53"/>
      <c r="L49" s="59">
        <f t="shared" si="3"/>
        <v>23100000</v>
      </c>
      <c r="M49" s="59">
        <f t="shared" si="1"/>
        <v>2079000</v>
      </c>
      <c r="N49" s="212">
        <f t="shared" si="2"/>
        <v>25179000</v>
      </c>
      <c r="O49" s="213"/>
      <c r="P49" s="213"/>
      <c r="Q49" s="213"/>
      <c r="R49" s="213"/>
      <c r="S49" s="213"/>
      <c r="T49" s="213"/>
      <c r="U49" s="213"/>
      <c r="V49" s="213"/>
      <c r="W49" s="213"/>
      <c r="X49" s="214"/>
      <c r="Y49" s="14"/>
    </row>
    <row r="50" spans="2:25" ht="81" hidden="1" customHeight="1">
      <c r="B50" s="192">
        <v>403</v>
      </c>
      <c r="C50" s="196" t="s">
        <v>130</v>
      </c>
      <c r="D50" s="24" t="s">
        <v>53</v>
      </c>
      <c r="E50" s="19">
        <v>23</v>
      </c>
      <c r="F50" s="22">
        <f>VLOOKUP(C50,PI.57321!B:D,3,0)</f>
        <v>23</v>
      </c>
      <c r="G50" s="17" t="s">
        <v>24</v>
      </c>
      <c r="H50" s="20">
        <v>0</v>
      </c>
      <c r="I50" s="53">
        <v>3150000</v>
      </c>
      <c r="J50" s="194" t="s">
        <v>399</v>
      </c>
      <c r="K50" s="53"/>
      <c r="L50" s="59">
        <f t="shared" si="3"/>
        <v>72450000</v>
      </c>
      <c r="M50" s="59">
        <f t="shared" si="1"/>
        <v>6520500</v>
      </c>
      <c r="N50" s="212">
        <f t="shared" si="2"/>
        <v>78970500</v>
      </c>
      <c r="O50" s="213"/>
      <c r="P50" s="213"/>
      <c r="Q50" s="213"/>
      <c r="R50" s="213"/>
      <c r="S50" s="213"/>
      <c r="T50" s="213"/>
      <c r="U50" s="213"/>
      <c r="V50" s="213"/>
      <c r="W50" s="213"/>
      <c r="X50" s="214"/>
      <c r="Y50" s="14"/>
    </row>
    <row r="51" spans="2:25" ht="81" hidden="1" customHeight="1">
      <c r="B51" s="192">
        <v>409</v>
      </c>
      <c r="C51" s="196" t="s">
        <v>131</v>
      </c>
      <c r="D51" s="24" t="s">
        <v>132</v>
      </c>
      <c r="E51" s="19">
        <v>2</v>
      </c>
      <c r="F51" s="22">
        <f>VLOOKUP(C51,PI.57321!B:D,3,0)</f>
        <v>2</v>
      </c>
      <c r="G51" s="17" t="s">
        <v>19</v>
      </c>
      <c r="H51" s="20" t="s">
        <v>26</v>
      </c>
      <c r="I51" s="53">
        <v>3150000</v>
      </c>
      <c r="J51" s="194" t="s">
        <v>400</v>
      </c>
      <c r="K51" s="53"/>
      <c r="L51" s="59">
        <f t="shared" si="3"/>
        <v>6300000</v>
      </c>
      <c r="M51" s="59">
        <f t="shared" si="1"/>
        <v>567000</v>
      </c>
      <c r="N51" s="212">
        <f t="shared" si="2"/>
        <v>6867000</v>
      </c>
      <c r="O51" s="213"/>
      <c r="P51" s="213"/>
      <c r="Q51" s="213"/>
      <c r="R51" s="213"/>
      <c r="S51" s="213"/>
      <c r="T51" s="213"/>
      <c r="U51" s="213"/>
      <c r="V51" s="213"/>
      <c r="W51" s="213"/>
      <c r="X51" s="214"/>
      <c r="Y51" s="14"/>
    </row>
    <row r="52" spans="2:25" ht="81" hidden="1" customHeight="1">
      <c r="B52" s="192">
        <v>416</v>
      </c>
      <c r="C52" s="196" t="s">
        <v>133</v>
      </c>
      <c r="D52" s="24" t="s">
        <v>134</v>
      </c>
      <c r="E52" s="19">
        <v>7</v>
      </c>
      <c r="F52" s="22">
        <f>VLOOKUP(C52,PI.57321!B:D,3,0)</f>
        <v>7</v>
      </c>
      <c r="G52" s="17" t="s">
        <v>26</v>
      </c>
      <c r="H52" s="20">
        <v>0</v>
      </c>
      <c r="I52" s="53">
        <v>1050000</v>
      </c>
      <c r="J52" s="194" t="s">
        <v>401</v>
      </c>
      <c r="K52" s="53"/>
      <c r="L52" s="59">
        <f t="shared" si="3"/>
        <v>7350000</v>
      </c>
      <c r="M52" s="59">
        <f t="shared" si="1"/>
        <v>661500</v>
      </c>
      <c r="N52" s="212">
        <f t="shared" si="2"/>
        <v>8011500</v>
      </c>
      <c r="O52" s="213"/>
      <c r="P52" s="213"/>
      <c r="Q52" s="213"/>
      <c r="R52" s="213"/>
      <c r="S52" s="213"/>
      <c r="T52" s="213"/>
      <c r="U52" s="213"/>
      <c r="V52" s="213"/>
      <c r="W52" s="213"/>
      <c r="X52" s="214"/>
      <c r="Y52" s="14"/>
    </row>
    <row r="53" spans="2:25" ht="81" hidden="1" customHeight="1">
      <c r="B53" s="192">
        <v>419</v>
      </c>
      <c r="C53" s="196" t="s">
        <v>135</v>
      </c>
      <c r="D53" s="24" t="s">
        <v>136</v>
      </c>
      <c r="E53" s="19">
        <v>5</v>
      </c>
      <c r="F53" s="22">
        <f>VLOOKUP(C53,PI.57321!B:D,3,0)</f>
        <v>5</v>
      </c>
      <c r="G53" s="17" t="s">
        <v>26</v>
      </c>
      <c r="H53" s="20">
        <v>0</v>
      </c>
      <c r="I53" s="53">
        <v>2100000</v>
      </c>
      <c r="J53" s="194" t="s">
        <v>402</v>
      </c>
      <c r="K53" s="53"/>
      <c r="L53" s="59">
        <f t="shared" si="3"/>
        <v>10500000</v>
      </c>
      <c r="M53" s="59">
        <f t="shared" si="1"/>
        <v>945000</v>
      </c>
      <c r="N53" s="212">
        <f t="shared" si="2"/>
        <v>11445000</v>
      </c>
      <c r="O53" s="213"/>
      <c r="P53" s="213"/>
      <c r="Q53" s="213"/>
      <c r="R53" s="213"/>
      <c r="S53" s="213"/>
      <c r="T53" s="213"/>
      <c r="U53" s="213"/>
      <c r="V53" s="213"/>
      <c r="W53" s="213"/>
      <c r="X53" s="214"/>
      <c r="Y53" s="14"/>
    </row>
    <row r="54" spans="2:25" ht="81" hidden="1" customHeight="1">
      <c r="B54" s="192">
        <v>439</v>
      </c>
      <c r="C54" s="196" t="s">
        <v>137</v>
      </c>
      <c r="D54" s="24" t="s">
        <v>138</v>
      </c>
      <c r="E54" s="19">
        <v>5</v>
      </c>
      <c r="F54" s="22">
        <f>VLOOKUP(C54,PI.57321!B:D,3,0)</f>
        <v>5</v>
      </c>
      <c r="G54" s="17" t="s">
        <v>24</v>
      </c>
      <c r="H54" s="20">
        <v>0</v>
      </c>
      <c r="I54" s="53">
        <v>1050000</v>
      </c>
      <c r="J54" s="194" t="s">
        <v>403</v>
      </c>
      <c r="K54" s="53"/>
      <c r="L54" s="59">
        <f t="shared" si="3"/>
        <v>5250000</v>
      </c>
      <c r="M54" s="59">
        <f t="shared" si="1"/>
        <v>472500</v>
      </c>
      <c r="N54" s="212">
        <f t="shared" si="2"/>
        <v>5722500</v>
      </c>
      <c r="O54" s="213"/>
      <c r="P54" s="213"/>
      <c r="Q54" s="213"/>
      <c r="R54" s="213"/>
      <c r="S54" s="213"/>
      <c r="T54" s="213"/>
      <c r="U54" s="213"/>
      <c r="V54" s="213"/>
      <c r="W54" s="213"/>
      <c r="X54" s="214"/>
      <c r="Y54" s="14"/>
    </row>
    <row r="55" spans="2:25" ht="81" hidden="1" customHeight="1">
      <c r="B55" s="192">
        <v>440</v>
      </c>
      <c r="C55" s="196" t="s">
        <v>139</v>
      </c>
      <c r="D55" s="24" t="s">
        <v>140</v>
      </c>
      <c r="E55" s="19">
        <v>6</v>
      </c>
      <c r="F55" s="22">
        <f>VLOOKUP(C55,PI.57321!B:D,3,0)</f>
        <v>6</v>
      </c>
      <c r="G55" s="17" t="s">
        <v>26</v>
      </c>
      <c r="H55" s="20" t="s">
        <v>25</v>
      </c>
      <c r="I55" s="53">
        <v>4200000</v>
      </c>
      <c r="J55" s="194" t="s">
        <v>404</v>
      </c>
      <c r="K55" s="53"/>
      <c r="L55" s="59">
        <f t="shared" si="3"/>
        <v>25200000</v>
      </c>
      <c r="M55" s="59">
        <f t="shared" si="1"/>
        <v>2268000</v>
      </c>
      <c r="N55" s="212">
        <f t="shared" si="2"/>
        <v>27468000</v>
      </c>
      <c r="O55" s="213"/>
      <c r="P55" s="213"/>
      <c r="Q55" s="213"/>
      <c r="R55" s="213"/>
      <c r="S55" s="213"/>
      <c r="T55" s="213"/>
      <c r="U55" s="213"/>
      <c r="V55" s="213"/>
      <c r="W55" s="213"/>
      <c r="X55" s="214"/>
      <c r="Y55" s="14"/>
    </row>
    <row r="56" spans="2:25" ht="81" hidden="1" customHeight="1">
      <c r="B56" s="192">
        <v>441</v>
      </c>
      <c r="C56" s="196" t="s">
        <v>141</v>
      </c>
      <c r="D56" s="24" t="s">
        <v>142</v>
      </c>
      <c r="E56" s="19">
        <v>20</v>
      </c>
      <c r="F56" s="22">
        <f>VLOOKUP(C56,PI.57321!B:D,3,0)</f>
        <v>20</v>
      </c>
      <c r="G56" s="17" t="s">
        <v>26</v>
      </c>
      <c r="H56" s="20">
        <v>0</v>
      </c>
      <c r="I56" s="53">
        <v>5250000</v>
      </c>
      <c r="J56" s="194" t="s">
        <v>405</v>
      </c>
      <c r="K56" s="53"/>
      <c r="L56" s="59">
        <f t="shared" si="3"/>
        <v>105000000</v>
      </c>
      <c r="M56" s="59">
        <f t="shared" si="1"/>
        <v>9450000</v>
      </c>
      <c r="N56" s="212">
        <f t="shared" si="2"/>
        <v>114450000</v>
      </c>
      <c r="O56" s="213"/>
      <c r="P56" s="213"/>
      <c r="Q56" s="213"/>
      <c r="R56" s="213"/>
      <c r="S56" s="213"/>
      <c r="T56" s="213"/>
      <c r="U56" s="213"/>
      <c r="V56" s="213"/>
      <c r="W56" s="213"/>
      <c r="X56" s="214"/>
      <c r="Y56" s="14"/>
    </row>
    <row r="57" spans="2:25" ht="81" hidden="1" customHeight="1">
      <c r="B57" s="192">
        <v>467</v>
      </c>
      <c r="C57" s="196" t="s">
        <v>143</v>
      </c>
      <c r="D57" s="24" t="s">
        <v>120</v>
      </c>
      <c r="E57" s="19">
        <v>10</v>
      </c>
      <c r="F57" s="22">
        <f>VLOOKUP(C57,PI.57321!B:D,3,0)</f>
        <v>10</v>
      </c>
      <c r="G57" s="17" t="s">
        <v>25</v>
      </c>
      <c r="H57" s="20">
        <v>0</v>
      </c>
      <c r="I57" s="53">
        <v>2100000</v>
      </c>
      <c r="J57" s="194" t="s">
        <v>406</v>
      </c>
      <c r="K57" s="53"/>
      <c r="L57" s="59">
        <f t="shared" si="3"/>
        <v>21000000</v>
      </c>
      <c r="M57" s="59">
        <f t="shared" si="1"/>
        <v>1890000</v>
      </c>
      <c r="N57" s="212">
        <f t="shared" si="2"/>
        <v>22890000</v>
      </c>
      <c r="O57" s="213"/>
      <c r="P57" s="213"/>
      <c r="Q57" s="213"/>
      <c r="R57" s="213"/>
      <c r="S57" s="213"/>
      <c r="T57" s="213"/>
      <c r="U57" s="213"/>
      <c r="V57" s="213"/>
      <c r="W57" s="213"/>
      <c r="X57" s="214"/>
      <c r="Y57" s="14"/>
    </row>
    <row r="58" spans="2:25" ht="81" hidden="1" customHeight="1">
      <c r="B58" s="192">
        <v>472</v>
      </c>
      <c r="C58" s="196" t="s">
        <v>144</v>
      </c>
      <c r="D58" s="24" t="s">
        <v>145</v>
      </c>
      <c r="E58" s="19">
        <v>12</v>
      </c>
      <c r="F58" s="22">
        <f>VLOOKUP(C58,PI.57321!B:D,3,0)</f>
        <v>12</v>
      </c>
      <c r="G58" s="17" t="s">
        <v>26</v>
      </c>
      <c r="H58" s="20" t="s">
        <v>25</v>
      </c>
      <c r="I58" s="53">
        <v>1050000</v>
      </c>
      <c r="J58" s="194" t="s">
        <v>407</v>
      </c>
      <c r="K58" s="53"/>
      <c r="L58" s="59">
        <f t="shared" si="3"/>
        <v>12600000</v>
      </c>
      <c r="M58" s="59">
        <f t="shared" si="1"/>
        <v>1134000</v>
      </c>
      <c r="N58" s="212">
        <f t="shared" si="2"/>
        <v>13734000</v>
      </c>
      <c r="O58" s="213"/>
      <c r="P58" s="213"/>
      <c r="Q58" s="213"/>
      <c r="R58" s="213"/>
      <c r="S58" s="213"/>
      <c r="T58" s="213"/>
      <c r="U58" s="213"/>
      <c r="V58" s="213"/>
      <c r="W58" s="213"/>
      <c r="X58" s="214"/>
      <c r="Y58" s="14"/>
    </row>
    <row r="59" spans="2:25" ht="81" hidden="1" customHeight="1">
      <c r="B59" s="192">
        <v>474</v>
      </c>
      <c r="C59" s="196" t="s">
        <v>146</v>
      </c>
      <c r="D59" s="24" t="s">
        <v>147</v>
      </c>
      <c r="E59" s="19">
        <v>51</v>
      </c>
      <c r="F59" s="22">
        <f>VLOOKUP(C59,PI.57321!B:D,3,0)</f>
        <v>51</v>
      </c>
      <c r="G59" s="17" t="s">
        <v>24</v>
      </c>
      <c r="H59" s="20" t="s">
        <v>24</v>
      </c>
      <c r="I59" s="53">
        <v>3150000</v>
      </c>
      <c r="J59" s="194" t="s">
        <v>408</v>
      </c>
      <c r="K59" s="53"/>
      <c r="L59" s="59">
        <f t="shared" si="3"/>
        <v>160650000</v>
      </c>
      <c r="M59" s="59">
        <f t="shared" si="1"/>
        <v>14458500</v>
      </c>
      <c r="N59" s="212">
        <f t="shared" si="2"/>
        <v>175108500</v>
      </c>
      <c r="O59" s="213"/>
      <c r="P59" s="213"/>
      <c r="Q59" s="213"/>
      <c r="R59" s="213"/>
      <c r="S59" s="213"/>
      <c r="T59" s="213"/>
      <c r="U59" s="213"/>
      <c r="V59" s="213"/>
      <c r="W59" s="213"/>
      <c r="X59" s="214"/>
      <c r="Y59" s="14"/>
    </row>
    <row r="60" spans="2:25" ht="81" hidden="1" customHeight="1">
      <c r="B60" s="192">
        <v>478</v>
      </c>
      <c r="C60" s="196" t="s">
        <v>148</v>
      </c>
      <c r="D60" s="24" t="s">
        <v>149</v>
      </c>
      <c r="E60" s="19">
        <v>57</v>
      </c>
      <c r="F60" s="22">
        <f>VLOOKUP(C60,PI.57321!B:D,3,0)</f>
        <v>57</v>
      </c>
      <c r="G60" s="17" t="s">
        <v>24</v>
      </c>
      <c r="H60" s="20">
        <v>0</v>
      </c>
      <c r="I60" s="53">
        <v>1050000</v>
      </c>
      <c r="J60" s="194" t="s">
        <v>409</v>
      </c>
      <c r="K60" s="53"/>
      <c r="L60" s="59">
        <f t="shared" si="3"/>
        <v>59850000</v>
      </c>
      <c r="M60" s="59">
        <f t="shared" si="1"/>
        <v>5386500</v>
      </c>
      <c r="N60" s="212">
        <f t="shared" si="2"/>
        <v>65236500</v>
      </c>
      <c r="O60" s="213"/>
      <c r="P60" s="213"/>
      <c r="Q60" s="213"/>
      <c r="R60" s="213"/>
      <c r="S60" s="213"/>
      <c r="T60" s="213"/>
      <c r="U60" s="213"/>
      <c r="V60" s="213"/>
      <c r="W60" s="213"/>
      <c r="X60" s="214"/>
      <c r="Y60" s="14"/>
    </row>
    <row r="61" spans="2:25" ht="81" hidden="1" customHeight="1">
      <c r="B61" s="192">
        <v>480</v>
      </c>
      <c r="C61" s="196" t="s">
        <v>150</v>
      </c>
      <c r="D61" s="24" t="s">
        <v>151</v>
      </c>
      <c r="E61" s="19">
        <v>60</v>
      </c>
      <c r="F61" s="22">
        <f>VLOOKUP(C61,PI.57321!B:D,3,0)</f>
        <v>60</v>
      </c>
      <c r="G61" s="17" t="s">
        <v>25</v>
      </c>
      <c r="H61" s="20">
        <v>0</v>
      </c>
      <c r="I61" s="53">
        <v>1050000</v>
      </c>
      <c r="J61" s="194" t="s">
        <v>410</v>
      </c>
      <c r="K61" s="53"/>
      <c r="L61" s="59">
        <f t="shared" si="3"/>
        <v>63000000</v>
      </c>
      <c r="M61" s="59">
        <f t="shared" si="1"/>
        <v>5670000</v>
      </c>
      <c r="N61" s="212">
        <f t="shared" si="2"/>
        <v>68670000</v>
      </c>
      <c r="O61" s="213"/>
      <c r="P61" s="213"/>
      <c r="Q61" s="213"/>
      <c r="R61" s="213"/>
      <c r="S61" s="213"/>
      <c r="T61" s="213"/>
      <c r="U61" s="213"/>
      <c r="V61" s="213"/>
      <c r="W61" s="213"/>
      <c r="X61" s="214"/>
      <c r="Y61" s="14"/>
    </row>
    <row r="62" spans="2:25" ht="81" hidden="1" customHeight="1">
      <c r="B62" s="192">
        <v>481</v>
      </c>
      <c r="C62" s="196" t="s">
        <v>152</v>
      </c>
      <c r="D62" s="24" t="s">
        <v>153</v>
      </c>
      <c r="E62" s="19">
        <v>24</v>
      </c>
      <c r="F62" s="22">
        <f>VLOOKUP(C62,PI.57321!B:D,3,0)</f>
        <v>24</v>
      </c>
      <c r="G62" s="17" t="s">
        <v>26</v>
      </c>
      <c r="H62" s="20">
        <v>0</v>
      </c>
      <c r="I62" s="53">
        <v>5250000</v>
      </c>
      <c r="J62" s="194" t="s">
        <v>411</v>
      </c>
      <c r="K62" s="53"/>
      <c r="L62" s="59">
        <f t="shared" si="3"/>
        <v>126000000</v>
      </c>
      <c r="M62" s="59">
        <f t="shared" si="1"/>
        <v>11340000</v>
      </c>
      <c r="N62" s="212">
        <f t="shared" si="2"/>
        <v>137340000</v>
      </c>
      <c r="O62" s="213"/>
      <c r="P62" s="213"/>
      <c r="Q62" s="213"/>
      <c r="R62" s="213"/>
      <c r="S62" s="213"/>
      <c r="T62" s="213"/>
      <c r="U62" s="213"/>
      <c r="V62" s="213"/>
      <c r="W62" s="213"/>
      <c r="X62" s="214"/>
      <c r="Y62" s="14"/>
    </row>
    <row r="63" spans="2:25" ht="81" hidden="1" customHeight="1">
      <c r="B63" s="192">
        <v>486</v>
      </c>
      <c r="C63" s="196" t="s">
        <v>154</v>
      </c>
      <c r="D63" s="24" t="s">
        <v>44</v>
      </c>
      <c r="E63" s="19">
        <v>14</v>
      </c>
      <c r="F63" s="22">
        <f>VLOOKUP(C63,PI.57321!B:D,3,0)</f>
        <v>14</v>
      </c>
      <c r="G63" s="17" t="s">
        <v>24</v>
      </c>
      <c r="H63" s="20">
        <v>0</v>
      </c>
      <c r="I63" s="53">
        <v>5250000</v>
      </c>
      <c r="J63" s="194" t="s">
        <v>412</v>
      </c>
      <c r="K63" s="53"/>
      <c r="L63" s="59">
        <f t="shared" si="3"/>
        <v>73500000</v>
      </c>
      <c r="M63" s="59">
        <f t="shared" si="1"/>
        <v>6615000</v>
      </c>
      <c r="N63" s="212">
        <f t="shared" si="2"/>
        <v>80115000</v>
      </c>
      <c r="O63" s="213"/>
      <c r="P63" s="213"/>
      <c r="Q63" s="213"/>
      <c r="R63" s="213"/>
      <c r="S63" s="213"/>
      <c r="T63" s="213"/>
      <c r="U63" s="213"/>
      <c r="V63" s="213"/>
      <c r="W63" s="213"/>
      <c r="X63" s="214"/>
      <c r="Y63" s="14"/>
    </row>
    <row r="64" spans="2:25" ht="81" hidden="1" customHeight="1">
      <c r="B64" s="192">
        <v>487</v>
      </c>
      <c r="C64" s="196" t="s">
        <v>155</v>
      </c>
      <c r="D64" s="24" t="s">
        <v>49</v>
      </c>
      <c r="E64" s="19">
        <v>12</v>
      </c>
      <c r="F64" s="22">
        <f>VLOOKUP(C64,PI.57321!B:D,3,0)</f>
        <v>12</v>
      </c>
      <c r="G64" s="17" t="s">
        <v>24</v>
      </c>
      <c r="H64" s="20" t="s">
        <v>24</v>
      </c>
      <c r="I64" s="53">
        <v>11550000</v>
      </c>
      <c r="J64" s="194" t="s">
        <v>413</v>
      </c>
      <c r="K64" s="53"/>
      <c r="L64" s="59">
        <f t="shared" si="3"/>
        <v>138600000</v>
      </c>
      <c r="M64" s="59">
        <f t="shared" si="1"/>
        <v>12474000</v>
      </c>
      <c r="N64" s="212">
        <f t="shared" si="2"/>
        <v>151074000</v>
      </c>
      <c r="O64" s="213"/>
      <c r="P64" s="213"/>
      <c r="Q64" s="213"/>
      <c r="R64" s="213"/>
      <c r="S64" s="213"/>
      <c r="T64" s="213"/>
      <c r="U64" s="213"/>
      <c r="V64" s="213"/>
      <c r="W64" s="213"/>
      <c r="X64" s="214"/>
      <c r="Y64" s="14"/>
    </row>
    <row r="65" spans="2:25" ht="81" hidden="1" customHeight="1">
      <c r="B65" s="192">
        <v>488</v>
      </c>
      <c r="C65" s="196" t="s">
        <v>156</v>
      </c>
      <c r="D65" s="24" t="s">
        <v>153</v>
      </c>
      <c r="E65" s="19">
        <v>75</v>
      </c>
      <c r="F65" s="22">
        <f>VLOOKUP(C65,PI.57321!B:D,3,0)</f>
        <v>75</v>
      </c>
      <c r="G65" s="17" t="s">
        <v>24</v>
      </c>
      <c r="H65" s="20">
        <v>0</v>
      </c>
      <c r="I65" s="53">
        <v>8400000</v>
      </c>
      <c r="J65" s="194" t="s">
        <v>414</v>
      </c>
      <c r="K65" s="53"/>
      <c r="L65" s="59">
        <f t="shared" si="3"/>
        <v>630000000</v>
      </c>
      <c r="M65" s="59">
        <f t="shared" si="1"/>
        <v>56700000</v>
      </c>
      <c r="N65" s="212">
        <f t="shared" si="2"/>
        <v>686700000</v>
      </c>
      <c r="O65" s="213"/>
      <c r="P65" s="213"/>
      <c r="Q65" s="213"/>
      <c r="R65" s="213"/>
      <c r="S65" s="213"/>
      <c r="T65" s="213"/>
      <c r="U65" s="213"/>
      <c r="V65" s="213"/>
      <c r="W65" s="213"/>
      <c r="X65" s="214"/>
      <c r="Y65" s="14"/>
    </row>
    <row r="66" spans="2:25" ht="81" hidden="1" customHeight="1">
      <c r="B66" s="197">
        <v>493</v>
      </c>
      <c r="C66" s="196" t="s">
        <v>157</v>
      </c>
      <c r="D66" s="24" t="s">
        <v>153</v>
      </c>
      <c r="E66" s="19">
        <v>17</v>
      </c>
      <c r="F66" s="22">
        <f>VLOOKUP(C66,PI.57321!B:D,3,0)</f>
        <v>18</v>
      </c>
      <c r="G66" s="17" t="s">
        <v>25</v>
      </c>
      <c r="H66" s="20">
        <v>0</v>
      </c>
      <c r="I66" s="53">
        <v>4200000</v>
      </c>
      <c r="J66" s="194" t="s">
        <v>415</v>
      </c>
      <c r="K66" s="53"/>
      <c r="L66" s="59">
        <f t="shared" si="3"/>
        <v>71400000</v>
      </c>
      <c r="M66" s="59">
        <f t="shared" si="1"/>
        <v>6426000</v>
      </c>
      <c r="N66" s="212">
        <f t="shared" si="2"/>
        <v>77826000</v>
      </c>
      <c r="O66" s="213"/>
      <c r="P66" s="213"/>
      <c r="Q66" s="213"/>
      <c r="R66" s="213"/>
      <c r="S66" s="213"/>
      <c r="T66" s="213"/>
      <c r="U66" s="213"/>
      <c r="V66" s="213"/>
      <c r="W66" s="213"/>
      <c r="X66" s="214"/>
      <c r="Y66" s="14"/>
    </row>
    <row r="67" spans="2:25" ht="81" hidden="1" customHeight="1">
      <c r="B67" s="192">
        <v>494</v>
      </c>
      <c r="C67" s="196" t="s">
        <v>158</v>
      </c>
      <c r="D67" s="24" t="s">
        <v>116</v>
      </c>
      <c r="E67" s="19">
        <v>5</v>
      </c>
      <c r="F67" s="22">
        <f>VLOOKUP(C67,PI.57321!B:D,3,0)</f>
        <v>5</v>
      </c>
      <c r="G67" s="17" t="s">
        <v>24</v>
      </c>
      <c r="H67" s="20">
        <v>0</v>
      </c>
      <c r="I67" s="53">
        <v>2100000</v>
      </c>
      <c r="J67" s="194" t="s">
        <v>416</v>
      </c>
      <c r="K67" s="53"/>
      <c r="L67" s="59">
        <f t="shared" si="3"/>
        <v>10500000</v>
      </c>
      <c r="M67" s="59">
        <f t="shared" si="1"/>
        <v>945000</v>
      </c>
      <c r="N67" s="212">
        <f t="shared" si="2"/>
        <v>11445000</v>
      </c>
      <c r="O67" s="213"/>
      <c r="P67" s="213"/>
      <c r="Q67" s="213"/>
      <c r="R67" s="213"/>
      <c r="S67" s="213"/>
      <c r="T67" s="213"/>
      <c r="U67" s="213"/>
      <c r="V67" s="213"/>
      <c r="W67" s="213"/>
      <c r="X67" s="214"/>
      <c r="Y67" s="14"/>
    </row>
    <row r="68" spans="2:25" ht="81" hidden="1" customHeight="1">
      <c r="B68" s="197">
        <v>507</v>
      </c>
      <c r="C68" s="196" t="s">
        <v>159</v>
      </c>
      <c r="D68" s="24" t="s">
        <v>120</v>
      </c>
      <c r="E68" s="19">
        <v>40</v>
      </c>
      <c r="F68" s="22">
        <f>VLOOKUP(C68,PI.57321!B:D,3,0)</f>
        <v>50</v>
      </c>
      <c r="G68" s="17" t="s">
        <v>26</v>
      </c>
      <c r="H68" s="20">
        <v>0</v>
      </c>
      <c r="I68" s="53">
        <v>2100000</v>
      </c>
      <c r="J68" s="194" t="s">
        <v>417</v>
      </c>
      <c r="K68" s="53"/>
      <c r="L68" s="59">
        <f t="shared" si="3"/>
        <v>84000000</v>
      </c>
      <c r="M68" s="59">
        <f t="shared" si="1"/>
        <v>7560000</v>
      </c>
      <c r="N68" s="212">
        <f t="shared" si="2"/>
        <v>91560000</v>
      </c>
      <c r="O68" s="213"/>
      <c r="P68" s="213"/>
      <c r="Q68" s="213"/>
      <c r="R68" s="213"/>
      <c r="S68" s="213"/>
      <c r="T68" s="213"/>
      <c r="U68" s="213"/>
      <c r="V68" s="213"/>
      <c r="W68" s="213"/>
      <c r="X68" s="214"/>
      <c r="Y68" s="14"/>
    </row>
    <row r="69" spans="2:25" ht="81" hidden="1" customHeight="1">
      <c r="B69" s="192">
        <v>510</v>
      </c>
      <c r="C69" s="196" t="s">
        <v>160</v>
      </c>
      <c r="D69" s="24" t="s">
        <v>136</v>
      </c>
      <c r="E69" s="19">
        <v>3</v>
      </c>
      <c r="F69" s="22">
        <f>VLOOKUP(C69,PI.57321!B:D,3,0)</f>
        <v>3</v>
      </c>
      <c r="G69" s="17" t="s">
        <v>24</v>
      </c>
      <c r="H69" s="20">
        <v>0</v>
      </c>
      <c r="I69" s="53">
        <v>3150000</v>
      </c>
      <c r="J69" s="194" t="s">
        <v>418</v>
      </c>
      <c r="K69" s="53"/>
      <c r="L69" s="59">
        <f t="shared" si="3"/>
        <v>9450000</v>
      </c>
      <c r="M69" s="59">
        <f t="shared" si="1"/>
        <v>850500</v>
      </c>
      <c r="N69" s="212">
        <f t="shared" si="2"/>
        <v>10300500</v>
      </c>
      <c r="O69" s="213"/>
      <c r="P69" s="213"/>
      <c r="Q69" s="213"/>
      <c r="R69" s="213"/>
      <c r="S69" s="213"/>
      <c r="T69" s="213"/>
      <c r="U69" s="213"/>
      <c r="V69" s="213"/>
      <c r="W69" s="213"/>
      <c r="X69" s="214"/>
      <c r="Y69" s="14"/>
    </row>
    <row r="70" spans="2:25" ht="81" hidden="1" customHeight="1">
      <c r="B70" s="192">
        <v>512</v>
      </c>
      <c r="C70" s="196" t="s">
        <v>161</v>
      </c>
      <c r="D70" s="24" t="s">
        <v>120</v>
      </c>
      <c r="E70" s="19">
        <v>22</v>
      </c>
      <c r="F70" s="22">
        <f>VLOOKUP(C70,PI.57321!B:D,3,0)</f>
        <v>22</v>
      </c>
      <c r="G70" s="17" t="s">
        <v>24</v>
      </c>
      <c r="H70" s="20">
        <v>0</v>
      </c>
      <c r="I70" s="53">
        <v>4200000</v>
      </c>
      <c r="J70" s="194" t="s">
        <v>419</v>
      </c>
      <c r="K70" s="53"/>
      <c r="L70" s="59">
        <f t="shared" ref="L70:L101" si="4">I70*E70</f>
        <v>92400000</v>
      </c>
      <c r="M70" s="59">
        <f t="shared" si="1"/>
        <v>8316000</v>
      </c>
      <c r="N70" s="212">
        <f t="shared" si="2"/>
        <v>100716000</v>
      </c>
      <c r="O70" s="213"/>
      <c r="P70" s="213"/>
      <c r="Q70" s="213"/>
      <c r="R70" s="213"/>
      <c r="S70" s="213"/>
      <c r="T70" s="213"/>
      <c r="U70" s="213"/>
      <c r="V70" s="213"/>
      <c r="W70" s="213"/>
      <c r="X70" s="214"/>
      <c r="Y70" s="14"/>
    </row>
    <row r="71" spans="2:25" ht="81" hidden="1" customHeight="1">
      <c r="B71" s="192">
        <v>520</v>
      </c>
      <c r="C71" s="196" t="s">
        <v>162</v>
      </c>
      <c r="D71" s="24" t="s">
        <v>163</v>
      </c>
      <c r="E71" s="19">
        <v>45</v>
      </c>
      <c r="F71" s="22">
        <f>VLOOKUP(C71,PI.57321!B:D,3,0)</f>
        <v>45</v>
      </c>
      <c r="G71" s="17" t="s">
        <v>45</v>
      </c>
      <c r="H71" s="20" t="s">
        <v>26</v>
      </c>
      <c r="I71" s="53">
        <v>8400000</v>
      </c>
      <c r="J71" s="194" t="s">
        <v>420</v>
      </c>
      <c r="K71" s="53"/>
      <c r="L71" s="59">
        <f t="shared" si="4"/>
        <v>378000000</v>
      </c>
      <c r="M71" s="59">
        <f t="shared" ref="M71:M134" si="5">L71*9%</f>
        <v>34020000</v>
      </c>
      <c r="N71" s="212">
        <f t="shared" ref="N71:N134" si="6">L71+M71</f>
        <v>412020000</v>
      </c>
      <c r="O71" s="213"/>
      <c r="P71" s="213"/>
      <c r="Q71" s="213"/>
      <c r="R71" s="213"/>
      <c r="S71" s="213"/>
      <c r="T71" s="213"/>
      <c r="U71" s="213"/>
      <c r="V71" s="213"/>
      <c r="W71" s="213"/>
      <c r="X71" s="214"/>
      <c r="Y71" s="14"/>
    </row>
    <row r="72" spans="2:25" ht="81" hidden="1" customHeight="1">
      <c r="B72" s="192">
        <v>522</v>
      </c>
      <c r="C72" s="196" t="s">
        <v>164</v>
      </c>
      <c r="D72" s="24" t="s">
        <v>163</v>
      </c>
      <c r="E72" s="19">
        <v>43</v>
      </c>
      <c r="F72" s="22">
        <f>VLOOKUP(C72,PI.57321!B:D,3,0)</f>
        <v>43</v>
      </c>
      <c r="G72" s="17" t="s">
        <v>24</v>
      </c>
      <c r="H72" s="20" t="s">
        <v>26</v>
      </c>
      <c r="I72" s="53">
        <v>4200000</v>
      </c>
      <c r="J72" s="194" t="s">
        <v>421</v>
      </c>
      <c r="K72" s="53"/>
      <c r="L72" s="59">
        <f t="shared" si="4"/>
        <v>180600000</v>
      </c>
      <c r="M72" s="59">
        <f t="shared" si="5"/>
        <v>16254000</v>
      </c>
      <c r="N72" s="212">
        <f t="shared" si="6"/>
        <v>196854000</v>
      </c>
      <c r="O72" s="213"/>
      <c r="P72" s="213"/>
      <c r="Q72" s="213"/>
      <c r="R72" s="213"/>
      <c r="S72" s="213"/>
      <c r="T72" s="213"/>
      <c r="U72" s="213"/>
      <c r="V72" s="213"/>
      <c r="W72" s="213"/>
      <c r="X72" s="214"/>
      <c r="Y72" s="14"/>
    </row>
    <row r="73" spans="2:25" ht="81" hidden="1" customHeight="1">
      <c r="B73" s="192">
        <v>523</v>
      </c>
      <c r="C73" s="196" t="s">
        <v>165</v>
      </c>
      <c r="D73" s="24" t="s">
        <v>147</v>
      </c>
      <c r="E73" s="19">
        <v>264</v>
      </c>
      <c r="F73" s="22">
        <f>VLOOKUP(C73,PI.57321!B:D,3,0)</f>
        <v>264</v>
      </c>
      <c r="G73" s="17" t="s">
        <v>25</v>
      </c>
      <c r="H73" s="20" t="s">
        <v>25</v>
      </c>
      <c r="I73" s="53">
        <v>2100000</v>
      </c>
      <c r="J73" s="194" t="s">
        <v>422</v>
      </c>
      <c r="K73" s="53"/>
      <c r="L73" s="59">
        <f t="shared" si="4"/>
        <v>554400000</v>
      </c>
      <c r="M73" s="59">
        <f t="shared" si="5"/>
        <v>49896000</v>
      </c>
      <c r="N73" s="212">
        <f t="shared" si="6"/>
        <v>604296000</v>
      </c>
      <c r="O73" s="213"/>
      <c r="P73" s="213"/>
      <c r="Q73" s="213"/>
      <c r="R73" s="213"/>
      <c r="S73" s="213"/>
      <c r="T73" s="213"/>
      <c r="U73" s="213"/>
      <c r="V73" s="213"/>
      <c r="W73" s="213"/>
      <c r="X73" s="214"/>
      <c r="Y73" s="14"/>
    </row>
    <row r="74" spans="2:25" ht="81" hidden="1" customHeight="1">
      <c r="B74" s="192">
        <v>528</v>
      </c>
      <c r="C74" s="196" t="s">
        <v>166</v>
      </c>
      <c r="D74" s="24" t="s">
        <v>138</v>
      </c>
      <c r="E74" s="19">
        <v>11</v>
      </c>
      <c r="F74" s="22">
        <f>VLOOKUP(C74,PI.57321!B:D,3,0)</f>
        <v>12</v>
      </c>
      <c r="G74" s="17" t="s">
        <v>26</v>
      </c>
      <c r="H74" s="20">
        <v>0</v>
      </c>
      <c r="I74" s="53">
        <v>1050000</v>
      </c>
      <c r="J74" s="194" t="s">
        <v>423</v>
      </c>
      <c r="K74" s="53"/>
      <c r="L74" s="59">
        <f t="shared" si="4"/>
        <v>11550000</v>
      </c>
      <c r="M74" s="59">
        <f t="shared" si="5"/>
        <v>1039500</v>
      </c>
      <c r="N74" s="212">
        <f t="shared" si="6"/>
        <v>12589500</v>
      </c>
      <c r="O74" s="213"/>
      <c r="P74" s="213"/>
      <c r="Q74" s="213"/>
      <c r="R74" s="213"/>
      <c r="S74" s="213"/>
      <c r="T74" s="213"/>
      <c r="U74" s="213"/>
      <c r="V74" s="213"/>
      <c r="W74" s="213"/>
      <c r="X74" s="214"/>
      <c r="Y74" s="14"/>
    </row>
    <row r="75" spans="2:25" ht="81" hidden="1" customHeight="1">
      <c r="B75" s="192">
        <v>529</v>
      </c>
      <c r="C75" s="196" t="s">
        <v>167</v>
      </c>
      <c r="D75" s="24" t="s">
        <v>168</v>
      </c>
      <c r="E75" s="19">
        <v>122</v>
      </c>
      <c r="F75" s="22">
        <f>VLOOKUP(C75,PI.57321!B:D,3,0)</f>
        <v>122</v>
      </c>
      <c r="G75" s="17" t="s">
        <v>24</v>
      </c>
      <c r="H75" s="20">
        <v>0</v>
      </c>
      <c r="I75" s="53">
        <v>2100000</v>
      </c>
      <c r="J75" s="194" t="s">
        <v>424</v>
      </c>
      <c r="K75" s="53"/>
      <c r="L75" s="59">
        <f t="shared" si="4"/>
        <v>256200000</v>
      </c>
      <c r="M75" s="59">
        <f t="shared" si="5"/>
        <v>23058000</v>
      </c>
      <c r="N75" s="212">
        <f t="shared" si="6"/>
        <v>279258000</v>
      </c>
      <c r="O75" s="213"/>
      <c r="P75" s="213"/>
      <c r="Q75" s="213"/>
      <c r="R75" s="213"/>
      <c r="S75" s="213"/>
      <c r="T75" s="213"/>
      <c r="U75" s="213"/>
      <c r="V75" s="213"/>
      <c r="W75" s="213"/>
      <c r="X75" s="214"/>
      <c r="Y75" s="14"/>
    </row>
    <row r="76" spans="2:25" ht="81" hidden="1" customHeight="1">
      <c r="B76" s="192">
        <v>530</v>
      </c>
      <c r="C76" s="196" t="s">
        <v>169</v>
      </c>
      <c r="D76" s="24" t="s">
        <v>151</v>
      </c>
      <c r="E76" s="19">
        <v>96</v>
      </c>
      <c r="F76" s="22">
        <f>VLOOKUP(C76,PI.57321!B:D,3,0)</f>
        <v>96</v>
      </c>
      <c r="G76" s="17" t="s">
        <v>24</v>
      </c>
      <c r="H76" s="20">
        <v>0</v>
      </c>
      <c r="I76" s="53">
        <v>1050000</v>
      </c>
      <c r="J76" s="194" t="s">
        <v>425</v>
      </c>
      <c r="K76" s="53"/>
      <c r="L76" s="59">
        <f t="shared" si="4"/>
        <v>100800000</v>
      </c>
      <c r="M76" s="59">
        <f t="shared" si="5"/>
        <v>9072000</v>
      </c>
      <c r="N76" s="212">
        <f t="shared" si="6"/>
        <v>109872000</v>
      </c>
      <c r="O76" s="213"/>
      <c r="P76" s="213"/>
      <c r="Q76" s="213"/>
      <c r="R76" s="213"/>
      <c r="S76" s="213"/>
      <c r="T76" s="213"/>
      <c r="U76" s="213"/>
      <c r="V76" s="213"/>
      <c r="W76" s="213"/>
      <c r="X76" s="214"/>
      <c r="Y76" s="14"/>
    </row>
    <row r="77" spans="2:25" ht="81" hidden="1" customHeight="1">
      <c r="B77" s="192">
        <v>531</v>
      </c>
      <c r="C77" s="196" t="s">
        <v>170</v>
      </c>
      <c r="D77" s="24" t="s">
        <v>151</v>
      </c>
      <c r="E77" s="19">
        <v>13</v>
      </c>
      <c r="F77" s="22">
        <f>VLOOKUP(C77,PI.57321!B:D,3,0)</f>
        <v>13</v>
      </c>
      <c r="G77" s="17" t="s">
        <v>45</v>
      </c>
      <c r="H77" s="20">
        <v>0</v>
      </c>
      <c r="I77" s="53">
        <v>2100000</v>
      </c>
      <c r="J77" s="194" t="s">
        <v>426</v>
      </c>
      <c r="K77" s="53"/>
      <c r="L77" s="59">
        <f t="shared" si="4"/>
        <v>27300000</v>
      </c>
      <c r="M77" s="59">
        <f t="shared" si="5"/>
        <v>2457000</v>
      </c>
      <c r="N77" s="212">
        <f t="shared" si="6"/>
        <v>29757000</v>
      </c>
      <c r="O77" s="213"/>
      <c r="P77" s="213"/>
      <c r="Q77" s="213"/>
      <c r="R77" s="213"/>
      <c r="S77" s="213"/>
      <c r="T77" s="213"/>
      <c r="U77" s="213"/>
      <c r="V77" s="213"/>
      <c r="W77" s="213"/>
      <c r="X77" s="214"/>
      <c r="Y77" s="14"/>
    </row>
    <row r="78" spans="2:25" ht="81" hidden="1" customHeight="1">
      <c r="B78" s="192">
        <v>532</v>
      </c>
      <c r="C78" s="196" t="s">
        <v>171</v>
      </c>
      <c r="D78" s="24" t="s">
        <v>168</v>
      </c>
      <c r="E78" s="19">
        <v>89</v>
      </c>
      <c r="F78" s="22">
        <f>VLOOKUP(C78,PI.57321!B:D,3,0)</f>
        <v>89</v>
      </c>
      <c r="G78" s="17" t="s">
        <v>45</v>
      </c>
      <c r="H78" s="20">
        <v>0</v>
      </c>
      <c r="I78" s="53">
        <v>5250000</v>
      </c>
      <c r="J78" s="194" t="s">
        <v>427</v>
      </c>
      <c r="K78" s="53"/>
      <c r="L78" s="59">
        <f t="shared" si="4"/>
        <v>467250000</v>
      </c>
      <c r="M78" s="59">
        <f t="shared" si="5"/>
        <v>42052500</v>
      </c>
      <c r="N78" s="212">
        <f t="shared" si="6"/>
        <v>509302500</v>
      </c>
      <c r="O78" s="213"/>
      <c r="P78" s="213"/>
      <c r="Q78" s="213"/>
      <c r="R78" s="213"/>
      <c r="S78" s="213"/>
      <c r="T78" s="213"/>
      <c r="U78" s="213"/>
      <c r="V78" s="213"/>
      <c r="W78" s="213"/>
      <c r="X78" s="214"/>
      <c r="Y78" s="14"/>
    </row>
    <row r="79" spans="2:25" ht="81" hidden="1" customHeight="1">
      <c r="B79" s="192">
        <v>536</v>
      </c>
      <c r="C79" s="196" t="s">
        <v>173</v>
      </c>
      <c r="D79" s="24" t="s">
        <v>149</v>
      </c>
      <c r="E79" s="19">
        <v>82</v>
      </c>
      <c r="F79" s="22">
        <f>VLOOKUP(C79,PI.57321!B:D,3,0)</f>
        <v>82</v>
      </c>
      <c r="G79" s="17" t="s">
        <v>25</v>
      </c>
      <c r="H79" s="20">
        <v>0</v>
      </c>
      <c r="I79" s="53">
        <v>472500</v>
      </c>
      <c r="J79" s="194" t="s">
        <v>428</v>
      </c>
      <c r="K79" s="53"/>
      <c r="L79" s="59">
        <f t="shared" si="4"/>
        <v>38745000</v>
      </c>
      <c r="M79" s="59">
        <f t="shared" si="5"/>
        <v>3487050</v>
      </c>
      <c r="N79" s="212">
        <f t="shared" si="6"/>
        <v>42232050</v>
      </c>
      <c r="O79" s="213"/>
      <c r="P79" s="213"/>
      <c r="Q79" s="213"/>
      <c r="R79" s="213"/>
      <c r="S79" s="213"/>
      <c r="T79" s="213"/>
      <c r="U79" s="213"/>
      <c r="V79" s="213"/>
      <c r="W79" s="213"/>
      <c r="X79" s="214"/>
      <c r="Y79" s="14"/>
    </row>
    <row r="80" spans="2:25" ht="81" hidden="1" customHeight="1">
      <c r="B80" s="192">
        <v>538</v>
      </c>
      <c r="C80" s="196" t="s">
        <v>174</v>
      </c>
      <c r="D80" s="24" t="s">
        <v>175</v>
      </c>
      <c r="E80" s="19">
        <v>45</v>
      </c>
      <c r="F80" s="22">
        <f>VLOOKUP(C80,PI.57321!B:D,3,0)</f>
        <v>45</v>
      </c>
      <c r="G80" s="17" t="s">
        <v>26</v>
      </c>
      <c r="H80" s="20">
        <v>0</v>
      </c>
      <c r="I80" s="53">
        <v>1050000</v>
      </c>
      <c r="J80" s="194" t="s">
        <v>429</v>
      </c>
      <c r="K80" s="53"/>
      <c r="L80" s="59">
        <f t="shared" si="4"/>
        <v>47250000</v>
      </c>
      <c r="M80" s="59">
        <f t="shared" si="5"/>
        <v>4252500</v>
      </c>
      <c r="N80" s="212">
        <f t="shared" si="6"/>
        <v>51502500</v>
      </c>
      <c r="O80" s="213"/>
      <c r="P80" s="213"/>
      <c r="Q80" s="213"/>
      <c r="R80" s="213"/>
      <c r="S80" s="213"/>
      <c r="T80" s="213"/>
      <c r="U80" s="213"/>
      <c r="V80" s="213"/>
      <c r="W80" s="213"/>
      <c r="X80" s="214"/>
      <c r="Y80" s="14"/>
    </row>
    <row r="81" spans="2:25" ht="81" hidden="1" customHeight="1">
      <c r="B81" s="192">
        <v>539</v>
      </c>
      <c r="C81" s="196" t="s">
        <v>176</v>
      </c>
      <c r="D81" s="24" t="s">
        <v>177</v>
      </c>
      <c r="E81" s="19">
        <v>148</v>
      </c>
      <c r="F81" s="22">
        <f>VLOOKUP(C81,PI.57321!B:D,3,0)</f>
        <v>148</v>
      </c>
      <c r="G81" s="17" t="s">
        <v>26</v>
      </c>
      <c r="H81" s="20">
        <v>0</v>
      </c>
      <c r="I81" s="53">
        <v>1050000</v>
      </c>
      <c r="J81" s="194" t="s">
        <v>430</v>
      </c>
      <c r="K81" s="53"/>
      <c r="L81" s="59">
        <f t="shared" si="4"/>
        <v>155400000</v>
      </c>
      <c r="M81" s="59">
        <f t="shared" si="5"/>
        <v>13986000</v>
      </c>
      <c r="N81" s="212">
        <f t="shared" si="6"/>
        <v>169386000</v>
      </c>
      <c r="O81" s="213"/>
      <c r="P81" s="213"/>
      <c r="Q81" s="213"/>
      <c r="R81" s="213"/>
      <c r="S81" s="213"/>
      <c r="T81" s="213"/>
      <c r="U81" s="213"/>
      <c r="V81" s="213"/>
      <c r="W81" s="213"/>
      <c r="X81" s="214"/>
      <c r="Y81" s="14"/>
    </row>
    <row r="82" spans="2:25" ht="81" hidden="1" customHeight="1">
      <c r="B82" s="192">
        <v>540</v>
      </c>
      <c r="C82" s="196" t="s">
        <v>178</v>
      </c>
      <c r="D82" s="24" t="s">
        <v>147</v>
      </c>
      <c r="E82" s="19">
        <v>162</v>
      </c>
      <c r="F82" s="22">
        <f>VLOOKUP(C82,PI.57321!B:D,3,0)</f>
        <v>162</v>
      </c>
      <c r="G82" s="17" t="s">
        <v>26</v>
      </c>
      <c r="H82" s="20" t="s">
        <v>26</v>
      </c>
      <c r="I82" s="53">
        <v>2100000</v>
      </c>
      <c r="J82" s="194" t="s">
        <v>431</v>
      </c>
      <c r="K82" s="53"/>
      <c r="L82" s="59">
        <f t="shared" si="4"/>
        <v>340200000</v>
      </c>
      <c r="M82" s="59">
        <f t="shared" si="5"/>
        <v>30618000</v>
      </c>
      <c r="N82" s="212">
        <f t="shared" si="6"/>
        <v>370818000</v>
      </c>
      <c r="O82" s="213"/>
      <c r="P82" s="213"/>
      <c r="Q82" s="213"/>
      <c r="R82" s="213"/>
      <c r="S82" s="213"/>
      <c r="T82" s="213"/>
      <c r="U82" s="213"/>
      <c r="V82" s="213"/>
      <c r="W82" s="213"/>
      <c r="X82" s="214"/>
      <c r="Y82" s="14"/>
    </row>
    <row r="83" spans="2:25" ht="81" hidden="1" customHeight="1">
      <c r="B83" s="192">
        <v>541</v>
      </c>
      <c r="C83" s="196" t="s">
        <v>179</v>
      </c>
      <c r="D83" s="24" t="s">
        <v>168</v>
      </c>
      <c r="E83" s="19">
        <v>635</v>
      </c>
      <c r="F83" s="22">
        <f>VLOOKUP(C83,PI.57321!B:D,3,0)</f>
        <v>636</v>
      </c>
      <c r="G83" s="17" t="s">
        <v>26</v>
      </c>
      <c r="H83" s="20">
        <v>0</v>
      </c>
      <c r="I83" s="53">
        <v>1050000</v>
      </c>
      <c r="J83" s="194" t="s">
        <v>432</v>
      </c>
      <c r="K83" s="53"/>
      <c r="L83" s="59">
        <f t="shared" si="4"/>
        <v>666750000</v>
      </c>
      <c r="M83" s="59">
        <f t="shared" si="5"/>
        <v>60007500</v>
      </c>
      <c r="N83" s="212">
        <f t="shared" si="6"/>
        <v>726757500</v>
      </c>
      <c r="O83" s="213"/>
      <c r="P83" s="213"/>
      <c r="Q83" s="213"/>
      <c r="R83" s="213"/>
      <c r="S83" s="213"/>
      <c r="T83" s="213"/>
      <c r="U83" s="213"/>
      <c r="V83" s="213"/>
      <c r="W83" s="213"/>
      <c r="X83" s="214"/>
      <c r="Y83" s="14"/>
    </row>
    <row r="84" spans="2:25" ht="81" hidden="1" customHeight="1">
      <c r="B84" s="192">
        <v>542</v>
      </c>
      <c r="C84" s="196" t="s">
        <v>180</v>
      </c>
      <c r="D84" s="24" t="s">
        <v>124</v>
      </c>
      <c r="E84" s="19">
        <v>11</v>
      </c>
      <c r="F84" s="22">
        <f>VLOOKUP(C84,PI.57321!B:D,3,0)</f>
        <v>11</v>
      </c>
      <c r="G84" s="17" t="s">
        <v>24</v>
      </c>
      <c r="H84" s="20" t="s">
        <v>26</v>
      </c>
      <c r="I84" s="53">
        <v>1050000</v>
      </c>
      <c r="J84" s="194" t="s">
        <v>433</v>
      </c>
      <c r="K84" s="53"/>
      <c r="L84" s="59">
        <f t="shared" si="4"/>
        <v>11550000</v>
      </c>
      <c r="M84" s="59">
        <f t="shared" si="5"/>
        <v>1039500</v>
      </c>
      <c r="N84" s="212">
        <f t="shared" si="6"/>
        <v>12589500</v>
      </c>
      <c r="O84" s="213"/>
      <c r="P84" s="213"/>
      <c r="Q84" s="213"/>
      <c r="R84" s="213"/>
      <c r="S84" s="213"/>
      <c r="T84" s="213"/>
      <c r="U84" s="213"/>
      <c r="V84" s="213"/>
      <c r="W84" s="213"/>
      <c r="X84" s="214"/>
      <c r="Y84" s="14"/>
    </row>
    <row r="85" spans="2:25" ht="81" hidden="1" customHeight="1">
      <c r="B85" s="192">
        <v>543</v>
      </c>
      <c r="C85" s="196" t="s">
        <v>181</v>
      </c>
      <c r="D85" s="24" t="s">
        <v>182</v>
      </c>
      <c r="E85" s="19">
        <v>44</v>
      </c>
      <c r="F85" s="22">
        <f>VLOOKUP(C85,PI.57321!B:D,3,0)</f>
        <v>44</v>
      </c>
      <c r="G85" s="17" t="s">
        <v>24</v>
      </c>
      <c r="H85" s="20" t="s">
        <v>25</v>
      </c>
      <c r="I85" s="53">
        <v>1050000</v>
      </c>
      <c r="J85" s="194" t="s">
        <v>434</v>
      </c>
      <c r="K85" s="53"/>
      <c r="L85" s="59">
        <f t="shared" si="4"/>
        <v>46200000</v>
      </c>
      <c r="M85" s="59">
        <f t="shared" si="5"/>
        <v>4158000</v>
      </c>
      <c r="N85" s="212">
        <f t="shared" si="6"/>
        <v>50358000</v>
      </c>
      <c r="O85" s="213"/>
      <c r="P85" s="213"/>
      <c r="Q85" s="213"/>
      <c r="R85" s="213"/>
      <c r="S85" s="213"/>
      <c r="T85" s="213"/>
      <c r="U85" s="213"/>
      <c r="V85" s="213"/>
      <c r="W85" s="213"/>
      <c r="X85" s="214"/>
      <c r="Y85" s="14"/>
    </row>
    <row r="86" spans="2:25" ht="81" hidden="1" customHeight="1">
      <c r="B86" s="192">
        <v>544</v>
      </c>
      <c r="C86" s="196" t="s">
        <v>183</v>
      </c>
      <c r="D86" s="24" t="s">
        <v>110</v>
      </c>
      <c r="E86" s="19">
        <v>209</v>
      </c>
      <c r="F86" s="22">
        <f>VLOOKUP(C86,PI.57321!B:D,3,0)</f>
        <v>210</v>
      </c>
      <c r="G86" s="17" t="s">
        <v>25</v>
      </c>
      <c r="H86" s="20" t="s">
        <v>25</v>
      </c>
      <c r="I86" s="53">
        <v>2100000</v>
      </c>
      <c r="J86" s="194" t="s">
        <v>435</v>
      </c>
      <c r="K86" s="53"/>
      <c r="L86" s="59">
        <f t="shared" si="4"/>
        <v>438900000</v>
      </c>
      <c r="M86" s="59">
        <f t="shared" si="5"/>
        <v>39501000</v>
      </c>
      <c r="N86" s="212">
        <f t="shared" si="6"/>
        <v>478401000</v>
      </c>
      <c r="O86" s="213"/>
      <c r="P86" s="213"/>
      <c r="Q86" s="213"/>
      <c r="R86" s="213"/>
      <c r="S86" s="213"/>
      <c r="T86" s="213"/>
      <c r="U86" s="213"/>
      <c r="V86" s="213"/>
      <c r="W86" s="213"/>
      <c r="X86" s="214"/>
      <c r="Y86" s="14"/>
    </row>
    <row r="87" spans="2:25" ht="81" hidden="1" customHeight="1">
      <c r="B87" s="192">
        <v>545</v>
      </c>
      <c r="C87" s="196" t="s">
        <v>184</v>
      </c>
      <c r="D87" s="24" t="s">
        <v>185</v>
      </c>
      <c r="E87" s="19">
        <v>33</v>
      </c>
      <c r="F87" s="22">
        <f>VLOOKUP(C87,PI.57321!B:D,3,0)</f>
        <v>33</v>
      </c>
      <c r="G87" s="17" t="s">
        <v>26</v>
      </c>
      <c r="H87" s="20" t="s">
        <v>25</v>
      </c>
      <c r="I87" s="53">
        <v>3150000</v>
      </c>
      <c r="J87" s="194" t="s">
        <v>436</v>
      </c>
      <c r="K87" s="53"/>
      <c r="L87" s="59">
        <f t="shared" si="4"/>
        <v>103950000</v>
      </c>
      <c r="M87" s="59">
        <f t="shared" si="5"/>
        <v>9355500</v>
      </c>
      <c r="N87" s="212">
        <f t="shared" si="6"/>
        <v>113305500</v>
      </c>
      <c r="O87" s="213"/>
      <c r="P87" s="213"/>
      <c r="Q87" s="213"/>
      <c r="R87" s="213"/>
      <c r="S87" s="213"/>
      <c r="T87" s="213"/>
      <c r="U87" s="213"/>
      <c r="V87" s="213"/>
      <c r="W87" s="213"/>
      <c r="X87" s="214"/>
      <c r="Y87" s="14"/>
    </row>
    <row r="88" spans="2:25" ht="81" hidden="1" customHeight="1">
      <c r="B88" s="192">
        <v>546</v>
      </c>
      <c r="C88" s="196" t="s">
        <v>186</v>
      </c>
      <c r="D88" s="24" t="s">
        <v>51</v>
      </c>
      <c r="E88" s="19">
        <v>0</v>
      </c>
      <c r="F88" s="22">
        <f>VLOOKUP(C88,PI.57321!B:D,3,0)</f>
        <v>44</v>
      </c>
      <c r="G88" s="17" t="s">
        <v>25</v>
      </c>
      <c r="H88" s="20">
        <v>0</v>
      </c>
      <c r="I88" s="53">
        <v>1050000</v>
      </c>
      <c r="J88" s="194" t="s">
        <v>437</v>
      </c>
      <c r="K88" s="53"/>
      <c r="L88" s="59">
        <f t="shared" si="4"/>
        <v>0</v>
      </c>
      <c r="M88" s="59">
        <f t="shared" si="5"/>
        <v>0</v>
      </c>
      <c r="N88" s="212">
        <f t="shared" si="6"/>
        <v>0</v>
      </c>
      <c r="O88" s="213"/>
      <c r="P88" s="213"/>
      <c r="Q88" s="213"/>
      <c r="R88" s="213"/>
      <c r="S88" s="213"/>
      <c r="T88" s="213"/>
      <c r="U88" s="213"/>
      <c r="V88" s="213"/>
      <c r="W88" s="213"/>
      <c r="X88" s="214"/>
      <c r="Y88" s="14"/>
    </row>
    <row r="89" spans="2:25" ht="81" hidden="1" customHeight="1">
      <c r="B89" s="192">
        <v>575</v>
      </c>
      <c r="C89" s="196" t="s">
        <v>187</v>
      </c>
      <c r="D89" s="24" t="s">
        <v>188</v>
      </c>
      <c r="E89" s="19">
        <v>1</v>
      </c>
      <c r="F89" s="22">
        <f>VLOOKUP(C89,PI.57321!B:D,3,0)</f>
        <v>1</v>
      </c>
      <c r="G89" s="17" t="s">
        <v>17</v>
      </c>
      <c r="H89" s="20">
        <v>0</v>
      </c>
      <c r="I89" s="53">
        <v>13650000</v>
      </c>
      <c r="J89" s="194" t="s">
        <v>438</v>
      </c>
      <c r="K89" s="53"/>
      <c r="L89" s="59">
        <f t="shared" si="4"/>
        <v>13650000</v>
      </c>
      <c r="M89" s="59">
        <f t="shared" si="5"/>
        <v>1228500</v>
      </c>
      <c r="N89" s="212">
        <f t="shared" si="6"/>
        <v>14878500</v>
      </c>
      <c r="O89" s="213"/>
      <c r="P89" s="213"/>
      <c r="Q89" s="213"/>
      <c r="R89" s="213"/>
      <c r="S89" s="213"/>
      <c r="T89" s="213"/>
      <c r="U89" s="213"/>
      <c r="V89" s="213"/>
      <c r="W89" s="213"/>
      <c r="X89" s="214"/>
      <c r="Y89" s="14"/>
    </row>
    <row r="90" spans="2:25" ht="81" hidden="1" customHeight="1">
      <c r="B90" s="192">
        <v>585</v>
      </c>
      <c r="C90" s="196" t="s">
        <v>189</v>
      </c>
      <c r="D90" s="24" t="s">
        <v>190</v>
      </c>
      <c r="E90" s="19">
        <v>2</v>
      </c>
      <c r="F90" s="22">
        <f>VLOOKUP(C90,PI.57321!B:D,3,0)</f>
        <v>2</v>
      </c>
      <c r="G90" s="17" t="s">
        <v>19</v>
      </c>
      <c r="H90" s="20" t="s">
        <v>21</v>
      </c>
      <c r="I90" s="53">
        <v>13650000</v>
      </c>
      <c r="J90" s="194" t="s">
        <v>439</v>
      </c>
      <c r="K90" s="53"/>
      <c r="L90" s="59">
        <f t="shared" si="4"/>
        <v>27300000</v>
      </c>
      <c r="M90" s="59">
        <f t="shared" si="5"/>
        <v>2457000</v>
      </c>
      <c r="N90" s="212">
        <f t="shared" si="6"/>
        <v>29757000</v>
      </c>
      <c r="O90" s="213"/>
      <c r="P90" s="213"/>
      <c r="Q90" s="213"/>
      <c r="R90" s="213"/>
      <c r="S90" s="213"/>
      <c r="T90" s="213"/>
      <c r="U90" s="213"/>
      <c r="V90" s="213"/>
      <c r="W90" s="213"/>
      <c r="X90" s="214"/>
      <c r="Y90" s="14"/>
    </row>
    <row r="91" spans="2:25" ht="81" hidden="1" customHeight="1">
      <c r="B91" s="192">
        <v>597</v>
      </c>
      <c r="C91" s="196" t="s">
        <v>191</v>
      </c>
      <c r="D91" s="24" t="s">
        <v>192</v>
      </c>
      <c r="E91" s="19">
        <v>2</v>
      </c>
      <c r="F91" s="22">
        <f>VLOOKUP(C91,PI.57321!B:D,3,0)</f>
        <v>2</v>
      </c>
      <c r="G91" s="17" t="s">
        <v>28</v>
      </c>
      <c r="H91" s="20" t="s">
        <v>23</v>
      </c>
      <c r="I91" s="53">
        <v>139650000</v>
      </c>
      <c r="J91" s="194" t="s">
        <v>440</v>
      </c>
      <c r="K91" s="53"/>
      <c r="L91" s="59">
        <f t="shared" si="4"/>
        <v>279300000</v>
      </c>
      <c r="M91" s="59">
        <f t="shared" si="5"/>
        <v>25137000</v>
      </c>
      <c r="N91" s="212">
        <f t="shared" si="6"/>
        <v>304437000</v>
      </c>
      <c r="O91" s="213"/>
      <c r="P91" s="213"/>
      <c r="Q91" s="213"/>
      <c r="R91" s="213"/>
      <c r="S91" s="213"/>
      <c r="T91" s="213"/>
      <c r="U91" s="213"/>
      <c r="V91" s="213"/>
      <c r="W91" s="213"/>
      <c r="X91" s="214"/>
      <c r="Y91" s="14"/>
    </row>
    <row r="92" spans="2:25" ht="81" hidden="1" customHeight="1">
      <c r="B92" s="192">
        <v>600</v>
      </c>
      <c r="C92" s="196" t="s">
        <v>193</v>
      </c>
      <c r="D92" s="24" t="s">
        <v>194</v>
      </c>
      <c r="E92" s="19">
        <v>1</v>
      </c>
      <c r="F92" s="22">
        <f>VLOOKUP(C92,PI.57321!B:D,3,0)</f>
        <v>3</v>
      </c>
      <c r="G92" s="17" t="s">
        <v>15</v>
      </c>
      <c r="H92" s="20" t="s">
        <v>23</v>
      </c>
      <c r="I92" s="53">
        <v>55650000</v>
      </c>
      <c r="J92" s="194" t="s">
        <v>441</v>
      </c>
      <c r="K92" s="53"/>
      <c r="L92" s="59">
        <f t="shared" si="4"/>
        <v>55650000</v>
      </c>
      <c r="M92" s="59">
        <f t="shared" si="5"/>
        <v>5008500</v>
      </c>
      <c r="N92" s="212">
        <f t="shared" si="6"/>
        <v>60658500</v>
      </c>
      <c r="O92" s="213"/>
      <c r="P92" s="213"/>
      <c r="Q92" s="213"/>
      <c r="R92" s="213"/>
      <c r="S92" s="213"/>
      <c r="T92" s="213"/>
      <c r="U92" s="213"/>
      <c r="V92" s="213"/>
      <c r="W92" s="213"/>
      <c r="X92" s="214"/>
      <c r="Y92" s="14"/>
    </row>
    <row r="93" spans="2:25" ht="81" hidden="1" customHeight="1">
      <c r="B93" s="192">
        <v>601</v>
      </c>
      <c r="C93" s="196" t="s">
        <v>195</v>
      </c>
      <c r="D93" s="24" t="s">
        <v>196</v>
      </c>
      <c r="E93" s="19">
        <v>1</v>
      </c>
      <c r="F93" s="22">
        <f>VLOOKUP(C93,PI.57321!B:D,3,0)</f>
        <v>1</v>
      </c>
      <c r="G93" s="17" t="s">
        <v>26</v>
      </c>
      <c r="H93" s="20" t="s">
        <v>25</v>
      </c>
      <c r="I93" s="53">
        <v>4200000</v>
      </c>
      <c r="J93" s="194" t="s">
        <v>442</v>
      </c>
      <c r="K93" s="53"/>
      <c r="L93" s="59">
        <f t="shared" si="4"/>
        <v>4200000</v>
      </c>
      <c r="M93" s="59">
        <f t="shared" si="5"/>
        <v>378000</v>
      </c>
      <c r="N93" s="212">
        <f t="shared" si="6"/>
        <v>4578000</v>
      </c>
      <c r="O93" s="213"/>
      <c r="P93" s="213"/>
      <c r="Q93" s="213"/>
      <c r="R93" s="213"/>
      <c r="S93" s="213"/>
      <c r="T93" s="213"/>
      <c r="U93" s="213"/>
      <c r="V93" s="213"/>
      <c r="W93" s="213"/>
      <c r="X93" s="214"/>
      <c r="Y93" s="14"/>
    </row>
    <row r="94" spans="2:25" ht="81" hidden="1" customHeight="1">
      <c r="B94" s="192">
        <v>603</v>
      </c>
      <c r="C94" s="196" t="s">
        <v>197</v>
      </c>
      <c r="D94" s="24" t="s">
        <v>198</v>
      </c>
      <c r="E94" s="19">
        <v>2</v>
      </c>
      <c r="F94" s="22">
        <f>VLOOKUP(C94,PI.57321!B:D,3,0)</f>
        <v>2</v>
      </c>
      <c r="G94" s="17" t="s">
        <v>19</v>
      </c>
      <c r="H94" s="20" t="s">
        <v>20</v>
      </c>
      <c r="I94" s="53">
        <v>21000000</v>
      </c>
      <c r="J94" s="194" t="s">
        <v>443</v>
      </c>
      <c r="K94" s="53"/>
      <c r="L94" s="59">
        <f t="shared" si="4"/>
        <v>42000000</v>
      </c>
      <c r="M94" s="59">
        <f t="shared" si="5"/>
        <v>3780000</v>
      </c>
      <c r="N94" s="212">
        <f t="shared" si="6"/>
        <v>45780000</v>
      </c>
      <c r="O94" s="213"/>
      <c r="P94" s="213"/>
      <c r="Q94" s="213"/>
      <c r="R94" s="213"/>
      <c r="S94" s="213"/>
      <c r="T94" s="213"/>
      <c r="U94" s="213"/>
      <c r="V94" s="213"/>
      <c r="W94" s="213"/>
      <c r="X94" s="214"/>
      <c r="Y94" s="14"/>
    </row>
    <row r="95" spans="2:25" ht="81" hidden="1" customHeight="1">
      <c r="B95" s="192">
        <v>613</v>
      </c>
      <c r="C95" s="196" t="s">
        <v>199</v>
      </c>
      <c r="D95" s="24" t="s">
        <v>200</v>
      </c>
      <c r="E95" s="19">
        <v>1</v>
      </c>
      <c r="F95" s="22">
        <f>VLOOKUP(C95,PI.57321!B:D,3,0)</f>
        <v>1</v>
      </c>
      <c r="G95" s="17" t="s">
        <v>20</v>
      </c>
      <c r="H95" s="20">
        <v>0</v>
      </c>
      <c r="I95" s="53">
        <v>1050000</v>
      </c>
      <c r="J95" s="194" t="s">
        <v>444</v>
      </c>
      <c r="K95" s="53"/>
      <c r="L95" s="59">
        <f t="shared" si="4"/>
        <v>1050000</v>
      </c>
      <c r="M95" s="59">
        <f t="shared" si="5"/>
        <v>94500</v>
      </c>
      <c r="N95" s="212">
        <f t="shared" si="6"/>
        <v>1144500</v>
      </c>
      <c r="O95" s="213"/>
      <c r="P95" s="213"/>
      <c r="Q95" s="213"/>
      <c r="R95" s="213"/>
      <c r="S95" s="213"/>
      <c r="T95" s="213"/>
      <c r="U95" s="213"/>
      <c r="V95" s="213"/>
      <c r="W95" s="213"/>
      <c r="X95" s="214"/>
      <c r="Y95" s="14"/>
    </row>
    <row r="96" spans="2:25" ht="81" hidden="1" customHeight="1">
      <c r="B96" s="192">
        <v>619</v>
      </c>
      <c r="C96" s="196" t="s">
        <v>201</v>
      </c>
      <c r="D96" s="24" t="s">
        <v>202</v>
      </c>
      <c r="E96" s="19">
        <v>1</v>
      </c>
      <c r="F96" s="22">
        <f>VLOOKUP(C96,PI.57321!B:D,3,0)</f>
        <v>1</v>
      </c>
      <c r="G96" s="17" t="s">
        <v>21</v>
      </c>
      <c r="H96" s="20" t="s">
        <v>26</v>
      </c>
      <c r="I96" s="53">
        <v>19950000</v>
      </c>
      <c r="J96" s="194" t="s">
        <v>445</v>
      </c>
      <c r="K96" s="53"/>
      <c r="L96" s="59">
        <f t="shared" si="4"/>
        <v>19950000</v>
      </c>
      <c r="M96" s="59">
        <f t="shared" si="5"/>
        <v>1795500</v>
      </c>
      <c r="N96" s="212">
        <f t="shared" si="6"/>
        <v>21745500</v>
      </c>
      <c r="O96" s="213"/>
      <c r="P96" s="213"/>
      <c r="Q96" s="213"/>
      <c r="R96" s="213"/>
      <c r="S96" s="213"/>
      <c r="T96" s="213"/>
      <c r="U96" s="213"/>
      <c r="V96" s="213"/>
      <c r="W96" s="213"/>
      <c r="X96" s="214"/>
      <c r="Y96" s="14"/>
    </row>
    <row r="97" spans="2:25" ht="81" hidden="1" customHeight="1">
      <c r="B97" s="192">
        <v>630</v>
      </c>
      <c r="C97" s="196" t="s">
        <v>203</v>
      </c>
      <c r="D97" s="24" t="s">
        <v>204</v>
      </c>
      <c r="E97" s="19">
        <v>2</v>
      </c>
      <c r="F97" s="22">
        <f>VLOOKUP(C97,PI.57321!B:D,3,0)</f>
        <v>2</v>
      </c>
      <c r="G97" s="17" t="s">
        <v>21</v>
      </c>
      <c r="H97" s="20" t="s">
        <v>45</v>
      </c>
      <c r="I97" s="53">
        <v>5250000</v>
      </c>
      <c r="J97" s="194" t="s">
        <v>446</v>
      </c>
      <c r="K97" s="53"/>
      <c r="L97" s="59">
        <f t="shared" si="4"/>
        <v>10500000</v>
      </c>
      <c r="M97" s="59">
        <f t="shared" si="5"/>
        <v>945000</v>
      </c>
      <c r="N97" s="212">
        <f t="shared" si="6"/>
        <v>11445000</v>
      </c>
      <c r="O97" s="213"/>
      <c r="P97" s="213"/>
      <c r="Q97" s="213"/>
      <c r="R97" s="213"/>
      <c r="S97" s="213"/>
      <c r="T97" s="213"/>
      <c r="U97" s="213"/>
      <c r="V97" s="213"/>
      <c r="W97" s="213"/>
      <c r="X97" s="214"/>
      <c r="Y97" s="14"/>
    </row>
    <row r="98" spans="2:25" ht="81" hidden="1" customHeight="1">
      <c r="B98" s="192">
        <v>654</v>
      </c>
      <c r="C98" s="196" t="s">
        <v>205</v>
      </c>
      <c r="D98" s="24" t="s">
        <v>206</v>
      </c>
      <c r="E98" s="19">
        <v>2</v>
      </c>
      <c r="F98" s="22">
        <f>VLOOKUP(C98,PI.57321!B:D,3,0)</f>
        <v>2</v>
      </c>
      <c r="G98" s="17" t="s">
        <v>24</v>
      </c>
      <c r="H98" s="20" t="s">
        <v>26</v>
      </c>
      <c r="I98" s="53">
        <v>6300000</v>
      </c>
      <c r="J98" s="194" t="s">
        <v>447</v>
      </c>
      <c r="K98" s="53"/>
      <c r="L98" s="59">
        <f t="shared" si="4"/>
        <v>12600000</v>
      </c>
      <c r="M98" s="59">
        <f t="shared" si="5"/>
        <v>1134000</v>
      </c>
      <c r="N98" s="212">
        <f t="shared" si="6"/>
        <v>13734000</v>
      </c>
      <c r="O98" s="213"/>
      <c r="P98" s="213"/>
      <c r="Q98" s="213"/>
      <c r="R98" s="213"/>
      <c r="S98" s="213"/>
      <c r="T98" s="213"/>
      <c r="U98" s="213"/>
      <c r="V98" s="213"/>
      <c r="W98" s="213"/>
      <c r="X98" s="214"/>
      <c r="Y98" s="14"/>
    </row>
    <row r="99" spans="2:25" ht="81" hidden="1" customHeight="1">
      <c r="B99" s="192">
        <v>659</v>
      </c>
      <c r="C99" s="196" t="s">
        <v>207</v>
      </c>
      <c r="D99" s="24" t="s">
        <v>208</v>
      </c>
      <c r="E99" s="19">
        <v>2</v>
      </c>
      <c r="F99" s="22">
        <f>VLOOKUP(C99,PI.57321!B:D,3,0)</f>
        <v>2</v>
      </c>
      <c r="G99" s="17" t="s">
        <v>21</v>
      </c>
      <c r="H99" s="20">
        <v>0</v>
      </c>
      <c r="I99" s="53">
        <v>7350000</v>
      </c>
      <c r="J99" s="194" t="s">
        <v>448</v>
      </c>
      <c r="K99" s="53"/>
      <c r="L99" s="59">
        <f t="shared" si="4"/>
        <v>14700000</v>
      </c>
      <c r="M99" s="59">
        <f t="shared" si="5"/>
        <v>1323000</v>
      </c>
      <c r="N99" s="212">
        <f t="shared" si="6"/>
        <v>16023000</v>
      </c>
      <c r="O99" s="213"/>
      <c r="P99" s="213"/>
      <c r="Q99" s="213"/>
      <c r="R99" s="213"/>
      <c r="S99" s="213"/>
      <c r="T99" s="213"/>
      <c r="U99" s="213"/>
      <c r="V99" s="213"/>
      <c r="W99" s="213"/>
      <c r="X99" s="214"/>
      <c r="Y99" s="14"/>
    </row>
    <row r="100" spans="2:25" ht="81" hidden="1" customHeight="1">
      <c r="B100" s="192">
        <v>694</v>
      </c>
      <c r="C100" s="196" t="s">
        <v>209</v>
      </c>
      <c r="D100" s="24" t="s">
        <v>210</v>
      </c>
      <c r="E100" s="19">
        <v>1</v>
      </c>
      <c r="F100" s="22">
        <f>VLOOKUP(C100,PI.57321!B:D,3,0)</f>
        <v>1</v>
      </c>
      <c r="G100" s="17" t="s">
        <v>18</v>
      </c>
      <c r="H100" s="20" t="s">
        <v>15</v>
      </c>
      <c r="I100" s="53">
        <v>70350000</v>
      </c>
      <c r="J100" s="194" t="s">
        <v>449</v>
      </c>
      <c r="K100" s="53"/>
      <c r="L100" s="59">
        <f t="shared" si="4"/>
        <v>70350000</v>
      </c>
      <c r="M100" s="59">
        <f t="shared" si="5"/>
        <v>6331500</v>
      </c>
      <c r="N100" s="212">
        <f t="shared" si="6"/>
        <v>76681500</v>
      </c>
      <c r="O100" s="213"/>
      <c r="P100" s="213"/>
      <c r="Q100" s="213"/>
      <c r="R100" s="213"/>
      <c r="S100" s="213"/>
      <c r="T100" s="213"/>
      <c r="U100" s="213"/>
      <c r="V100" s="213"/>
      <c r="W100" s="213"/>
      <c r="X100" s="214"/>
      <c r="Y100" s="14"/>
    </row>
    <row r="101" spans="2:25" ht="81" hidden="1" customHeight="1">
      <c r="B101" s="192">
        <v>726</v>
      </c>
      <c r="C101" s="196" t="s">
        <v>211</v>
      </c>
      <c r="D101" s="24" t="s">
        <v>212</v>
      </c>
      <c r="E101" s="19">
        <v>3</v>
      </c>
      <c r="F101" s="22">
        <f>VLOOKUP(C101,PI.57321!B:D,3,0)</f>
        <v>3</v>
      </c>
      <c r="G101" s="17" t="s">
        <v>18</v>
      </c>
      <c r="H101" s="20" t="s">
        <v>104</v>
      </c>
      <c r="I101" s="53">
        <v>118650000</v>
      </c>
      <c r="J101" s="194" t="s">
        <v>450</v>
      </c>
      <c r="K101" s="53"/>
      <c r="L101" s="59">
        <f t="shared" si="4"/>
        <v>355950000</v>
      </c>
      <c r="M101" s="59">
        <f t="shared" si="5"/>
        <v>32035500</v>
      </c>
      <c r="N101" s="212">
        <f t="shared" si="6"/>
        <v>387985500</v>
      </c>
      <c r="O101" s="213"/>
      <c r="P101" s="213"/>
      <c r="Q101" s="213"/>
      <c r="R101" s="213"/>
      <c r="S101" s="213"/>
      <c r="T101" s="213"/>
      <c r="U101" s="213"/>
      <c r="V101" s="213"/>
      <c r="W101" s="213"/>
      <c r="X101" s="214"/>
      <c r="Y101" s="14"/>
    </row>
    <row r="102" spans="2:25" ht="81" hidden="1" customHeight="1">
      <c r="B102" s="192">
        <v>774</v>
      </c>
      <c r="C102" s="196" t="s">
        <v>213</v>
      </c>
      <c r="D102" s="24" t="s">
        <v>214</v>
      </c>
      <c r="E102" s="19">
        <v>2</v>
      </c>
      <c r="F102" s="22">
        <f>VLOOKUP(C102,PI.57321!B:D,3,0)</f>
        <v>2</v>
      </c>
      <c r="G102" s="17" t="s">
        <v>20</v>
      </c>
      <c r="H102" s="20" t="s">
        <v>21</v>
      </c>
      <c r="I102" s="53">
        <v>10500000</v>
      </c>
      <c r="J102" s="194" t="s">
        <v>451</v>
      </c>
      <c r="K102" s="53"/>
      <c r="L102" s="59">
        <f t="shared" ref="L102:L133" si="7">I102*E102</f>
        <v>21000000</v>
      </c>
      <c r="M102" s="59">
        <f t="shared" si="5"/>
        <v>1890000</v>
      </c>
      <c r="N102" s="212">
        <f t="shared" si="6"/>
        <v>22890000</v>
      </c>
      <c r="O102" s="213"/>
      <c r="P102" s="213"/>
      <c r="Q102" s="213"/>
      <c r="R102" s="213"/>
      <c r="S102" s="213"/>
      <c r="T102" s="213"/>
      <c r="U102" s="213"/>
      <c r="V102" s="213"/>
      <c r="W102" s="213"/>
      <c r="X102" s="214"/>
      <c r="Y102" s="14"/>
    </row>
    <row r="103" spans="2:25" ht="81" hidden="1" customHeight="1">
      <c r="B103" s="192">
        <v>789</v>
      </c>
      <c r="C103" s="196" t="s">
        <v>215</v>
      </c>
      <c r="D103" s="24" t="s">
        <v>216</v>
      </c>
      <c r="E103" s="19">
        <v>3</v>
      </c>
      <c r="F103" s="22">
        <f>VLOOKUP(C103,PI.57321!B:D,3,0)</f>
        <v>3</v>
      </c>
      <c r="G103" s="17" t="s">
        <v>21</v>
      </c>
      <c r="H103" s="20" t="s">
        <v>21</v>
      </c>
      <c r="I103" s="53">
        <v>11550000</v>
      </c>
      <c r="J103" s="194" t="s">
        <v>452</v>
      </c>
      <c r="K103" s="53"/>
      <c r="L103" s="59">
        <f t="shared" si="7"/>
        <v>34650000</v>
      </c>
      <c r="M103" s="59">
        <f t="shared" si="5"/>
        <v>3118500</v>
      </c>
      <c r="N103" s="212">
        <f t="shared" si="6"/>
        <v>37768500</v>
      </c>
      <c r="O103" s="213"/>
      <c r="P103" s="213"/>
      <c r="Q103" s="213"/>
      <c r="R103" s="213"/>
      <c r="S103" s="213"/>
      <c r="T103" s="213"/>
      <c r="U103" s="213"/>
      <c r="V103" s="213"/>
      <c r="W103" s="213"/>
      <c r="X103" s="214"/>
      <c r="Y103" s="14"/>
    </row>
    <row r="104" spans="2:25" ht="72" hidden="1" customHeight="1">
      <c r="B104" s="192">
        <v>823</v>
      </c>
      <c r="C104" s="196" t="s">
        <v>217</v>
      </c>
      <c r="D104" s="24" t="s">
        <v>218</v>
      </c>
      <c r="E104" s="19">
        <v>4</v>
      </c>
      <c r="F104" s="22">
        <f>VLOOKUP(C104,PI.57321!B:D,3,0)</f>
        <v>4</v>
      </c>
      <c r="G104" s="17" t="s">
        <v>45</v>
      </c>
      <c r="H104" s="20" t="s">
        <v>24</v>
      </c>
      <c r="I104" s="53">
        <v>4200000</v>
      </c>
      <c r="J104" s="194" t="s">
        <v>445</v>
      </c>
      <c r="K104" s="53"/>
      <c r="L104" s="59">
        <f t="shared" si="7"/>
        <v>16800000</v>
      </c>
      <c r="M104" s="59">
        <f t="shared" si="5"/>
        <v>1512000</v>
      </c>
      <c r="N104" s="212">
        <f t="shared" si="6"/>
        <v>18312000</v>
      </c>
      <c r="O104" s="213"/>
      <c r="P104" s="213"/>
      <c r="Q104" s="213"/>
      <c r="R104" s="213"/>
      <c r="S104" s="213"/>
      <c r="T104" s="213"/>
      <c r="U104" s="213"/>
      <c r="V104" s="213"/>
      <c r="W104" s="213"/>
      <c r="X104" s="214"/>
      <c r="Y104" s="14"/>
    </row>
    <row r="105" spans="2:25" ht="72" hidden="1" customHeight="1">
      <c r="B105" s="192">
        <v>840</v>
      </c>
      <c r="C105" s="196" t="s">
        <v>219</v>
      </c>
      <c r="D105" s="24" t="s">
        <v>220</v>
      </c>
      <c r="E105" s="19">
        <v>12</v>
      </c>
      <c r="F105" s="22">
        <f>VLOOKUP(C105,PI.57321!B:D,3,0)</f>
        <v>13</v>
      </c>
      <c r="G105" s="17" t="s">
        <v>21</v>
      </c>
      <c r="H105" s="20">
        <v>0</v>
      </c>
      <c r="I105" s="53">
        <v>9450000</v>
      </c>
      <c r="J105" s="194" t="s">
        <v>453</v>
      </c>
      <c r="K105" s="53"/>
      <c r="L105" s="59">
        <f t="shared" si="7"/>
        <v>113400000</v>
      </c>
      <c r="M105" s="59">
        <f t="shared" si="5"/>
        <v>10206000</v>
      </c>
      <c r="N105" s="212">
        <f t="shared" si="6"/>
        <v>123606000</v>
      </c>
      <c r="O105" s="213"/>
      <c r="P105" s="213"/>
      <c r="Q105" s="213"/>
      <c r="R105" s="213"/>
      <c r="S105" s="213"/>
      <c r="T105" s="213"/>
      <c r="U105" s="213"/>
      <c r="V105" s="213"/>
      <c r="W105" s="213"/>
      <c r="X105" s="214"/>
      <c r="Y105" s="14"/>
    </row>
    <row r="106" spans="2:25" ht="72" hidden="1" customHeight="1">
      <c r="B106" s="192">
        <v>842</v>
      </c>
      <c r="C106" s="196" t="s">
        <v>221</v>
      </c>
      <c r="D106" s="24" t="s">
        <v>222</v>
      </c>
      <c r="E106" s="19">
        <v>1</v>
      </c>
      <c r="F106" s="22">
        <f>VLOOKUP(C106,PI.57321!B:D,3,0)</f>
        <v>1</v>
      </c>
      <c r="G106" s="17" t="s">
        <v>21</v>
      </c>
      <c r="H106" s="20" t="s">
        <v>26</v>
      </c>
      <c r="I106" s="53">
        <v>4200000</v>
      </c>
      <c r="J106" s="194" t="s">
        <v>445</v>
      </c>
      <c r="K106" s="53"/>
      <c r="L106" s="59">
        <f t="shared" si="7"/>
        <v>4200000</v>
      </c>
      <c r="M106" s="59">
        <f t="shared" si="5"/>
        <v>378000</v>
      </c>
      <c r="N106" s="212">
        <f t="shared" si="6"/>
        <v>4578000</v>
      </c>
      <c r="O106" s="213"/>
      <c r="P106" s="213"/>
      <c r="Q106" s="213"/>
      <c r="R106" s="213"/>
      <c r="S106" s="213"/>
      <c r="T106" s="213"/>
      <c r="U106" s="213"/>
      <c r="V106" s="213"/>
      <c r="W106" s="213"/>
      <c r="X106" s="214"/>
      <c r="Y106" s="14"/>
    </row>
    <row r="107" spans="2:25" ht="72" hidden="1" customHeight="1">
      <c r="B107" s="192">
        <v>865</v>
      </c>
      <c r="C107" s="196" t="s">
        <v>223</v>
      </c>
      <c r="D107" s="24" t="s">
        <v>224</v>
      </c>
      <c r="E107" s="19">
        <v>8</v>
      </c>
      <c r="F107" s="22">
        <f>VLOOKUP(C107,PI.57321!B:D,3,0)</f>
        <v>8</v>
      </c>
      <c r="G107" s="17" t="s">
        <v>45</v>
      </c>
      <c r="H107" s="20" t="s">
        <v>24</v>
      </c>
      <c r="I107" s="53">
        <v>3150000</v>
      </c>
      <c r="J107" s="194" t="s">
        <v>445</v>
      </c>
      <c r="K107" s="53"/>
      <c r="L107" s="59">
        <f t="shared" si="7"/>
        <v>25200000</v>
      </c>
      <c r="M107" s="59">
        <f t="shared" si="5"/>
        <v>2268000</v>
      </c>
      <c r="N107" s="212">
        <f t="shared" si="6"/>
        <v>27468000</v>
      </c>
      <c r="O107" s="213"/>
      <c r="P107" s="213"/>
      <c r="Q107" s="213"/>
      <c r="R107" s="213"/>
      <c r="S107" s="213"/>
      <c r="T107" s="213"/>
      <c r="U107" s="213"/>
      <c r="V107" s="213"/>
      <c r="W107" s="213"/>
      <c r="X107" s="214"/>
      <c r="Y107" s="14"/>
    </row>
    <row r="108" spans="2:25" ht="72" hidden="1" customHeight="1">
      <c r="B108" s="192">
        <v>884</v>
      </c>
      <c r="C108" s="196" t="s">
        <v>225</v>
      </c>
      <c r="D108" s="24" t="s">
        <v>226</v>
      </c>
      <c r="E108" s="19">
        <v>14</v>
      </c>
      <c r="F108" s="22">
        <f>VLOOKUP(C108,PI.57321!B:D,3,0)</f>
        <v>15</v>
      </c>
      <c r="G108" s="17" t="s">
        <v>21</v>
      </c>
      <c r="H108" s="20">
        <v>0</v>
      </c>
      <c r="I108" s="53">
        <v>9450000</v>
      </c>
      <c r="J108" s="194" t="s">
        <v>454</v>
      </c>
      <c r="K108" s="53"/>
      <c r="L108" s="59">
        <f t="shared" si="7"/>
        <v>132300000</v>
      </c>
      <c r="M108" s="59">
        <f t="shared" si="5"/>
        <v>11907000</v>
      </c>
      <c r="N108" s="212">
        <f t="shared" si="6"/>
        <v>144207000</v>
      </c>
      <c r="O108" s="213"/>
      <c r="P108" s="213"/>
      <c r="Q108" s="213"/>
      <c r="R108" s="213"/>
      <c r="S108" s="213"/>
      <c r="T108" s="213"/>
      <c r="U108" s="213"/>
      <c r="V108" s="213"/>
      <c r="W108" s="213"/>
      <c r="X108" s="214"/>
      <c r="Y108" s="14"/>
    </row>
    <row r="109" spans="2:25" ht="79.5" hidden="1" customHeight="1">
      <c r="B109" s="197">
        <v>895</v>
      </c>
      <c r="C109" s="196" t="s">
        <v>227</v>
      </c>
      <c r="D109" s="24" t="s">
        <v>204</v>
      </c>
      <c r="E109" s="19">
        <v>1</v>
      </c>
      <c r="F109" s="22">
        <f>VLOOKUP(C109,PI.57321!B:D,3,0)</f>
        <v>1</v>
      </c>
      <c r="G109" s="17" t="s">
        <v>21</v>
      </c>
      <c r="H109" s="20" t="s">
        <v>24</v>
      </c>
      <c r="I109" s="53">
        <v>5250000</v>
      </c>
      <c r="J109" s="194" t="s">
        <v>455</v>
      </c>
      <c r="K109" s="53"/>
      <c r="L109" s="59">
        <f t="shared" si="7"/>
        <v>5250000</v>
      </c>
      <c r="M109" s="59">
        <f t="shared" si="5"/>
        <v>472500</v>
      </c>
      <c r="N109" s="212">
        <f t="shared" si="6"/>
        <v>5722500</v>
      </c>
      <c r="O109" s="213"/>
      <c r="P109" s="213"/>
      <c r="Q109" s="213"/>
      <c r="R109" s="213"/>
      <c r="S109" s="213"/>
      <c r="T109" s="213"/>
      <c r="U109" s="213"/>
      <c r="V109" s="213"/>
      <c r="W109" s="213"/>
      <c r="X109" s="214"/>
      <c r="Y109" s="14"/>
    </row>
    <row r="110" spans="2:25" ht="79.5" hidden="1" customHeight="1">
      <c r="B110" s="192">
        <v>904</v>
      </c>
      <c r="C110" s="196" t="s">
        <v>228</v>
      </c>
      <c r="D110" s="24" t="s">
        <v>229</v>
      </c>
      <c r="E110" s="19">
        <v>4</v>
      </c>
      <c r="F110" s="22">
        <f>VLOOKUP(C110,PI.57321!B:D,3,0)</f>
        <v>4</v>
      </c>
      <c r="G110" s="17" t="s">
        <v>26</v>
      </c>
      <c r="H110" s="20" t="s">
        <v>25</v>
      </c>
      <c r="I110" s="53">
        <v>2100000</v>
      </c>
      <c r="J110" s="194" t="s">
        <v>456</v>
      </c>
      <c r="K110" s="53"/>
      <c r="L110" s="59">
        <f t="shared" si="7"/>
        <v>8400000</v>
      </c>
      <c r="M110" s="59">
        <f t="shared" si="5"/>
        <v>756000</v>
      </c>
      <c r="N110" s="212">
        <f t="shared" si="6"/>
        <v>9156000</v>
      </c>
      <c r="O110" s="213"/>
      <c r="P110" s="213"/>
      <c r="Q110" s="213"/>
      <c r="R110" s="213"/>
      <c r="S110" s="213"/>
      <c r="T110" s="213"/>
      <c r="U110" s="213"/>
      <c r="V110" s="213"/>
      <c r="W110" s="213"/>
      <c r="X110" s="214"/>
      <c r="Y110" s="14"/>
    </row>
    <row r="111" spans="2:25" ht="79.5" hidden="1" customHeight="1">
      <c r="B111" s="192">
        <v>908</v>
      </c>
      <c r="C111" s="196" t="s">
        <v>230</v>
      </c>
      <c r="D111" s="24" t="s">
        <v>224</v>
      </c>
      <c r="E111" s="19">
        <v>6</v>
      </c>
      <c r="F111" s="22">
        <f>VLOOKUP(C111,PI.57321!B:D,3,0)</f>
        <v>6</v>
      </c>
      <c r="G111" s="17" t="s">
        <v>26</v>
      </c>
      <c r="H111" s="20" t="s">
        <v>25</v>
      </c>
      <c r="I111" s="53">
        <v>1050000</v>
      </c>
      <c r="J111" s="194" t="s">
        <v>445</v>
      </c>
      <c r="K111" s="53"/>
      <c r="L111" s="59">
        <f t="shared" si="7"/>
        <v>6300000</v>
      </c>
      <c r="M111" s="59">
        <f t="shared" si="5"/>
        <v>567000</v>
      </c>
      <c r="N111" s="212">
        <f t="shared" si="6"/>
        <v>6867000</v>
      </c>
      <c r="O111" s="213"/>
      <c r="P111" s="213"/>
      <c r="Q111" s="213"/>
      <c r="R111" s="213"/>
      <c r="S111" s="213"/>
      <c r="T111" s="213"/>
      <c r="U111" s="213"/>
      <c r="V111" s="213"/>
      <c r="W111" s="213"/>
      <c r="X111" s="214"/>
      <c r="Y111" s="14"/>
    </row>
    <row r="112" spans="2:25" ht="69.75" hidden="1" customHeight="1">
      <c r="B112" s="192">
        <v>910</v>
      </c>
      <c r="C112" s="196" t="s">
        <v>231</v>
      </c>
      <c r="D112" s="24" t="s">
        <v>232</v>
      </c>
      <c r="E112" s="19">
        <v>1</v>
      </c>
      <c r="F112" s="22">
        <f>VLOOKUP(C112,PI.57321!B:D,3,0)</f>
        <v>1</v>
      </c>
      <c r="G112" s="17" t="s">
        <v>21</v>
      </c>
      <c r="H112" s="20" t="s">
        <v>26</v>
      </c>
      <c r="I112" s="53">
        <v>5250000</v>
      </c>
      <c r="J112" s="194" t="s">
        <v>457</v>
      </c>
      <c r="K112" s="53"/>
      <c r="L112" s="59">
        <f t="shared" si="7"/>
        <v>5250000</v>
      </c>
      <c r="M112" s="59">
        <f t="shared" si="5"/>
        <v>472500</v>
      </c>
      <c r="N112" s="212">
        <f t="shared" si="6"/>
        <v>5722500</v>
      </c>
      <c r="O112" s="213"/>
      <c r="P112" s="213"/>
      <c r="Q112" s="213"/>
      <c r="R112" s="213"/>
      <c r="S112" s="213"/>
      <c r="T112" s="213"/>
      <c r="U112" s="213"/>
      <c r="V112" s="213"/>
      <c r="W112" s="213"/>
      <c r="X112" s="214"/>
      <c r="Y112" s="14"/>
    </row>
    <row r="113" spans="2:25" ht="69.75" hidden="1" customHeight="1">
      <c r="B113" s="192">
        <v>911</v>
      </c>
      <c r="C113" s="196" t="s">
        <v>233</v>
      </c>
      <c r="D113" s="24" t="s">
        <v>234</v>
      </c>
      <c r="E113" s="19">
        <v>1</v>
      </c>
      <c r="F113" s="22">
        <f>VLOOKUP(C113,PI.57321!B:D,3,0)</f>
        <v>1</v>
      </c>
      <c r="G113" s="17" t="s">
        <v>21</v>
      </c>
      <c r="H113" s="20" t="s">
        <v>26</v>
      </c>
      <c r="I113" s="53">
        <v>5250000</v>
      </c>
      <c r="J113" s="194" t="s">
        <v>458</v>
      </c>
      <c r="K113" s="53"/>
      <c r="L113" s="59">
        <f t="shared" si="7"/>
        <v>5250000</v>
      </c>
      <c r="M113" s="59">
        <f t="shared" si="5"/>
        <v>472500</v>
      </c>
      <c r="N113" s="212">
        <f t="shared" si="6"/>
        <v>5722500</v>
      </c>
      <c r="O113" s="213"/>
      <c r="P113" s="213"/>
      <c r="Q113" s="213"/>
      <c r="R113" s="213"/>
      <c r="S113" s="213"/>
      <c r="T113" s="213"/>
      <c r="U113" s="213"/>
      <c r="V113" s="213"/>
      <c r="W113" s="213"/>
      <c r="X113" s="214"/>
      <c r="Y113" s="14"/>
    </row>
    <row r="114" spans="2:25" ht="69.75" hidden="1" customHeight="1">
      <c r="B114" s="192">
        <v>912</v>
      </c>
      <c r="C114" s="196" t="s">
        <v>235</v>
      </c>
      <c r="D114" s="24" t="s">
        <v>236</v>
      </c>
      <c r="E114" s="19">
        <v>5</v>
      </c>
      <c r="F114" s="22">
        <f>VLOOKUP(C114,PI.57321!B:D,3,0)</f>
        <v>5</v>
      </c>
      <c r="G114" s="17" t="s">
        <v>20</v>
      </c>
      <c r="H114" s="20" t="s">
        <v>21</v>
      </c>
      <c r="I114" s="53">
        <v>10500000</v>
      </c>
      <c r="J114" s="194" t="s">
        <v>459</v>
      </c>
      <c r="K114" s="53"/>
      <c r="L114" s="59">
        <f t="shared" si="7"/>
        <v>52500000</v>
      </c>
      <c r="M114" s="59">
        <f t="shared" si="5"/>
        <v>4725000</v>
      </c>
      <c r="N114" s="212">
        <f t="shared" si="6"/>
        <v>57225000</v>
      </c>
      <c r="O114" s="213"/>
      <c r="P114" s="213"/>
      <c r="Q114" s="213"/>
      <c r="R114" s="213"/>
      <c r="S114" s="213"/>
      <c r="T114" s="213"/>
      <c r="U114" s="213"/>
      <c r="V114" s="213"/>
      <c r="W114" s="213"/>
      <c r="X114" s="214"/>
      <c r="Y114" s="14"/>
    </row>
    <row r="115" spans="2:25" ht="66.75" hidden="1" customHeight="1">
      <c r="B115" s="192">
        <v>913</v>
      </c>
      <c r="C115" s="196" t="s">
        <v>237</v>
      </c>
      <c r="D115" s="24" t="s">
        <v>238</v>
      </c>
      <c r="E115" s="19">
        <v>1</v>
      </c>
      <c r="F115" s="22">
        <f>VLOOKUP(C115,PI.57321!B:D,3,0)</f>
        <v>1</v>
      </c>
      <c r="G115" s="17" t="s">
        <v>21</v>
      </c>
      <c r="H115" s="20" t="s">
        <v>26</v>
      </c>
      <c r="I115" s="53">
        <v>5250000</v>
      </c>
      <c r="J115" s="194" t="s">
        <v>445</v>
      </c>
      <c r="K115" s="53"/>
      <c r="L115" s="59">
        <f t="shared" si="7"/>
        <v>5250000</v>
      </c>
      <c r="M115" s="59">
        <f t="shared" si="5"/>
        <v>472500</v>
      </c>
      <c r="N115" s="212">
        <f t="shared" si="6"/>
        <v>5722500</v>
      </c>
      <c r="O115" s="213"/>
      <c r="P115" s="213"/>
      <c r="Q115" s="213"/>
      <c r="R115" s="213"/>
      <c r="S115" s="213"/>
      <c r="T115" s="213"/>
      <c r="U115" s="213"/>
      <c r="V115" s="213"/>
      <c r="W115" s="213"/>
      <c r="X115" s="214"/>
      <c r="Y115" s="14"/>
    </row>
    <row r="116" spans="2:25" ht="66.75" hidden="1" customHeight="1">
      <c r="B116" s="192">
        <v>926</v>
      </c>
      <c r="C116" s="196" t="s">
        <v>239</v>
      </c>
      <c r="D116" s="24" t="s">
        <v>240</v>
      </c>
      <c r="E116" s="19">
        <v>16</v>
      </c>
      <c r="F116" s="22">
        <f>VLOOKUP(C116,PI.57321!B:D,3,0)</f>
        <v>16</v>
      </c>
      <c r="G116" s="17" t="s">
        <v>20</v>
      </c>
      <c r="H116" s="20">
        <v>0</v>
      </c>
      <c r="I116" s="53">
        <v>10500000</v>
      </c>
      <c r="J116" s="194" t="s">
        <v>460</v>
      </c>
      <c r="K116" s="53"/>
      <c r="L116" s="59">
        <f t="shared" si="7"/>
        <v>168000000</v>
      </c>
      <c r="M116" s="59">
        <f t="shared" si="5"/>
        <v>15120000</v>
      </c>
      <c r="N116" s="212">
        <f t="shared" si="6"/>
        <v>183120000</v>
      </c>
      <c r="O116" s="213"/>
      <c r="P116" s="213"/>
      <c r="Q116" s="213"/>
      <c r="R116" s="213"/>
      <c r="S116" s="213"/>
      <c r="T116" s="213"/>
      <c r="U116" s="213"/>
      <c r="V116" s="213"/>
      <c r="W116" s="213"/>
      <c r="X116" s="214"/>
      <c r="Y116" s="14"/>
    </row>
    <row r="117" spans="2:25" ht="66.75" hidden="1" customHeight="1">
      <c r="B117" s="192">
        <v>934</v>
      </c>
      <c r="C117" s="196" t="s">
        <v>241</v>
      </c>
      <c r="D117" s="24" t="s">
        <v>242</v>
      </c>
      <c r="E117" s="19">
        <v>1</v>
      </c>
      <c r="F117" s="22">
        <f>VLOOKUP(C117,PI.57321!B:D,3,0)</f>
        <v>2</v>
      </c>
      <c r="G117" s="17" t="s">
        <v>19</v>
      </c>
      <c r="H117" s="20" t="s">
        <v>20</v>
      </c>
      <c r="I117" s="53">
        <v>55650000</v>
      </c>
      <c r="J117" s="194" t="s">
        <v>461</v>
      </c>
      <c r="K117" s="53"/>
      <c r="L117" s="59">
        <f t="shared" si="7"/>
        <v>55650000</v>
      </c>
      <c r="M117" s="59">
        <f t="shared" si="5"/>
        <v>5008500</v>
      </c>
      <c r="N117" s="212">
        <f t="shared" si="6"/>
        <v>60658500</v>
      </c>
      <c r="O117" s="213"/>
      <c r="P117" s="213"/>
      <c r="Q117" s="213"/>
      <c r="R117" s="213"/>
      <c r="S117" s="213"/>
      <c r="T117" s="213"/>
      <c r="U117" s="213"/>
      <c r="V117" s="213"/>
      <c r="W117" s="213"/>
      <c r="X117" s="214"/>
      <c r="Y117" s="14"/>
    </row>
    <row r="118" spans="2:25" ht="66.75" hidden="1" customHeight="1">
      <c r="B118" s="192">
        <v>936</v>
      </c>
      <c r="C118" s="196" t="s">
        <v>243</v>
      </c>
      <c r="D118" s="24" t="s">
        <v>244</v>
      </c>
      <c r="E118" s="19">
        <v>0</v>
      </c>
      <c r="F118" s="22">
        <f>VLOOKUP(C118,PI.57321!B:D,3,0)</f>
        <v>4</v>
      </c>
      <c r="G118" s="17" t="s">
        <v>19</v>
      </c>
      <c r="H118" s="20" t="s">
        <v>21</v>
      </c>
      <c r="I118" s="53">
        <v>91350000</v>
      </c>
      <c r="J118" s="194" t="s">
        <v>462</v>
      </c>
      <c r="K118" s="53"/>
      <c r="L118" s="59">
        <f t="shared" si="7"/>
        <v>0</v>
      </c>
      <c r="M118" s="59">
        <f t="shared" si="5"/>
        <v>0</v>
      </c>
      <c r="N118" s="212">
        <f t="shared" si="6"/>
        <v>0</v>
      </c>
      <c r="O118" s="213"/>
      <c r="P118" s="213"/>
      <c r="Q118" s="213"/>
      <c r="R118" s="213"/>
      <c r="S118" s="213"/>
      <c r="T118" s="213"/>
      <c r="U118" s="213"/>
      <c r="V118" s="213"/>
      <c r="W118" s="213"/>
      <c r="X118" s="214"/>
      <c r="Y118" s="14"/>
    </row>
    <row r="119" spans="2:25" ht="66.75" hidden="1" customHeight="1">
      <c r="B119" s="192">
        <v>942</v>
      </c>
      <c r="C119" s="196" t="s">
        <v>245</v>
      </c>
      <c r="D119" s="24" t="s">
        <v>246</v>
      </c>
      <c r="E119" s="19">
        <v>10</v>
      </c>
      <c r="F119" s="22">
        <f>VLOOKUP(C119,PI.57321!B:D,3,0)</f>
        <v>10</v>
      </c>
      <c r="G119" s="17" t="s">
        <v>20</v>
      </c>
      <c r="H119" s="20">
        <v>0</v>
      </c>
      <c r="I119" s="53">
        <v>16800000</v>
      </c>
      <c r="J119" s="194" t="s">
        <v>463</v>
      </c>
      <c r="K119" s="53"/>
      <c r="L119" s="59">
        <f t="shared" si="7"/>
        <v>168000000</v>
      </c>
      <c r="M119" s="59">
        <f t="shared" si="5"/>
        <v>15120000</v>
      </c>
      <c r="N119" s="212">
        <f t="shared" si="6"/>
        <v>183120000</v>
      </c>
      <c r="O119" s="213"/>
      <c r="P119" s="213"/>
      <c r="Q119" s="213"/>
      <c r="R119" s="213"/>
      <c r="S119" s="213"/>
      <c r="T119" s="213"/>
      <c r="U119" s="213"/>
      <c r="V119" s="213"/>
      <c r="W119" s="213"/>
      <c r="X119" s="214"/>
      <c r="Y119" s="14"/>
    </row>
    <row r="120" spans="2:25" ht="66.75" hidden="1" customHeight="1">
      <c r="B120" s="192">
        <v>957</v>
      </c>
      <c r="C120" s="196" t="s">
        <v>247</v>
      </c>
      <c r="D120" s="24" t="s">
        <v>248</v>
      </c>
      <c r="E120" s="19">
        <v>7</v>
      </c>
      <c r="F120" s="22">
        <f>VLOOKUP(C120,PI.57321!B:D,3,0)</f>
        <v>7</v>
      </c>
      <c r="G120" s="17" t="s">
        <v>21</v>
      </c>
      <c r="H120" s="20" t="s">
        <v>26</v>
      </c>
      <c r="I120" s="53">
        <v>5250000</v>
      </c>
      <c r="J120" s="194" t="s">
        <v>445</v>
      </c>
      <c r="K120" s="53"/>
      <c r="L120" s="59">
        <f t="shared" si="7"/>
        <v>36750000</v>
      </c>
      <c r="M120" s="59">
        <f t="shared" si="5"/>
        <v>3307500</v>
      </c>
      <c r="N120" s="212">
        <f t="shared" si="6"/>
        <v>40057500</v>
      </c>
      <c r="O120" s="213"/>
      <c r="P120" s="213"/>
      <c r="Q120" s="213"/>
      <c r="R120" s="213"/>
      <c r="S120" s="213"/>
      <c r="T120" s="213"/>
      <c r="U120" s="213"/>
      <c r="V120" s="213"/>
      <c r="W120" s="213"/>
      <c r="X120" s="214"/>
      <c r="Y120" s="14"/>
    </row>
    <row r="121" spans="2:25" ht="66.75" hidden="1" customHeight="1">
      <c r="B121" s="192">
        <v>961</v>
      </c>
      <c r="C121" s="196" t="s">
        <v>249</v>
      </c>
      <c r="D121" s="24" t="s">
        <v>250</v>
      </c>
      <c r="E121" s="19">
        <v>2</v>
      </c>
      <c r="F121" s="22">
        <f>VLOOKUP(C121,PI.57321!B:D,3,0)</f>
        <v>2</v>
      </c>
      <c r="G121" s="17" t="s">
        <v>20</v>
      </c>
      <c r="H121" s="20" t="s">
        <v>20</v>
      </c>
      <c r="I121" s="53">
        <v>13650000</v>
      </c>
      <c r="J121" s="194" t="s">
        <v>464</v>
      </c>
      <c r="K121" s="53"/>
      <c r="L121" s="59">
        <f t="shared" si="7"/>
        <v>27300000</v>
      </c>
      <c r="M121" s="59">
        <f t="shared" si="5"/>
        <v>2457000</v>
      </c>
      <c r="N121" s="212">
        <f t="shared" si="6"/>
        <v>29757000</v>
      </c>
      <c r="O121" s="213"/>
      <c r="P121" s="213"/>
      <c r="Q121" s="213"/>
      <c r="R121" s="213"/>
      <c r="S121" s="213"/>
      <c r="T121" s="213"/>
      <c r="U121" s="213"/>
      <c r="V121" s="213"/>
      <c r="W121" s="213"/>
      <c r="X121" s="214"/>
      <c r="Y121" s="14"/>
    </row>
    <row r="122" spans="2:25" ht="81" hidden="1" customHeight="1">
      <c r="B122" s="192">
        <v>980</v>
      </c>
      <c r="C122" s="196" t="s">
        <v>251</v>
      </c>
      <c r="D122" s="24" t="s">
        <v>252</v>
      </c>
      <c r="E122" s="19">
        <v>2</v>
      </c>
      <c r="F122" s="22">
        <f>VLOOKUP(C122,PI.57321!B:D,3,0)</f>
        <v>2</v>
      </c>
      <c r="G122" s="17" t="s">
        <v>19</v>
      </c>
      <c r="H122" s="20" t="s">
        <v>21</v>
      </c>
      <c r="I122" s="53">
        <v>25200000</v>
      </c>
      <c r="J122" s="194" t="s">
        <v>445</v>
      </c>
      <c r="K122" s="53"/>
      <c r="L122" s="59">
        <f t="shared" si="7"/>
        <v>50400000</v>
      </c>
      <c r="M122" s="59">
        <f t="shared" si="5"/>
        <v>4536000</v>
      </c>
      <c r="N122" s="212">
        <f t="shared" si="6"/>
        <v>54936000</v>
      </c>
      <c r="O122" s="213"/>
      <c r="P122" s="213"/>
      <c r="Q122" s="213"/>
      <c r="R122" s="213"/>
      <c r="S122" s="213"/>
      <c r="T122" s="213"/>
      <c r="U122" s="213"/>
      <c r="V122" s="213"/>
      <c r="W122" s="213"/>
      <c r="X122" s="214"/>
      <c r="Y122" s="14"/>
    </row>
    <row r="123" spans="2:25" ht="81" hidden="1" customHeight="1">
      <c r="B123" s="192">
        <v>1063</v>
      </c>
      <c r="C123" s="196" t="s">
        <v>253</v>
      </c>
      <c r="D123" s="24" t="s">
        <v>254</v>
      </c>
      <c r="E123" s="19">
        <v>1</v>
      </c>
      <c r="F123" s="22">
        <f>VLOOKUP(C123,PI.57321!B:D,3,0)</f>
        <v>1</v>
      </c>
      <c r="G123" s="17" t="s">
        <v>16</v>
      </c>
      <c r="H123" s="20">
        <v>0</v>
      </c>
      <c r="I123" s="53">
        <v>126000000</v>
      </c>
      <c r="J123" s="194" t="s">
        <v>465</v>
      </c>
      <c r="K123" s="53"/>
      <c r="L123" s="59">
        <f t="shared" si="7"/>
        <v>126000000</v>
      </c>
      <c r="M123" s="59">
        <f t="shared" si="5"/>
        <v>11340000</v>
      </c>
      <c r="N123" s="212">
        <f t="shared" si="6"/>
        <v>137340000</v>
      </c>
      <c r="O123" s="213"/>
      <c r="P123" s="213"/>
      <c r="Q123" s="213"/>
      <c r="R123" s="213"/>
      <c r="S123" s="213"/>
      <c r="T123" s="213"/>
      <c r="U123" s="213"/>
      <c r="V123" s="213"/>
      <c r="W123" s="213"/>
      <c r="X123" s="214"/>
      <c r="Y123" s="14"/>
    </row>
    <row r="124" spans="2:25" ht="81" hidden="1" customHeight="1">
      <c r="B124" s="192">
        <v>1067</v>
      </c>
      <c r="C124" s="196" t="s">
        <v>255</v>
      </c>
      <c r="D124" s="24" t="s">
        <v>256</v>
      </c>
      <c r="E124" s="19">
        <v>62</v>
      </c>
      <c r="F124" s="22">
        <f>VLOOKUP(C124,PI.57321!B:D,3,0)</f>
        <v>62</v>
      </c>
      <c r="G124" s="17" t="s">
        <v>24</v>
      </c>
      <c r="H124" s="20" t="s">
        <v>25</v>
      </c>
      <c r="I124" s="53">
        <v>1050000</v>
      </c>
      <c r="J124" s="194" t="s">
        <v>445</v>
      </c>
      <c r="K124" s="53"/>
      <c r="L124" s="59">
        <f t="shared" si="7"/>
        <v>65100000</v>
      </c>
      <c r="M124" s="59">
        <f t="shared" si="5"/>
        <v>5859000</v>
      </c>
      <c r="N124" s="212">
        <f t="shared" si="6"/>
        <v>70959000</v>
      </c>
      <c r="O124" s="213"/>
      <c r="P124" s="213"/>
      <c r="Q124" s="213"/>
      <c r="R124" s="213"/>
      <c r="S124" s="213"/>
      <c r="T124" s="213"/>
      <c r="U124" s="213"/>
      <c r="V124" s="213"/>
      <c r="W124" s="213"/>
      <c r="X124" s="214"/>
      <c r="Y124" s="14"/>
    </row>
    <row r="125" spans="2:25" ht="81" hidden="1" customHeight="1">
      <c r="B125" s="192">
        <v>1095</v>
      </c>
      <c r="C125" s="196" t="s">
        <v>257</v>
      </c>
      <c r="D125" s="24" t="s">
        <v>258</v>
      </c>
      <c r="E125" s="19">
        <v>2</v>
      </c>
      <c r="F125" s="22">
        <f>VLOOKUP(C125,PI.57321!B:D,3,0)</f>
        <v>2</v>
      </c>
      <c r="G125" s="17" t="s">
        <v>21</v>
      </c>
      <c r="H125" s="20" t="s">
        <v>24</v>
      </c>
      <c r="I125" s="53">
        <v>5250000</v>
      </c>
      <c r="J125" s="194" t="s">
        <v>466</v>
      </c>
      <c r="K125" s="53"/>
      <c r="L125" s="59">
        <f t="shared" si="7"/>
        <v>10500000</v>
      </c>
      <c r="M125" s="59">
        <f t="shared" si="5"/>
        <v>945000</v>
      </c>
      <c r="N125" s="212">
        <f t="shared" si="6"/>
        <v>11445000</v>
      </c>
      <c r="O125" s="213"/>
      <c r="P125" s="213"/>
      <c r="Q125" s="213"/>
      <c r="R125" s="213"/>
      <c r="S125" s="213"/>
      <c r="T125" s="213"/>
      <c r="U125" s="213"/>
      <c r="V125" s="213"/>
      <c r="W125" s="213"/>
      <c r="X125" s="214"/>
      <c r="Y125" s="14"/>
    </row>
    <row r="126" spans="2:25" ht="81" hidden="1" customHeight="1">
      <c r="B126" s="192">
        <v>1098</v>
      </c>
      <c r="C126" s="196" t="s">
        <v>259</v>
      </c>
      <c r="D126" s="24" t="s">
        <v>224</v>
      </c>
      <c r="E126" s="19">
        <v>48</v>
      </c>
      <c r="F126" s="22">
        <f>VLOOKUP(C126,PI.57321!B:D,3,0)</f>
        <v>48</v>
      </c>
      <c r="G126" s="17" t="s">
        <v>24</v>
      </c>
      <c r="H126" s="20" t="s">
        <v>26</v>
      </c>
      <c r="I126" s="53">
        <v>2100000</v>
      </c>
      <c r="J126" s="194" t="s">
        <v>445</v>
      </c>
      <c r="K126" s="53"/>
      <c r="L126" s="59">
        <f t="shared" si="7"/>
        <v>100800000</v>
      </c>
      <c r="M126" s="59">
        <f t="shared" si="5"/>
        <v>9072000</v>
      </c>
      <c r="N126" s="212">
        <f t="shared" si="6"/>
        <v>109872000</v>
      </c>
      <c r="O126" s="213"/>
      <c r="P126" s="213"/>
      <c r="Q126" s="213"/>
      <c r="R126" s="213"/>
      <c r="S126" s="213"/>
      <c r="T126" s="213"/>
      <c r="U126" s="213"/>
      <c r="V126" s="213"/>
      <c r="W126" s="213"/>
      <c r="X126" s="214"/>
      <c r="Y126" s="14"/>
    </row>
    <row r="127" spans="2:25" ht="81" hidden="1" customHeight="1">
      <c r="B127" s="192">
        <v>1111</v>
      </c>
      <c r="C127" s="196" t="s">
        <v>260</v>
      </c>
      <c r="D127" s="24" t="s">
        <v>261</v>
      </c>
      <c r="E127" s="19">
        <v>7</v>
      </c>
      <c r="F127" s="22">
        <f>VLOOKUP(C127,PI.57321!B:D,3,0)</f>
        <v>7</v>
      </c>
      <c r="G127" s="17" t="s">
        <v>21</v>
      </c>
      <c r="H127" s="20" t="s">
        <v>26</v>
      </c>
      <c r="I127" s="53">
        <v>5250000</v>
      </c>
      <c r="J127" s="194" t="s">
        <v>445</v>
      </c>
      <c r="K127" s="53"/>
      <c r="L127" s="59">
        <f t="shared" si="7"/>
        <v>36750000</v>
      </c>
      <c r="M127" s="59">
        <f t="shared" si="5"/>
        <v>3307500</v>
      </c>
      <c r="N127" s="212">
        <f t="shared" si="6"/>
        <v>40057500</v>
      </c>
      <c r="O127" s="213"/>
      <c r="P127" s="213"/>
      <c r="Q127" s="213"/>
      <c r="R127" s="213"/>
      <c r="S127" s="213"/>
      <c r="T127" s="213"/>
      <c r="U127" s="213"/>
      <c r="V127" s="213"/>
      <c r="W127" s="213"/>
      <c r="X127" s="214"/>
      <c r="Y127" s="14"/>
    </row>
    <row r="128" spans="2:25" ht="81" hidden="1" customHeight="1">
      <c r="B128" s="192">
        <v>1132</v>
      </c>
      <c r="C128" s="196" t="s">
        <v>262</v>
      </c>
      <c r="D128" s="24" t="s">
        <v>263</v>
      </c>
      <c r="E128" s="19">
        <v>1</v>
      </c>
      <c r="F128" s="22">
        <f>VLOOKUP(C128,PI.57321!B:D,3,0)</f>
        <v>1</v>
      </c>
      <c r="G128" s="17" t="s">
        <v>104</v>
      </c>
      <c r="H128" s="20" t="s">
        <v>23</v>
      </c>
      <c r="I128" s="53">
        <v>91350000</v>
      </c>
      <c r="J128" s="194" t="s">
        <v>467</v>
      </c>
      <c r="K128" s="53"/>
      <c r="L128" s="59">
        <f t="shared" si="7"/>
        <v>91350000</v>
      </c>
      <c r="M128" s="59">
        <f t="shared" si="5"/>
        <v>8221500</v>
      </c>
      <c r="N128" s="212">
        <f t="shared" si="6"/>
        <v>99571500</v>
      </c>
      <c r="O128" s="213"/>
      <c r="P128" s="213"/>
      <c r="Q128" s="213"/>
      <c r="R128" s="213"/>
      <c r="S128" s="213"/>
      <c r="T128" s="213"/>
      <c r="U128" s="213"/>
      <c r="V128" s="213"/>
      <c r="W128" s="213"/>
      <c r="X128" s="214"/>
      <c r="Y128" s="14"/>
    </row>
    <row r="129" spans="2:25" ht="81" hidden="1" customHeight="1">
      <c r="B129" s="192">
        <v>1141</v>
      </c>
      <c r="C129" s="196" t="s">
        <v>264</v>
      </c>
      <c r="D129" s="24" t="s">
        <v>265</v>
      </c>
      <c r="E129" s="19">
        <v>10</v>
      </c>
      <c r="F129" s="22">
        <f>VLOOKUP(C129,PI.57321!B:D,3,0)</f>
        <v>10</v>
      </c>
      <c r="G129" s="17" t="s">
        <v>20</v>
      </c>
      <c r="H129" s="20">
        <v>0</v>
      </c>
      <c r="I129" s="53">
        <v>28350000</v>
      </c>
      <c r="J129" s="194" t="s">
        <v>468</v>
      </c>
      <c r="K129" s="53"/>
      <c r="L129" s="59">
        <f t="shared" si="7"/>
        <v>283500000</v>
      </c>
      <c r="M129" s="59">
        <f t="shared" si="5"/>
        <v>25515000</v>
      </c>
      <c r="N129" s="212">
        <f t="shared" si="6"/>
        <v>309015000</v>
      </c>
      <c r="O129" s="213"/>
      <c r="P129" s="213"/>
      <c r="Q129" s="213"/>
      <c r="R129" s="213"/>
      <c r="S129" s="213"/>
      <c r="T129" s="213"/>
      <c r="U129" s="213"/>
      <c r="V129" s="213"/>
      <c r="W129" s="213"/>
      <c r="X129" s="214"/>
      <c r="Y129" s="14"/>
    </row>
    <row r="130" spans="2:25" ht="81" hidden="1" customHeight="1">
      <c r="B130" s="192">
        <v>1146</v>
      </c>
      <c r="C130" s="196" t="s">
        <v>266</v>
      </c>
      <c r="D130" s="24" t="s">
        <v>265</v>
      </c>
      <c r="E130" s="19">
        <v>14</v>
      </c>
      <c r="F130" s="22">
        <f>VLOOKUP(C130,PI.57321!B:D,3,0)</f>
        <v>14</v>
      </c>
      <c r="G130" s="17" t="s">
        <v>21</v>
      </c>
      <c r="H130" s="20">
        <v>0</v>
      </c>
      <c r="I130" s="53">
        <v>15750000</v>
      </c>
      <c r="J130" s="194" t="s">
        <v>469</v>
      </c>
      <c r="K130" s="53"/>
      <c r="L130" s="59">
        <f t="shared" si="7"/>
        <v>220500000</v>
      </c>
      <c r="M130" s="59">
        <f t="shared" si="5"/>
        <v>19845000</v>
      </c>
      <c r="N130" s="212">
        <f t="shared" si="6"/>
        <v>240345000</v>
      </c>
      <c r="O130" s="213"/>
      <c r="P130" s="213"/>
      <c r="Q130" s="213"/>
      <c r="R130" s="213"/>
      <c r="S130" s="213"/>
      <c r="T130" s="213"/>
      <c r="U130" s="213"/>
      <c r="V130" s="213"/>
      <c r="W130" s="213"/>
      <c r="X130" s="214"/>
      <c r="Y130" s="14"/>
    </row>
    <row r="131" spans="2:25" ht="81" hidden="1" customHeight="1">
      <c r="B131" s="192">
        <v>1150</v>
      </c>
      <c r="C131" s="196" t="s">
        <v>267</v>
      </c>
      <c r="D131" s="24" t="s">
        <v>240</v>
      </c>
      <c r="E131" s="19">
        <v>16</v>
      </c>
      <c r="F131" s="22">
        <f>VLOOKUP(C131,PI.57321!B:D,3,0)</f>
        <v>16</v>
      </c>
      <c r="G131" s="17" t="s">
        <v>21</v>
      </c>
      <c r="H131" s="20">
        <v>0</v>
      </c>
      <c r="I131" s="53">
        <v>10500000</v>
      </c>
      <c r="J131" s="194" t="s">
        <v>470</v>
      </c>
      <c r="K131" s="53"/>
      <c r="L131" s="59">
        <f t="shared" si="7"/>
        <v>168000000</v>
      </c>
      <c r="M131" s="59">
        <f t="shared" si="5"/>
        <v>15120000</v>
      </c>
      <c r="N131" s="212">
        <f t="shared" si="6"/>
        <v>183120000</v>
      </c>
      <c r="O131" s="213"/>
      <c r="P131" s="213"/>
      <c r="Q131" s="213"/>
      <c r="R131" s="213"/>
      <c r="S131" s="213"/>
      <c r="T131" s="213"/>
      <c r="U131" s="213"/>
      <c r="V131" s="213"/>
      <c r="W131" s="213"/>
      <c r="X131" s="214"/>
      <c r="Y131" s="14"/>
    </row>
    <row r="132" spans="2:25" ht="81" hidden="1" customHeight="1">
      <c r="B132" s="192">
        <v>1167</v>
      </c>
      <c r="C132" s="196" t="s">
        <v>268</v>
      </c>
      <c r="D132" s="24" t="s">
        <v>269</v>
      </c>
      <c r="E132" s="19">
        <v>3</v>
      </c>
      <c r="F132" s="22">
        <f>VLOOKUP(C132,PI.57321!B:D,3,0)</f>
        <v>3</v>
      </c>
      <c r="G132" s="17" t="s">
        <v>15</v>
      </c>
      <c r="H132" s="20" t="s">
        <v>19</v>
      </c>
      <c r="I132" s="53">
        <v>34650000</v>
      </c>
      <c r="J132" s="194" t="s">
        <v>471</v>
      </c>
      <c r="K132" s="53"/>
      <c r="L132" s="59">
        <f t="shared" si="7"/>
        <v>103950000</v>
      </c>
      <c r="M132" s="59">
        <f t="shared" si="5"/>
        <v>9355500</v>
      </c>
      <c r="N132" s="212">
        <f t="shared" si="6"/>
        <v>113305500</v>
      </c>
      <c r="O132" s="213"/>
      <c r="P132" s="213"/>
      <c r="Q132" s="213"/>
      <c r="R132" s="213"/>
      <c r="S132" s="213"/>
      <c r="T132" s="213"/>
      <c r="U132" s="213"/>
      <c r="V132" s="213"/>
      <c r="W132" s="213"/>
      <c r="X132" s="214"/>
      <c r="Y132" s="14"/>
    </row>
    <row r="133" spans="2:25" ht="81" hidden="1" customHeight="1">
      <c r="B133" s="192">
        <v>1173</v>
      </c>
      <c r="C133" s="196" t="s">
        <v>270</v>
      </c>
      <c r="D133" s="24" t="s">
        <v>271</v>
      </c>
      <c r="E133" s="19">
        <v>1</v>
      </c>
      <c r="F133" s="22">
        <f>VLOOKUP(C133,PI.57321!B:D,3,0)</f>
        <v>1</v>
      </c>
      <c r="G133" s="17" t="s">
        <v>81</v>
      </c>
      <c r="H133" s="20" t="s">
        <v>28</v>
      </c>
      <c r="I133" s="53">
        <v>210000000</v>
      </c>
      <c r="J133" s="194" t="s">
        <v>472</v>
      </c>
      <c r="K133" s="53"/>
      <c r="L133" s="59">
        <f t="shared" si="7"/>
        <v>210000000</v>
      </c>
      <c r="M133" s="59">
        <f t="shared" si="5"/>
        <v>18900000</v>
      </c>
      <c r="N133" s="212">
        <f t="shared" si="6"/>
        <v>228900000</v>
      </c>
      <c r="O133" s="213"/>
      <c r="P133" s="213"/>
      <c r="Q133" s="213"/>
      <c r="R133" s="213"/>
      <c r="S133" s="213"/>
      <c r="T133" s="213"/>
      <c r="U133" s="213"/>
      <c r="V133" s="213"/>
      <c r="W133" s="213"/>
      <c r="X133" s="214"/>
      <c r="Y133" s="14"/>
    </row>
    <row r="134" spans="2:25" ht="81" hidden="1" customHeight="1">
      <c r="B134" s="192">
        <v>1179</v>
      </c>
      <c r="C134" s="196" t="s">
        <v>272</v>
      </c>
      <c r="D134" s="24" t="s">
        <v>269</v>
      </c>
      <c r="E134" s="19">
        <v>8</v>
      </c>
      <c r="F134" s="22">
        <f>VLOOKUP(C134,PI.57321!B:D,3,0)</f>
        <v>8</v>
      </c>
      <c r="G134" s="17" t="s">
        <v>23</v>
      </c>
      <c r="H134" s="20" t="s">
        <v>20</v>
      </c>
      <c r="I134" s="53">
        <v>24150000</v>
      </c>
      <c r="J134" s="194" t="s">
        <v>473</v>
      </c>
      <c r="K134" s="53"/>
      <c r="L134" s="59">
        <f t="shared" ref="L134:L157" si="8">I134*E134</f>
        <v>193200000</v>
      </c>
      <c r="M134" s="59">
        <f t="shared" si="5"/>
        <v>17388000</v>
      </c>
      <c r="N134" s="212">
        <f t="shared" si="6"/>
        <v>210588000</v>
      </c>
      <c r="O134" s="213"/>
      <c r="P134" s="213"/>
      <c r="Q134" s="213"/>
      <c r="R134" s="213"/>
      <c r="S134" s="213"/>
      <c r="T134" s="213"/>
      <c r="U134" s="213"/>
      <c r="V134" s="213"/>
      <c r="W134" s="213"/>
      <c r="X134" s="214"/>
      <c r="Y134" s="14"/>
    </row>
    <row r="135" spans="2:25" ht="81" hidden="1" customHeight="1">
      <c r="B135" s="192">
        <v>1180</v>
      </c>
      <c r="C135" s="196" t="s">
        <v>273</v>
      </c>
      <c r="D135" s="24" t="s">
        <v>274</v>
      </c>
      <c r="E135" s="19">
        <v>4</v>
      </c>
      <c r="F135" s="22">
        <f>VLOOKUP(C135,PI.57321!B:D,3,0)</f>
        <v>4</v>
      </c>
      <c r="G135" s="17" t="s">
        <v>26</v>
      </c>
      <c r="H135" s="20" t="s">
        <v>25</v>
      </c>
      <c r="I135" s="53">
        <v>2100000</v>
      </c>
      <c r="J135" s="194" t="s">
        <v>445</v>
      </c>
      <c r="K135" s="53"/>
      <c r="L135" s="59">
        <f t="shared" si="8"/>
        <v>8400000</v>
      </c>
      <c r="M135" s="59">
        <f t="shared" ref="M135:M157" si="9">L135*9%</f>
        <v>756000</v>
      </c>
      <c r="N135" s="212">
        <f t="shared" ref="N135:N157" si="10">L135+M135</f>
        <v>9156000</v>
      </c>
      <c r="O135" s="213"/>
      <c r="P135" s="213"/>
      <c r="Q135" s="213"/>
      <c r="R135" s="213"/>
      <c r="S135" s="213"/>
      <c r="T135" s="213"/>
      <c r="U135" s="213"/>
      <c r="V135" s="213"/>
      <c r="W135" s="213"/>
      <c r="X135" s="214"/>
      <c r="Y135" s="14"/>
    </row>
    <row r="136" spans="2:25" ht="81" hidden="1" customHeight="1">
      <c r="B136" s="192">
        <v>1186</v>
      </c>
      <c r="C136" s="196" t="s">
        <v>275</v>
      </c>
      <c r="D136" s="24" t="s">
        <v>276</v>
      </c>
      <c r="E136" s="19">
        <v>1</v>
      </c>
      <c r="F136" s="22">
        <f>VLOOKUP(C136,PI.57321!B:D,3,0)</f>
        <v>1</v>
      </c>
      <c r="G136" s="17" t="s">
        <v>21</v>
      </c>
      <c r="H136" s="20" t="s">
        <v>21</v>
      </c>
      <c r="I136" s="53">
        <v>10500000</v>
      </c>
      <c r="J136" s="194" t="s">
        <v>474</v>
      </c>
      <c r="K136" s="53"/>
      <c r="L136" s="59">
        <f t="shared" si="8"/>
        <v>10500000</v>
      </c>
      <c r="M136" s="59">
        <f t="shared" si="9"/>
        <v>945000</v>
      </c>
      <c r="N136" s="212">
        <f t="shared" si="10"/>
        <v>11445000</v>
      </c>
      <c r="O136" s="213"/>
      <c r="P136" s="213"/>
      <c r="Q136" s="213"/>
      <c r="R136" s="213"/>
      <c r="S136" s="213"/>
      <c r="T136" s="213"/>
      <c r="U136" s="213"/>
      <c r="V136" s="213"/>
      <c r="W136" s="213"/>
      <c r="X136" s="214"/>
      <c r="Y136" s="14"/>
    </row>
    <row r="137" spans="2:25" ht="81" hidden="1" customHeight="1">
      <c r="B137" s="192">
        <v>1187</v>
      </c>
      <c r="C137" s="196" t="s">
        <v>277</v>
      </c>
      <c r="D137" s="24" t="s">
        <v>278</v>
      </c>
      <c r="E137" s="19">
        <v>44</v>
      </c>
      <c r="F137" s="22">
        <f>VLOOKUP(C137,PI.57321!B:D,3,0)</f>
        <v>44</v>
      </c>
      <c r="G137" s="17" t="s">
        <v>21</v>
      </c>
      <c r="H137" s="20">
        <v>0</v>
      </c>
      <c r="I137" s="53">
        <v>7350000</v>
      </c>
      <c r="J137" s="194" t="s">
        <v>475</v>
      </c>
      <c r="K137" s="53"/>
      <c r="L137" s="59">
        <f t="shared" si="8"/>
        <v>323400000</v>
      </c>
      <c r="M137" s="59">
        <f t="shared" si="9"/>
        <v>29106000</v>
      </c>
      <c r="N137" s="212">
        <f t="shared" si="10"/>
        <v>352506000</v>
      </c>
      <c r="O137" s="213"/>
      <c r="P137" s="213"/>
      <c r="Q137" s="213"/>
      <c r="R137" s="213"/>
      <c r="S137" s="213"/>
      <c r="T137" s="213"/>
      <c r="U137" s="213"/>
      <c r="V137" s="213"/>
      <c r="W137" s="213"/>
      <c r="X137" s="214"/>
      <c r="Y137" s="14"/>
    </row>
    <row r="138" spans="2:25" ht="81" hidden="1" customHeight="1">
      <c r="B138" s="192">
        <v>1195</v>
      </c>
      <c r="C138" s="196" t="s">
        <v>279</v>
      </c>
      <c r="D138" s="24" t="s">
        <v>256</v>
      </c>
      <c r="E138" s="19">
        <v>53</v>
      </c>
      <c r="F138" s="22">
        <f>VLOOKUP(C138,PI.57321!B:D,3,0)</f>
        <v>53</v>
      </c>
      <c r="G138" s="17" t="s">
        <v>26</v>
      </c>
      <c r="H138" s="20" t="s">
        <v>25</v>
      </c>
      <c r="I138" s="53">
        <v>1050000</v>
      </c>
      <c r="J138" s="194" t="s">
        <v>445</v>
      </c>
      <c r="K138" s="53"/>
      <c r="L138" s="59">
        <f t="shared" si="8"/>
        <v>55650000</v>
      </c>
      <c r="M138" s="59">
        <f t="shared" si="9"/>
        <v>5008500</v>
      </c>
      <c r="N138" s="212">
        <f t="shared" si="10"/>
        <v>60658500</v>
      </c>
      <c r="O138" s="213"/>
      <c r="P138" s="213"/>
      <c r="Q138" s="213"/>
      <c r="R138" s="213"/>
      <c r="S138" s="213"/>
      <c r="T138" s="213"/>
      <c r="U138" s="213"/>
      <c r="V138" s="213"/>
      <c r="W138" s="213"/>
      <c r="X138" s="214"/>
      <c r="Y138" s="14"/>
    </row>
    <row r="139" spans="2:25" ht="71.25" hidden="1" customHeight="1">
      <c r="B139" s="192">
        <v>1200</v>
      </c>
      <c r="C139" s="196" t="s">
        <v>280</v>
      </c>
      <c r="D139" s="24" t="s">
        <v>281</v>
      </c>
      <c r="E139" s="19">
        <v>5</v>
      </c>
      <c r="F139" s="22">
        <f>VLOOKUP(C139,PI.57321!B:D,3,0)</f>
        <v>5</v>
      </c>
      <c r="G139" s="17" t="s">
        <v>21</v>
      </c>
      <c r="H139" s="20" t="s">
        <v>24</v>
      </c>
      <c r="I139" s="53">
        <v>3150000</v>
      </c>
      <c r="J139" s="194" t="s">
        <v>445</v>
      </c>
      <c r="K139" s="53"/>
      <c r="L139" s="59">
        <f t="shared" si="8"/>
        <v>15750000</v>
      </c>
      <c r="M139" s="59">
        <f t="shared" si="9"/>
        <v>1417500</v>
      </c>
      <c r="N139" s="212">
        <f t="shared" si="10"/>
        <v>17167500</v>
      </c>
      <c r="O139" s="213"/>
      <c r="P139" s="213"/>
      <c r="Q139" s="213"/>
      <c r="R139" s="213"/>
      <c r="S139" s="213"/>
      <c r="T139" s="213"/>
      <c r="U139" s="213"/>
      <c r="V139" s="213"/>
      <c r="W139" s="213"/>
      <c r="X139" s="214"/>
      <c r="Y139" s="14"/>
    </row>
    <row r="140" spans="2:25" ht="61.5" hidden="1" customHeight="1">
      <c r="B140" s="192">
        <v>1201</v>
      </c>
      <c r="C140" s="196" t="s">
        <v>282</v>
      </c>
      <c r="D140" s="24" t="s">
        <v>281</v>
      </c>
      <c r="E140" s="19">
        <v>21</v>
      </c>
      <c r="F140" s="22">
        <f>VLOOKUP(C140,PI.57321!B:D,3,0)</f>
        <v>21</v>
      </c>
      <c r="G140" s="17" t="s">
        <v>21</v>
      </c>
      <c r="H140" s="20" t="s">
        <v>26</v>
      </c>
      <c r="I140" s="53">
        <v>3150000</v>
      </c>
      <c r="J140" s="194" t="s">
        <v>445</v>
      </c>
      <c r="K140" s="53"/>
      <c r="L140" s="59">
        <f t="shared" si="8"/>
        <v>66150000</v>
      </c>
      <c r="M140" s="59">
        <f t="shared" si="9"/>
        <v>5953500</v>
      </c>
      <c r="N140" s="212">
        <f t="shared" si="10"/>
        <v>72103500</v>
      </c>
      <c r="O140" s="213"/>
      <c r="P140" s="213"/>
      <c r="Q140" s="213"/>
      <c r="R140" s="213"/>
      <c r="S140" s="213"/>
      <c r="T140" s="213"/>
      <c r="U140" s="213"/>
      <c r="V140" s="213"/>
      <c r="W140" s="213"/>
      <c r="X140" s="214"/>
      <c r="Y140" s="14"/>
    </row>
    <row r="141" spans="2:25" ht="57" hidden="1" customHeight="1">
      <c r="B141" s="192">
        <v>1202</v>
      </c>
      <c r="C141" s="196" t="s">
        <v>283</v>
      </c>
      <c r="D141" s="24" t="s">
        <v>281</v>
      </c>
      <c r="E141" s="19">
        <v>13</v>
      </c>
      <c r="F141" s="22">
        <f>VLOOKUP(C141,PI.57321!B:D,3,0)</f>
        <v>13</v>
      </c>
      <c r="G141" s="17" t="s">
        <v>21</v>
      </c>
      <c r="H141" s="20" t="s">
        <v>45</v>
      </c>
      <c r="I141" s="53">
        <v>3150000</v>
      </c>
      <c r="J141" s="194" t="s">
        <v>445</v>
      </c>
      <c r="K141" s="53"/>
      <c r="L141" s="59">
        <f t="shared" si="8"/>
        <v>40950000</v>
      </c>
      <c r="M141" s="59">
        <f t="shared" si="9"/>
        <v>3685500</v>
      </c>
      <c r="N141" s="212">
        <f t="shared" si="10"/>
        <v>44635500</v>
      </c>
      <c r="O141" s="213"/>
      <c r="P141" s="213"/>
      <c r="Q141" s="213"/>
      <c r="R141" s="213"/>
      <c r="S141" s="213"/>
      <c r="T141" s="213"/>
      <c r="U141" s="213"/>
      <c r="V141" s="213"/>
      <c r="W141" s="213"/>
      <c r="X141" s="214"/>
      <c r="Y141" s="14"/>
    </row>
    <row r="142" spans="2:25" ht="47.25" hidden="1" customHeight="1">
      <c r="B142" s="192" t="s">
        <v>172</v>
      </c>
      <c r="C142" s="196" t="s">
        <v>284</v>
      </c>
      <c r="D142" s="24" t="s">
        <v>149</v>
      </c>
      <c r="E142" s="19">
        <v>105</v>
      </c>
      <c r="F142" s="22">
        <f>VLOOKUP(C142,PI.57321!B:D,3,0)</f>
        <v>105</v>
      </c>
      <c r="G142" s="17" t="s">
        <v>26</v>
      </c>
      <c r="H142" s="20" t="s">
        <v>26</v>
      </c>
      <c r="I142" s="53">
        <v>1050000</v>
      </c>
      <c r="J142" s="194" t="s">
        <v>476</v>
      </c>
      <c r="K142" s="53"/>
      <c r="L142" s="229">
        <f t="shared" si="8"/>
        <v>110250000</v>
      </c>
      <c r="M142" s="59">
        <f t="shared" si="9"/>
        <v>9922500</v>
      </c>
      <c r="N142" s="212">
        <f t="shared" si="10"/>
        <v>120172500</v>
      </c>
      <c r="O142" s="213"/>
      <c r="P142" s="213"/>
      <c r="Q142" s="213"/>
      <c r="R142" s="213"/>
      <c r="S142" s="213"/>
      <c r="T142" s="213"/>
      <c r="U142" s="213"/>
      <c r="V142" s="213"/>
      <c r="W142" s="213"/>
      <c r="X142" s="214"/>
      <c r="Y142" s="14"/>
    </row>
    <row r="143" spans="2:25" ht="58.5" hidden="1" customHeight="1">
      <c r="B143" s="192">
        <v>1247</v>
      </c>
      <c r="C143" s="196" t="s">
        <v>285</v>
      </c>
      <c r="D143" s="24" t="s">
        <v>236</v>
      </c>
      <c r="E143" s="19">
        <v>3</v>
      </c>
      <c r="F143" s="22">
        <f>VLOOKUP(C143,PI.57321!B:D,3,0)</f>
        <v>3</v>
      </c>
      <c r="G143" s="17" t="s">
        <v>15</v>
      </c>
      <c r="H143" s="20" t="s">
        <v>23</v>
      </c>
      <c r="I143" s="53">
        <v>55650000</v>
      </c>
      <c r="J143" s="194" t="s">
        <v>477</v>
      </c>
      <c r="K143" s="53"/>
      <c r="L143" s="59">
        <f t="shared" si="8"/>
        <v>166950000</v>
      </c>
      <c r="M143" s="59">
        <f t="shared" si="9"/>
        <v>15025500</v>
      </c>
      <c r="N143" s="212">
        <f t="shared" si="10"/>
        <v>181975500</v>
      </c>
      <c r="O143" s="213"/>
      <c r="P143" s="213"/>
      <c r="Q143" s="213"/>
      <c r="R143" s="213"/>
      <c r="S143" s="213"/>
      <c r="T143" s="213"/>
      <c r="U143" s="213"/>
      <c r="V143" s="213"/>
      <c r="W143" s="213"/>
      <c r="X143" s="214"/>
      <c r="Y143" s="14"/>
    </row>
    <row r="144" spans="2:25" ht="57" hidden="1" customHeight="1">
      <c r="B144" s="192">
        <v>1248</v>
      </c>
      <c r="C144" s="196" t="s">
        <v>286</v>
      </c>
      <c r="D144" s="24" t="s">
        <v>287</v>
      </c>
      <c r="E144" s="19">
        <v>16</v>
      </c>
      <c r="F144" s="22">
        <f>VLOOKUP(C144,PI.57321!B:D,3,0)</f>
        <v>16</v>
      </c>
      <c r="G144" s="17" t="s">
        <v>24</v>
      </c>
      <c r="H144" s="20"/>
      <c r="I144" s="53">
        <v>1050000</v>
      </c>
      <c r="J144" s="194" t="s">
        <v>478</v>
      </c>
      <c r="K144" s="53"/>
      <c r="L144" s="59">
        <f t="shared" si="8"/>
        <v>16800000</v>
      </c>
      <c r="M144" s="59">
        <f t="shared" si="9"/>
        <v>1512000</v>
      </c>
      <c r="N144" s="212">
        <f t="shared" si="10"/>
        <v>18312000</v>
      </c>
      <c r="O144" s="213"/>
      <c r="P144" s="213"/>
      <c r="Q144" s="213"/>
      <c r="R144" s="213"/>
      <c r="S144" s="213"/>
      <c r="T144" s="213"/>
      <c r="U144" s="213"/>
      <c r="V144" s="213"/>
      <c r="W144" s="213"/>
      <c r="X144" s="214"/>
      <c r="Y144" s="14"/>
    </row>
    <row r="145" spans="2:25" ht="54" hidden="1" customHeight="1">
      <c r="B145" s="192">
        <v>1250</v>
      </c>
      <c r="C145" s="196" t="s">
        <v>288</v>
      </c>
      <c r="D145" s="24" t="s">
        <v>65</v>
      </c>
      <c r="E145" s="19">
        <v>2</v>
      </c>
      <c r="F145" s="22">
        <f>VLOOKUP(C145,PI.57321!B:D,3,0)</f>
        <v>2</v>
      </c>
      <c r="G145" s="17" t="s">
        <v>26</v>
      </c>
      <c r="H145" s="20"/>
      <c r="I145" s="53">
        <v>1050000</v>
      </c>
      <c r="J145" s="194" t="s">
        <v>479</v>
      </c>
      <c r="K145" s="53"/>
      <c r="L145" s="59">
        <f t="shared" si="8"/>
        <v>2100000</v>
      </c>
      <c r="M145" s="59">
        <f t="shared" si="9"/>
        <v>189000</v>
      </c>
      <c r="N145" s="212">
        <f t="shared" si="10"/>
        <v>2289000</v>
      </c>
      <c r="O145" s="213"/>
      <c r="P145" s="213"/>
      <c r="Q145" s="213"/>
      <c r="R145" s="213"/>
      <c r="S145" s="213"/>
      <c r="T145" s="213"/>
      <c r="U145" s="213"/>
      <c r="V145" s="213"/>
      <c r="W145" s="213"/>
      <c r="X145" s="214"/>
      <c r="Y145" s="14"/>
    </row>
    <row r="146" spans="2:25" ht="56.25" hidden="1" customHeight="1">
      <c r="B146" s="192">
        <v>1251</v>
      </c>
      <c r="C146" s="196" t="s">
        <v>289</v>
      </c>
      <c r="D146" s="24" t="s">
        <v>65</v>
      </c>
      <c r="E146" s="19">
        <v>1</v>
      </c>
      <c r="F146" s="22">
        <f>VLOOKUP(C146,PI.57321!B:D,3,0)</f>
        <v>1</v>
      </c>
      <c r="G146" s="17" t="s">
        <v>24</v>
      </c>
      <c r="H146" s="20"/>
      <c r="I146" s="53">
        <v>2100000</v>
      </c>
      <c r="J146" s="194" t="s">
        <v>480</v>
      </c>
      <c r="K146" s="53"/>
      <c r="L146" s="59">
        <f t="shared" si="8"/>
        <v>2100000</v>
      </c>
      <c r="M146" s="59">
        <f t="shared" si="9"/>
        <v>189000</v>
      </c>
      <c r="N146" s="212">
        <f t="shared" si="10"/>
        <v>2289000</v>
      </c>
      <c r="O146" s="213"/>
      <c r="P146" s="213"/>
      <c r="Q146" s="213"/>
      <c r="R146" s="213"/>
      <c r="S146" s="213"/>
      <c r="T146" s="213"/>
      <c r="U146" s="213"/>
      <c r="V146" s="213"/>
      <c r="W146" s="213"/>
      <c r="X146" s="214"/>
      <c r="Y146" s="14"/>
    </row>
    <row r="147" spans="2:25" ht="54" hidden="1" customHeight="1">
      <c r="B147" s="192">
        <v>1276</v>
      </c>
      <c r="C147" s="196" t="s">
        <v>290</v>
      </c>
      <c r="D147" s="24" t="s">
        <v>291</v>
      </c>
      <c r="E147" s="19">
        <v>0</v>
      </c>
      <c r="F147" s="22">
        <f>VLOOKUP(C147,PI.57321!B:D,3,0)</f>
        <v>23</v>
      </c>
      <c r="G147" s="17" t="s">
        <v>21</v>
      </c>
      <c r="H147" s="20"/>
      <c r="I147" s="53">
        <v>1050000</v>
      </c>
      <c r="J147" s="194" t="s">
        <v>481</v>
      </c>
      <c r="K147" s="53"/>
      <c r="L147" s="59">
        <f t="shared" si="8"/>
        <v>0</v>
      </c>
      <c r="M147" s="59">
        <f t="shared" si="9"/>
        <v>0</v>
      </c>
      <c r="N147" s="212">
        <f t="shared" si="10"/>
        <v>0</v>
      </c>
      <c r="O147" s="213"/>
      <c r="P147" s="213"/>
      <c r="Q147" s="213"/>
      <c r="R147" s="213"/>
      <c r="S147" s="213"/>
      <c r="T147" s="213"/>
      <c r="U147" s="213"/>
      <c r="V147" s="213"/>
      <c r="W147" s="213"/>
      <c r="X147" s="214"/>
      <c r="Y147" s="14"/>
    </row>
    <row r="148" spans="2:25" ht="63.75" hidden="1" customHeight="1">
      <c r="B148" s="192">
        <v>1301</v>
      </c>
      <c r="C148" s="196" t="s">
        <v>292</v>
      </c>
      <c r="D148" s="24" t="s">
        <v>293</v>
      </c>
      <c r="E148" s="19">
        <v>5</v>
      </c>
      <c r="F148" s="22">
        <f>VLOOKUP(C148,PI.57321!B:D,3,0)</f>
        <v>5</v>
      </c>
      <c r="G148" s="17" t="s">
        <v>21</v>
      </c>
      <c r="H148" s="20" t="s">
        <v>21</v>
      </c>
      <c r="I148" s="53">
        <v>16800000</v>
      </c>
      <c r="J148" s="194" t="s">
        <v>482</v>
      </c>
      <c r="K148" s="53"/>
      <c r="L148" s="59">
        <f t="shared" si="8"/>
        <v>84000000</v>
      </c>
      <c r="M148" s="59">
        <f t="shared" si="9"/>
        <v>7560000</v>
      </c>
      <c r="N148" s="212">
        <f t="shared" si="10"/>
        <v>91560000</v>
      </c>
      <c r="O148" s="213"/>
      <c r="P148" s="213"/>
      <c r="Q148" s="213"/>
      <c r="R148" s="213"/>
      <c r="S148" s="213"/>
      <c r="T148" s="213"/>
      <c r="U148" s="213"/>
      <c r="V148" s="213"/>
      <c r="W148" s="213"/>
      <c r="X148" s="214"/>
      <c r="Y148" s="14"/>
    </row>
    <row r="149" spans="2:25" ht="54.75" hidden="1" customHeight="1">
      <c r="B149" s="192">
        <v>1302</v>
      </c>
      <c r="C149" s="196" t="s">
        <v>294</v>
      </c>
      <c r="D149" s="24" t="s">
        <v>295</v>
      </c>
      <c r="E149" s="19">
        <v>3</v>
      </c>
      <c r="F149" s="22">
        <f>VLOOKUP(C149,PI.57321!B:D,3,0)</f>
        <v>3</v>
      </c>
      <c r="G149" s="17" t="s">
        <v>20</v>
      </c>
      <c r="H149" s="20" t="s">
        <v>21</v>
      </c>
      <c r="I149" s="53">
        <v>34650000</v>
      </c>
      <c r="J149" s="194" t="s">
        <v>483</v>
      </c>
      <c r="K149" s="53"/>
      <c r="L149" s="59">
        <f t="shared" si="8"/>
        <v>103950000</v>
      </c>
      <c r="M149" s="59">
        <f t="shared" si="9"/>
        <v>9355500</v>
      </c>
      <c r="N149" s="212">
        <f t="shared" si="10"/>
        <v>113305500</v>
      </c>
      <c r="O149" s="213"/>
      <c r="P149" s="213"/>
      <c r="Q149" s="213"/>
      <c r="R149" s="213"/>
      <c r="S149" s="213"/>
      <c r="T149" s="213"/>
      <c r="U149" s="213"/>
      <c r="V149" s="213"/>
      <c r="W149" s="213"/>
      <c r="X149" s="214"/>
      <c r="Y149" s="14"/>
    </row>
    <row r="150" spans="2:25" ht="55.5" hidden="1" customHeight="1">
      <c r="B150" s="192">
        <v>1304</v>
      </c>
      <c r="C150" s="196" t="s">
        <v>296</v>
      </c>
      <c r="D150" s="24" t="s">
        <v>236</v>
      </c>
      <c r="E150" s="19">
        <v>10</v>
      </c>
      <c r="F150" s="22">
        <f>VLOOKUP(C150,PI.57321!B:D,3,0)</f>
        <v>10</v>
      </c>
      <c r="G150" s="17" t="s">
        <v>19</v>
      </c>
      <c r="H150" s="20" t="s">
        <v>20</v>
      </c>
      <c r="I150" s="53">
        <v>11550000</v>
      </c>
      <c r="J150" s="194" t="s">
        <v>484</v>
      </c>
      <c r="K150" s="53"/>
      <c r="L150" s="59">
        <f t="shared" si="8"/>
        <v>115500000</v>
      </c>
      <c r="M150" s="59">
        <f t="shared" si="9"/>
        <v>10395000</v>
      </c>
      <c r="N150" s="212">
        <f t="shared" si="10"/>
        <v>125895000</v>
      </c>
      <c r="O150" s="213"/>
      <c r="P150" s="213"/>
      <c r="Q150" s="213"/>
      <c r="R150" s="213"/>
      <c r="S150" s="213"/>
      <c r="T150" s="213"/>
      <c r="U150" s="213"/>
      <c r="V150" s="213"/>
      <c r="W150" s="213"/>
      <c r="X150" s="214"/>
      <c r="Y150" s="14"/>
    </row>
    <row r="151" spans="2:25" ht="57" hidden="1" customHeight="1">
      <c r="B151" s="192">
        <v>1310</v>
      </c>
      <c r="C151" s="196" t="s">
        <v>297</v>
      </c>
      <c r="D151" s="24" t="s">
        <v>269</v>
      </c>
      <c r="E151" s="19">
        <v>8</v>
      </c>
      <c r="F151" s="22">
        <f>VLOOKUP(C151,PI.57321!B:D,3,0)</f>
        <v>8</v>
      </c>
      <c r="G151" s="17" t="s">
        <v>19</v>
      </c>
      <c r="H151" s="20" t="s">
        <v>20</v>
      </c>
      <c r="I151" s="53">
        <v>13650000</v>
      </c>
      <c r="J151" s="194" t="s">
        <v>485</v>
      </c>
      <c r="K151" s="53"/>
      <c r="L151" s="59">
        <f t="shared" si="8"/>
        <v>109200000</v>
      </c>
      <c r="M151" s="59">
        <f t="shared" si="9"/>
        <v>9828000</v>
      </c>
      <c r="N151" s="212">
        <f t="shared" si="10"/>
        <v>119028000</v>
      </c>
      <c r="O151" s="213"/>
      <c r="P151" s="213"/>
      <c r="Q151" s="213"/>
      <c r="R151" s="213"/>
      <c r="S151" s="213"/>
      <c r="T151" s="213"/>
      <c r="U151" s="213"/>
      <c r="V151" s="213"/>
      <c r="W151" s="213"/>
      <c r="X151" s="214"/>
      <c r="Y151" s="14"/>
    </row>
    <row r="152" spans="2:25" ht="54.75" hidden="1" customHeight="1">
      <c r="B152" s="192">
        <v>1311</v>
      </c>
      <c r="C152" s="196" t="s">
        <v>298</v>
      </c>
      <c r="D152" s="24" t="s">
        <v>269</v>
      </c>
      <c r="E152" s="19">
        <v>5</v>
      </c>
      <c r="F152" s="22">
        <f>VLOOKUP(C152,PI.57321!B:D,3,0)</f>
        <v>5</v>
      </c>
      <c r="G152" s="17" t="s">
        <v>23</v>
      </c>
      <c r="H152" s="20" t="s">
        <v>19</v>
      </c>
      <c r="I152" s="53">
        <v>21000000</v>
      </c>
      <c r="J152" s="194" t="s">
        <v>486</v>
      </c>
      <c r="K152" s="53"/>
      <c r="L152" s="59">
        <f t="shared" si="8"/>
        <v>105000000</v>
      </c>
      <c r="M152" s="59">
        <f t="shared" si="9"/>
        <v>9450000</v>
      </c>
      <c r="N152" s="212">
        <f t="shared" si="10"/>
        <v>114450000</v>
      </c>
      <c r="O152" s="213"/>
      <c r="P152" s="213"/>
      <c r="Q152" s="213"/>
      <c r="R152" s="213"/>
      <c r="S152" s="213"/>
      <c r="T152" s="213"/>
      <c r="U152" s="213"/>
      <c r="V152" s="213"/>
      <c r="W152" s="213"/>
      <c r="X152" s="214"/>
      <c r="Y152" s="14"/>
    </row>
    <row r="153" spans="2:25" ht="51.75" hidden="1" customHeight="1">
      <c r="B153" s="192">
        <v>1315</v>
      </c>
      <c r="C153" s="196" t="s">
        <v>299</v>
      </c>
      <c r="D153" s="24" t="s">
        <v>73</v>
      </c>
      <c r="E153" s="19">
        <v>9</v>
      </c>
      <c r="F153" s="22">
        <f>VLOOKUP(C153,PI.57321!B:D,3,0)</f>
        <v>9</v>
      </c>
      <c r="G153" s="17" t="s">
        <v>15</v>
      </c>
      <c r="H153" s="20" t="s">
        <v>21</v>
      </c>
      <c r="I153" s="53">
        <v>5250000</v>
      </c>
      <c r="J153" s="194" t="s">
        <v>487</v>
      </c>
      <c r="K153" s="53"/>
      <c r="L153" s="59">
        <f t="shared" si="8"/>
        <v>47250000</v>
      </c>
      <c r="M153" s="59">
        <f t="shared" si="9"/>
        <v>4252500</v>
      </c>
      <c r="N153" s="212">
        <f t="shared" si="10"/>
        <v>51502500</v>
      </c>
      <c r="O153" s="213"/>
      <c r="P153" s="213"/>
      <c r="Q153" s="213"/>
      <c r="R153" s="213"/>
      <c r="S153" s="213"/>
      <c r="T153" s="213"/>
      <c r="U153" s="213"/>
      <c r="V153" s="213"/>
      <c r="W153" s="213"/>
      <c r="X153" s="214"/>
      <c r="Y153" s="14"/>
    </row>
    <row r="154" spans="2:25" ht="57.75" hidden="1" customHeight="1">
      <c r="B154" s="192">
        <v>1319</v>
      </c>
      <c r="C154" s="196" t="s">
        <v>300</v>
      </c>
      <c r="D154" s="24" t="s">
        <v>301</v>
      </c>
      <c r="E154" s="19">
        <v>1</v>
      </c>
      <c r="F154" s="22">
        <f>VLOOKUP(C154,PI.57321!B:D,3,0)</f>
        <v>1</v>
      </c>
      <c r="G154" s="17" t="s">
        <v>302</v>
      </c>
      <c r="H154" s="20" t="s">
        <v>15</v>
      </c>
      <c r="I154" s="53">
        <v>97650000</v>
      </c>
      <c r="J154" s="194" t="s">
        <v>488</v>
      </c>
      <c r="K154" s="53"/>
      <c r="L154" s="59">
        <f t="shared" si="8"/>
        <v>97650000</v>
      </c>
      <c r="M154" s="59">
        <f t="shared" si="9"/>
        <v>8788500</v>
      </c>
      <c r="N154" s="212">
        <f t="shared" si="10"/>
        <v>106438500</v>
      </c>
      <c r="O154" s="213"/>
      <c r="P154" s="213"/>
      <c r="Q154" s="213"/>
      <c r="R154" s="213"/>
      <c r="S154" s="213"/>
      <c r="T154" s="213"/>
      <c r="U154" s="213"/>
      <c r="V154" s="213"/>
      <c r="W154" s="213"/>
      <c r="X154" s="214"/>
      <c r="Y154" s="14"/>
    </row>
    <row r="155" spans="2:25" ht="55.5" hidden="1" customHeight="1">
      <c r="B155" s="192">
        <v>1321</v>
      </c>
      <c r="C155" s="196" t="s">
        <v>303</v>
      </c>
      <c r="D155" s="24" t="s">
        <v>78</v>
      </c>
      <c r="E155" s="19">
        <v>14</v>
      </c>
      <c r="F155" s="22">
        <f>VLOOKUP(C155,PI.57321!B:D,3,0)</f>
        <v>14</v>
      </c>
      <c r="G155" s="17" t="s">
        <v>21</v>
      </c>
      <c r="H155" s="20" t="s">
        <v>26</v>
      </c>
      <c r="I155" s="53">
        <v>2100000</v>
      </c>
      <c r="J155" s="194" t="s">
        <v>489</v>
      </c>
      <c r="K155" s="53"/>
      <c r="L155" s="59">
        <f t="shared" si="8"/>
        <v>29400000</v>
      </c>
      <c r="M155" s="59">
        <f t="shared" si="9"/>
        <v>2646000</v>
      </c>
      <c r="N155" s="212">
        <f t="shared" si="10"/>
        <v>32046000</v>
      </c>
      <c r="O155" s="213"/>
      <c r="P155" s="213"/>
      <c r="Q155" s="213"/>
      <c r="R155" s="213"/>
      <c r="S155" s="213"/>
      <c r="T155" s="213"/>
      <c r="U155" s="213"/>
      <c r="V155" s="213"/>
      <c r="W155" s="213"/>
      <c r="X155" s="214"/>
      <c r="Y155" s="14"/>
    </row>
    <row r="156" spans="2:25" ht="55.5" hidden="1" customHeight="1">
      <c r="B156" s="198">
        <v>1323</v>
      </c>
      <c r="C156" s="199" t="s">
        <v>304</v>
      </c>
      <c r="D156" s="24" t="s">
        <v>78</v>
      </c>
      <c r="E156" s="200">
        <v>16</v>
      </c>
      <c r="F156" s="22">
        <f>VLOOKUP(C156,PI.57321!B:D,3,0)</f>
        <v>16</v>
      </c>
      <c r="G156" s="201" t="s">
        <v>19</v>
      </c>
      <c r="H156" s="202" t="s">
        <v>26</v>
      </c>
      <c r="I156" s="203">
        <v>2100000</v>
      </c>
      <c r="J156" s="204" t="s">
        <v>490</v>
      </c>
      <c r="K156" s="203"/>
      <c r="L156" s="205">
        <f t="shared" si="8"/>
        <v>33600000</v>
      </c>
      <c r="M156" s="205">
        <f t="shared" si="9"/>
        <v>3024000</v>
      </c>
      <c r="N156" s="215">
        <f t="shared" si="10"/>
        <v>36624000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7"/>
      <c r="Y156" s="14"/>
    </row>
    <row r="157" spans="2:25" ht="58.5" hidden="1" customHeight="1">
      <c r="B157" s="18">
        <v>411</v>
      </c>
      <c r="C157" s="18" t="s">
        <v>309</v>
      </c>
      <c r="D157" s="15" t="s">
        <v>310</v>
      </c>
      <c r="E157" s="19">
        <v>1</v>
      </c>
      <c r="F157" s="22" t="e">
        <f>VLOOKUP(C157,PI.57321!B:D,3,0)</f>
        <v>#N/A</v>
      </c>
      <c r="G157" s="17" t="s">
        <v>22</v>
      </c>
      <c r="H157" s="20"/>
      <c r="I157" s="53">
        <v>7200000000</v>
      </c>
      <c r="J157" s="194" t="s">
        <v>445</v>
      </c>
      <c r="K157" s="53"/>
      <c r="L157" s="53">
        <f t="shared" si="8"/>
        <v>7200000000</v>
      </c>
      <c r="M157" s="53">
        <f t="shared" si="9"/>
        <v>648000000</v>
      </c>
      <c r="N157" s="218">
        <f t="shared" si="10"/>
        <v>7848000000</v>
      </c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14"/>
    </row>
    <row r="158" spans="2:25" s="26" customFormat="1" ht="38.25" hidden="1" customHeight="1" thickBot="1">
      <c r="B158" s="219" t="s">
        <v>29</v>
      </c>
      <c r="C158" s="220"/>
      <c r="D158" s="221" t="s">
        <v>491</v>
      </c>
      <c r="E158" s="222"/>
      <c r="F158" s="222"/>
      <c r="G158" s="222"/>
      <c r="H158" s="222"/>
      <c r="I158" s="223"/>
      <c r="J158" s="206"/>
      <c r="K158" s="206"/>
      <c r="L158" s="207">
        <f>SUM(L6:L157)</f>
        <v>20401820000</v>
      </c>
      <c r="M158" s="208">
        <f>SUM(M6:M157)</f>
        <v>1836163800</v>
      </c>
      <c r="N158" s="209">
        <v>0</v>
      </c>
      <c r="O158" s="210">
        <v>0</v>
      </c>
      <c r="P158" s="210">
        <v>8</v>
      </c>
      <c r="Q158" s="210">
        <v>3</v>
      </c>
      <c r="R158" s="210">
        <v>8</v>
      </c>
      <c r="S158" s="210">
        <v>9</v>
      </c>
      <c r="T158" s="210">
        <v>7</v>
      </c>
      <c r="U158" s="210">
        <v>3</v>
      </c>
      <c r="V158" s="210">
        <v>2</v>
      </c>
      <c r="W158" s="210">
        <v>2</v>
      </c>
      <c r="X158" s="211">
        <v>2</v>
      </c>
      <c r="Y158" s="25">
        <f>SUM(N6:X157)</f>
        <v>22237983800</v>
      </c>
    </row>
    <row r="159" spans="2:25" s="26" customFormat="1" ht="59.25" customHeight="1">
      <c r="B159" s="27"/>
      <c r="C159" s="28"/>
      <c r="D159" s="29"/>
      <c r="E159" s="29"/>
      <c r="F159" s="29"/>
      <c r="G159" s="29"/>
      <c r="H159" s="29"/>
      <c r="I159" s="29"/>
      <c r="J159" s="29"/>
      <c r="K159" s="29"/>
      <c r="L159" s="29"/>
      <c r="M159" s="30"/>
      <c r="N159" s="29"/>
      <c r="O159" s="29"/>
      <c r="P159" s="29"/>
      <c r="Q159" s="31"/>
      <c r="R159" s="31"/>
      <c r="S159" s="31"/>
      <c r="T159" s="31"/>
      <c r="U159" s="31"/>
      <c r="V159" s="31"/>
      <c r="W159" s="31"/>
      <c r="X159" s="32"/>
      <c r="Y159" s="33"/>
    </row>
    <row r="160" spans="2:25" s="26" customFormat="1" ht="59.25" customHeight="1">
      <c r="C160" s="34"/>
      <c r="D160"/>
      <c r="M160" s="35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Y160" s="33"/>
    </row>
    <row r="161" spans="3:25" s="26" customFormat="1" ht="59.25" customHeight="1">
      <c r="C161" s="34"/>
      <c r="D161"/>
      <c r="M161" s="35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Y161" s="33"/>
    </row>
    <row r="162" spans="3:25" s="26" customFormat="1" ht="59.25" customHeight="1">
      <c r="C162" s="34"/>
      <c r="D162"/>
      <c r="M162" s="35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Y162" s="33"/>
    </row>
    <row r="163" spans="3:25" s="26" customFormat="1" ht="59.25" customHeight="1">
      <c r="C163" s="34"/>
      <c r="D163"/>
      <c r="M163" s="35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Y163" s="33"/>
    </row>
    <row r="164" spans="3:25" s="26" customFormat="1" ht="59.25" customHeight="1">
      <c r="C164" s="34"/>
      <c r="D164"/>
      <c r="M164" s="35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Y164" s="33"/>
    </row>
    <row r="165" spans="3:25" s="26" customFormat="1" ht="59.25" customHeight="1">
      <c r="C165" s="34"/>
      <c r="D165"/>
      <c r="M165" s="35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Y165" s="33"/>
    </row>
    <row r="166" spans="3:25" s="26" customFormat="1" ht="59.25" customHeight="1">
      <c r="C166" s="34"/>
      <c r="D166"/>
      <c r="M166" s="35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Y166" s="33"/>
    </row>
    <row r="167" spans="3:25" s="26" customFormat="1" ht="59.25" customHeight="1">
      <c r="C167" s="34"/>
      <c r="D167"/>
      <c r="M167" s="35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Y167" s="33"/>
    </row>
    <row r="168" spans="3:25" s="26" customFormat="1" ht="59.25" customHeight="1">
      <c r="C168" s="34"/>
      <c r="D168"/>
      <c r="M168" s="35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Y168" s="33"/>
    </row>
    <row r="169" spans="3:25" s="26" customFormat="1" ht="59.25" customHeight="1">
      <c r="C169" s="34"/>
      <c r="D169"/>
      <c r="M169" s="35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Y169" s="33"/>
    </row>
    <row r="170" spans="3:25" s="26" customFormat="1" ht="59.25" customHeight="1">
      <c r="C170" s="34"/>
      <c r="D170"/>
      <c r="M170" s="35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Y170" s="33"/>
    </row>
    <row r="171" spans="3:25" s="26" customFormat="1" ht="59.25" customHeight="1">
      <c r="C171" s="34"/>
      <c r="D171"/>
      <c r="M171" s="35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Y171" s="33"/>
    </row>
    <row r="172" spans="3:25" s="26" customFormat="1" ht="59.25" customHeight="1">
      <c r="C172" s="34"/>
      <c r="D172"/>
      <c r="M172" s="35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Y172" s="33"/>
    </row>
    <row r="173" spans="3:25" s="26" customFormat="1" ht="59.25" customHeight="1">
      <c r="C173" s="34"/>
      <c r="D173"/>
      <c r="M173" s="35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Y173" s="33"/>
    </row>
    <row r="174" spans="3:25" s="26" customFormat="1" ht="59.25" customHeight="1">
      <c r="C174" s="34"/>
      <c r="D174"/>
      <c r="M174" s="35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Y174" s="33"/>
    </row>
    <row r="175" spans="3:25" s="26" customFormat="1" ht="59.25" customHeight="1">
      <c r="C175" s="34"/>
      <c r="D175"/>
      <c r="M175" s="35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Y175" s="33"/>
    </row>
    <row r="176" spans="3:25" s="26" customFormat="1" ht="59.25" customHeight="1">
      <c r="C176" s="34"/>
      <c r="D176"/>
      <c r="M176" s="35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Y176" s="33"/>
    </row>
    <row r="177" spans="3:25" s="26" customFormat="1" ht="59.25" customHeight="1">
      <c r="C177" s="34"/>
      <c r="D177"/>
      <c r="M177" s="35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Y177" s="33"/>
    </row>
    <row r="178" spans="3:25" s="26" customFormat="1" ht="59.25" customHeight="1">
      <c r="C178" s="34"/>
      <c r="D178"/>
      <c r="M178" s="35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Y178" s="33"/>
    </row>
    <row r="179" spans="3:25" s="26" customFormat="1" ht="59.25" customHeight="1">
      <c r="C179" s="34"/>
      <c r="D179"/>
      <c r="M179" s="35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Y179" s="33"/>
    </row>
    <row r="180" spans="3:25" s="26" customFormat="1" ht="59.25" customHeight="1">
      <c r="C180" s="34"/>
      <c r="D180"/>
      <c r="M180" s="35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Y180" s="33"/>
    </row>
    <row r="181" spans="3:25" s="26" customFormat="1" ht="59.25" customHeight="1">
      <c r="C181" s="34"/>
      <c r="D181"/>
      <c r="M181" s="35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Y181" s="33"/>
    </row>
    <row r="182" spans="3:25" s="26" customFormat="1" ht="59.25" customHeight="1">
      <c r="C182" s="34"/>
      <c r="D182"/>
      <c r="M182" s="35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Y182" s="33"/>
    </row>
    <row r="183" spans="3:25" s="26" customFormat="1" ht="59.25" customHeight="1">
      <c r="C183" s="34"/>
      <c r="D183"/>
      <c r="M183" s="35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Y183" s="33"/>
    </row>
    <row r="184" spans="3:25" s="26" customFormat="1" ht="59.25" customHeight="1">
      <c r="C184" s="34"/>
      <c r="D184"/>
      <c r="M184" s="35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Y184" s="33"/>
    </row>
    <row r="185" spans="3:25" s="26" customFormat="1" ht="59.25" customHeight="1">
      <c r="C185" s="34"/>
      <c r="D185"/>
      <c r="M185" s="35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Y185" s="33"/>
    </row>
    <row r="186" spans="3:25" s="26" customFormat="1" ht="59.25" customHeight="1">
      <c r="C186" s="34"/>
      <c r="D186"/>
      <c r="M186" s="35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Y186" s="33"/>
    </row>
    <row r="187" spans="3:25" s="26" customFormat="1" ht="59.25" customHeight="1">
      <c r="C187" s="34"/>
      <c r="D187"/>
      <c r="M187" s="35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Y187" s="33"/>
    </row>
    <row r="188" spans="3:25" s="26" customFormat="1" ht="59.25" customHeight="1">
      <c r="C188" s="34"/>
      <c r="D188"/>
      <c r="M188" s="35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Y188" s="33"/>
    </row>
    <row r="189" spans="3:25" s="26" customFormat="1" ht="59.25" customHeight="1">
      <c r="C189" s="34"/>
      <c r="D189"/>
      <c r="M189" s="35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Y189" s="33"/>
    </row>
    <row r="190" spans="3:25" s="26" customFormat="1" ht="59.25" customHeight="1">
      <c r="C190" s="34"/>
      <c r="D190"/>
      <c r="M190" s="35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Y190" s="33"/>
    </row>
    <row r="191" spans="3:25" s="26" customFormat="1" ht="59.25" customHeight="1">
      <c r="C191" s="34"/>
      <c r="D191"/>
      <c r="M191" s="35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Y191" s="33"/>
    </row>
    <row r="192" spans="3:25" s="26" customFormat="1" ht="59.25" customHeight="1">
      <c r="C192" s="34"/>
      <c r="D192"/>
      <c r="M192" s="35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Y192" s="33"/>
    </row>
    <row r="193" spans="3:25" s="26" customFormat="1" ht="59.25" customHeight="1">
      <c r="C193" s="34"/>
      <c r="D193"/>
      <c r="M193" s="35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Y193" s="33"/>
    </row>
    <row r="194" spans="3:25" s="26" customFormat="1" ht="59.25" customHeight="1">
      <c r="C194" s="34"/>
      <c r="D194"/>
      <c r="M194" s="35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Y194" s="33"/>
    </row>
    <row r="195" spans="3:25" s="26" customFormat="1" ht="59.25" customHeight="1">
      <c r="C195" s="34"/>
      <c r="D195"/>
      <c r="M195" s="35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Y195" s="33"/>
    </row>
    <row r="196" spans="3:25" s="26" customFormat="1" ht="59.25" customHeight="1">
      <c r="C196" s="34"/>
      <c r="D196"/>
      <c r="M196" s="35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Y196" s="33"/>
    </row>
    <row r="197" spans="3:25" s="26" customFormat="1" ht="59.25" customHeight="1">
      <c r="C197" s="34"/>
      <c r="D197"/>
      <c r="M197" s="35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Y197" s="33"/>
    </row>
    <row r="198" spans="3:25" s="26" customFormat="1" ht="59.25" customHeight="1">
      <c r="C198" s="34"/>
      <c r="D198"/>
      <c r="M198" s="35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Y198" s="33"/>
    </row>
    <row r="199" spans="3:25" s="26" customFormat="1" ht="59.25" customHeight="1">
      <c r="C199" s="34"/>
      <c r="D199"/>
      <c r="M199" s="35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Y199" s="33"/>
    </row>
    <row r="200" spans="3:25" s="26" customFormat="1" ht="59.25" customHeight="1">
      <c r="C200" s="34"/>
      <c r="D200"/>
      <c r="M200" s="35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Y200" s="33"/>
    </row>
    <row r="201" spans="3:25" s="26" customFormat="1" ht="59.25" customHeight="1">
      <c r="C201" s="34"/>
      <c r="D201"/>
      <c r="M201" s="35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Y201" s="33"/>
    </row>
    <row r="202" spans="3:25" s="26" customFormat="1" ht="59.25" customHeight="1">
      <c r="C202" s="34"/>
      <c r="D202"/>
      <c r="M202" s="35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Y202" s="33"/>
    </row>
    <row r="203" spans="3:25" s="26" customFormat="1" ht="59.25" customHeight="1">
      <c r="C203" s="34"/>
      <c r="D203"/>
      <c r="M203" s="35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Y203" s="33"/>
    </row>
    <row r="204" spans="3:25" s="26" customFormat="1" ht="59.25" customHeight="1">
      <c r="C204" s="34"/>
      <c r="D204"/>
      <c r="M204" s="35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Y204" s="33"/>
    </row>
    <row r="205" spans="3:25" s="26" customFormat="1" ht="59.25" customHeight="1">
      <c r="C205" s="34"/>
      <c r="D205"/>
      <c r="M205" s="35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Y205" s="33"/>
    </row>
    <row r="206" spans="3:25" s="26" customFormat="1" ht="59.25" customHeight="1">
      <c r="C206" s="34"/>
      <c r="D206"/>
      <c r="M206" s="35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Y206" s="33"/>
    </row>
    <row r="207" spans="3:25" s="26" customFormat="1" ht="59.25" customHeight="1">
      <c r="C207" s="34"/>
      <c r="D207"/>
      <c r="M207" s="35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Y207" s="33"/>
    </row>
    <row r="208" spans="3:25" s="26" customFormat="1" ht="59.25" customHeight="1">
      <c r="C208" s="34"/>
      <c r="D208"/>
      <c r="M208" s="35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Y208" s="33"/>
    </row>
    <row r="209" spans="3:25" s="26" customFormat="1" ht="59.25" customHeight="1">
      <c r="C209" s="34"/>
      <c r="D209"/>
      <c r="M209" s="35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Y209" s="33"/>
    </row>
    <row r="210" spans="3:25" s="26" customFormat="1" ht="59.25" customHeight="1">
      <c r="C210" s="34"/>
      <c r="D210"/>
      <c r="M210" s="35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Y210" s="33"/>
    </row>
    <row r="211" spans="3:25" s="26" customFormat="1" ht="59.25" customHeight="1">
      <c r="C211" s="34"/>
      <c r="D211"/>
      <c r="M211" s="35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Y211" s="33"/>
    </row>
    <row r="212" spans="3:25" s="26" customFormat="1" ht="59.25" customHeight="1">
      <c r="C212" s="34"/>
      <c r="D212"/>
      <c r="M212" s="35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Y212" s="33"/>
    </row>
    <row r="213" spans="3:25" s="26" customFormat="1" ht="59.25" customHeight="1">
      <c r="C213" s="34"/>
      <c r="D213"/>
      <c r="M213" s="35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Y213" s="33"/>
    </row>
    <row r="214" spans="3:25" s="26" customFormat="1" ht="59.25" customHeight="1">
      <c r="C214" s="34"/>
      <c r="D214"/>
      <c r="M214" s="35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Y214" s="33"/>
    </row>
    <row r="215" spans="3:25" s="26" customFormat="1" ht="59.25" customHeight="1">
      <c r="C215" s="34"/>
      <c r="D215"/>
      <c r="M215" s="35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Y215" s="33"/>
    </row>
    <row r="216" spans="3:25" s="26" customFormat="1" ht="59.25" customHeight="1">
      <c r="C216" s="34"/>
      <c r="D216"/>
      <c r="M216" s="35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Y216" s="33"/>
    </row>
    <row r="217" spans="3:25" s="26" customFormat="1" ht="89.25" customHeight="1">
      <c r="C217" s="34"/>
      <c r="D217"/>
      <c r="M217" s="35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Y217" s="33"/>
    </row>
    <row r="218" spans="3:25" s="26" customFormat="1" ht="89.25" customHeight="1">
      <c r="C218" s="34"/>
      <c r="D218"/>
      <c r="M218" s="35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Y218" s="33"/>
    </row>
    <row r="219" spans="3:25" s="26" customFormat="1" ht="89.25" customHeight="1">
      <c r="C219" s="34"/>
      <c r="D219"/>
      <c r="M219" s="35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Y219" s="33"/>
    </row>
    <row r="220" spans="3:25" s="26" customFormat="1" ht="89.25" customHeight="1">
      <c r="C220" s="34"/>
      <c r="D220"/>
      <c r="M220" s="35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Y220" s="33"/>
    </row>
    <row r="221" spans="3:25" s="26" customFormat="1" ht="89.25" customHeight="1">
      <c r="C221" s="34"/>
      <c r="D221"/>
      <c r="M221" s="35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Y221" s="33"/>
    </row>
    <row r="222" spans="3:25" s="26" customFormat="1" ht="89.25" customHeight="1">
      <c r="C222" s="34"/>
      <c r="D222"/>
      <c r="M222" s="35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Y222" s="33"/>
    </row>
    <row r="223" spans="3:25" s="26" customFormat="1" ht="89.25" customHeight="1">
      <c r="C223" s="34"/>
      <c r="D223"/>
      <c r="M223" s="35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Y223" s="33"/>
    </row>
    <row r="224" spans="3:25" s="26" customFormat="1" ht="89.25" customHeight="1">
      <c r="C224" s="34"/>
      <c r="D224"/>
      <c r="M224" s="35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Y224" s="33"/>
    </row>
    <row r="225" spans="3:25" s="26" customFormat="1" ht="89.25" customHeight="1">
      <c r="C225" s="34"/>
      <c r="D225"/>
      <c r="M225" s="35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Y225" s="33"/>
    </row>
    <row r="226" spans="3:25" s="26" customFormat="1" ht="89.25" customHeight="1">
      <c r="C226" s="34"/>
      <c r="D226"/>
      <c r="M226" s="35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Y226" s="33"/>
    </row>
    <row r="227" spans="3:25" s="26" customFormat="1" ht="89.25" customHeight="1">
      <c r="C227" s="34"/>
      <c r="D227"/>
      <c r="M227" s="35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Y227" s="33"/>
    </row>
    <row r="228" spans="3:25" s="26" customFormat="1" ht="89.25" customHeight="1">
      <c r="C228" s="34"/>
      <c r="D228"/>
      <c r="M228" s="35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Y228" s="33"/>
    </row>
    <row r="229" spans="3:25" s="26" customFormat="1" ht="89.25" customHeight="1">
      <c r="C229" s="34"/>
      <c r="D229"/>
      <c r="M229" s="35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Y229" s="33"/>
    </row>
    <row r="230" spans="3:25" s="26" customFormat="1" ht="89.25" customHeight="1">
      <c r="C230" s="34"/>
      <c r="D230"/>
      <c r="M230" s="35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Y230" s="33"/>
    </row>
    <row r="231" spans="3:25" s="26" customFormat="1" ht="89.25" customHeight="1">
      <c r="C231" s="34"/>
      <c r="D231"/>
      <c r="M231" s="35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Y231" s="33"/>
    </row>
    <row r="232" spans="3:25" s="26" customFormat="1" ht="89.25" customHeight="1">
      <c r="C232" s="34"/>
      <c r="D232"/>
      <c r="M232" s="35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Y232" s="33"/>
    </row>
    <row r="233" spans="3:25" s="26" customFormat="1" ht="89.25" customHeight="1">
      <c r="C233" s="34"/>
      <c r="D233"/>
      <c r="M233" s="35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Y233" s="33"/>
    </row>
    <row r="234" spans="3:25" s="26" customFormat="1" ht="59.25" customHeight="1">
      <c r="C234" s="34"/>
      <c r="D234"/>
      <c r="M234" s="35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Y234" s="33"/>
    </row>
    <row r="235" spans="3:25" s="26" customFormat="1" ht="59.25" customHeight="1">
      <c r="C235" s="34"/>
      <c r="D235"/>
      <c r="M235" s="35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Y235" s="33"/>
    </row>
    <row r="236" spans="3:25" s="26" customFormat="1" ht="59.25" customHeight="1">
      <c r="C236" s="34"/>
      <c r="D236"/>
      <c r="M236" s="35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Y236" s="33"/>
    </row>
    <row r="237" spans="3:25" s="26" customFormat="1" ht="59.25" customHeight="1">
      <c r="C237" s="34"/>
      <c r="D237"/>
      <c r="M237" s="35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Y237" s="33"/>
    </row>
    <row r="238" spans="3:25" s="26" customFormat="1" ht="59.25" customHeight="1">
      <c r="C238" s="34"/>
      <c r="D238"/>
      <c r="M238" s="35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Y238" s="33"/>
    </row>
    <row r="239" spans="3:25" s="26" customFormat="1" ht="48" customHeight="1">
      <c r="C239" s="34"/>
      <c r="D239"/>
      <c r="M239" s="35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Y239" s="33"/>
    </row>
    <row r="240" spans="3:25" s="26" customFormat="1" ht="48" customHeight="1">
      <c r="C240" s="34"/>
      <c r="D240"/>
      <c r="M240" s="35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Y240" s="33"/>
    </row>
    <row r="241" spans="3:25" s="26" customFormat="1" ht="48" customHeight="1">
      <c r="C241" s="34"/>
      <c r="D241"/>
      <c r="M241" s="35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Y241" s="33"/>
    </row>
    <row r="242" spans="3:25" s="26" customFormat="1" ht="48" customHeight="1">
      <c r="C242" s="34"/>
      <c r="D242"/>
      <c r="M242" s="35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Y242" s="33"/>
    </row>
    <row r="243" spans="3:25" s="26" customFormat="1" ht="48" customHeight="1">
      <c r="C243" s="34"/>
      <c r="D243"/>
      <c r="M243" s="35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Y243" s="33"/>
    </row>
    <row r="244" spans="3:25" s="26" customFormat="1" ht="50.25" customHeight="1">
      <c r="C244" s="34"/>
      <c r="D244"/>
      <c r="M244" s="35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Y244" s="33"/>
    </row>
    <row r="245" spans="3:25" s="26" customFormat="1" ht="50.25" customHeight="1">
      <c r="C245" s="34"/>
      <c r="D245"/>
      <c r="M245" s="35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Y245" s="33"/>
    </row>
    <row r="246" spans="3:25" s="26" customFormat="1" ht="50.25" customHeight="1">
      <c r="C246" s="34"/>
      <c r="D246"/>
      <c r="M246" s="35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Y246" s="33"/>
    </row>
    <row r="247" spans="3:25" s="26" customFormat="1" ht="50.25" customHeight="1">
      <c r="C247" s="34"/>
      <c r="D247"/>
      <c r="M247" s="35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Y247" s="33"/>
    </row>
    <row r="248" spans="3:25" s="26" customFormat="1" ht="89.25" customHeight="1">
      <c r="C248" s="34"/>
      <c r="D248"/>
      <c r="M248" s="35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Y248" s="33"/>
    </row>
    <row r="249" spans="3:25" s="26" customFormat="1" ht="56.25" customHeight="1">
      <c r="C249" s="34"/>
      <c r="D249"/>
      <c r="M249" s="35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Y249" s="33"/>
    </row>
    <row r="250" spans="3:25" s="26" customFormat="1" ht="30" customHeight="1">
      <c r="C250" s="34"/>
      <c r="D250"/>
      <c r="M250" s="35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Y250" s="33"/>
    </row>
    <row r="251" spans="3:25" ht="15.75">
      <c r="C251" s="34"/>
    </row>
    <row r="252" spans="3:25" ht="15.75">
      <c r="C252" s="34"/>
    </row>
    <row r="253" spans="3:25" ht="15.75">
      <c r="C253" s="34"/>
    </row>
    <row r="254" spans="3:25" ht="15.75">
      <c r="C254" s="34"/>
    </row>
    <row r="255" spans="3:25" ht="15.75">
      <c r="C255" s="34"/>
    </row>
    <row r="256" spans="3:25" ht="15.75">
      <c r="C256" s="34"/>
    </row>
    <row r="257" spans="3:3" ht="15.75">
      <c r="C257" s="34"/>
    </row>
    <row r="258" spans="3:3" ht="15.75">
      <c r="C258" s="34"/>
    </row>
    <row r="259" spans="3:3" ht="15.75">
      <c r="C259" s="34"/>
    </row>
    <row r="260" spans="3:3" ht="15.75">
      <c r="C260" s="34"/>
    </row>
    <row r="261" spans="3:3" ht="15.75">
      <c r="C261" s="34"/>
    </row>
    <row r="262" spans="3:3" ht="15.75">
      <c r="C262" s="34"/>
    </row>
    <row r="263" spans="3:3" ht="15.75">
      <c r="C263" s="34"/>
    </row>
    <row r="264" spans="3:3" ht="15.75">
      <c r="C264" s="34"/>
    </row>
    <row r="265" spans="3:3" ht="15.75">
      <c r="C265" s="34"/>
    </row>
    <row r="266" spans="3:3" ht="15.75">
      <c r="C266" s="34"/>
    </row>
    <row r="267" spans="3:3" ht="15.75">
      <c r="C267" s="34"/>
    </row>
  </sheetData>
  <autoFilter ref="A5:Y158" xr:uid="{282A76CB-C74F-45AE-8A2B-CCC33997BEBA}">
    <filterColumn colId="2">
      <filters>
        <filter val="4GCAT1100602"/>
      </filters>
    </filterColumn>
  </autoFilter>
  <pageMargins left="0.15748031496062992" right="0.19685039370078741" top="1.6141732283464567" bottom="0.70866141732283472" header="0" footer="0"/>
  <pageSetup paperSize="9" scale="3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پیش فاکتور 57321</vt:lpstr>
      <vt:lpstr>PI.57321</vt:lpstr>
      <vt:lpstr>MRS-1045-072</vt:lpstr>
      <vt:lpstr>MRS-1045-077</vt:lpstr>
      <vt:lpstr>Inv.57335</vt:lpstr>
      <vt:lpstr>Inv.57335!Print_Area</vt:lpstr>
      <vt:lpstr>PI.57321!Print_Area</vt:lpstr>
      <vt:lpstr>'پیش فاکتور 57321'!Print_Area</vt:lpstr>
      <vt:lpstr>Inv.57335!Print_Titles</vt:lpstr>
      <vt:lpstr>PI.57321!Print_Titles</vt:lpstr>
      <vt:lpstr>'پیش فاکتور 57321'!Print_Titles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2022-08-29T14:32:49Z</cp:lastPrinted>
  <dcterms:created xsi:type="dcterms:W3CDTF">2022-08-29T09:01:32Z</dcterms:created>
  <dcterms:modified xsi:type="dcterms:W3CDTF">2022-09-12T15:15:10Z</dcterms:modified>
</cp:coreProperties>
</file>