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\\fp\Finance\Adish Refinery\Adish Group\Keshavarz\"/>
    </mc:Choice>
  </mc:AlternateContent>
  <xr:revisionPtr revIDLastSave="0" documentId="13_ncr:1_{D8829399-0BBB-48C4-A137-5A7E3C85B52C}" xr6:coauthVersionLast="47" xr6:coauthVersionMax="47" xr10:uidLastSave="{00000000-0000-0000-0000-000000000000}"/>
  <bookViews>
    <workbookView xWindow="-120" yWindow="-120" windowWidth="29040" windowHeight="15840" tabRatio="958" activeTab="11" xr2:uid="{00000000-000D-0000-FFFF-FFFF00000000}"/>
  </bookViews>
  <sheets>
    <sheet name="اصلاحی من" sheetId="36" r:id="rId1"/>
    <sheet name="ق 001 طرح نواندیشان" sheetId="1" state="hidden" r:id="rId2"/>
    <sheet name="ق 001 مهندسین مشاور پی کاو " sheetId="6" state="hidden" r:id="rId3"/>
    <sheet name="ق 003 مهندسین مشاور پی کاو" sheetId="2" state="hidden" r:id="rId4"/>
    <sheet name="ق 004 مهندسین مشاور پی کاو " sheetId="4" state="hidden" r:id="rId5"/>
    <sheet name="ق 015 خبرگان بین المللی تهر " sheetId="25" r:id="rId6"/>
    <sheet name="ق 005 مهندسین مشاور پی کاو" sheetId="5" r:id="rId7"/>
    <sheet name="006 بهبد صنعت پارس" sheetId="7" state="hidden" r:id="rId8"/>
    <sheet name="ق 005طنین ارتباط پارمیس" sheetId="8" state="hidden" r:id="rId9"/>
    <sheet name=" سیراف بتن جنوب" sheetId="16" r:id="rId10"/>
    <sheet name="شبکه انتقال داده های رهام تک" sheetId="23" r:id="rId11"/>
    <sheet name="راهکار برتر آراد" sheetId="33" r:id="rId12"/>
    <sheet name="ق APC-C0121 راهکاربرترآراد پایا" sheetId="12" state="hidden" r:id="rId13"/>
    <sheet name="ق APC-C0122 راهکاربرترآرادپایا" sheetId="13" state="hidden" r:id="rId14"/>
    <sheet name="ق APC-C0158 راهکاربرترآرادپایا" sheetId="14" state="hidden" r:id="rId15"/>
  </sheets>
  <definedNames>
    <definedName name="_xlnm._FilterDatabase" localSheetId="5" hidden="1">'ق 015 خبرگان بین المللی تهر '!$A$14:$N$158</definedName>
    <definedName name="_xlnm.Print_Area" localSheetId="9">' سیراف بتن جنوب'!$A$1:$N$137</definedName>
    <definedName name="_xlnm.Print_Area" localSheetId="0">'اصلاحی من'!$A$1:$W$13</definedName>
    <definedName name="_xlnm.Print_Area" localSheetId="6">'ق 005 مهندسین مشاور پی کاو'!$A$1:$N$235</definedName>
    <definedName name="_xlnm.Print_Area" localSheetId="5">'ق 015 خبرگان بین المللی تهر '!$A$1:$N$287</definedName>
    <definedName name="_xlnm.Print_Titles" localSheetId="9">' سیراف بتن جنوب'!$1:$13</definedName>
    <definedName name="_xlnm.Print_Titles" localSheetId="6">'ق 005 مهندسین مشاور پی کاو'!$1:$11</definedName>
    <definedName name="_xlnm.Print_Titles" localSheetId="5">'ق 015 خبرگان بین المللی تهر '!$1:$12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35" i="5" l="1"/>
  <c r="M24" i="23"/>
  <c r="T4" i="36" l="1"/>
  <c r="J13" i="36"/>
  <c r="U13" i="36"/>
  <c r="V13" i="36"/>
  <c r="W13" i="36"/>
  <c r="I13" i="36"/>
  <c r="S7" i="36"/>
  <c r="H7" i="36"/>
  <c r="G7" i="36"/>
  <c r="H6" i="36"/>
  <c r="G6" i="36"/>
  <c r="M62" i="16"/>
  <c r="M63" i="16"/>
  <c r="N63" i="16" s="1"/>
  <c r="L63" i="16"/>
  <c r="L64" i="16"/>
  <c r="N64" i="16" s="1"/>
  <c r="L65" i="16"/>
  <c r="N65" i="16" s="1"/>
  <c r="L66" i="16"/>
  <c r="N66" i="16"/>
  <c r="L67" i="16"/>
  <c r="N67" i="16" s="1"/>
  <c r="H5" i="36"/>
  <c r="H4" i="36"/>
  <c r="M14" i="25"/>
  <c r="M15" i="25"/>
  <c r="M13" i="25"/>
  <c r="H3" i="36"/>
  <c r="G3" i="36"/>
  <c r="H225" i="25"/>
  <c r="G225" i="25"/>
  <c r="F225" i="25"/>
  <c r="F14" i="25"/>
  <c r="F224" i="25" s="1"/>
  <c r="H14" i="25"/>
  <c r="F15" i="25"/>
  <c r="H15" i="25"/>
  <c r="F16" i="25"/>
  <c r="H16" i="25"/>
  <c r="F17" i="25"/>
  <c r="H17" i="25"/>
  <c r="F18" i="25"/>
  <c r="H18" i="25"/>
  <c r="F19" i="25"/>
  <c r="H19" i="25"/>
  <c r="F20" i="25"/>
  <c r="H20" i="25"/>
  <c r="H224" i="25" s="1"/>
  <c r="F21" i="25"/>
  <c r="H21" i="25"/>
  <c r="F22" i="25"/>
  <c r="H22" i="25"/>
  <c r="F23" i="25"/>
  <c r="H23" i="25"/>
  <c r="F24" i="25"/>
  <c r="H24" i="25"/>
  <c r="F25" i="25"/>
  <c r="H25" i="25"/>
  <c r="F26" i="25"/>
  <c r="H26" i="25"/>
  <c r="F27" i="25"/>
  <c r="H27" i="25"/>
  <c r="F28" i="25"/>
  <c r="H28" i="25"/>
  <c r="F29" i="25"/>
  <c r="H29" i="25"/>
  <c r="F30" i="25"/>
  <c r="H30" i="25"/>
  <c r="F31" i="25"/>
  <c r="H31" i="25"/>
  <c r="F32" i="25"/>
  <c r="H32" i="25"/>
  <c r="F33" i="25"/>
  <c r="H33" i="25"/>
  <c r="F34" i="25"/>
  <c r="H34" i="25"/>
  <c r="F35" i="25"/>
  <c r="H35" i="25"/>
  <c r="F36" i="25"/>
  <c r="H36" i="25"/>
  <c r="F37" i="25"/>
  <c r="H37" i="25"/>
  <c r="F38" i="25"/>
  <c r="H38" i="25"/>
  <c r="F39" i="25"/>
  <c r="H39" i="25"/>
  <c r="F40" i="25"/>
  <c r="H40" i="25"/>
  <c r="F41" i="25"/>
  <c r="H41" i="25"/>
  <c r="F42" i="25"/>
  <c r="H42" i="25"/>
  <c r="F43" i="25"/>
  <c r="H43" i="25"/>
  <c r="F44" i="25"/>
  <c r="H44" i="25"/>
  <c r="F45" i="25"/>
  <c r="H45" i="25"/>
  <c r="F46" i="25"/>
  <c r="H46" i="25"/>
  <c r="F47" i="25"/>
  <c r="H47" i="25"/>
  <c r="F48" i="25"/>
  <c r="H48" i="25"/>
  <c r="F49" i="25"/>
  <c r="H49" i="25"/>
  <c r="F50" i="25"/>
  <c r="H50" i="25"/>
  <c r="F51" i="25"/>
  <c r="H51" i="25"/>
  <c r="F52" i="25"/>
  <c r="H52" i="25"/>
  <c r="F53" i="25"/>
  <c r="H53" i="25"/>
  <c r="F54" i="25"/>
  <c r="H54" i="25"/>
  <c r="F55" i="25"/>
  <c r="H55" i="25"/>
  <c r="F56" i="25"/>
  <c r="H56" i="25"/>
  <c r="F57" i="25"/>
  <c r="H57" i="25"/>
  <c r="F58" i="25"/>
  <c r="H58" i="25"/>
  <c r="F59" i="25"/>
  <c r="H59" i="25"/>
  <c r="F60" i="25"/>
  <c r="H60" i="25"/>
  <c r="F61" i="25"/>
  <c r="H61" i="25"/>
  <c r="F62" i="25"/>
  <c r="H62" i="25"/>
  <c r="F63" i="25"/>
  <c r="H63" i="25"/>
  <c r="F64" i="25"/>
  <c r="H64" i="25"/>
  <c r="F65" i="25"/>
  <c r="H65" i="25"/>
  <c r="F66" i="25"/>
  <c r="H66" i="25"/>
  <c r="F67" i="25"/>
  <c r="H67" i="25"/>
  <c r="F68" i="25"/>
  <c r="H68" i="25"/>
  <c r="F69" i="25"/>
  <c r="H69" i="25"/>
  <c r="F70" i="25"/>
  <c r="H70" i="25"/>
  <c r="F71" i="25"/>
  <c r="H71" i="25"/>
  <c r="F72" i="25"/>
  <c r="H72" i="25"/>
  <c r="F73" i="25"/>
  <c r="H73" i="25"/>
  <c r="F74" i="25"/>
  <c r="H74" i="25"/>
  <c r="F75" i="25"/>
  <c r="H75" i="25"/>
  <c r="F76" i="25"/>
  <c r="H76" i="25"/>
  <c r="F77" i="25"/>
  <c r="H77" i="25"/>
  <c r="F78" i="25"/>
  <c r="H78" i="25"/>
  <c r="F79" i="25"/>
  <c r="H79" i="25"/>
  <c r="F80" i="25"/>
  <c r="H80" i="25"/>
  <c r="F81" i="25"/>
  <c r="H81" i="25"/>
  <c r="F82" i="25"/>
  <c r="H82" i="25"/>
  <c r="F83" i="25"/>
  <c r="H83" i="25"/>
  <c r="F84" i="25"/>
  <c r="H84" i="25"/>
  <c r="F85" i="25"/>
  <c r="H85" i="25"/>
  <c r="F86" i="25"/>
  <c r="H86" i="25"/>
  <c r="F87" i="25"/>
  <c r="H87" i="25"/>
  <c r="F88" i="25"/>
  <c r="H88" i="25"/>
  <c r="F89" i="25"/>
  <c r="H89" i="25"/>
  <c r="F90" i="25"/>
  <c r="H90" i="25"/>
  <c r="F91" i="25"/>
  <c r="H91" i="25"/>
  <c r="F92" i="25"/>
  <c r="H92" i="25"/>
  <c r="F93" i="25"/>
  <c r="H93" i="25"/>
  <c r="F94" i="25"/>
  <c r="H94" i="25"/>
  <c r="F95" i="25"/>
  <c r="H95" i="25"/>
  <c r="F96" i="25"/>
  <c r="H96" i="25"/>
  <c r="F97" i="25"/>
  <c r="H97" i="25"/>
  <c r="F98" i="25"/>
  <c r="H98" i="25"/>
  <c r="F99" i="25"/>
  <c r="H99" i="25"/>
  <c r="F100" i="25"/>
  <c r="H100" i="25"/>
  <c r="F101" i="25"/>
  <c r="H101" i="25"/>
  <c r="F102" i="25"/>
  <c r="H102" i="25"/>
  <c r="F103" i="25"/>
  <c r="H103" i="25"/>
  <c r="F104" i="25"/>
  <c r="H104" i="25"/>
  <c r="F105" i="25"/>
  <c r="H105" i="25"/>
  <c r="F106" i="25"/>
  <c r="H106" i="25"/>
  <c r="F107" i="25"/>
  <c r="H107" i="25"/>
  <c r="F108" i="25"/>
  <c r="H108" i="25"/>
  <c r="F109" i="25"/>
  <c r="H109" i="25"/>
  <c r="F110" i="25"/>
  <c r="H110" i="25"/>
  <c r="F111" i="25"/>
  <c r="H111" i="25"/>
  <c r="F112" i="25"/>
  <c r="H112" i="25"/>
  <c r="F113" i="25"/>
  <c r="H113" i="25"/>
  <c r="F114" i="25"/>
  <c r="H114" i="25"/>
  <c r="F115" i="25"/>
  <c r="H115" i="25"/>
  <c r="F116" i="25"/>
  <c r="H116" i="25"/>
  <c r="F117" i="25"/>
  <c r="H117" i="25"/>
  <c r="F118" i="25"/>
  <c r="H118" i="25"/>
  <c r="F119" i="25"/>
  <c r="H119" i="25"/>
  <c r="F120" i="25"/>
  <c r="H120" i="25"/>
  <c r="F121" i="25"/>
  <c r="H121" i="25"/>
  <c r="F122" i="25"/>
  <c r="H122" i="25"/>
  <c r="F123" i="25"/>
  <c r="H123" i="25"/>
  <c r="F124" i="25"/>
  <c r="H124" i="25"/>
  <c r="F125" i="25"/>
  <c r="H125" i="25"/>
  <c r="F126" i="25"/>
  <c r="H126" i="25"/>
  <c r="F127" i="25"/>
  <c r="H127" i="25"/>
  <c r="F128" i="25"/>
  <c r="H128" i="25"/>
  <c r="F129" i="25"/>
  <c r="H129" i="25"/>
  <c r="F130" i="25"/>
  <c r="H130" i="25"/>
  <c r="F131" i="25"/>
  <c r="H131" i="25"/>
  <c r="F132" i="25"/>
  <c r="H132" i="25"/>
  <c r="F133" i="25"/>
  <c r="H133" i="25"/>
  <c r="F134" i="25"/>
  <c r="H134" i="25"/>
  <c r="F135" i="25"/>
  <c r="H135" i="25"/>
  <c r="F136" i="25"/>
  <c r="H136" i="25"/>
  <c r="F137" i="25"/>
  <c r="H137" i="25"/>
  <c r="F138" i="25"/>
  <c r="H138" i="25"/>
  <c r="F139" i="25"/>
  <c r="H139" i="25"/>
  <c r="F140" i="25"/>
  <c r="H140" i="25"/>
  <c r="F141" i="25"/>
  <c r="H141" i="25"/>
  <c r="F142" i="25"/>
  <c r="H142" i="25"/>
  <c r="F143" i="25"/>
  <c r="H143" i="25"/>
  <c r="F13" i="36"/>
  <c r="E13" i="36"/>
  <c r="T12" i="36"/>
  <c r="T11" i="36"/>
  <c r="T10" i="36"/>
  <c r="T9" i="36"/>
  <c r="T8" i="36"/>
  <c r="G5" i="36"/>
  <c r="G4" i="36"/>
  <c r="L56" i="16"/>
  <c r="N56" i="16"/>
  <c r="L57" i="16"/>
  <c r="N57" i="16"/>
  <c r="L58" i="16"/>
  <c r="N58" i="16" s="1"/>
  <c r="L59" i="16"/>
  <c r="N59" i="16"/>
  <c r="L60" i="16"/>
  <c r="N60" i="16"/>
  <c r="L61" i="16"/>
  <c r="N61" i="16" s="1"/>
  <c r="L62" i="16"/>
  <c r="N62" i="16" s="1"/>
  <c r="F214" i="25" l="1"/>
  <c r="H214" i="25"/>
  <c r="F215" i="25"/>
  <c r="H215" i="25"/>
  <c r="N126" i="16"/>
  <c r="S5" i="36" s="1"/>
  <c r="F68" i="16"/>
  <c r="N5" i="36" s="1"/>
  <c r="G68" i="16"/>
  <c r="O5" i="36" s="1"/>
  <c r="H68" i="16"/>
  <c r="M5" i="36" s="1"/>
  <c r="I68" i="16"/>
  <c r="J68" i="16"/>
  <c r="M68" i="16"/>
  <c r="Q5" i="36" s="1"/>
  <c r="D68" i="16"/>
  <c r="K5" i="36" s="1"/>
  <c r="M32" i="33"/>
  <c r="F13" i="5"/>
  <c r="H13" i="5"/>
  <c r="F14" i="5"/>
  <c r="H14" i="5"/>
  <c r="F15" i="5"/>
  <c r="H15" i="5"/>
  <c r="F16" i="5"/>
  <c r="H16" i="5"/>
  <c r="F17" i="5"/>
  <c r="H17" i="5"/>
  <c r="F18" i="5"/>
  <c r="H18" i="5"/>
  <c r="F19" i="5"/>
  <c r="H19" i="5"/>
  <c r="F20" i="5"/>
  <c r="H20" i="5"/>
  <c r="M71" i="5"/>
  <c r="M72" i="5"/>
  <c r="M73" i="5"/>
  <c r="M74" i="5"/>
  <c r="M75" i="5"/>
  <c r="M76" i="5"/>
  <c r="M77" i="5"/>
  <c r="M78" i="5"/>
  <c r="M79" i="5"/>
  <c r="H71" i="5"/>
  <c r="H72" i="5"/>
  <c r="H73" i="5"/>
  <c r="H74" i="5"/>
  <c r="H75" i="5"/>
  <c r="H76" i="5"/>
  <c r="H77" i="5"/>
  <c r="H78" i="5"/>
  <c r="H79" i="5"/>
  <c r="F71" i="5"/>
  <c r="F72" i="5"/>
  <c r="F73" i="5"/>
  <c r="K73" i="5" s="1"/>
  <c r="L73" i="5" s="1"/>
  <c r="N73" i="5" s="1"/>
  <c r="F74" i="5"/>
  <c r="K74" i="5" s="1"/>
  <c r="L74" i="5" s="1"/>
  <c r="N74" i="5" s="1"/>
  <c r="F75" i="5"/>
  <c r="F76" i="5"/>
  <c r="F77" i="5"/>
  <c r="F78" i="5"/>
  <c r="F79" i="5"/>
  <c r="K79" i="5" s="1"/>
  <c r="L79" i="5" s="1"/>
  <c r="N79" i="5" s="1"/>
  <c r="F212" i="25"/>
  <c r="H212" i="25"/>
  <c r="M212" i="25"/>
  <c r="F213" i="25"/>
  <c r="H213" i="25"/>
  <c r="M213" i="25"/>
  <c r="M214" i="25"/>
  <c r="M215" i="25"/>
  <c r="M216" i="25"/>
  <c r="M217" i="25"/>
  <c r="M218" i="25"/>
  <c r="M219" i="25"/>
  <c r="M220" i="25"/>
  <c r="M221" i="25"/>
  <c r="M222" i="25"/>
  <c r="H216" i="25"/>
  <c r="H217" i="25"/>
  <c r="H218" i="25"/>
  <c r="H219" i="25"/>
  <c r="H220" i="25"/>
  <c r="H221" i="25"/>
  <c r="H222" i="25"/>
  <c r="F216" i="25"/>
  <c r="F217" i="25"/>
  <c r="F218" i="25"/>
  <c r="F219" i="25"/>
  <c r="F220" i="25"/>
  <c r="F221" i="25"/>
  <c r="F222" i="25"/>
  <c r="M31" i="33"/>
  <c r="M30" i="33"/>
  <c r="N65" i="33"/>
  <c r="F29" i="33"/>
  <c r="H29" i="33"/>
  <c r="M29" i="33"/>
  <c r="K78" i="5" l="1"/>
  <c r="L78" i="5" s="1"/>
  <c r="N78" i="5" s="1"/>
  <c r="K72" i="5"/>
  <c r="L72" i="5" s="1"/>
  <c r="N72" i="5" s="1"/>
  <c r="K77" i="5"/>
  <c r="L77" i="5" s="1"/>
  <c r="N77" i="5" s="1"/>
  <c r="K71" i="5"/>
  <c r="L71" i="5" s="1"/>
  <c r="N71" i="5" s="1"/>
  <c r="K76" i="5"/>
  <c r="L76" i="5" s="1"/>
  <c r="N76" i="5" s="1"/>
  <c r="K75" i="5"/>
  <c r="L75" i="5" s="1"/>
  <c r="N75" i="5" s="1"/>
  <c r="K219" i="25"/>
  <c r="L219" i="25" s="1"/>
  <c r="N219" i="25" s="1"/>
  <c r="K213" i="25"/>
  <c r="L213" i="25" s="1"/>
  <c r="N213" i="25" s="1"/>
  <c r="K212" i="25"/>
  <c r="L212" i="25" s="1"/>
  <c r="N212" i="25" s="1"/>
  <c r="K221" i="25"/>
  <c r="L221" i="25" s="1"/>
  <c r="N221" i="25" s="1"/>
  <c r="K215" i="25"/>
  <c r="L215" i="25" s="1"/>
  <c r="N215" i="25" s="1"/>
  <c r="K220" i="25"/>
  <c r="L220" i="25" s="1"/>
  <c r="N220" i="25" s="1"/>
  <c r="K214" i="25"/>
  <c r="L214" i="25" s="1"/>
  <c r="N214" i="25" s="1"/>
  <c r="K217" i="25"/>
  <c r="L217" i="25" s="1"/>
  <c r="N217" i="25" s="1"/>
  <c r="K222" i="25"/>
  <c r="L222" i="25" s="1"/>
  <c r="N222" i="25" s="1"/>
  <c r="K216" i="25"/>
  <c r="L216" i="25" s="1"/>
  <c r="N216" i="25" s="1"/>
  <c r="K218" i="25"/>
  <c r="L218" i="25" s="1"/>
  <c r="N218" i="25" s="1"/>
  <c r="K29" i="33"/>
  <c r="L29" i="33" s="1"/>
  <c r="N29" i="33" l="1"/>
  <c r="F70" i="5" l="1"/>
  <c r="H70" i="5"/>
  <c r="M70" i="5"/>
  <c r="E80" i="5"/>
  <c r="L4" i="36" s="1"/>
  <c r="L13" i="36" s="1"/>
  <c r="G80" i="5"/>
  <c r="O4" i="36" s="1"/>
  <c r="O13" i="36" s="1"/>
  <c r="I80" i="5"/>
  <c r="D80" i="5"/>
  <c r="K4" i="36" s="1"/>
  <c r="F211" i="25"/>
  <c r="H211" i="25"/>
  <c r="M211" i="25"/>
  <c r="F207" i="25"/>
  <c r="F208" i="25"/>
  <c r="F209" i="25"/>
  <c r="F210" i="25"/>
  <c r="H207" i="25"/>
  <c r="M207" i="25"/>
  <c r="H208" i="25"/>
  <c r="M208" i="25"/>
  <c r="H209" i="25"/>
  <c r="M209" i="25"/>
  <c r="H210" i="25"/>
  <c r="M210" i="25"/>
  <c r="K13" i="33"/>
  <c r="L13" i="33" s="1"/>
  <c r="M13" i="33"/>
  <c r="E34" i="33"/>
  <c r="G34" i="33"/>
  <c r="I34" i="33"/>
  <c r="J34" i="33"/>
  <c r="D34" i="33"/>
  <c r="K7" i="36" s="1"/>
  <c r="H27" i="33"/>
  <c r="M27" i="33"/>
  <c r="M28" i="33"/>
  <c r="M33" i="33"/>
  <c r="H26" i="33"/>
  <c r="H28" i="33"/>
  <c r="H30" i="33"/>
  <c r="H31" i="33"/>
  <c r="H32" i="33"/>
  <c r="H33" i="33"/>
  <c r="F28" i="33"/>
  <c r="F30" i="33"/>
  <c r="F31" i="33"/>
  <c r="F32" i="33"/>
  <c r="F33" i="33"/>
  <c r="F27" i="33"/>
  <c r="F26" i="33"/>
  <c r="F25" i="33"/>
  <c r="F24" i="33"/>
  <c r="M18" i="33"/>
  <c r="M19" i="33"/>
  <c r="H18" i="33"/>
  <c r="H19" i="33"/>
  <c r="F18" i="33"/>
  <c r="F19" i="33"/>
  <c r="K32" i="33" l="1"/>
  <c r="L32" i="33" s="1"/>
  <c r="N32" i="33" s="1"/>
  <c r="K30" i="33"/>
  <c r="L30" i="33" s="1"/>
  <c r="N30" i="33" s="1"/>
  <c r="K33" i="33"/>
  <c r="L33" i="33" s="1"/>
  <c r="N33" i="33" s="1"/>
  <c r="K28" i="33"/>
  <c r="L28" i="33" s="1"/>
  <c r="K208" i="25"/>
  <c r="L208" i="25" s="1"/>
  <c r="N208" i="25" s="1"/>
  <c r="K19" i="33"/>
  <c r="L19" i="33" s="1"/>
  <c r="K207" i="25"/>
  <c r="L207" i="25" s="1"/>
  <c r="N207" i="25" s="1"/>
  <c r="K211" i="25"/>
  <c r="L211" i="25" s="1"/>
  <c r="N211" i="25" s="1"/>
  <c r="K210" i="25"/>
  <c r="L210" i="25" s="1"/>
  <c r="N210" i="25" s="1"/>
  <c r="K70" i="5"/>
  <c r="L70" i="5" s="1"/>
  <c r="N70" i="5" s="1"/>
  <c r="K18" i="33"/>
  <c r="L18" i="33" s="1"/>
  <c r="N18" i="33" s="1"/>
  <c r="K27" i="33"/>
  <c r="L27" i="33" s="1"/>
  <c r="K209" i="25"/>
  <c r="L209" i="25" s="1"/>
  <c r="N209" i="25" s="1"/>
  <c r="K31" i="33"/>
  <c r="L31" i="33" s="1"/>
  <c r="N31" i="33" s="1"/>
  <c r="N28" i="33" l="1"/>
  <c r="N27" i="33"/>
  <c r="N19" i="33"/>
  <c r="F23" i="23"/>
  <c r="H23" i="23"/>
  <c r="M23" i="23"/>
  <c r="F205" i="25"/>
  <c r="H205" i="25"/>
  <c r="M205" i="25"/>
  <c r="F206" i="25"/>
  <c r="H206" i="25"/>
  <c r="M206" i="25"/>
  <c r="H69" i="5"/>
  <c r="F69" i="5"/>
  <c r="M68" i="5"/>
  <c r="M69" i="5"/>
  <c r="F68" i="5"/>
  <c r="H68" i="5"/>
  <c r="H198" i="25"/>
  <c r="H199" i="25"/>
  <c r="H200" i="25"/>
  <c r="H201" i="25"/>
  <c r="H202" i="25"/>
  <c r="H203" i="25"/>
  <c r="H204" i="25"/>
  <c r="F198" i="25"/>
  <c r="F199" i="25"/>
  <c r="F200" i="25"/>
  <c r="F201" i="25"/>
  <c r="F202" i="25"/>
  <c r="F203" i="25"/>
  <c r="F204" i="25"/>
  <c r="P289" i="25"/>
  <c r="M198" i="25"/>
  <c r="M66" i="5"/>
  <c r="M67" i="5"/>
  <c r="M65" i="5"/>
  <c r="H65" i="5"/>
  <c r="H66" i="5"/>
  <c r="H67" i="5"/>
  <c r="F66" i="5"/>
  <c r="F67" i="5"/>
  <c r="F65" i="5"/>
  <c r="F191" i="25"/>
  <c r="H191" i="25"/>
  <c r="M191" i="25"/>
  <c r="F192" i="25"/>
  <c r="H192" i="25"/>
  <c r="M192" i="25"/>
  <c r="F193" i="25"/>
  <c r="H193" i="25"/>
  <c r="M193" i="25"/>
  <c r="F194" i="25"/>
  <c r="H194" i="25"/>
  <c r="M194" i="25"/>
  <c r="F195" i="25"/>
  <c r="H195" i="25"/>
  <c r="M195" i="25"/>
  <c r="F196" i="25"/>
  <c r="H196" i="25"/>
  <c r="M196" i="25"/>
  <c r="F197" i="25"/>
  <c r="H197" i="25"/>
  <c r="M197" i="25"/>
  <c r="N285" i="25"/>
  <c r="S3" i="36" s="1"/>
  <c r="E223" i="25"/>
  <c r="G223" i="25"/>
  <c r="I223" i="25"/>
  <c r="J223" i="25"/>
  <c r="D223" i="25"/>
  <c r="F183" i="25"/>
  <c r="H183" i="25"/>
  <c r="M183" i="25"/>
  <c r="F184" i="25"/>
  <c r="H184" i="25"/>
  <c r="M184" i="25"/>
  <c r="F185" i="25"/>
  <c r="H185" i="25"/>
  <c r="M185" i="25"/>
  <c r="F186" i="25"/>
  <c r="H186" i="25"/>
  <c r="M186" i="25"/>
  <c r="F187" i="25"/>
  <c r="H187" i="25"/>
  <c r="M187" i="25"/>
  <c r="F188" i="25"/>
  <c r="H188" i="25"/>
  <c r="M188" i="25"/>
  <c r="F189" i="25"/>
  <c r="H189" i="25"/>
  <c r="M189" i="25"/>
  <c r="F190" i="25"/>
  <c r="H190" i="25"/>
  <c r="M190" i="25"/>
  <c r="M199" i="25"/>
  <c r="M200" i="25"/>
  <c r="M201" i="25"/>
  <c r="M202" i="25"/>
  <c r="M203" i="25"/>
  <c r="M204" i="25"/>
  <c r="K3" i="36" l="1"/>
  <c r="K206" i="25"/>
  <c r="L206" i="25" s="1"/>
  <c r="N206" i="25" s="1"/>
  <c r="K198" i="25"/>
  <c r="L198" i="25" s="1"/>
  <c r="N198" i="25" s="1"/>
  <c r="K205" i="25"/>
  <c r="L205" i="25" s="1"/>
  <c r="N205" i="25" s="1"/>
  <c r="K23" i="23"/>
  <c r="L23" i="23" s="1"/>
  <c r="N23" i="23" s="1"/>
  <c r="K68" i="5"/>
  <c r="L68" i="5" s="1"/>
  <c r="N68" i="5" s="1"/>
  <c r="K69" i="5"/>
  <c r="K65" i="5"/>
  <c r="L65" i="5" s="1"/>
  <c r="N65" i="5" s="1"/>
  <c r="K67" i="5"/>
  <c r="L67" i="5" s="1"/>
  <c r="N67" i="5" s="1"/>
  <c r="K66" i="5"/>
  <c r="L66" i="5" s="1"/>
  <c r="K203" i="25"/>
  <c r="L203" i="25" s="1"/>
  <c r="N203" i="25" s="1"/>
  <c r="K197" i="25"/>
  <c r="L197" i="25" s="1"/>
  <c r="N197" i="25" s="1"/>
  <c r="K195" i="25"/>
  <c r="L195" i="25" s="1"/>
  <c r="N195" i="25" s="1"/>
  <c r="K193" i="25"/>
  <c r="L193" i="25" s="1"/>
  <c r="N193" i="25" s="1"/>
  <c r="K191" i="25"/>
  <c r="L191" i="25" s="1"/>
  <c r="N191" i="25" s="1"/>
  <c r="K194" i="25"/>
  <c r="L194" i="25" s="1"/>
  <c r="N194" i="25" s="1"/>
  <c r="K187" i="25"/>
  <c r="L187" i="25" s="1"/>
  <c r="N187" i="25" s="1"/>
  <c r="K192" i="25"/>
  <c r="L192" i="25" s="1"/>
  <c r="N192" i="25" s="1"/>
  <c r="K188" i="25"/>
  <c r="L188" i="25" s="1"/>
  <c r="N188" i="25" s="1"/>
  <c r="K186" i="25"/>
  <c r="L186" i="25" s="1"/>
  <c r="N186" i="25" s="1"/>
  <c r="K184" i="25"/>
  <c r="L184" i="25" s="1"/>
  <c r="N184" i="25" s="1"/>
  <c r="K189" i="25"/>
  <c r="L189" i="25" s="1"/>
  <c r="N189" i="25" s="1"/>
  <c r="K196" i="25"/>
  <c r="L196" i="25" s="1"/>
  <c r="N196" i="25" s="1"/>
  <c r="K204" i="25"/>
  <c r="L204" i="25" s="1"/>
  <c r="N204" i="25" s="1"/>
  <c r="K200" i="25"/>
  <c r="L200" i="25" s="1"/>
  <c r="N200" i="25" s="1"/>
  <c r="K190" i="25"/>
  <c r="L190" i="25" s="1"/>
  <c r="N190" i="25" s="1"/>
  <c r="K201" i="25"/>
  <c r="L201" i="25" s="1"/>
  <c r="N201" i="25" s="1"/>
  <c r="K199" i="25"/>
  <c r="L199" i="25" s="1"/>
  <c r="N199" i="25" s="1"/>
  <c r="K202" i="25"/>
  <c r="L202" i="25" s="1"/>
  <c r="N202" i="25" s="1"/>
  <c r="K185" i="25"/>
  <c r="L185" i="25" s="1"/>
  <c r="N185" i="25" s="1"/>
  <c r="K183" i="25"/>
  <c r="L183" i="25" s="1"/>
  <c r="N183" i="25" s="1"/>
  <c r="P290" i="25" l="1"/>
  <c r="P291" i="25" s="1"/>
  <c r="N66" i="5"/>
  <c r="L69" i="5"/>
  <c r="N69" i="5" s="1"/>
  <c r="L15" i="25"/>
  <c r="L16" i="25"/>
  <c r="L17" i="25"/>
  <c r="N17" i="25" s="1"/>
  <c r="L18" i="25"/>
  <c r="N18" i="25" s="1"/>
  <c r="L19" i="25"/>
  <c r="L20" i="25"/>
  <c r="L21" i="25"/>
  <c r="L22" i="25"/>
  <c r="L23" i="25"/>
  <c r="L24" i="25"/>
  <c r="L25" i="25"/>
  <c r="N25" i="25" s="1"/>
  <c r="L26" i="25"/>
  <c r="L27" i="25"/>
  <c r="L28" i="25"/>
  <c r="L29" i="25"/>
  <c r="N29" i="25" s="1"/>
  <c r="L30" i="25"/>
  <c r="L31" i="25"/>
  <c r="N31" i="25" s="1"/>
  <c r="L32" i="25"/>
  <c r="L33" i="25"/>
  <c r="L34" i="25"/>
  <c r="L35" i="25"/>
  <c r="L36" i="25"/>
  <c r="L37" i="25"/>
  <c r="L38" i="25"/>
  <c r="L39" i="25"/>
  <c r="L40" i="25"/>
  <c r="L41" i="25"/>
  <c r="L42" i="25"/>
  <c r="L43" i="25"/>
  <c r="L44" i="25"/>
  <c r="L45" i="25"/>
  <c r="L46" i="25"/>
  <c r="L47" i="25"/>
  <c r="L48" i="25"/>
  <c r="L49" i="25"/>
  <c r="L50" i="25"/>
  <c r="L51" i="25"/>
  <c r="L52" i="25"/>
  <c r="L53" i="25"/>
  <c r="L54" i="25"/>
  <c r="L55" i="25"/>
  <c r="L56" i="25"/>
  <c r="L57" i="25"/>
  <c r="L58" i="25"/>
  <c r="L59" i="25"/>
  <c r="L60" i="25"/>
  <c r="L61" i="25"/>
  <c r="L62" i="25"/>
  <c r="L63" i="25"/>
  <c r="L64" i="25"/>
  <c r="L65" i="25"/>
  <c r="L66" i="25"/>
  <c r="L67" i="25"/>
  <c r="L68" i="25"/>
  <c r="L69" i="25"/>
  <c r="L70" i="25"/>
  <c r="L71" i="25"/>
  <c r="L72" i="25"/>
  <c r="L73" i="25"/>
  <c r="L74" i="25"/>
  <c r="L75" i="25"/>
  <c r="L76" i="25"/>
  <c r="L77" i="25"/>
  <c r="L78" i="25"/>
  <c r="L79" i="25"/>
  <c r="L80" i="25"/>
  <c r="L81" i="25"/>
  <c r="L82" i="25"/>
  <c r="L83" i="25"/>
  <c r="L84" i="25"/>
  <c r="L85" i="25"/>
  <c r="L86" i="25"/>
  <c r="L87" i="25"/>
  <c r="L88" i="25"/>
  <c r="L89" i="25"/>
  <c r="L90" i="25"/>
  <c r="L91" i="25"/>
  <c r="L92" i="25"/>
  <c r="L93" i="25"/>
  <c r="L94" i="25"/>
  <c r="L95" i="25"/>
  <c r="L96" i="25"/>
  <c r="L97" i="25"/>
  <c r="L98" i="25"/>
  <c r="L99" i="25"/>
  <c r="L100" i="25"/>
  <c r="L101" i="25"/>
  <c r="L102" i="25"/>
  <c r="L103" i="25"/>
  <c r="L104" i="25"/>
  <c r="L105" i="25"/>
  <c r="L106" i="25"/>
  <c r="L107" i="25"/>
  <c r="L108" i="25"/>
  <c r="L109" i="25"/>
  <c r="L110" i="25"/>
  <c r="L111" i="25"/>
  <c r="L112" i="25"/>
  <c r="L113" i="25"/>
  <c r="L114" i="25"/>
  <c r="L115" i="25"/>
  <c r="L116" i="25"/>
  <c r="L117" i="25"/>
  <c r="L118" i="25"/>
  <c r="L119" i="25"/>
  <c r="L120" i="25"/>
  <c r="L121" i="25"/>
  <c r="L122" i="25"/>
  <c r="L123" i="25"/>
  <c r="L124" i="25"/>
  <c r="L125" i="25"/>
  <c r="L126" i="25"/>
  <c r="L127" i="25"/>
  <c r="L128" i="25"/>
  <c r="L129" i="25"/>
  <c r="L130" i="25"/>
  <c r="L131" i="25"/>
  <c r="L132" i="25"/>
  <c r="L133" i="25"/>
  <c r="L14" i="25"/>
  <c r="H144" i="25"/>
  <c r="H145" i="25"/>
  <c r="H146" i="25"/>
  <c r="H147" i="25"/>
  <c r="H148" i="25"/>
  <c r="H149" i="25"/>
  <c r="H150" i="25"/>
  <c r="H151" i="25"/>
  <c r="H152" i="25"/>
  <c r="H153" i="25"/>
  <c r="H154" i="25"/>
  <c r="H155" i="25"/>
  <c r="H156" i="25"/>
  <c r="H157" i="25"/>
  <c r="H158" i="25"/>
  <c r="H159" i="25"/>
  <c r="H160" i="25"/>
  <c r="H161" i="25"/>
  <c r="H162" i="25"/>
  <c r="H163" i="25"/>
  <c r="H164" i="25"/>
  <c r="H165" i="25"/>
  <c r="H166" i="25"/>
  <c r="H167" i="25"/>
  <c r="H168" i="25"/>
  <c r="H169" i="25"/>
  <c r="H170" i="25"/>
  <c r="H171" i="25"/>
  <c r="H172" i="25"/>
  <c r="H173" i="25"/>
  <c r="H174" i="25"/>
  <c r="H175" i="25"/>
  <c r="H176" i="25"/>
  <c r="H177" i="25"/>
  <c r="H178" i="25"/>
  <c r="H179" i="25"/>
  <c r="H180" i="25"/>
  <c r="H181" i="25"/>
  <c r="H182" i="25"/>
  <c r="F144" i="25"/>
  <c r="F145" i="25"/>
  <c r="F146" i="25"/>
  <c r="F147" i="25"/>
  <c r="F148" i="25"/>
  <c r="F149" i="25"/>
  <c r="F150" i="25"/>
  <c r="F151" i="25"/>
  <c r="F152" i="25"/>
  <c r="F153" i="25"/>
  <c r="F154" i="25"/>
  <c r="F155" i="25"/>
  <c r="F156" i="25"/>
  <c r="F157" i="25"/>
  <c r="F158" i="25"/>
  <c r="F159" i="25"/>
  <c r="F160" i="25"/>
  <c r="F161" i="25"/>
  <c r="F162" i="25"/>
  <c r="F163" i="25"/>
  <c r="F164" i="25"/>
  <c r="F165" i="25"/>
  <c r="F166" i="25"/>
  <c r="F167" i="25"/>
  <c r="F168" i="25"/>
  <c r="F169" i="25"/>
  <c r="F170" i="25"/>
  <c r="F171" i="25"/>
  <c r="F172" i="25"/>
  <c r="F173" i="25"/>
  <c r="F174" i="25"/>
  <c r="F175" i="25"/>
  <c r="F176" i="25"/>
  <c r="F177" i="25"/>
  <c r="F178" i="25"/>
  <c r="F179" i="25"/>
  <c r="F180" i="25"/>
  <c r="F181" i="25"/>
  <c r="F182" i="25"/>
  <c r="M34" i="25"/>
  <c r="M35" i="25"/>
  <c r="M36" i="25"/>
  <c r="M37" i="25"/>
  <c r="M38" i="25"/>
  <c r="M39" i="25"/>
  <c r="M40" i="25"/>
  <c r="M41" i="25"/>
  <c r="M42" i="25"/>
  <c r="M43" i="25"/>
  <c r="M44" i="25"/>
  <c r="M45" i="25"/>
  <c r="M46" i="25"/>
  <c r="M47" i="25"/>
  <c r="M48" i="25"/>
  <c r="M49" i="25"/>
  <c r="M50" i="25"/>
  <c r="M51" i="25"/>
  <c r="M52" i="25"/>
  <c r="M53" i="25"/>
  <c r="M54" i="25"/>
  <c r="M55" i="25"/>
  <c r="M56" i="25"/>
  <c r="M57" i="25"/>
  <c r="M58" i="25"/>
  <c r="M59" i="25"/>
  <c r="M60" i="25"/>
  <c r="M61" i="25"/>
  <c r="M62" i="25"/>
  <c r="M63" i="25"/>
  <c r="M64" i="25"/>
  <c r="M65" i="25"/>
  <c r="M66" i="25"/>
  <c r="M67" i="25"/>
  <c r="M68" i="25"/>
  <c r="M69" i="25"/>
  <c r="M70" i="25"/>
  <c r="M71" i="25"/>
  <c r="M72" i="25"/>
  <c r="M73" i="25"/>
  <c r="M74" i="25"/>
  <c r="M75" i="25"/>
  <c r="M76" i="25"/>
  <c r="M77" i="25"/>
  <c r="M78" i="25"/>
  <c r="M79" i="25"/>
  <c r="M80" i="25"/>
  <c r="M81" i="25"/>
  <c r="M82" i="25"/>
  <c r="M83" i="25"/>
  <c r="M84" i="25"/>
  <c r="M85" i="25"/>
  <c r="M86" i="25"/>
  <c r="M87" i="25"/>
  <c r="M88" i="25"/>
  <c r="M89" i="25"/>
  <c r="M90" i="25"/>
  <c r="M91" i="25"/>
  <c r="M92" i="25"/>
  <c r="M93" i="25"/>
  <c r="M94" i="25"/>
  <c r="M95" i="25"/>
  <c r="M96" i="25"/>
  <c r="M97" i="25"/>
  <c r="M98" i="25"/>
  <c r="M99" i="25"/>
  <c r="M100" i="25"/>
  <c r="M101" i="25"/>
  <c r="M102" i="25"/>
  <c r="M103" i="25"/>
  <c r="M104" i="25"/>
  <c r="M105" i="25"/>
  <c r="M106" i="25"/>
  <c r="M107" i="25"/>
  <c r="M108" i="25"/>
  <c r="M109" i="25"/>
  <c r="M110" i="25"/>
  <c r="M111" i="25"/>
  <c r="M112" i="25"/>
  <c r="M113" i="25"/>
  <c r="M114" i="25"/>
  <c r="M115" i="25"/>
  <c r="M116" i="25"/>
  <c r="M117" i="25"/>
  <c r="M118" i="25"/>
  <c r="M119" i="25"/>
  <c r="M120" i="25"/>
  <c r="M121" i="25"/>
  <c r="M122" i="25"/>
  <c r="M123" i="25"/>
  <c r="M124" i="25"/>
  <c r="M125" i="25"/>
  <c r="M126" i="25"/>
  <c r="M127" i="25"/>
  <c r="M128" i="25"/>
  <c r="M129" i="25"/>
  <c r="M130" i="25"/>
  <c r="M131" i="25"/>
  <c r="M132" i="25"/>
  <c r="M133" i="25"/>
  <c r="M134" i="25"/>
  <c r="M135" i="25"/>
  <c r="M136" i="25"/>
  <c r="M137" i="25"/>
  <c r="M138" i="25"/>
  <c r="M139" i="25"/>
  <c r="M140" i="25"/>
  <c r="M141" i="25"/>
  <c r="M142" i="25"/>
  <c r="M143" i="25"/>
  <c r="M144" i="25"/>
  <c r="M145" i="25"/>
  <c r="M146" i="25"/>
  <c r="M147" i="25"/>
  <c r="M148" i="25"/>
  <c r="M149" i="25"/>
  <c r="M150" i="25"/>
  <c r="M151" i="25"/>
  <c r="M152" i="25"/>
  <c r="M153" i="25"/>
  <c r="M154" i="25"/>
  <c r="M155" i="25"/>
  <c r="M156" i="25"/>
  <c r="M157" i="25"/>
  <c r="M158" i="25"/>
  <c r="M159" i="25"/>
  <c r="M160" i="25"/>
  <c r="M161" i="25"/>
  <c r="M162" i="25"/>
  <c r="M163" i="25"/>
  <c r="M164" i="25"/>
  <c r="M165" i="25"/>
  <c r="M166" i="25"/>
  <c r="M167" i="25"/>
  <c r="M168" i="25"/>
  <c r="M169" i="25"/>
  <c r="M170" i="25"/>
  <c r="M171" i="25"/>
  <c r="M172" i="25"/>
  <c r="M173" i="25"/>
  <c r="M174" i="25"/>
  <c r="M175" i="25"/>
  <c r="M176" i="25"/>
  <c r="M177" i="25"/>
  <c r="M178" i="25"/>
  <c r="M179" i="25"/>
  <c r="M180" i="25"/>
  <c r="M181" i="25"/>
  <c r="M182" i="25"/>
  <c r="M33" i="25"/>
  <c r="M16" i="25"/>
  <c r="N126" i="25" l="1"/>
  <c r="N90" i="25"/>
  <c r="N72" i="25"/>
  <c r="N54" i="25"/>
  <c r="N123" i="25"/>
  <c r="H223" i="25"/>
  <c r="H226" i="25" s="1"/>
  <c r="M3" i="36" s="1"/>
  <c r="M223" i="25"/>
  <c r="Q3" i="36" s="1"/>
  <c r="F223" i="25"/>
  <c r="F226" i="25" s="1"/>
  <c r="N3" i="36" s="1"/>
  <c r="K181" i="25"/>
  <c r="L181" i="25" s="1"/>
  <c r="N181" i="25" s="1"/>
  <c r="K163" i="25"/>
  <c r="L163" i="25" s="1"/>
  <c r="N163" i="25" s="1"/>
  <c r="K139" i="25"/>
  <c r="L139" i="25" s="1"/>
  <c r="N139" i="25" s="1"/>
  <c r="K175" i="25"/>
  <c r="L175" i="25" s="1"/>
  <c r="N175" i="25" s="1"/>
  <c r="K169" i="25"/>
  <c r="L169" i="25" s="1"/>
  <c r="N169" i="25" s="1"/>
  <c r="K157" i="25"/>
  <c r="L157" i="25" s="1"/>
  <c r="N157" i="25" s="1"/>
  <c r="K151" i="25"/>
  <c r="L151" i="25" s="1"/>
  <c r="N151" i="25" s="1"/>
  <c r="K145" i="25"/>
  <c r="L145" i="25" s="1"/>
  <c r="N145" i="25" s="1"/>
  <c r="K180" i="25"/>
  <c r="L180" i="25" s="1"/>
  <c r="N180" i="25" s="1"/>
  <c r="K174" i="25"/>
  <c r="L174" i="25" s="1"/>
  <c r="N174" i="25" s="1"/>
  <c r="K168" i="25"/>
  <c r="L168" i="25" s="1"/>
  <c r="N168" i="25" s="1"/>
  <c r="K162" i="25"/>
  <c r="L162" i="25" s="1"/>
  <c r="N162" i="25" s="1"/>
  <c r="K156" i="25"/>
  <c r="L156" i="25" s="1"/>
  <c r="N156" i="25" s="1"/>
  <c r="K179" i="25"/>
  <c r="L179" i="25" s="1"/>
  <c r="N179" i="25" s="1"/>
  <c r="N71" i="25"/>
  <c r="N131" i="25"/>
  <c r="N125" i="25"/>
  <c r="N119" i="25"/>
  <c r="N113" i="25"/>
  <c r="N107" i="25"/>
  <c r="N101" i="25"/>
  <c r="N95" i="25"/>
  <c r="N89" i="25"/>
  <c r="N83" i="25"/>
  <c r="N77" i="25"/>
  <c r="N65" i="25"/>
  <c r="N59" i="25"/>
  <c r="N53" i="25"/>
  <c r="N47" i="25"/>
  <c r="N41" i="25"/>
  <c r="N35" i="25"/>
  <c r="K178" i="25"/>
  <c r="L178" i="25" s="1"/>
  <c r="N178" i="25" s="1"/>
  <c r="K172" i="25"/>
  <c r="L172" i="25" s="1"/>
  <c r="N172" i="25" s="1"/>
  <c r="K166" i="25"/>
  <c r="L166" i="25" s="1"/>
  <c r="N166" i="25" s="1"/>
  <c r="K160" i="25"/>
  <c r="L160" i="25" s="1"/>
  <c r="N160" i="25" s="1"/>
  <c r="K154" i="25"/>
  <c r="L154" i="25" s="1"/>
  <c r="N154" i="25" s="1"/>
  <c r="K148" i="25"/>
  <c r="L148" i="25" s="1"/>
  <c r="N148" i="25" s="1"/>
  <c r="K142" i="25"/>
  <c r="L142" i="25" s="1"/>
  <c r="N142" i="25" s="1"/>
  <c r="K136" i="25"/>
  <c r="L136" i="25" s="1"/>
  <c r="N136" i="25" s="1"/>
  <c r="K177" i="25"/>
  <c r="L177" i="25" s="1"/>
  <c r="N177" i="25" s="1"/>
  <c r="K173" i="25"/>
  <c r="L173" i="25" s="1"/>
  <c r="N173" i="25" s="1"/>
  <c r="K167" i="25"/>
  <c r="L167" i="25" s="1"/>
  <c r="N167" i="25" s="1"/>
  <c r="K161" i="25"/>
  <c r="L161" i="25" s="1"/>
  <c r="N161" i="25" s="1"/>
  <c r="K155" i="25"/>
  <c r="L155" i="25" s="1"/>
  <c r="N155" i="25" s="1"/>
  <c r="K149" i="25"/>
  <c r="L149" i="25" s="1"/>
  <c r="N149" i="25" s="1"/>
  <c r="K143" i="25"/>
  <c r="L143" i="25" s="1"/>
  <c r="N143" i="25" s="1"/>
  <c r="K165" i="25"/>
  <c r="L165" i="25" s="1"/>
  <c r="N165" i="25" s="1"/>
  <c r="K147" i="25"/>
  <c r="L147" i="25" s="1"/>
  <c r="N147" i="25" s="1"/>
  <c r="K135" i="25"/>
  <c r="L135" i="25" s="1"/>
  <c r="N135" i="25" s="1"/>
  <c r="K14" i="25"/>
  <c r="K171" i="25"/>
  <c r="L171" i="25" s="1"/>
  <c r="N171" i="25" s="1"/>
  <c r="K159" i="25"/>
  <c r="L159" i="25" s="1"/>
  <c r="N159" i="25" s="1"/>
  <c r="K153" i="25"/>
  <c r="L153" i="25" s="1"/>
  <c r="N153" i="25" s="1"/>
  <c r="K141" i="25"/>
  <c r="L141" i="25" s="1"/>
  <c r="N141" i="25" s="1"/>
  <c r="N16" i="25"/>
  <c r="N133" i="25"/>
  <c r="N127" i="25"/>
  <c r="N115" i="25"/>
  <c r="N103" i="25"/>
  <c r="N97" i="25"/>
  <c r="N91" i="25"/>
  <c r="N79" i="25"/>
  <c r="N67" i="25"/>
  <c r="N61" i="25"/>
  <c r="N55" i="25"/>
  <c r="N43" i="25"/>
  <c r="K133" i="25"/>
  <c r="K109" i="25"/>
  <c r="K103" i="25"/>
  <c r="K97" i="25"/>
  <c r="K73" i="25"/>
  <c r="K67" i="25"/>
  <c r="K61" i="25"/>
  <c r="K37" i="25"/>
  <c r="K31" i="25"/>
  <c r="K25" i="25"/>
  <c r="N111" i="25"/>
  <c r="K137" i="25"/>
  <c r="L137" i="25" s="1"/>
  <c r="N137" i="25" s="1"/>
  <c r="K121" i="25"/>
  <c r="K85" i="25"/>
  <c r="K49" i="25"/>
  <c r="K130" i="25"/>
  <c r="K124" i="25"/>
  <c r="K118" i="25"/>
  <c r="K112" i="25"/>
  <c r="K106" i="25"/>
  <c r="K100" i="25"/>
  <c r="K94" i="25"/>
  <c r="K88" i="25"/>
  <c r="K82" i="25"/>
  <c r="K76" i="25"/>
  <c r="K70" i="25"/>
  <c r="K64" i="25"/>
  <c r="K58" i="25"/>
  <c r="K52" i="25"/>
  <c r="K46" i="25"/>
  <c r="K40" i="25"/>
  <c r="K34" i="25"/>
  <c r="K28" i="25"/>
  <c r="K22" i="25"/>
  <c r="K128" i="25"/>
  <c r="K122" i="25"/>
  <c r="K116" i="25"/>
  <c r="K110" i="25"/>
  <c r="K104" i="25"/>
  <c r="K98" i="25"/>
  <c r="K92" i="25"/>
  <c r="K86" i="25"/>
  <c r="K80" i="25"/>
  <c r="K74" i="25"/>
  <c r="K68" i="25"/>
  <c r="K62" i="25"/>
  <c r="K56" i="25"/>
  <c r="K50" i="25"/>
  <c r="K44" i="25"/>
  <c r="K38" i="25"/>
  <c r="K32" i="25"/>
  <c r="K26" i="25"/>
  <c r="K20" i="25"/>
  <c r="K150" i="25"/>
  <c r="L150" i="25" s="1"/>
  <c r="N150" i="25" s="1"/>
  <c r="K144" i="25"/>
  <c r="L144" i="25" s="1"/>
  <c r="N144" i="25" s="1"/>
  <c r="K138" i="25"/>
  <c r="L138" i="25" s="1"/>
  <c r="N138" i="25" s="1"/>
  <c r="K127" i="25"/>
  <c r="K115" i="25"/>
  <c r="K91" i="25"/>
  <c r="K79" i="25"/>
  <c r="K55" i="25"/>
  <c r="K43" i="25"/>
  <c r="K19" i="25"/>
  <c r="K132" i="25"/>
  <c r="K126" i="25"/>
  <c r="K120" i="25"/>
  <c r="K114" i="25"/>
  <c r="K108" i="25"/>
  <c r="K102" i="25"/>
  <c r="K96" i="25"/>
  <c r="K90" i="25"/>
  <c r="K84" i="25"/>
  <c r="K78" i="25"/>
  <c r="K72" i="25"/>
  <c r="K66" i="25"/>
  <c r="K60" i="25"/>
  <c r="K54" i="25"/>
  <c r="K48" i="25"/>
  <c r="K42" i="25"/>
  <c r="K36" i="25"/>
  <c r="K30" i="25"/>
  <c r="K24" i="25"/>
  <c r="K18" i="25"/>
  <c r="K15" i="25"/>
  <c r="N108" i="25"/>
  <c r="N14" i="25"/>
  <c r="K131" i="25"/>
  <c r="K125" i="25"/>
  <c r="K119" i="25"/>
  <c r="K113" i="25"/>
  <c r="K107" i="25"/>
  <c r="K101" i="25"/>
  <c r="K95" i="25"/>
  <c r="K89" i="25"/>
  <c r="K83" i="25"/>
  <c r="K77" i="25"/>
  <c r="K71" i="25"/>
  <c r="K65" i="25"/>
  <c r="K59" i="25"/>
  <c r="K53" i="25"/>
  <c r="K47" i="25"/>
  <c r="K41" i="25"/>
  <c r="K35" i="25"/>
  <c r="K29" i="25"/>
  <c r="K23" i="25"/>
  <c r="N23" i="25" s="1"/>
  <c r="K17" i="25"/>
  <c r="K129" i="25"/>
  <c r="K123" i="25"/>
  <c r="K117" i="25"/>
  <c r="K111" i="25"/>
  <c r="K105" i="25"/>
  <c r="K99" i="25"/>
  <c r="K93" i="25"/>
  <c r="K87" i="25"/>
  <c r="K81" i="25"/>
  <c r="K75" i="25"/>
  <c r="K69" i="25"/>
  <c r="K63" i="25"/>
  <c r="K57" i="25"/>
  <c r="K51" i="25"/>
  <c r="K45" i="25"/>
  <c r="K39" i="25"/>
  <c r="K33" i="25"/>
  <c r="K27" i="25"/>
  <c r="K21" i="25"/>
  <c r="K16" i="25"/>
  <c r="N81" i="25"/>
  <c r="N45" i="25"/>
  <c r="N132" i="25"/>
  <c r="N120" i="25"/>
  <c r="N96" i="25"/>
  <c r="N84" i="25"/>
  <c r="N60" i="25"/>
  <c r="N48" i="25"/>
  <c r="N24" i="25"/>
  <c r="N36" i="25"/>
  <c r="N114" i="25"/>
  <c r="N102" i="25"/>
  <c r="N78" i="25"/>
  <c r="N66" i="25"/>
  <c r="N42" i="25"/>
  <c r="N30" i="25"/>
  <c r="N129" i="25"/>
  <c r="N117" i="25"/>
  <c r="N105" i="25"/>
  <c r="N99" i="25"/>
  <c r="N93" i="25"/>
  <c r="N87" i="25"/>
  <c r="N75" i="25"/>
  <c r="N69" i="25"/>
  <c r="N63" i="25"/>
  <c r="N57" i="25"/>
  <c r="N51" i="25"/>
  <c r="N39" i="25"/>
  <c r="N33" i="25"/>
  <c r="N27" i="25"/>
  <c r="N21" i="25"/>
  <c r="N121" i="25"/>
  <c r="N109" i="25"/>
  <c r="N85" i="25"/>
  <c r="N73" i="25"/>
  <c r="N49" i="25"/>
  <c r="N37" i="25"/>
  <c r="N19" i="25"/>
  <c r="N130" i="25"/>
  <c r="N124" i="25"/>
  <c r="N118" i="25"/>
  <c r="N112" i="25"/>
  <c r="N106" i="25"/>
  <c r="N100" i="25"/>
  <c r="N94" i="25"/>
  <c r="N88" i="25"/>
  <c r="N82" i="25"/>
  <c r="N76" i="25"/>
  <c r="N70" i="25"/>
  <c r="N64" i="25"/>
  <c r="N58" i="25"/>
  <c r="N52" i="25"/>
  <c r="N46" i="25"/>
  <c r="N40" i="25"/>
  <c r="N34" i="25"/>
  <c r="N28" i="25"/>
  <c r="N22" i="25"/>
  <c r="K182" i="25"/>
  <c r="L182" i="25" s="1"/>
  <c r="N182" i="25" s="1"/>
  <c r="K176" i="25"/>
  <c r="L176" i="25" s="1"/>
  <c r="N176" i="25" s="1"/>
  <c r="K170" i="25"/>
  <c r="L170" i="25" s="1"/>
  <c r="N170" i="25" s="1"/>
  <c r="K164" i="25"/>
  <c r="L164" i="25" s="1"/>
  <c r="N164" i="25" s="1"/>
  <c r="K158" i="25"/>
  <c r="L158" i="25" s="1"/>
  <c r="N158" i="25" s="1"/>
  <c r="K152" i="25"/>
  <c r="L152" i="25" s="1"/>
  <c r="N152" i="25" s="1"/>
  <c r="K146" i="25"/>
  <c r="L146" i="25" s="1"/>
  <c r="N146" i="25" s="1"/>
  <c r="K140" i="25"/>
  <c r="L140" i="25" s="1"/>
  <c r="N140" i="25" s="1"/>
  <c r="K134" i="25"/>
  <c r="L134" i="25" s="1"/>
  <c r="N134" i="25" s="1"/>
  <c r="N128" i="25"/>
  <c r="N122" i="25"/>
  <c r="N116" i="25"/>
  <c r="N110" i="25"/>
  <c r="N104" i="25"/>
  <c r="N98" i="25"/>
  <c r="N92" i="25"/>
  <c r="N86" i="25"/>
  <c r="N80" i="25"/>
  <c r="N74" i="25"/>
  <c r="N68" i="25"/>
  <c r="N62" i="25"/>
  <c r="N56" i="25"/>
  <c r="N50" i="25"/>
  <c r="N44" i="25"/>
  <c r="N38" i="25"/>
  <c r="N32" i="25"/>
  <c r="N26" i="25"/>
  <c r="N20" i="25"/>
  <c r="N15" i="25" l="1"/>
  <c r="L55" i="16" l="1"/>
  <c r="N55" i="16" s="1"/>
  <c r="N166" i="5"/>
  <c r="N230" i="5" l="1"/>
  <c r="S4" i="36" s="1"/>
  <c r="F64" i="5"/>
  <c r="H64" i="5"/>
  <c r="M64" i="5"/>
  <c r="L54" i="16"/>
  <c r="N54" i="16" s="1"/>
  <c r="F63" i="5"/>
  <c r="H63" i="5"/>
  <c r="M63" i="5"/>
  <c r="H20" i="33"/>
  <c r="F20" i="33"/>
  <c r="L53" i="16"/>
  <c r="N53" i="16" s="1"/>
  <c r="N46" i="33"/>
  <c r="M26" i="33"/>
  <c r="M25" i="33"/>
  <c r="H25" i="33"/>
  <c r="M24" i="33"/>
  <c r="H24" i="33"/>
  <c r="M23" i="33"/>
  <c r="H23" i="33"/>
  <c r="F23" i="33"/>
  <c r="M22" i="33"/>
  <c r="H22" i="33"/>
  <c r="F22" i="33"/>
  <c r="M21" i="33"/>
  <c r="H21" i="33"/>
  <c r="F21" i="33"/>
  <c r="M20" i="33"/>
  <c r="M34" i="33" l="1"/>
  <c r="Q7" i="36" s="1"/>
  <c r="F34" i="33"/>
  <c r="N7" i="36" s="1"/>
  <c r="H34" i="33"/>
  <c r="M7" i="36" s="1"/>
  <c r="K21" i="33"/>
  <c r="L21" i="33" s="1"/>
  <c r="K25" i="33"/>
  <c r="L25" i="33" s="1"/>
  <c r="K23" i="33"/>
  <c r="L23" i="33" s="1"/>
  <c r="K22" i="33"/>
  <c r="L22" i="33" s="1"/>
  <c r="K64" i="5"/>
  <c r="L64" i="5" s="1"/>
  <c r="N64" i="5" s="1"/>
  <c r="K63" i="5"/>
  <c r="L63" i="5" s="1"/>
  <c r="N63" i="5" s="1"/>
  <c r="K24" i="33"/>
  <c r="L24" i="33" s="1"/>
  <c r="K26" i="33"/>
  <c r="L26" i="33" s="1"/>
  <c r="K20" i="33"/>
  <c r="L20" i="33" s="1"/>
  <c r="M58" i="5"/>
  <c r="F62" i="5"/>
  <c r="H62" i="5"/>
  <c r="M62" i="5"/>
  <c r="N56" i="23"/>
  <c r="S6" i="36" s="1"/>
  <c r="S13" i="36" s="1"/>
  <c r="F21" i="23"/>
  <c r="H21" i="23"/>
  <c r="M21" i="23"/>
  <c r="E29" i="23"/>
  <c r="G29" i="23"/>
  <c r="I29" i="23"/>
  <c r="J29" i="23"/>
  <c r="D29" i="23"/>
  <c r="K6" i="36" s="1"/>
  <c r="K13" i="36" s="1"/>
  <c r="M15" i="23"/>
  <c r="F15" i="23"/>
  <c r="H15" i="23"/>
  <c r="F17" i="23"/>
  <c r="F18" i="23"/>
  <c r="F19" i="23"/>
  <c r="F20" i="23"/>
  <c r="H16" i="23"/>
  <c r="M16" i="23"/>
  <c r="L52" i="16"/>
  <c r="N52" i="16" s="1"/>
  <c r="F61" i="5"/>
  <c r="H61" i="5"/>
  <c r="M61" i="5"/>
  <c r="N22" i="33" l="1"/>
  <c r="N23" i="33"/>
  <c r="N26" i="33"/>
  <c r="N25" i="33"/>
  <c r="N21" i="33"/>
  <c r="K34" i="33"/>
  <c r="P7" i="36" s="1"/>
  <c r="K21" i="23"/>
  <c r="L21" i="23" s="1"/>
  <c r="K15" i="23"/>
  <c r="L15" i="23" s="1"/>
  <c r="N15" i="23" s="1"/>
  <c r="K62" i="5"/>
  <c r="L62" i="5" s="1"/>
  <c r="N62" i="5" s="1"/>
  <c r="K61" i="5"/>
  <c r="L61" i="5" s="1"/>
  <c r="L51" i="16"/>
  <c r="N51" i="16" s="1"/>
  <c r="K19" i="16"/>
  <c r="L19" i="16" s="1"/>
  <c r="N19" i="16" s="1"/>
  <c r="L34" i="33" l="1"/>
  <c r="N24" i="33"/>
  <c r="N20" i="33"/>
  <c r="N21" i="23"/>
  <c r="N61" i="5"/>
  <c r="N34" i="33" l="1"/>
  <c r="N77" i="33" l="1"/>
  <c r="T7" i="36" s="1"/>
  <c r="R7" i="36"/>
  <c r="F60" i="5"/>
  <c r="H60" i="5"/>
  <c r="M60" i="5"/>
  <c r="K60" i="5" l="1"/>
  <c r="L60" i="5" s="1"/>
  <c r="N60" i="5" l="1"/>
  <c r="M59" i="5" l="1"/>
  <c r="F59" i="5"/>
  <c r="H59" i="5"/>
  <c r="K59" i="5" l="1"/>
  <c r="L59" i="5" s="1"/>
  <c r="L50" i="16"/>
  <c r="N50" i="16" s="1"/>
  <c r="K13" i="25"/>
  <c r="K223" i="25" s="1"/>
  <c r="P3" i="36" s="1"/>
  <c r="N240" i="25"/>
  <c r="N234" i="25"/>
  <c r="L13" i="25" l="1"/>
  <c r="L223" i="25" s="1"/>
  <c r="N59" i="5"/>
  <c r="F58" i="5"/>
  <c r="H58" i="5"/>
  <c r="N13" i="25" l="1"/>
  <c r="N223" i="25" s="1"/>
  <c r="R3" i="36" s="1"/>
  <c r="K58" i="5"/>
  <c r="L58" i="5" s="1"/>
  <c r="M57" i="5"/>
  <c r="M55" i="5"/>
  <c r="F57" i="5"/>
  <c r="N287" i="25" l="1"/>
  <c r="T3" i="36" s="1"/>
  <c r="N58" i="5"/>
  <c r="J51" i="5"/>
  <c r="O290" i="25" l="1"/>
  <c r="O292" i="25" s="1"/>
  <c r="P292" i="25"/>
  <c r="J50" i="5"/>
  <c r="K52" i="5"/>
  <c r="M52" i="5"/>
  <c r="M54" i="5"/>
  <c r="M53" i="5"/>
  <c r="M51" i="5"/>
  <c r="M50" i="5"/>
  <c r="M49" i="5"/>
  <c r="M48" i="5"/>
  <c r="M47" i="5"/>
  <c r="M46" i="5"/>
  <c r="M45" i="5"/>
  <c r="M44" i="5"/>
  <c r="M43" i="5"/>
  <c r="M56" i="5"/>
  <c r="M80" i="5" l="1"/>
  <c r="Q4" i="36" s="1"/>
  <c r="N76" i="16"/>
  <c r="L46" i="16"/>
  <c r="N46" i="16" s="1"/>
  <c r="L47" i="16"/>
  <c r="N47" i="16" s="1"/>
  <c r="L48" i="16"/>
  <c r="N48" i="16" s="1"/>
  <c r="L49" i="16"/>
  <c r="N49" i="16" s="1"/>
  <c r="K43" i="16"/>
  <c r="L43" i="16" s="1"/>
  <c r="N43" i="16" s="1"/>
  <c r="K42" i="16"/>
  <c r="L42" i="16" s="1"/>
  <c r="N42" i="16" s="1"/>
  <c r="K44" i="16"/>
  <c r="L44" i="16" s="1"/>
  <c r="K45" i="16"/>
  <c r="L45" i="16" s="1"/>
  <c r="K37" i="16"/>
  <c r="L37" i="16" s="1"/>
  <c r="N37" i="16" s="1"/>
  <c r="K38" i="16"/>
  <c r="L38" i="16" s="1"/>
  <c r="N38" i="16" s="1"/>
  <c r="K39" i="16"/>
  <c r="L39" i="16" s="1"/>
  <c r="N39" i="16" s="1"/>
  <c r="K40" i="16"/>
  <c r="L40" i="16" s="1"/>
  <c r="N40" i="16" s="1"/>
  <c r="K41" i="16"/>
  <c r="L41" i="16" s="1"/>
  <c r="N41" i="16" s="1"/>
  <c r="N44" i="16" l="1"/>
  <c r="N45" i="16"/>
  <c r="J53" i="5"/>
  <c r="J55" i="5"/>
  <c r="J56" i="5"/>
  <c r="J57" i="5"/>
  <c r="F53" i="5"/>
  <c r="H53" i="5"/>
  <c r="F22" i="23"/>
  <c r="H22" i="23"/>
  <c r="M22" i="23"/>
  <c r="F24" i="23"/>
  <c r="H24" i="23"/>
  <c r="F25" i="23"/>
  <c r="H25" i="23"/>
  <c r="M25" i="23"/>
  <c r="F26" i="23"/>
  <c r="H26" i="23"/>
  <c r="M26" i="23"/>
  <c r="F27" i="23"/>
  <c r="H27" i="23"/>
  <c r="M27" i="23"/>
  <c r="F28" i="23"/>
  <c r="H28" i="23"/>
  <c r="M28" i="23"/>
  <c r="M19" i="23"/>
  <c r="J80" i="5" l="1"/>
  <c r="K22" i="23"/>
  <c r="L22" i="23" s="1"/>
  <c r="N22" i="23" s="1"/>
  <c r="K24" i="23"/>
  <c r="L24" i="23" s="1"/>
  <c r="N24" i="23" s="1"/>
  <c r="K26" i="23"/>
  <c r="L26" i="23" s="1"/>
  <c r="N26" i="23" s="1"/>
  <c r="K27" i="23"/>
  <c r="L27" i="23" s="1"/>
  <c r="N27" i="23" s="1"/>
  <c r="K28" i="23"/>
  <c r="L28" i="23" s="1"/>
  <c r="N28" i="23" s="1"/>
  <c r="K25" i="23"/>
  <c r="L25" i="23" s="1"/>
  <c r="N25" i="23" s="1"/>
  <c r="K53" i="5"/>
  <c r="L53" i="5" s="1"/>
  <c r="N53" i="5" s="1"/>
  <c r="L52" i="5" l="1"/>
  <c r="N52" i="5" s="1"/>
  <c r="H57" i="5" l="1"/>
  <c r="K57" i="5" s="1"/>
  <c r="L57" i="5" s="1"/>
  <c r="N57" i="5" s="1"/>
  <c r="F56" i="5"/>
  <c r="H56" i="5"/>
  <c r="F55" i="5"/>
  <c r="H55" i="5"/>
  <c r="F54" i="5"/>
  <c r="H54" i="5"/>
  <c r="F51" i="5"/>
  <c r="H51" i="5"/>
  <c r="F50" i="5"/>
  <c r="H50" i="5"/>
  <c r="F49" i="5"/>
  <c r="H49" i="5"/>
  <c r="K50" i="5" l="1"/>
  <c r="L50" i="5" s="1"/>
  <c r="N50" i="5" s="1"/>
  <c r="K49" i="5"/>
  <c r="L49" i="5" s="1"/>
  <c r="N49" i="5" s="1"/>
  <c r="K51" i="5"/>
  <c r="K56" i="5"/>
  <c r="L56" i="5" s="1"/>
  <c r="N56" i="5" s="1"/>
  <c r="K55" i="5"/>
  <c r="L55" i="5" s="1"/>
  <c r="N55" i="5" s="1"/>
  <c r="K54" i="5"/>
  <c r="L54" i="5" s="1"/>
  <c r="N54" i="5" s="1"/>
  <c r="L51" i="5" l="1"/>
  <c r="N51" i="5" s="1"/>
  <c r="F48" i="5"/>
  <c r="H48" i="5"/>
  <c r="F47" i="5"/>
  <c r="H47" i="5"/>
  <c r="F46" i="5"/>
  <c r="H46" i="5"/>
  <c r="K48" i="5" l="1"/>
  <c r="K46" i="5"/>
  <c r="L46" i="5" s="1"/>
  <c r="N46" i="5" s="1"/>
  <c r="K47" i="5"/>
  <c r="F45" i="5"/>
  <c r="H45" i="5"/>
  <c r="E25" i="16"/>
  <c r="K16" i="16"/>
  <c r="K17" i="16"/>
  <c r="K18" i="16"/>
  <c r="K20" i="16"/>
  <c r="K21" i="16"/>
  <c r="K22" i="16"/>
  <c r="K23" i="16"/>
  <c r="K24" i="16"/>
  <c r="K27" i="16"/>
  <c r="K28" i="16"/>
  <c r="K29" i="16"/>
  <c r="K30" i="16"/>
  <c r="K31" i="16"/>
  <c r="K32" i="16"/>
  <c r="K33" i="16"/>
  <c r="K34" i="16"/>
  <c r="K35" i="16"/>
  <c r="K36" i="16"/>
  <c r="K15" i="16"/>
  <c r="E26" i="16"/>
  <c r="K26" i="16" s="1"/>
  <c r="E68" i="16" l="1"/>
  <c r="L47" i="5"/>
  <c r="K25" i="16"/>
  <c r="K68" i="16" s="1"/>
  <c r="P5" i="36" s="1"/>
  <c r="K45" i="5"/>
  <c r="L45" i="5" s="1"/>
  <c r="N45" i="5" s="1"/>
  <c r="L48" i="5"/>
  <c r="N48" i="5" s="1"/>
  <c r="N47" i="5" l="1"/>
  <c r="L32" i="16"/>
  <c r="N32" i="16" s="1"/>
  <c r="L33" i="16"/>
  <c r="N33" i="16" s="1"/>
  <c r="L34" i="16"/>
  <c r="N34" i="16" s="1"/>
  <c r="L35" i="16"/>
  <c r="N35" i="16" s="1"/>
  <c r="L36" i="16"/>
  <c r="N36" i="16" s="1"/>
  <c r="L28" i="16"/>
  <c r="N28" i="16" s="1"/>
  <c r="F44" i="5"/>
  <c r="H44" i="5"/>
  <c r="K44" i="5" l="1"/>
  <c r="F16" i="23"/>
  <c r="N41" i="23"/>
  <c r="M20" i="23"/>
  <c r="H20" i="23"/>
  <c r="H19" i="23"/>
  <c r="M18" i="23"/>
  <c r="H18" i="23"/>
  <c r="M17" i="23"/>
  <c r="H17" i="23"/>
  <c r="K16" i="23" l="1"/>
  <c r="F29" i="23"/>
  <c r="N6" i="36" s="1"/>
  <c r="H29" i="23"/>
  <c r="M6" i="36" s="1"/>
  <c r="M29" i="23"/>
  <c r="Q6" i="36" s="1"/>
  <c r="Q13" i="36" s="1"/>
  <c r="L44" i="5"/>
  <c r="N44" i="5" s="1"/>
  <c r="K17" i="23"/>
  <c r="L17" i="23" s="1"/>
  <c r="N17" i="23" s="1"/>
  <c r="K20" i="23"/>
  <c r="L20" i="23" s="1"/>
  <c r="N20" i="23" s="1"/>
  <c r="K18" i="23"/>
  <c r="L18" i="23" s="1"/>
  <c r="N18" i="23" s="1"/>
  <c r="K19" i="23"/>
  <c r="L19" i="23" s="1"/>
  <c r="N19" i="23" s="1"/>
  <c r="F43" i="5"/>
  <c r="H43" i="5"/>
  <c r="F42" i="5"/>
  <c r="H42" i="5"/>
  <c r="L16" i="23" l="1"/>
  <c r="K29" i="23"/>
  <c r="P6" i="36" s="1"/>
  <c r="K42" i="5"/>
  <c r="L42" i="5" s="1"/>
  <c r="N42" i="5" s="1"/>
  <c r="K43" i="5"/>
  <c r="L43" i="5" s="1"/>
  <c r="N43" i="5" s="1"/>
  <c r="N16" i="23" l="1"/>
  <c r="N29" i="23" s="1"/>
  <c r="R6" i="36" s="1"/>
  <c r="T6" i="36" s="1"/>
  <c r="L29" i="23"/>
  <c r="F41" i="5"/>
  <c r="H41" i="5"/>
  <c r="N68" i="23" l="1"/>
  <c r="K41" i="5"/>
  <c r="L41" i="5" s="1"/>
  <c r="N41" i="5" s="1"/>
  <c r="F39" i="5"/>
  <c r="H39" i="5"/>
  <c r="F38" i="5"/>
  <c r="H38" i="5"/>
  <c r="F37" i="5" l="1"/>
  <c r="H37" i="5"/>
  <c r="F36" i="5"/>
  <c r="H36" i="5"/>
  <c r="K36" i="5" l="1"/>
  <c r="L36" i="5" s="1"/>
  <c r="N36" i="5" s="1"/>
  <c r="K37" i="5"/>
  <c r="L37" i="5" s="1"/>
  <c r="N37" i="5" s="1"/>
  <c r="K38" i="5"/>
  <c r="L38" i="5" s="1"/>
  <c r="N38" i="5" s="1"/>
  <c r="K39" i="5"/>
  <c r="L39" i="5" s="1"/>
  <c r="N39" i="5" s="1"/>
  <c r="F35" i="5"/>
  <c r="H35" i="5"/>
  <c r="K35" i="5" l="1"/>
  <c r="L35" i="5" s="1"/>
  <c r="N35" i="5" s="1"/>
  <c r="F34" i="5"/>
  <c r="H34" i="5"/>
  <c r="H33" i="5"/>
  <c r="F33" i="5"/>
  <c r="K33" i="5" l="1"/>
  <c r="L33" i="5" s="1"/>
  <c r="N33" i="5" s="1"/>
  <c r="K34" i="5"/>
  <c r="L34" i="5" s="1"/>
  <c r="N34" i="5" s="1"/>
  <c r="F32" i="5" l="1"/>
  <c r="H32" i="5"/>
  <c r="K32" i="5" l="1"/>
  <c r="L32" i="5" s="1"/>
  <c r="N32" i="5" s="1"/>
  <c r="L21" i="16"/>
  <c r="N21" i="16" s="1"/>
  <c r="L22" i="16"/>
  <c r="N22" i="16" s="1"/>
  <c r="L23" i="16"/>
  <c r="N23" i="16" s="1"/>
  <c r="L24" i="16"/>
  <c r="N24" i="16" s="1"/>
  <c r="F29" i="5" l="1"/>
  <c r="H29" i="5"/>
  <c r="F28" i="5"/>
  <c r="H28" i="5"/>
  <c r="F27" i="5"/>
  <c r="H27" i="5"/>
  <c r="F26" i="5"/>
  <c r="H26" i="5"/>
  <c r="F25" i="5"/>
  <c r="H25" i="5"/>
  <c r="F24" i="5"/>
  <c r="H24" i="5"/>
  <c r="K20" i="5" l="1"/>
  <c r="L20" i="5" s="1"/>
  <c r="N20" i="5" s="1"/>
  <c r="K24" i="5"/>
  <c r="L24" i="5" s="1"/>
  <c r="N24" i="5" s="1"/>
  <c r="K25" i="5"/>
  <c r="L25" i="5" s="1"/>
  <c r="N25" i="5" s="1"/>
  <c r="K26" i="5"/>
  <c r="L26" i="5" s="1"/>
  <c r="N26" i="5" s="1"/>
  <c r="K27" i="5"/>
  <c r="L27" i="5" s="1"/>
  <c r="N27" i="5" s="1"/>
  <c r="K28" i="5"/>
  <c r="L28" i="5" s="1"/>
  <c r="N28" i="5" s="1"/>
  <c r="K29" i="5"/>
  <c r="L29" i="5" s="1"/>
  <c r="N29" i="5" s="1"/>
  <c r="L20" i="16"/>
  <c r="N20" i="16" s="1"/>
  <c r="C10" i="16" l="1"/>
  <c r="L31" i="16" l="1"/>
  <c r="N31" i="16" s="1"/>
  <c r="L26" i="16"/>
  <c r="N26" i="16" s="1"/>
  <c r="L25" i="16"/>
  <c r="N25" i="16" s="1"/>
  <c r="L16" i="16"/>
  <c r="N16" i="16" s="1"/>
  <c r="L18" i="16"/>
  <c r="N18" i="16" s="1"/>
  <c r="L17" i="16"/>
  <c r="N17" i="16" s="1"/>
  <c r="L27" i="16"/>
  <c r="N27" i="16" s="1"/>
  <c r="L29" i="16" l="1"/>
  <c r="N29" i="16" s="1"/>
  <c r="L30" i="16"/>
  <c r="N30" i="16" s="1"/>
  <c r="L15" i="16"/>
  <c r="L68" i="16" s="1"/>
  <c r="N15" i="16" l="1"/>
  <c r="K14" i="1"/>
  <c r="L14" i="1" s="1"/>
  <c r="N14" i="1" s="1"/>
  <c r="N68" i="16" l="1"/>
  <c r="K14" i="12"/>
  <c r="K13" i="12"/>
  <c r="L13" i="12" s="1"/>
  <c r="N64" i="14"/>
  <c r="N52" i="14"/>
  <c r="N39" i="14"/>
  <c r="J27" i="14"/>
  <c r="I27" i="14"/>
  <c r="G27" i="14"/>
  <c r="E27" i="14"/>
  <c r="D27" i="14"/>
  <c r="M26" i="14"/>
  <c r="H26" i="14"/>
  <c r="F26" i="14"/>
  <c r="M25" i="14"/>
  <c r="H25" i="14"/>
  <c r="F25" i="14"/>
  <c r="M24" i="14"/>
  <c r="H24" i="14"/>
  <c r="F24" i="14"/>
  <c r="M23" i="14"/>
  <c r="H23" i="14"/>
  <c r="F23" i="14"/>
  <c r="M22" i="14"/>
  <c r="H22" i="14"/>
  <c r="F22" i="14"/>
  <c r="M21" i="14"/>
  <c r="H21" i="14"/>
  <c r="F21" i="14"/>
  <c r="M19" i="14"/>
  <c r="H19" i="14"/>
  <c r="F19" i="14"/>
  <c r="M18" i="14"/>
  <c r="H18" i="14"/>
  <c r="F18" i="14"/>
  <c r="M17" i="14"/>
  <c r="H17" i="14"/>
  <c r="F17" i="14"/>
  <c r="M16" i="14"/>
  <c r="H16" i="14"/>
  <c r="F16" i="14"/>
  <c r="M15" i="14"/>
  <c r="H15" i="14"/>
  <c r="F15" i="14"/>
  <c r="M14" i="14"/>
  <c r="H14" i="14"/>
  <c r="F14" i="14"/>
  <c r="M13" i="14"/>
  <c r="K13" i="14"/>
  <c r="C8" i="14"/>
  <c r="N64" i="13"/>
  <c r="N52" i="13"/>
  <c r="N39" i="13"/>
  <c r="J27" i="13"/>
  <c r="I27" i="13"/>
  <c r="G27" i="13"/>
  <c r="E27" i="13"/>
  <c r="D27" i="13"/>
  <c r="M26" i="13"/>
  <c r="H26" i="13"/>
  <c r="F26" i="13"/>
  <c r="M25" i="13"/>
  <c r="H25" i="13"/>
  <c r="F25" i="13"/>
  <c r="M24" i="13"/>
  <c r="H24" i="13"/>
  <c r="F24" i="13"/>
  <c r="M23" i="13"/>
  <c r="H23" i="13"/>
  <c r="F23" i="13"/>
  <c r="M22" i="13"/>
  <c r="H22" i="13"/>
  <c r="F22" i="13"/>
  <c r="M21" i="13"/>
  <c r="H21" i="13"/>
  <c r="F21" i="13"/>
  <c r="M19" i="13"/>
  <c r="H19" i="13"/>
  <c r="F19" i="13"/>
  <c r="M18" i="13"/>
  <c r="H18" i="13"/>
  <c r="K18" i="13" s="1"/>
  <c r="L18" i="13" s="1"/>
  <c r="M17" i="13"/>
  <c r="H17" i="13"/>
  <c r="K17" i="13" s="1"/>
  <c r="L17" i="13" s="1"/>
  <c r="M16" i="13"/>
  <c r="H16" i="13"/>
  <c r="K16" i="13" s="1"/>
  <c r="L16" i="13" s="1"/>
  <c r="M15" i="13"/>
  <c r="H15" i="13"/>
  <c r="K15" i="13" s="1"/>
  <c r="L15" i="13" s="1"/>
  <c r="M14" i="13"/>
  <c r="H14" i="13"/>
  <c r="M13" i="13"/>
  <c r="H13" i="13"/>
  <c r="K13" i="13" s="1"/>
  <c r="C8" i="13"/>
  <c r="N64" i="12"/>
  <c r="N52" i="12"/>
  <c r="N39" i="12"/>
  <c r="J27" i="12"/>
  <c r="I27" i="12"/>
  <c r="G27" i="12"/>
  <c r="E27" i="12"/>
  <c r="D27" i="12"/>
  <c r="M26" i="12"/>
  <c r="H26" i="12"/>
  <c r="F26" i="12"/>
  <c r="M25" i="12"/>
  <c r="H25" i="12"/>
  <c r="F25" i="12"/>
  <c r="M24" i="12"/>
  <c r="H24" i="12"/>
  <c r="F24" i="12"/>
  <c r="M23" i="12"/>
  <c r="H23" i="12"/>
  <c r="F23" i="12"/>
  <c r="M22" i="12"/>
  <c r="H22" i="12"/>
  <c r="F22" i="12"/>
  <c r="M21" i="12"/>
  <c r="H21" i="12"/>
  <c r="F21" i="12"/>
  <c r="M19" i="12"/>
  <c r="H19" i="12"/>
  <c r="F19" i="12"/>
  <c r="M18" i="12"/>
  <c r="H18" i="12"/>
  <c r="F18" i="12"/>
  <c r="M17" i="12"/>
  <c r="H17" i="12"/>
  <c r="F17" i="12"/>
  <c r="M16" i="12"/>
  <c r="H16" i="12"/>
  <c r="F16" i="12"/>
  <c r="M15" i="12"/>
  <c r="H15" i="12"/>
  <c r="F15" i="12"/>
  <c r="M14" i="12"/>
  <c r="M13" i="12"/>
  <c r="C8" i="12"/>
  <c r="N64" i="8"/>
  <c r="N52" i="8"/>
  <c r="N39" i="8"/>
  <c r="J27" i="8"/>
  <c r="I27" i="8"/>
  <c r="G27" i="8"/>
  <c r="E27" i="8"/>
  <c r="D27" i="8"/>
  <c r="M26" i="8"/>
  <c r="H26" i="8"/>
  <c r="F26" i="8"/>
  <c r="M25" i="8"/>
  <c r="H25" i="8"/>
  <c r="F25" i="8"/>
  <c r="M24" i="8"/>
  <c r="H24" i="8"/>
  <c r="F24" i="8"/>
  <c r="M23" i="8"/>
  <c r="H23" i="8"/>
  <c r="F23" i="8"/>
  <c r="M22" i="8"/>
  <c r="H22" i="8"/>
  <c r="F22" i="8"/>
  <c r="M21" i="8"/>
  <c r="H21" i="8"/>
  <c r="F21" i="8"/>
  <c r="M19" i="8"/>
  <c r="H19" i="8"/>
  <c r="F19" i="8"/>
  <c r="M18" i="8"/>
  <c r="H18" i="8"/>
  <c r="F18" i="8"/>
  <c r="M17" i="8"/>
  <c r="H17" i="8"/>
  <c r="F17" i="8"/>
  <c r="M16" i="8"/>
  <c r="H16" i="8"/>
  <c r="F16" i="8"/>
  <c r="M15" i="8"/>
  <c r="H15" i="8"/>
  <c r="F15" i="8"/>
  <c r="M14" i="8"/>
  <c r="H14" i="8"/>
  <c r="F14" i="8"/>
  <c r="M13" i="8"/>
  <c r="H13" i="8"/>
  <c r="F13" i="8"/>
  <c r="C8" i="8"/>
  <c r="N64" i="7"/>
  <c r="N52" i="7"/>
  <c r="N39" i="7"/>
  <c r="J27" i="7"/>
  <c r="I27" i="7"/>
  <c r="G27" i="7"/>
  <c r="E27" i="7"/>
  <c r="D27" i="7"/>
  <c r="M26" i="7"/>
  <c r="H26" i="7"/>
  <c r="F26" i="7"/>
  <c r="M25" i="7"/>
  <c r="H25" i="7"/>
  <c r="F25" i="7"/>
  <c r="M24" i="7"/>
  <c r="H24" i="7"/>
  <c r="F24" i="7"/>
  <c r="M23" i="7"/>
  <c r="H23" i="7"/>
  <c r="F23" i="7"/>
  <c r="M22" i="7"/>
  <c r="H22" i="7"/>
  <c r="F22" i="7"/>
  <c r="M21" i="7"/>
  <c r="H21" i="7"/>
  <c r="F21" i="7"/>
  <c r="M19" i="7"/>
  <c r="H19" i="7"/>
  <c r="F19" i="7"/>
  <c r="M18" i="7"/>
  <c r="H18" i="7"/>
  <c r="F18" i="7"/>
  <c r="M17" i="7"/>
  <c r="H17" i="7"/>
  <c r="F17" i="7"/>
  <c r="M16" i="7"/>
  <c r="H16" i="7"/>
  <c r="F16" i="7"/>
  <c r="M15" i="7"/>
  <c r="H15" i="7"/>
  <c r="F15" i="7"/>
  <c r="M14" i="7"/>
  <c r="H14" i="7"/>
  <c r="F14" i="7"/>
  <c r="M13" i="7"/>
  <c r="H13" i="7"/>
  <c r="F13" i="7"/>
  <c r="N137" i="16" l="1"/>
  <c r="T5" i="36" s="1"/>
  <c r="R5" i="36"/>
  <c r="H27" i="14"/>
  <c r="H27" i="7"/>
  <c r="H27" i="8"/>
  <c r="K14" i="7"/>
  <c r="L14" i="7" s="1"/>
  <c r="N14" i="7" s="1"/>
  <c r="K16" i="7"/>
  <c r="L16" i="7" s="1"/>
  <c r="N16" i="7" s="1"/>
  <c r="K18" i="7"/>
  <c r="L18" i="7" s="1"/>
  <c r="N18" i="7" s="1"/>
  <c r="K21" i="7"/>
  <c r="L21" i="7" s="1"/>
  <c r="N21" i="7" s="1"/>
  <c r="K23" i="7"/>
  <c r="L23" i="7" s="1"/>
  <c r="N23" i="7" s="1"/>
  <c r="K25" i="7"/>
  <c r="L25" i="7" s="1"/>
  <c r="N25" i="7" s="1"/>
  <c r="K14" i="8"/>
  <c r="L14" i="8" s="1"/>
  <c r="N14" i="8" s="1"/>
  <c r="K16" i="8"/>
  <c r="L16" i="8" s="1"/>
  <c r="N16" i="8" s="1"/>
  <c r="K18" i="8"/>
  <c r="L18" i="8" s="1"/>
  <c r="N18" i="8" s="1"/>
  <c r="K21" i="8"/>
  <c r="L21" i="8" s="1"/>
  <c r="N21" i="8" s="1"/>
  <c r="K23" i="8"/>
  <c r="L23" i="8" s="1"/>
  <c r="N23" i="8" s="1"/>
  <c r="K25" i="8"/>
  <c r="L25" i="8" s="1"/>
  <c r="N25" i="8" s="1"/>
  <c r="M27" i="12"/>
  <c r="K15" i="12"/>
  <c r="L15" i="12" s="1"/>
  <c r="N15" i="12" s="1"/>
  <c r="K21" i="13"/>
  <c r="L21" i="13" s="1"/>
  <c r="N21" i="13" s="1"/>
  <c r="K23" i="13"/>
  <c r="L23" i="13" s="1"/>
  <c r="N23" i="13" s="1"/>
  <c r="K25" i="13"/>
  <c r="L25" i="13" s="1"/>
  <c r="N25" i="13" s="1"/>
  <c r="K14" i="14"/>
  <c r="L14" i="14" s="1"/>
  <c r="N14" i="14" s="1"/>
  <c r="K16" i="14"/>
  <c r="L16" i="14" s="1"/>
  <c r="N16" i="14" s="1"/>
  <c r="K18" i="14"/>
  <c r="L18" i="14" s="1"/>
  <c r="N18" i="14" s="1"/>
  <c r="K21" i="14"/>
  <c r="L21" i="14" s="1"/>
  <c r="N21" i="14" s="1"/>
  <c r="K23" i="14"/>
  <c r="L23" i="14" s="1"/>
  <c r="N23" i="14" s="1"/>
  <c r="K25" i="14"/>
  <c r="L25" i="14" s="1"/>
  <c r="N25" i="14" s="1"/>
  <c r="K17" i="12"/>
  <c r="L17" i="12" s="1"/>
  <c r="N17" i="12" s="1"/>
  <c r="K19" i="12"/>
  <c r="L19" i="12" s="1"/>
  <c r="N19" i="12" s="1"/>
  <c r="K22" i="12"/>
  <c r="L22" i="12" s="1"/>
  <c r="N22" i="12" s="1"/>
  <c r="K24" i="12"/>
  <c r="L24" i="12" s="1"/>
  <c r="N24" i="12" s="1"/>
  <c r="K26" i="12"/>
  <c r="L26" i="12" s="1"/>
  <c r="N26" i="12" s="1"/>
  <c r="N16" i="13"/>
  <c r="N13" i="12"/>
  <c r="N17" i="13"/>
  <c r="N18" i="13"/>
  <c r="N15" i="13"/>
  <c r="K19" i="13"/>
  <c r="L19" i="13" s="1"/>
  <c r="N19" i="13" s="1"/>
  <c r="K22" i="13"/>
  <c r="L22" i="13" s="1"/>
  <c r="N22" i="13" s="1"/>
  <c r="K24" i="13"/>
  <c r="L24" i="13" s="1"/>
  <c r="N24" i="13" s="1"/>
  <c r="K26" i="13"/>
  <c r="L26" i="13" s="1"/>
  <c r="N26" i="13" s="1"/>
  <c r="F27" i="8"/>
  <c r="K13" i="8"/>
  <c r="L13" i="8" s="1"/>
  <c r="M27" i="8"/>
  <c r="K15" i="8"/>
  <c r="L15" i="8" s="1"/>
  <c r="N15" i="8" s="1"/>
  <c r="K17" i="8"/>
  <c r="L17" i="8" s="1"/>
  <c r="N17" i="8" s="1"/>
  <c r="K19" i="8"/>
  <c r="L19" i="8" s="1"/>
  <c r="N19" i="8" s="1"/>
  <c r="K22" i="8"/>
  <c r="L22" i="8" s="1"/>
  <c r="N22" i="8" s="1"/>
  <c r="K24" i="8"/>
  <c r="L24" i="8" s="1"/>
  <c r="N24" i="8" s="1"/>
  <c r="K26" i="8"/>
  <c r="L26" i="8" s="1"/>
  <c r="N26" i="8" s="1"/>
  <c r="F27" i="7"/>
  <c r="M27" i="7"/>
  <c r="K15" i="7"/>
  <c r="L15" i="7" s="1"/>
  <c r="N15" i="7" s="1"/>
  <c r="K17" i="7"/>
  <c r="L17" i="7" s="1"/>
  <c r="N17" i="7" s="1"/>
  <c r="K19" i="7"/>
  <c r="L19" i="7" s="1"/>
  <c r="N19" i="7" s="1"/>
  <c r="K22" i="7"/>
  <c r="L22" i="7" s="1"/>
  <c r="N22" i="7" s="1"/>
  <c r="K24" i="7"/>
  <c r="L24" i="7" s="1"/>
  <c r="N24" i="7" s="1"/>
  <c r="K26" i="7"/>
  <c r="L26" i="7" s="1"/>
  <c r="N26" i="7" s="1"/>
  <c r="M27" i="14"/>
  <c r="K15" i="14"/>
  <c r="L15" i="14" s="1"/>
  <c r="N15" i="14" s="1"/>
  <c r="K17" i="14"/>
  <c r="L17" i="14" s="1"/>
  <c r="N17" i="14" s="1"/>
  <c r="K19" i="14"/>
  <c r="L19" i="14" s="1"/>
  <c r="N19" i="14" s="1"/>
  <c r="K22" i="14"/>
  <c r="L22" i="14" s="1"/>
  <c r="N22" i="14" s="1"/>
  <c r="K24" i="14"/>
  <c r="L24" i="14" s="1"/>
  <c r="N24" i="14" s="1"/>
  <c r="K26" i="14"/>
  <c r="L26" i="14" s="1"/>
  <c r="N26" i="14" s="1"/>
  <c r="M27" i="13"/>
  <c r="H27" i="13"/>
  <c r="K14" i="13"/>
  <c r="L14" i="13" s="1"/>
  <c r="N14" i="13" s="1"/>
  <c r="F27" i="13"/>
  <c r="H27" i="12"/>
  <c r="L14" i="12"/>
  <c r="N14" i="12" s="1"/>
  <c r="K16" i="12"/>
  <c r="L16" i="12" s="1"/>
  <c r="N16" i="12" s="1"/>
  <c r="K18" i="12"/>
  <c r="L18" i="12" s="1"/>
  <c r="N18" i="12" s="1"/>
  <c r="K21" i="12"/>
  <c r="L21" i="12" s="1"/>
  <c r="N21" i="12" s="1"/>
  <c r="K23" i="12"/>
  <c r="L23" i="12" s="1"/>
  <c r="N23" i="12" s="1"/>
  <c r="K25" i="12"/>
  <c r="L25" i="12" s="1"/>
  <c r="N25" i="12" s="1"/>
  <c r="F27" i="12"/>
  <c r="L13" i="14"/>
  <c r="F27" i="14"/>
  <c r="L13" i="13"/>
  <c r="K13" i="7"/>
  <c r="E15" i="4"/>
  <c r="M14" i="4"/>
  <c r="M15" i="4"/>
  <c r="M17" i="4"/>
  <c r="M18" i="4"/>
  <c r="H14" i="4"/>
  <c r="K14" i="4" s="1"/>
  <c r="L14" i="4" s="1"/>
  <c r="H15" i="4"/>
  <c r="H17" i="4"/>
  <c r="H18" i="4"/>
  <c r="F17" i="4"/>
  <c r="F18" i="4"/>
  <c r="N64" i="6"/>
  <c r="N52" i="6"/>
  <c r="N39" i="6"/>
  <c r="J27" i="6"/>
  <c r="I27" i="6"/>
  <c r="G27" i="6"/>
  <c r="E27" i="6"/>
  <c r="D27" i="6"/>
  <c r="M26" i="6"/>
  <c r="H26" i="6"/>
  <c r="F26" i="6"/>
  <c r="M25" i="6"/>
  <c r="H25" i="6"/>
  <c r="F25" i="6"/>
  <c r="M24" i="6"/>
  <c r="H24" i="6"/>
  <c r="F24" i="6"/>
  <c r="M23" i="6"/>
  <c r="H23" i="6"/>
  <c r="F23" i="6"/>
  <c r="M22" i="6"/>
  <c r="H22" i="6"/>
  <c r="F22" i="6"/>
  <c r="M21" i="6"/>
  <c r="H21" i="6"/>
  <c r="F21" i="6"/>
  <c r="M19" i="6"/>
  <c r="H19" i="6"/>
  <c r="F19" i="6"/>
  <c r="M18" i="6"/>
  <c r="H18" i="6"/>
  <c r="F18" i="6"/>
  <c r="M17" i="6"/>
  <c r="H17" i="6"/>
  <c r="F17" i="6"/>
  <c r="M16" i="6"/>
  <c r="H16" i="6"/>
  <c r="F16" i="6"/>
  <c r="M14" i="6"/>
  <c r="F14" i="6"/>
  <c r="M13" i="6"/>
  <c r="H13" i="6"/>
  <c r="F13" i="6"/>
  <c r="C8" i="6"/>
  <c r="F13" i="2"/>
  <c r="K17" i="6" l="1"/>
  <c r="L17" i="6" s="1"/>
  <c r="N17" i="6" s="1"/>
  <c r="K19" i="6"/>
  <c r="L19" i="6" s="1"/>
  <c r="N19" i="6" s="1"/>
  <c r="K22" i="6"/>
  <c r="L22" i="6" s="1"/>
  <c r="N22" i="6" s="1"/>
  <c r="K24" i="6"/>
  <c r="L24" i="6" s="1"/>
  <c r="N24" i="6" s="1"/>
  <c r="K26" i="6"/>
  <c r="L26" i="6" s="1"/>
  <c r="N26" i="6" s="1"/>
  <c r="F27" i="6"/>
  <c r="K15" i="4"/>
  <c r="L15" i="4" s="1"/>
  <c r="N15" i="4" s="1"/>
  <c r="M27" i="6"/>
  <c r="H27" i="6"/>
  <c r="K16" i="6"/>
  <c r="L16" i="6" s="1"/>
  <c r="N16" i="6" s="1"/>
  <c r="K18" i="6"/>
  <c r="L18" i="6" s="1"/>
  <c r="N18" i="6" s="1"/>
  <c r="K21" i="6"/>
  <c r="L21" i="6" s="1"/>
  <c r="N21" i="6" s="1"/>
  <c r="K23" i="6"/>
  <c r="L23" i="6" s="1"/>
  <c r="N23" i="6" s="1"/>
  <c r="K25" i="6"/>
  <c r="L25" i="6" s="1"/>
  <c r="N25" i="6" s="1"/>
  <c r="N14" i="4"/>
  <c r="K27" i="8"/>
  <c r="K27" i="14"/>
  <c r="K27" i="13"/>
  <c r="K27" i="12"/>
  <c r="L27" i="14"/>
  <c r="N13" i="14"/>
  <c r="N27" i="14" s="1"/>
  <c r="L27" i="13"/>
  <c r="N13" i="13"/>
  <c r="N27" i="13" s="1"/>
  <c r="N67" i="13" s="1"/>
  <c r="L27" i="12"/>
  <c r="N27" i="12"/>
  <c r="L27" i="8"/>
  <c r="N13" i="8"/>
  <c r="N27" i="8" s="1"/>
  <c r="N67" i="8" s="1"/>
  <c r="L13" i="7"/>
  <c r="K27" i="7"/>
  <c r="K13" i="6"/>
  <c r="L27" i="7" l="1"/>
  <c r="N13" i="7"/>
  <c r="N27" i="7" s="1"/>
  <c r="N67" i="7" s="1"/>
  <c r="K27" i="6"/>
  <c r="L13" i="6"/>
  <c r="L27" i="6" l="1"/>
  <c r="N13" i="6"/>
  <c r="N27" i="6" s="1"/>
  <c r="N67" i="6" s="1"/>
  <c r="N234" i="5" l="1"/>
  <c r="H40" i="5"/>
  <c r="F40" i="5"/>
  <c r="H31" i="5"/>
  <c r="F31" i="5"/>
  <c r="H30" i="5"/>
  <c r="F30" i="5"/>
  <c r="H23" i="5"/>
  <c r="F23" i="5"/>
  <c r="H22" i="5"/>
  <c r="F22" i="5"/>
  <c r="H21" i="5"/>
  <c r="F21" i="5"/>
  <c r="N64" i="4"/>
  <c r="N52" i="4"/>
  <c r="N39" i="4"/>
  <c r="J27" i="4"/>
  <c r="I27" i="4"/>
  <c r="G27" i="4"/>
  <c r="E27" i="4"/>
  <c r="D27" i="4"/>
  <c r="M26" i="4"/>
  <c r="H26" i="4"/>
  <c r="F26" i="4"/>
  <c r="M25" i="4"/>
  <c r="H25" i="4"/>
  <c r="F25" i="4"/>
  <c r="M24" i="4"/>
  <c r="H24" i="4"/>
  <c r="F24" i="4"/>
  <c r="M23" i="4"/>
  <c r="H23" i="4"/>
  <c r="F23" i="4"/>
  <c r="M22" i="4"/>
  <c r="H22" i="4"/>
  <c r="F22" i="4"/>
  <c r="M21" i="4"/>
  <c r="H21" i="4"/>
  <c r="F21" i="4"/>
  <c r="M19" i="4"/>
  <c r="H19" i="4"/>
  <c r="F19" i="4"/>
  <c r="K18" i="4"/>
  <c r="L18" i="4" s="1"/>
  <c r="N18" i="4" s="1"/>
  <c r="M13" i="4"/>
  <c r="H13" i="4"/>
  <c r="C8" i="4"/>
  <c r="M18" i="2"/>
  <c r="M19" i="2"/>
  <c r="H19" i="2"/>
  <c r="F18" i="2"/>
  <c r="F19" i="2"/>
  <c r="H18" i="2"/>
  <c r="N64" i="2"/>
  <c r="N52" i="2"/>
  <c r="N39" i="2"/>
  <c r="J27" i="2"/>
  <c r="I27" i="2"/>
  <c r="G27" i="2"/>
  <c r="E27" i="2"/>
  <c r="D27" i="2"/>
  <c r="M26" i="2"/>
  <c r="H26" i="2"/>
  <c r="F26" i="2"/>
  <c r="M25" i="2"/>
  <c r="H25" i="2"/>
  <c r="F25" i="2"/>
  <c r="M24" i="2"/>
  <c r="H24" i="2"/>
  <c r="F24" i="2"/>
  <c r="M23" i="2"/>
  <c r="H23" i="2"/>
  <c r="F23" i="2"/>
  <c r="M22" i="2"/>
  <c r="H22" i="2"/>
  <c r="F22" i="2"/>
  <c r="M21" i="2"/>
  <c r="H21" i="2"/>
  <c r="F21" i="2"/>
  <c r="M17" i="2"/>
  <c r="H17" i="2"/>
  <c r="F17" i="2"/>
  <c r="M16" i="2"/>
  <c r="H16" i="2"/>
  <c r="F16" i="2"/>
  <c r="M13" i="2"/>
  <c r="H13" i="2"/>
  <c r="C8" i="2"/>
  <c r="H80" i="5" l="1"/>
  <c r="M4" i="36" s="1"/>
  <c r="M13" i="36" s="1"/>
  <c r="F80" i="5"/>
  <c r="K13" i="5"/>
  <c r="K40" i="5"/>
  <c r="L40" i="5" s="1"/>
  <c r="N40" i="5" s="1"/>
  <c r="K19" i="2"/>
  <c r="L19" i="2" s="1"/>
  <c r="N19" i="2" s="1"/>
  <c r="F27" i="4"/>
  <c r="H27" i="4"/>
  <c r="K30" i="5"/>
  <c r="L30" i="5" s="1"/>
  <c r="N30" i="5" s="1"/>
  <c r="K31" i="5"/>
  <c r="L31" i="5" s="1"/>
  <c r="N31" i="5" s="1"/>
  <c r="K21" i="5"/>
  <c r="L21" i="5" s="1"/>
  <c r="N21" i="5" s="1"/>
  <c r="K23" i="5"/>
  <c r="L23" i="5" s="1"/>
  <c r="N23" i="5" s="1"/>
  <c r="K21" i="4"/>
  <c r="L21" i="4" s="1"/>
  <c r="N21" i="4" s="1"/>
  <c r="K23" i="4"/>
  <c r="L23" i="4" s="1"/>
  <c r="N23" i="4" s="1"/>
  <c r="K25" i="4"/>
  <c r="L25" i="4" s="1"/>
  <c r="N25" i="4" s="1"/>
  <c r="K18" i="5"/>
  <c r="L18" i="5" s="1"/>
  <c r="N18" i="5" s="1"/>
  <c r="K16" i="5"/>
  <c r="L16" i="5" s="1"/>
  <c r="N16" i="5" s="1"/>
  <c r="K14" i="5"/>
  <c r="L14" i="5" s="1"/>
  <c r="N14" i="5" s="1"/>
  <c r="K17" i="5"/>
  <c r="L17" i="5" s="1"/>
  <c r="N17" i="5" s="1"/>
  <c r="K19" i="5"/>
  <c r="L19" i="5" s="1"/>
  <c r="N19" i="5" s="1"/>
  <c r="K22" i="5"/>
  <c r="L22" i="5" s="1"/>
  <c r="N22" i="5" s="1"/>
  <c r="K13" i="4"/>
  <c r="K17" i="2"/>
  <c r="L17" i="2" s="1"/>
  <c r="N17" i="2" s="1"/>
  <c r="K22" i="2"/>
  <c r="L22" i="2" s="1"/>
  <c r="N22" i="2" s="1"/>
  <c r="K24" i="2"/>
  <c r="L24" i="2" s="1"/>
  <c r="N24" i="2" s="1"/>
  <c r="K26" i="2"/>
  <c r="L26" i="2" s="1"/>
  <c r="N26" i="2" s="1"/>
  <c r="K18" i="2"/>
  <c r="L18" i="2" s="1"/>
  <c r="N18" i="2" s="1"/>
  <c r="K13" i="2"/>
  <c r="L13" i="2" s="1"/>
  <c r="K21" i="2"/>
  <c r="L21" i="2" s="1"/>
  <c r="N21" i="2" s="1"/>
  <c r="K23" i="2"/>
  <c r="L23" i="2" s="1"/>
  <c r="N23" i="2" s="1"/>
  <c r="K25" i="2"/>
  <c r="L25" i="2" s="1"/>
  <c r="N25" i="2" s="1"/>
  <c r="K15" i="5"/>
  <c r="L15" i="5" s="1"/>
  <c r="N15" i="5" s="1"/>
  <c r="M27" i="4"/>
  <c r="K17" i="4"/>
  <c r="L17" i="4" s="1"/>
  <c r="N17" i="4" s="1"/>
  <c r="K19" i="4"/>
  <c r="L19" i="4" s="1"/>
  <c r="N19" i="4" s="1"/>
  <c r="K22" i="4"/>
  <c r="L22" i="4" s="1"/>
  <c r="N22" i="4" s="1"/>
  <c r="K24" i="4"/>
  <c r="L24" i="4" s="1"/>
  <c r="N24" i="4" s="1"/>
  <c r="K26" i="4"/>
  <c r="L26" i="4" s="1"/>
  <c r="N26" i="4" s="1"/>
  <c r="M27" i="2"/>
  <c r="F27" i="2"/>
  <c r="H27" i="2"/>
  <c r="K16" i="2"/>
  <c r="L16" i="2" s="1"/>
  <c r="N16" i="2" s="1"/>
  <c r="N4" i="36" l="1"/>
  <c r="N13" i="36" s="1"/>
  <c r="K80" i="5"/>
  <c r="P4" i="36" s="1"/>
  <c r="P13" i="36" s="1"/>
  <c r="L13" i="5"/>
  <c r="L80" i="5" s="1"/>
  <c r="L13" i="4"/>
  <c r="K27" i="4"/>
  <c r="K27" i="2"/>
  <c r="L27" i="2"/>
  <c r="N13" i="2"/>
  <c r="N27" i="2" s="1"/>
  <c r="N67" i="2" s="1"/>
  <c r="N13" i="5" l="1"/>
  <c r="N80" i="5" s="1"/>
  <c r="R4" i="36" s="1"/>
  <c r="R13" i="36" s="1"/>
  <c r="L27" i="4"/>
  <c r="N13" i="4"/>
  <c r="N27" i="4" s="1"/>
  <c r="N67" i="4" s="1"/>
  <c r="T13" i="36" l="1"/>
  <c r="N53" i="1"/>
  <c r="N65" i="1"/>
  <c r="N40" i="1"/>
  <c r="M15" i="1" l="1"/>
  <c r="C8" i="1"/>
  <c r="F15" i="1" l="1"/>
  <c r="F16" i="1"/>
  <c r="F17" i="1"/>
  <c r="F18" i="1"/>
  <c r="F22" i="1"/>
  <c r="F23" i="1"/>
  <c r="F24" i="1"/>
  <c r="F25" i="1"/>
  <c r="F26" i="1"/>
  <c r="F27" i="1"/>
  <c r="F13" i="1"/>
  <c r="H15" i="1"/>
  <c r="H16" i="1"/>
  <c r="H17" i="1"/>
  <c r="H18" i="1"/>
  <c r="H22" i="1"/>
  <c r="H23" i="1"/>
  <c r="H24" i="1"/>
  <c r="H25" i="1"/>
  <c r="H26" i="1"/>
  <c r="H27" i="1"/>
  <c r="D28" i="1"/>
  <c r="E28" i="1"/>
  <c r="G28" i="1"/>
  <c r="I28" i="1"/>
  <c r="J28" i="1"/>
  <c r="F28" i="1" l="1"/>
  <c r="M16" i="1" l="1"/>
  <c r="M17" i="1"/>
  <c r="M18" i="1"/>
  <c r="M22" i="1"/>
  <c r="M23" i="1"/>
  <c r="M24" i="1"/>
  <c r="M25" i="1"/>
  <c r="M26" i="1"/>
  <c r="M27" i="1"/>
  <c r="M13" i="1"/>
  <c r="K22" i="1"/>
  <c r="L22" i="1" s="1"/>
  <c r="K23" i="1"/>
  <c r="L23" i="1" s="1"/>
  <c r="K24" i="1"/>
  <c r="L24" i="1" s="1"/>
  <c r="K25" i="1"/>
  <c r="L25" i="1" s="1"/>
  <c r="K26" i="1"/>
  <c r="L26" i="1" s="1"/>
  <c r="K27" i="1"/>
  <c r="L27" i="1" s="1"/>
  <c r="N26" i="1" l="1"/>
  <c r="N24" i="1"/>
  <c r="N22" i="1"/>
  <c r="N27" i="1"/>
  <c r="N25" i="1"/>
  <c r="N23" i="1"/>
  <c r="M28" i="1"/>
  <c r="K15" i="1"/>
  <c r="L15" i="1" s="1"/>
  <c r="N15" i="1" s="1"/>
  <c r="K16" i="1"/>
  <c r="L16" i="1" s="1"/>
  <c r="N16" i="1" s="1"/>
  <c r="K17" i="1"/>
  <c r="L17" i="1" s="1"/>
  <c r="N17" i="1" s="1"/>
  <c r="K18" i="1"/>
  <c r="L18" i="1" s="1"/>
  <c r="N18" i="1" s="1"/>
  <c r="H13" i="1"/>
  <c r="H28" i="1" l="1"/>
  <c r="K13" i="1"/>
  <c r="K28" i="1" l="1"/>
  <c r="L13" i="1"/>
  <c r="N13" i="1" s="1"/>
  <c r="N28" i="1" s="1"/>
  <c r="N68" i="1" s="1"/>
  <c r="L28" i="1" l="1"/>
</calcChain>
</file>

<file path=xl/sharedStrings.xml><?xml version="1.0" encoding="utf-8"?>
<sst xmlns="http://schemas.openxmlformats.org/spreadsheetml/2006/main" count="2008" uniqueCount="1138">
  <si>
    <t>مبلغ نهایی قرارداد :</t>
  </si>
  <si>
    <t>تاریخ انقضاء :</t>
  </si>
  <si>
    <t>مدت قرارداد :</t>
  </si>
  <si>
    <t>تاریخ قرارداد :</t>
  </si>
  <si>
    <t>ردیف</t>
  </si>
  <si>
    <t>تاریخ سند</t>
  </si>
  <si>
    <t>شرح</t>
  </si>
  <si>
    <t>مبلغ -ریال</t>
  </si>
  <si>
    <t>پ پ قرارداد</t>
  </si>
  <si>
    <t>سپرده حسن انجام کار</t>
  </si>
  <si>
    <t>سپرده انجام تعهدات</t>
  </si>
  <si>
    <t xml:space="preserve">بیمه </t>
  </si>
  <si>
    <t>علی الحساب</t>
  </si>
  <si>
    <t>سایر</t>
  </si>
  <si>
    <t xml:space="preserve"> جمع کسور</t>
  </si>
  <si>
    <t>مبلغ قابل پرداخت-ریال</t>
  </si>
  <si>
    <t>ارزش افزوده</t>
  </si>
  <si>
    <t>مانده قابل پرداخت</t>
  </si>
  <si>
    <t>کسور</t>
  </si>
  <si>
    <t>جمع :</t>
  </si>
  <si>
    <t>کارت قرارداد</t>
  </si>
  <si>
    <t xml:space="preserve">مبلغ اصلی قرارداد : </t>
  </si>
  <si>
    <t>ریال</t>
  </si>
  <si>
    <t>جمع الحاقیه ها :</t>
  </si>
  <si>
    <t>توضیحات :</t>
  </si>
  <si>
    <t>کارکرد</t>
  </si>
  <si>
    <t xml:space="preserve"> ذ                                                                                       </t>
  </si>
  <si>
    <r>
      <t>نام شرکت/شخص :</t>
    </r>
    <r>
      <rPr>
        <b/>
        <sz val="11"/>
        <color theme="1"/>
        <rFont val="B Nazanin"/>
        <charset val="178"/>
      </rPr>
      <t>طرح نواندیشان</t>
    </r>
  </si>
  <si>
    <r>
      <t xml:space="preserve">شماره قرارداد : </t>
    </r>
    <r>
      <rPr>
        <b/>
        <sz val="11"/>
        <color theme="1"/>
        <rFont val="B Nazanin"/>
        <charset val="178"/>
      </rPr>
      <t>ADSH-E-CO-CV-001</t>
    </r>
  </si>
  <si>
    <r>
      <t>موضوع قرارداد :</t>
    </r>
    <r>
      <rPr>
        <b/>
        <sz val="11"/>
        <color theme="1"/>
        <rFont val="B Nazanin"/>
        <charset val="178"/>
      </rPr>
      <t xml:space="preserve"> خدمات مهندسی طراحی ساختمانهای غیر صنعتی و ساختمان اداری و ایستگاه آتش نشانی</t>
    </r>
  </si>
  <si>
    <t>شش ماه</t>
  </si>
  <si>
    <t>پیش پرداخت معادل 15% قرارداد در قبال چک شرکتی خواهد بود</t>
  </si>
  <si>
    <t>تضمین انجام تعهدات با صدور چک شرکتی معادل 10% کل قرارداد  که با افزایش مبلغ قرارداد افزایش خواهد یافت</t>
  </si>
  <si>
    <t>سپرده بیمه معادل 5% که عودت آن و تسویه نهایی در ازای اخذ مفاصاحساب خواهد بود</t>
  </si>
  <si>
    <t>98/02/04</t>
  </si>
  <si>
    <t>بدهی ها</t>
  </si>
  <si>
    <t>پیش پرداخت</t>
  </si>
  <si>
    <t>مبلع-ریال</t>
  </si>
  <si>
    <t>علی الحساب ها</t>
  </si>
  <si>
    <t>واریز پیش پرداخت طی چک ش 757136</t>
  </si>
  <si>
    <t>96/11/15</t>
  </si>
  <si>
    <t>97/04/11</t>
  </si>
  <si>
    <t>97/06/31</t>
  </si>
  <si>
    <t>شناسایی 50% ق 001</t>
  </si>
  <si>
    <t>97/12/08</t>
  </si>
  <si>
    <t>ثبت ص.و.قطعی و 10% قرارداد</t>
  </si>
  <si>
    <t>ثبت صورتحساب 602</t>
  </si>
  <si>
    <t>ثبت صورتحساب 603</t>
  </si>
  <si>
    <t>فاکتور 2513 ق 002 مورخ 97/04/11</t>
  </si>
  <si>
    <t>97/05/07</t>
  </si>
  <si>
    <t>97/08/20</t>
  </si>
  <si>
    <t>تسویه فاکتور 2513</t>
  </si>
  <si>
    <t>پرداخت 50% قرارداد 001</t>
  </si>
  <si>
    <t>پرداخت 10% قرارداد</t>
  </si>
  <si>
    <t>98/02/07</t>
  </si>
  <si>
    <t>پرداخت صورتحساب 602</t>
  </si>
  <si>
    <t>پرداخت صورتحساب 603</t>
  </si>
  <si>
    <t>آزاد سازی سپرده بیمه</t>
  </si>
  <si>
    <t>استرداد سپرده بیمه و حسن انجام کار</t>
  </si>
  <si>
    <t>آزادسازی سپرده حسن انجام کار</t>
  </si>
  <si>
    <r>
      <t xml:space="preserve">نام شرکت/شخص : </t>
    </r>
    <r>
      <rPr>
        <b/>
        <sz val="11"/>
        <color theme="1"/>
        <rFont val="B Nazanin"/>
        <charset val="178"/>
      </rPr>
      <t>مهندسین مشاور پی کاو</t>
    </r>
  </si>
  <si>
    <r>
      <t xml:space="preserve">شماره قرارداد : </t>
    </r>
    <r>
      <rPr>
        <b/>
        <sz val="11"/>
        <color theme="1"/>
        <rFont val="B Nazanin"/>
        <charset val="178"/>
      </rPr>
      <t>ADSH-E-CO-CV-003</t>
    </r>
  </si>
  <si>
    <r>
      <t>موضوع قرارداد :</t>
    </r>
    <r>
      <rPr>
        <b/>
        <sz val="11"/>
        <color theme="1"/>
        <rFont val="B Nazanin"/>
        <charset val="178"/>
      </rPr>
      <t xml:space="preserve"> مطالعات تکمیلی ژئوتکنیک و آزمایشات مکانیک خاک سایت پنج سیراف</t>
    </r>
  </si>
  <si>
    <t>96/12/16</t>
  </si>
  <si>
    <t>شصت روز</t>
  </si>
  <si>
    <t>96/02/16</t>
  </si>
  <si>
    <t>پیش پرداخت معادل 200.000.000 ریال قرارداد در قبال چک شرکتی خواهد بود</t>
  </si>
  <si>
    <t>تضمین انجام تعهدات با صدور چک شرکتی معادل 10% کل قرارداد  خواهد یافت</t>
  </si>
  <si>
    <r>
      <t xml:space="preserve">شماره قرارداد : </t>
    </r>
    <r>
      <rPr>
        <b/>
        <sz val="11"/>
        <color theme="1"/>
        <rFont val="B Nazanin"/>
        <charset val="178"/>
      </rPr>
      <t>ADSH-E-CO-CV-004</t>
    </r>
  </si>
  <si>
    <r>
      <t>موضوع قرارداد :</t>
    </r>
    <r>
      <rPr>
        <b/>
        <sz val="11"/>
        <color theme="1"/>
        <rFont val="B Nazanin"/>
        <charset val="178"/>
      </rPr>
      <t xml:space="preserve"> مطالعات تکمیلی ژئوتکنیک و آزمایشات مکانیک خاک سایت شش و هشت سیراف</t>
    </r>
  </si>
  <si>
    <t>97/05/02</t>
  </si>
  <si>
    <t>چهارماه +سی روز</t>
  </si>
  <si>
    <t>97/10/07</t>
  </si>
  <si>
    <r>
      <t xml:space="preserve">شماره قرارداد : </t>
    </r>
    <r>
      <rPr>
        <b/>
        <sz val="11"/>
        <color theme="1"/>
        <rFont val="B Nazanin"/>
        <charset val="178"/>
      </rPr>
      <t>ADSH-E-CO-CV-005</t>
    </r>
  </si>
  <si>
    <r>
      <t>موضوع قرارداد :</t>
    </r>
    <r>
      <rPr>
        <b/>
        <sz val="11"/>
        <color theme="1"/>
        <rFont val="B Nazanin"/>
        <charset val="178"/>
      </rPr>
      <t xml:space="preserve"> استقرار آزمایشگاه محلی جهت کنترل عملیات خاکی و بتنی</t>
    </r>
  </si>
  <si>
    <t>98/04/01</t>
  </si>
  <si>
    <t>نه ماه</t>
  </si>
  <si>
    <t>تضمین انجام تعهدات با صدور چک شرکتی و سفته (توامان) معادل 10% کل قرارداد  خواهد یافت</t>
  </si>
  <si>
    <t>سپرده حسن انجام کار به میزان 10%</t>
  </si>
  <si>
    <t>تائید ص.و.1</t>
  </si>
  <si>
    <t>96/10/06</t>
  </si>
  <si>
    <t>1396/06/19</t>
  </si>
  <si>
    <t xml:space="preserve">پیش پرداخت 15% قرارداد ADSH-E-CO-CV-001 طی چک ش 944006 </t>
  </si>
  <si>
    <t>96/12/20</t>
  </si>
  <si>
    <t>پیش پرداخت ق 003 طی چک ش 483811</t>
  </si>
  <si>
    <t>آزادسازی سپرده بیمه</t>
  </si>
  <si>
    <t>96/09/18</t>
  </si>
  <si>
    <t>پرداخت به پی کاو بابت تسویه قرارداد شهریور 96 طی چک ش 757105</t>
  </si>
  <si>
    <t>96/12/12</t>
  </si>
  <si>
    <t>پرداخت به پی کاو  بابت قرارداد 001 طی چک 483807</t>
  </si>
  <si>
    <t>96/12/13</t>
  </si>
  <si>
    <t>پرداخت به پی کاو  بابت تسویه سپرده بیمه</t>
  </si>
  <si>
    <t>پرداخت به پی کاو  بابت تسویه سپرده حسن انجام کار</t>
  </si>
  <si>
    <t>تائید ص.و.1 ق 005 پی کاو</t>
  </si>
  <si>
    <t>تائید ص.و.2 ق 005 پی کاو</t>
  </si>
  <si>
    <t>تائید ص.و.3 ق 005 پی کاو</t>
  </si>
  <si>
    <t>98/05/14</t>
  </si>
  <si>
    <t>98/06/05</t>
  </si>
  <si>
    <t>98/07/17</t>
  </si>
  <si>
    <t>97/02/24</t>
  </si>
  <si>
    <t xml:space="preserve">تائید ص.و.قطعی </t>
  </si>
  <si>
    <t>97/07/22</t>
  </si>
  <si>
    <t>تائید ص.و.</t>
  </si>
  <si>
    <t>97/09/07</t>
  </si>
  <si>
    <t>پرداخت 15% قرارداد 004 طی چک ش 727348</t>
  </si>
  <si>
    <t>پرداخت 15% قرارداد 004 طی چک ش 510303</t>
  </si>
  <si>
    <t>98/05/16</t>
  </si>
  <si>
    <t>98/06/09</t>
  </si>
  <si>
    <t>98/07/20</t>
  </si>
  <si>
    <t>پرداخت به مهنسین مشاور پی کاو طی چک 498286</t>
  </si>
  <si>
    <t>پرداخت به مهنسین مشاور پی کاو طی چک 626207</t>
  </si>
  <si>
    <t>پرداخت به مهنسین مشاور پی کاو طی چک 30571</t>
  </si>
  <si>
    <t>98/01/31</t>
  </si>
  <si>
    <t>پرداخت به پی کاو بابت تسویه ق 001 طی چک ش688420</t>
  </si>
  <si>
    <t>97/11/01</t>
  </si>
  <si>
    <t>97/012/08</t>
  </si>
  <si>
    <t>بابت تسویه ص.و. پی کاو طی چک 727361</t>
  </si>
  <si>
    <t>بابت تسویه ص.و. پی کاو طی چک 510346</t>
  </si>
  <si>
    <t>بابت تسویه ص.و. پی کاو طی چک 399680</t>
  </si>
  <si>
    <t>بابت تسویه ص.و. پی کاو طی چک 667722</t>
  </si>
  <si>
    <t xml:space="preserve">پرداخت به پی کاو بابت تسویه ق 001 طی چک ش727355 </t>
  </si>
  <si>
    <r>
      <t>موضوع قرارداد :</t>
    </r>
    <r>
      <rPr>
        <b/>
        <sz val="11"/>
        <color theme="1"/>
        <rFont val="B Nazanin"/>
        <charset val="178"/>
      </rPr>
      <t xml:space="preserve"> </t>
    </r>
  </si>
  <si>
    <r>
      <t xml:space="preserve">نام شرکت/شخص : </t>
    </r>
    <r>
      <rPr>
        <b/>
        <sz val="11"/>
        <color theme="1"/>
        <rFont val="B Nazanin"/>
        <charset val="178"/>
      </rPr>
      <t>بهبد صنعت پارس</t>
    </r>
  </si>
  <si>
    <r>
      <t>موضوع قرارداد :</t>
    </r>
    <r>
      <rPr>
        <b/>
        <sz val="11"/>
        <color theme="1"/>
        <rFont val="B Nazanin"/>
        <charset val="178"/>
      </rPr>
      <t xml:space="preserve"> خدمات مهندسی طراحی سیستم حفاظت کاتدیک</t>
    </r>
  </si>
  <si>
    <t>98/02/11</t>
  </si>
  <si>
    <t>یکسال</t>
  </si>
  <si>
    <t>99/02/11</t>
  </si>
  <si>
    <r>
      <t xml:space="preserve">شماره قرارداد : </t>
    </r>
    <r>
      <rPr>
        <b/>
        <sz val="11"/>
        <color theme="1"/>
        <rFont val="B Nazanin"/>
        <charset val="178"/>
      </rPr>
      <t>ADSH-E-CO-EL-001</t>
    </r>
  </si>
  <si>
    <t>حسن انجام کار معادل 10% از هر صورت وضعیت که عودت آن دو ماه پس از قرارداد و با تایید کارفرما</t>
  </si>
  <si>
    <r>
      <t xml:space="preserve">نام شرکت/شخص : </t>
    </r>
    <r>
      <rPr>
        <b/>
        <sz val="11"/>
        <color theme="1"/>
        <rFont val="B Nazanin"/>
        <charset val="178"/>
      </rPr>
      <t>طنین ارتباط پارمیس</t>
    </r>
  </si>
  <si>
    <r>
      <t xml:space="preserve">شماره قرارداد : </t>
    </r>
    <r>
      <rPr>
        <b/>
        <sz val="11"/>
        <color theme="1"/>
        <rFont val="B Nazanin"/>
        <charset val="178"/>
      </rPr>
      <t>ADSH-E-CO-GE-005</t>
    </r>
  </si>
  <si>
    <r>
      <t>موضوع قرارداد :</t>
    </r>
    <r>
      <rPr>
        <b/>
        <sz val="11"/>
        <color theme="1"/>
        <rFont val="B Nazanin"/>
        <charset val="178"/>
      </rPr>
      <t xml:space="preserve"> </t>
    </r>
    <r>
      <rPr>
        <b/>
        <sz val="10.5"/>
        <color theme="1"/>
        <rFont val="B Nazanin"/>
        <charset val="178"/>
      </rPr>
      <t>خدمات مشاوره تهیه اسناد و اخذ مجوز فرکانسی از سازمان تنظیم مقررات و ارتباط رادیوئی</t>
    </r>
  </si>
  <si>
    <t>98/04/19</t>
  </si>
  <si>
    <t>98/08/19</t>
  </si>
  <si>
    <t>مالیات بر ارزش افزوده پرداخت نمی گردد</t>
  </si>
  <si>
    <t>تضمین انجام تعهدات با صدور چک و سفته (توامان)شرکتی معادل 10% کل قرارداد  که ارائه شده است .</t>
  </si>
  <si>
    <r>
      <t>موضوع قرارداد :</t>
    </r>
    <r>
      <rPr>
        <b/>
        <sz val="11"/>
        <color theme="1"/>
        <rFont val="B Nazanin"/>
        <charset val="178"/>
      </rPr>
      <t xml:space="preserve"> </t>
    </r>
    <r>
      <rPr>
        <b/>
        <sz val="10.5"/>
        <color theme="1"/>
        <rFont val="B Nazanin"/>
        <charset val="178"/>
      </rPr>
      <t>خدمات مشاوره کنترل کیفیت و بازرسی فنی شخص ثالث</t>
    </r>
  </si>
  <si>
    <t>حسن انجام کار معادل 10% از هر صورت وضعیت که عودت آن در ازای اخذ مفاصاحساب خواهد بود</t>
  </si>
  <si>
    <t>مالیات بر ارزش افزوده پرداخت میگردد</t>
  </si>
  <si>
    <t>بر اساس جدول نرخ های بازرسی</t>
  </si>
  <si>
    <r>
      <t xml:space="preserve">نام شرکت/شخص : </t>
    </r>
    <r>
      <rPr>
        <b/>
        <sz val="11"/>
        <color theme="1"/>
        <rFont val="B Nazanin"/>
        <charset val="178"/>
      </rPr>
      <t>راهکار برتر آراد پایا</t>
    </r>
  </si>
  <si>
    <r>
      <t xml:space="preserve">شماره قرارداد : </t>
    </r>
    <r>
      <rPr>
        <b/>
        <sz val="11"/>
        <color theme="1"/>
        <rFont val="B Nazanin"/>
        <charset val="178"/>
      </rPr>
      <t>APC-C0121</t>
    </r>
  </si>
  <si>
    <r>
      <t>موضوع قرارداد :</t>
    </r>
    <r>
      <rPr>
        <b/>
        <sz val="11"/>
        <color theme="1"/>
        <rFont val="B Nazanin"/>
        <charset val="178"/>
      </rPr>
      <t xml:space="preserve"> خرید حق استفاده از سامانه اطلاعات مدیریت پروژه پوپک</t>
    </r>
  </si>
  <si>
    <t>96/04/03</t>
  </si>
  <si>
    <t>پنج ماه</t>
  </si>
  <si>
    <t>96/09/03</t>
  </si>
  <si>
    <t>پیش پرداخت معادل 10% قرارداد در قبال چک شرکتی خواهد بود</t>
  </si>
  <si>
    <r>
      <t>موضوع قرارداد :</t>
    </r>
    <r>
      <rPr>
        <b/>
        <sz val="11"/>
        <color theme="1"/>
        <rFont val="B Nazanin"/>
        <charset val="178"/>
      </rPr>
      <t xml:space="preserve"> پشتیبانی و پیاده سازی سامانه اطلاعات مدیریت پروژه پوپک</t>
    </r>
  </si>
  <si>
    <r>
      <t xml:space="preserve">شماره قرارداد : </t>
    </r>
    <r>
      <rPr>
        <b/>
        <sz val="11"/>
        <color theme="1"/>
        <rFont val="B Nazanin"/>
        <charset val="178"/>
      </rPr>
      <t>APC-C0122</t>
    </r>
  </si>
  <si>
    <t>بیست ماه+یکسال</t>
  </si>
  <si>
    <t>98/12/02</t>
  </si>
  <si>
    <t>پیش پرداخت معادل 20% قرارداد در قبال چک شرکتی خواهد بود</t>
  </si>
  <si>
    <t>96/04/18</t>
  </si>
  <si>
    <t>پیش پرداخت ق 0121 به شرکت راهکار برتر آراد پایا</t>
  </si>
  <si>
    <t>خرید نرم افزار ق 0121 از شرکت راهکار برتر آراد پایا</t>
  </si>
  <si>
    <t>97/02/16</t>
  </si>
  <si>
    <t>98/03/18</t>
  </si>
  <si>
    <t>پیش پرداخت ق 0158 شرکت راهکار برتر آراد پایا طی چک 905813</t>
  </si>
  <si>
    <t>خرید سیستم جهت کارگاه کنگان ف 0067</t>
  </si>
  <si>
    <t>قسط اول پشتیبانی ق 0122</t>
  </si>
  <si>
    <t>97/05/10</t>
  </si>
  <si>
    <t>97/10/08</t>
  </si>
  <si>
    <t>قرارداد پشتیبانی ق 0122</t>
  </si>
  <si>
    <r>
      <t>موضوع قرارداد :</t>
    </r>
    <r>
      <rPr>
        <b/>
        <sz val="11"/>
        <color theme="1"/>
        <rFont val="B Nazanin"/>
        <charset val="178"/>
      </rPr>
      <t xml:space="preserve"> فروش و ارتقاء سامانه اطلاعات مدیریت پروژه پوپک</t>
    </r>
  </si>
  <si>
    <r>
      <t xml:space="preserve">شماره قرارداد : </t>
    </r>
    <r>
      <rPr>
        <b/>
        <sz val="11"/>
        <color theme="1"/>
        <rFont val="B Nazanin"/>
        <charset val="178"/>
      </rPr>
      <t>APC-C0158</t>
    </r>
  </si>
  <si>
    <t>98/02/23</t>
  </si>
  <si>
    <t>98/11/23</t>
  </si>
  <si>
    <t>پشتیبانی نرم افزار 3/3 الی 6/3 ف 185</t>
  </si>
  <si>
    <t>پرداخت به شرکت راهکار برتر آراد پایا طی چک 510326</t>
  </si>
  <si>
    <t>پرداخت به شرکت راهکار برتر آراد پایا طی چک 905817</t>
  </si>
  <si>
    <t xml:space="preserve">خرید زیر سیستم </t>
  </si>
  <si>
    <t>پرداخت بابت خرید زیر سیستم به شرکت راهکار  برتر آراد پایا طی چک 498262</t>
  </si>
  <si>
    <t>98/04/30</t>
  </si>
  <si>
    <t>پشتیبانی نرم افزار 12/3 الی 3/3 ف 184</t>
  </si>
  <si>
    <t>پشتیبانی نرم افزار 6/3 الی 9/3 ف 226</t>
  </si>
  <si>
    <t>97/07/01</t>
  </si>
  <si>
    <t>96/12/26</t>
  </si>
  <si>
    <t>پرداخت به شرکت راهکار برتر آراد پایا طی چک 727343</t>
  </si>
  <si>
    <t>بابت تسویه خرید نرم افزار طی چک 510327</t>
  </si>
  <si>
    <t>بابت علی الحساب پرداختی به راهکار برتر آراد پایا طی چک 944014</t>
  </si>
  <si>
    <t>بابت علی الحساب پرداختی به راهکار برتر آراد پایا طی چک 483824</t>
  </si>
  <si>
    <t>پرداخت به شرکت راهکار برتر آراد پایا طی چک 30560</t>
  </si>
  <si>
    <t>98/07/14</t>
  </si>
  <si>
    <t>فاکتور 0000 ق 002 مورخ 97/06/31</t>
  </si>
  <si>
    <t>98/08/12</t>
  </si>
  <si>
    <t>تائید ص.و.4 ق 005 پی کاو</t>
  </si>
  <si>
    <t>پرداخت به مهنسین مشاور پی کاو طی چک 217972</t>
  </si>
  <si>
    <t>98/08/18</t>
  </si>
  <si>
    <t xml:space="preserve"> تضمین پیش پرداخت دریافت شد400.000.000</t>
  </si>
  <si>
    <t xml:space="preserve"> تضمین اجرای تعهدات دریافت شد200.000.000</t>
  </si>
  <si>
    <t>چک پرداختی به شماره 217965 آدیش</t>
  </si>
  <si>
    <t>50.000.000 ریال و 60.000.000</t>
  </si>
  <si>
    <t>تضامین دریافتی</t>
  </si>
  <si>
    <t>98/08/13</t>
  </si>
  <si>
    <t>مانده قابل پرداخت :</t>
  </si>
  <si>
    <t>98/09/12</t>
  </si>
  <si>
    <t>تائید ص.و.5 ق 005 پی کاو</t>
  </si>
  <si>
    <t>پشتیبانی نرم افزار 9/3 الی 12/3 ف 227</t>
  </si>
  <si>
    <t>98/07/02</t>
  </si>
  <si>
    <t>98/09/23</t>
  </si>
  <si>
    <t>پرداخت به مهنسین مشاور پی کاو طی چک 727369 صنعت و معدن</t>
  </si>
  <si>
    <t>نام پیمانکار</t>
  </si>
  <si>
    <t>شماره قرارداد</t>
  </si>
  <si>
    <t>موضوع قرارداد</t>
  </si>
  <si>
    <t>مبلغ قرارداد</t>
  </si>
  <si>
    <t>مانده قرارداد</t>
  </si>
  <si>
    <t>تاریخ شروع</t>
  </si>
  <si>
    <t>تاریخ خاتمه</t>
  </si>
  <si>
    <t>تعداد صورت وضعیت ارسالی</t>
  </si>
  <si>
    <t>جمع صورت وضعیت ارسالی</t>
  </si>
  <si>
    <t>جمع صورت وضعیت قطعی</t>
  </si>
  <si>
    <t>سپرده بیمه</t>
  </si>
  <si>
    <t>کسورات</t>
  </si>
  <si>
    <t>مبلغ قابل پرداخت</t>
  </si>
  <si>
    <t>مبلغ پرداخت شده</t>
  </si>
  <si>
    <t>توضیحات</t>
  </si>
  <si>
    <t>تاریخ آخرین پرداخت</t>
  </si>
  <si>
    <t>مبلغ آخرین پرداخت</t>
  </si>
  <si>
    <t>جــــــــمع</t>
  </si>
  <si>
    <t>-</t>
  </si>
  <si>
    <t>مالیات بر ارزش افزوده</t>
  </si>
  <si>
    <t>لیست تعهدات پیمانکاران آدیش</t>
  </si>
  <si>
    <t>خدمات مشاوره کنترل کیفیت و بازرسی فنی شخص ثالث</t>
  </si>
  <si>
    <t>ق 005 مهندسین مشاور پی کاو'!A1</t>
  </si>
  <si>
    <t>ADSH-E-CO-CV-005</t>
  </si>
  <si>
    <t>استقرار آزمایشگاه محلی جهت کنترل عملیات خاکی و بتنی</t>
  </si>
  <si>
    <t>99/07/06</t>
  </si>
  <si>
    <r>
      <t>موضوع قرارداد :</t>
    </r>
    <r>
      <rPr>
        <b/>
        <sz val="11"/>
        <color theme="1"/>
        <rFont val="B Nazanin"/>
        <charset val="178"/>
      </rPr>
      <t xml:space="preserve"> فروش مصالح</t>
    </r>
  </si>
  <si>
    <t>98/09/30</t>
  </si>
  <si>
    <t>99/07/12</t>
  </si>
  <si>
    <t>صورت وضعیت شماره 1</t>
  </si>
  <si>
    <t>صورت وضعیت شماره 2</t>
  </si>
  <si>
    <t>صورت وضعیت شماره 3</t>
  </si>
  <si>
    <t>صورت وضعیت شماره 4</t>
  </si>
  <si>
    <t>صورت وضعیت شماره 5</t>
  </si>
  <si>
    <t>صورت وضعیت شماره 6</t>
  </si>
  <si>
    <t>صورت وضعیت شماره 7</t>
  </si>
  <si>
    <t>صورت وضعیت شماره 8</t>
  </si>
  <si>
    <t>صورت وضعیت شماره 9</t>
  </si>
  <si>
    <t>صورت وضعیت شماره 10</t>
  </si>
  <si>
    <r>
      <t xml:space="preserve">شماره قرارداد : </t>
    </r>
    <r>
      <rPr>
        <b/>
        <sz val="11"/>
        <color theme="1"/>
        <rFont val="B Nazanin"/>
        <charset val="178"/>
      </rPr>
      <t>ADSH-P-CO-GE-014</t>
    </r>
  </si>
  <si>
    <t>99/05/28</t>
  </si>
  <si>
    <t>246روز</t>
  </si>
  <si>
    <t>1400/01/31</t>
  </si>
  <si>
    <t>99/07/01</t>
  </si>
  <si>
    <t>99/08/12</t>
  </si>
  <si>
    <t>99/09/12</t>
  </si>
  <si>
    <t>99/10/04</t>
  </si>
  <si>
    <t>پیش پرداخت:</t>
  </si>
  <si>
    <t>98/12/13</t>
  </si>
  <si>
    <t>99/02/02</t>
  </si>
  <si>
    <t>99/03/14</t>
  </si>
  <si>
    <t>99/04/03</t>
  </si>
  <si>
    <t>99/05/09</t>
  </si>
  <si>
    <t>99/06/06</t>
  </si>
  <si>
    <t>99/08/17</t>
  </si>
  <si>
    <t>99/09/24</t>
  </si>
  <si>
    <t>99/10/14</t>
  </si>
  <si>
    <t>تائید ص.و.6 ق 005 پی کاو</t>
  </si>
  <si>
    <t>تائید ص.و.7 ق 005 پی کاو</t>
  </si>
  <si>
    <t>تائید ص.و.8 ق 005 پی کاو</t>
  </si>
  <si>
    <t>تائید ص.و.9ق 005 پی کاو</t>
  </si>
  <si>
    <t>تائید ص.و.10 ق 005 پی کاو</t>
  </si>
  <si>
    <t>تائید ص.و.11 ق 005 پی کاو</t>
  </si>
  <si>
    <t>تائید ص.و.12 ق 005 پی کاو</t>
  </si>
  <si>
    <t>تائید ص.و.13 ق 005 پی کاو</t>
  </si>
  <si>
    <t>تائید ص.و.14 ق 005 پی کاو</t>
  </si>
  <si>
    <t>تائید ص.و.15 ق 005 پی کاو</t>
  </si>
  <si>
    <t>تائید ص.و.16 ق 005 پی کاو</t>
  </si>
  <si>
    <t>تائید ص.و.17 ق 005 پی کاو</t>
  </si>
  <si>
    <t>تائید ص.و.18 ق 005 پی کاو</t>
  </si>
  <si>
    <t>1399/02/16</t>
  </si>
  <si>
    <t>سایر کسورات</t>
  </si>
  <si>
    <t>99/07/15</t>
  </si>
  <si>
    <t>99/07/21</t>
  </si>
  <si>
    <t>99/09/15</t>
  </si>
  <si>
    <t>99/10/24</t>
  </si>
  <si>
    <t>99/11/07</t>
  </si>
  <si>
    <t>هزینه آزمایشات بدو استخدام</t>
  </si>
  <si>
    <t xml:space="preserve">هزینه خدمات بهداری سایت(مهر و آبان) </t>
  </si>
  <si>
    <t>99/08/19</t>
  </si>
  <si>
    <t>99/08/30</t>
  </si>
  <si>
    <t>99/02/10</t>
  </si>
  <si>
    <t>99/03/12</t>
  </si>
  <si>
    <t>99/03/31</t>
  </si>
  <si>
    <t>99/04/23</t>
  </si>
  <si>
    <t>99/05/26</t>
  </si>
  <si>
    <t>99/06/19</t>
  </si>
  <si>
    <t>99/08/24</t>
  </si>
  <si>
    <t>99/09/29</t>
  </si>
  <si>
    <t>99/10/22</t>
  </si>
  <si>
    <t xml:space="preserve"> سیراف بتن جنوب'!A1</t>
  </si>
  <si>
    <t>ADSH-P-CO-GE-014</t>
  </si>
  <si>
    <t>فروش مصالح</t>
  </si>
  <si>
    <t>1400/05/10</t>
  </si>
  <si>
    <t>99/11/25</t>
  </si>
  <si>
    <t xml:space="preserve">هزینه خدمات بهداری سایت(آذر ماه 99) </t>
  </si>
  <si>
    <t>98/10/25</t>
  </si>
  <si>
    <t>98/12/15</t>
  </si>
  <si>
    <t xml:space="preserve">مهندسين مشاور پي کاو-چ ش 627759 </t>
  </si>
  <si>
    <t>مهندسين مشاور پي کاو-چ ش 972138 (اقتصاد)</t>
  </si>
  <si>
    <t>99/11/19</t>
  </si>
  <si>
    <t>تائید ص.و.19 ق 005 پی کاو</t>
  </si>
  <si>
    <t>چ ش 462220 تجارت</t>
  </si>
  <si>
    <t>چ ش 541547 تجارت</t>
  </si>
  <si>
    <t>چ ش 541531 تجارت</t>
  </si>
  <si>
    <t>چ ش 671114 تجارت</t>
  </si>
  <si>
    <t>چ ش 313890 اقتصاد</t>
  </si>
  <si>
    <t>چ ش 911644 اقتصاد</t>
  </si>
  <si>
    <t>چ ش 911636 اقتصاد</t>
  </si>
  <si>
    <t xml:space="preserve"> 1،000،000،000ریال چک شماره 501736مورخ 99/05/30 ملت </t>
  </si>
  <si>
    <t>1400/06/01</t>
  </si>
  <si>
    <t>99/12/04</t>
  </si>
  <si>
    <t>چ ش 462234 تجارت</t>
  </si>
  <si>
    <t>99/10/20</t>
  </si>
  <si>
    <t>99/11/01</t>
  </si>
  <si>
    <t>99/12/08</t>
  </si>
  <si>
    <t>99/12/10</t>
  </si>
  <si>
    <t>تائید ص.و.20 ق 005 پی کاو</t>
  </si>
  <si>
    <t>1400/12/29</t>
  </si>
  <si>
    <t xml:space="preserve">هزینه خدمات بهداری سایت(دی ماه 99) </t>
  </si>
  <si>
    <t>99/12/18</t>
  </si>
  <si>
    <t>چ ش 153040 اقتصاد نوین</t>
  </si>
  <si>
    <t>99/12/24</t>
  </si>
  <si>
    <t>چ ش 343162 اقتصاد</t>
  </si>
  <si>
    <t>تائید ص.و.21 ق 005 پی کاو</t>
  </si>
  <si>
    <t xml:space="preserve">هزینه خدمات بهداری سایت(بهمن ماه 99) </t>
  </si>
  <si>
    <t>1400/01/17</t>
  </si>
  <si>
    <t>1400/02/07</t>
  </si>
  <si>
    <t>تائید ص.و.22 ق 005 پی کاو</t>
  </si>
  <si>
    <t xml:space="preserve">هزینه خدمات بهداری سایت(اسفند ماه 99) </t>
  </si>
  <si>
    <t>پرداخت به مهندسین مشاور پی کاو طی چک 258658</t>
  </si>
  <si>
    <t>پرداخت به مهندسین مشاور پی کاو طی چک 479460</t>
  </si>
  <si>
    <t>پرداخت به مهندسین مشاور پی کاو طی چک 479493</t>
  </si>
  <si>
    <t>پرداخت به مهندسین مشاور پی کاو طی چک 519694</t>
  </si>
  <si>
    <t>پرداخت به مهندسین مشاور پی کاو طی چک 501722</t>
  </si>
  <si>
    <t>پرداخت به مهندسین مشاور پی کاو طی چک 511546</t>
  </si>
  <si>
    <t>پرداخت به مهندسین مشاور پی کاو طی چک 911645</t>
  </si>
  <si>
    <t>پرداخت به مهندسین مشاور پی کاو طی چک 587459</t>
  </si>
  <si>
    <t>پرداخت به مهندسین مشاور پی کاو طی چک 671136</t>
  </si>
  <si>
    <t>پرداخت به مهندسین مشاور پی کاو طی چک 3541512</t>
  </si>
  <si>
    <t>پرداخت به مهندسین مشاور پی کاو طی چک 462221</t>
  </si>
  <si>
    <t>پرداخت به مهندسین مشاور پی کاو طی چک 153041</t>
  </si>
  <si>
    <t>پرداخت به مهندسین مشاور پی کاو طی چک 78921</t>
  </si>
  <si>
    <t>1400/02/20</t>
  </si>
  <si>
    <t>پرداخت به مهندسین مشاور پی کاو طی چک 751362 ملت</t>
  </si>
  <si>
    <t>صورت وضعیت شماره 11</t>
  </si>
  <si>
    <t>1400/03/07</t>
  </si>
  <si>
    <t>تائید ص.و.23 ق 005 پی کاو</t>
  </si>
  <si>
    <t>چ ش 751388 ملت</t>
  </si>
  <si>
    <t>صورت وضعیت شماره 12</t>
  </si>
  <si>
    <t>اصلاحیه 1</t>
  </si>
  <si>
    <t>1400/03/23</t>
  </si>
  <si>
    <t>1400/04/03</t>
  </si>
  <si>
    <t>تائید ص.و.24 ق 005 پی کاو</t>
  </si>
  <si>
    <t>پرداخت به مهندسین مشاور پی کاو طی چک 952540 ملت</t>
  </si>
  <si>
    <t>صورت وضعیت شماره 13</t>
  </si>
  <si>
    <t>1400/04/14</t>
  </si>
  <si>
    <t>چ ش 133785</t>
  </si>
  <si>
    <t>تائید ص.و.25 ق 005 پی کاو</t>
  </si>
  <si>
    <t xml:space="preserve">هزینه خدمات بهداری سایت(فروردین ماه 1400 ) </t>
  </si>
  <si>
    <t xml:space="preserve">هزینه خدمات بهداری سایت(اردیبهشت ماه 1400 ) </t>
  </si>
  <si>
    <t xml:space="preserve">هزینه خدمات بهداری سایت(خرداد  ماه 1400 ) </t>
  </si>
  <si>
    <t>پرداخت به مهندسین مشاور پی کاو طی چک 133781 ملت</t>
  </si>
  <si>
    <t>ADSH-P-CO-CV-010</t>
  </si>
  <si>
    <t>انجام خدمات طراحی و مشاوره فنی و مهندسی در خصوص طراحی فرآیندی و واحد سولفید سدیم و مطالعات بازار</t>
  </si>
  <si>
    <t>1400/05/31</t>
  </si>
  <si>
    <t xml:space="preserve">پرداخت به مهندسین مشاور پی کاو طی چک 542904  </t>
  </si>
  <si>
    <t>1400/06/04</t>
  </si>
  <si>
    <t>تائید ص.و.26 ق 005 پی کاو</t>
  </si>
  <si>
    <r>
      <t xml:space="preserve">شماره قرارداد : </t>
    </r>
    <r>
      <rPr>
        <b/>
        <sz val="11"/>
        <color theme="1"/>
        <rFont val="B Nazanin"/>
        <charset val="178"/>
      </rPr>
      <t>ADSH-E-CO-GE-015</t>
    </r>
  </si>
  <si>
    <t>1400/06/24</t>
  </si>
  <si>
    <t>صورتحساب شماره 24586 -ص و 1</t>
  </si>
  <si>
    <t>صورتحساب شماره 24587 -ص و 2</t>
  </si>
  <si>
    <t>صورتحساب شماره 24588 -ص و 3</t>
  </si>
  <si>
    <t>ADSH-E-CO-GE-015</t>
  </si>
  <si>
    <t>ق 015 خبرگان بین المللی تهران</t>
  </si>
  <si>
    <t>1400/06/10</t>
  </si>
  <si>
    <t xml:space="preserve">پرداخت به مهندسین مشاور پی کاو طی چک 542928  </t>
  </si>
  <si>
    <t>1400/07/08</t>
  </si>
  <si>
    <t>تائید ص.و.27 ق 005 پی کاو</t>
  </si>
  <si>
    <t xml:space="preserve">هزینه خدمات بهداری سایت(تیر و مرداد  ماه 1400 ) </t>
  </si>
  <si>
    <t>1400/08/04</t>
  </si>
  <si>
    <t>صورتحساب شماره 25461 -ص و 4</t>
  </si>
  <si>
    <t>1400/07/06</t>
  </si>
  <si>
    <t>چک شماره 542115 بابت تسویه 3 فقره فاکتور</t>
  </si>
  <si>
    <t>صورتحساب شماره 25459 -ص و 5</t>
  </si>
  <si>
    <t>صورتحساب شماره 25466 -ص و 6</t>
  </si>
  <si>
    <t>صورتحساب شماره 25469 -ص و 7</t>
  </si>
  <si>
    <t>1400/08/06</t>
  </si>
  <si>
    <t>تائید ص.و.28 ق 005 پی کاو</t>
  </si>
  <si>
    <t>1400/07/21</t>
  </si>
  <si>
    <t xml:space="preserve">پرداخت به مهندسین مشاور پی کاو طی چک 787155  </t>
  </si>
  <si>
    <t>1400/09/09</t>
  </si>
  <si>
    <t>تائید ص.و.29 ق 005 پی کاو</t>
  </si>
  <si>
    <t>پرداخت به مهندسین مشاور پی کاو طی چک 787190</t>
  </si>
  <si>
    <t>1400/09/20</t>
  </si>
  <si>
    <t xml:space="preserve">هزینه خدمات بهداری سایت(شهریور و مهر ماه 1400 ) </t>
  </si>
  <si>
    <t>1400/08/29</t>
  </si>
  <si>
    <t>صورتحساب شماره 26153 -ص و 9</t>
  </si>
  <si>
    <t>صورتحساب شماره 26148 -ص و 8</t>
  </si>
  <si>
    <t>صورتحساب شماره 26155 -ص و 10</t>
  </si>
  <si>
    <t>صورتحساب شماره 26156 -ص و 11</t>
  </si>
  <si>
    <t>1400/09/24</t>
  </si>
  <si>
    <t>صورتحساب شماره 26796 -ص و 12</t>
  </si>
  <si>
    <t>صورتحساب شماره 26797 -ص و 13</t>
  </si>
  <si>
    <t>صورتحساب شماره 26798 -ص و 14</t>
  </si>
  <si>
    <t>صورتحساب شماره 26799 -ص و 15</t>
  </si>
  <si>
    <t>صورتحساب شماره 26800 -ص و 16</t>
  </si>
  <si>
    <t>صورتحساب شماره 26801 -ص و 17</t>
  </si>
  <si>
    <t>صورتحساب شماره 26802 -ص و 18</t>
  </si>
  <si>
    <t>1400/08/25</t>
  </si>
  <si>
    <t>چک شماره 787189  بابت تسویه4 فقره فاکتور</t>
  </si>
  <si>
    <t>چک شماره 787181  بابت تسویه 4 فقره فاکتور</t>
  </si>
  <si>
    <t>پرداخت به مهندسین مشاور پی کاو طی چک 787194</t>
  </si>
  <si>
    <t>1400/10/08</t>
  </si>
  <si>
    <t>تائید ص.و.30 ق 005 پی کاو</t>
  </si>
  <si>
    <t>1400/10/09</t>
  </si>
  <si>
    <t>صورتحساب شماره 27212 -ص و 19</t>
  </si>
  <si>
    <t>1400/10/13</t>
  </si>
  <si>
    <t>چک شماره 021803 بابت تسویه 7 فقره فاکتور</t>
  </si>
  <si>
    <t>1400/11/03</t>
  </si>
  <si>
    <t xml:space="preserve">هزینه خدمات بهداری سایت(آذرماه 1400 ) </t>
  </si>
  <si>
    <t>تائید ص.و.31 ق 005 پی کاو</t>
  </si>
  <si>
    <t>پرداخت به مهندسین مشاور پی کاو طی چک 021808</t>
  </si>
  <si>
    <t>1400/10/29</t>
  </si>
  <si>
    <t>1400/11/30</t>
  </si>
  <si>
    <t>صورتحساب شماره 28405 -ص و 20</t>
  </si>
  <si>
    <t>صورتحساب شماره 28406 -ص و 21</t>
  </si>
  <si>
    <t>صورتحساب شماره 28408 -ص و 22</t>
  </si>
  <si>
    <t>صورتحساب شماره 28410 -ص و 23</t>
  </si>
  <si>
    <t>صورتحساب شماره 28402 -ص و 24</t>
  </si>
  <si>
    <t>صورتحساب شماره 28401 -ص و 25</t>
  </si>
  <si>
    <t>صورتحساب شماره 28400 -ص و 26</t>
  </si>
  <si>
    <t>صورتحساب شماره 28399 -ص و 27</t>
  </si>
  <si>
    <t>صورتحساب شماره 28398 -ص و 28</t>
  </si>
  <si>
    <t>صورتحساب شماره 28394 -ص و 29</t>
  </si>
  <si>
    <r>
      <t>موضوع قرارداد :</t>
    </r>
    <r>
      <rPr>
        <b/>
        <sz val="11"/>
        <color theme="1"/>
        <rFont val="B Nazanin"/>
        <charset val="178"/>
      </rPr>
      <t xml:space="preserve"> فروش پهنای باند اختصاصی و اجاره 8 عدد IP</t>
    </r>
  </si>
  <si>
    <t>1400/10/20</t>
  </si>
  <si>
    <t>1400/12/02</t>
  </si>
  <si>
    <t>تائید ص.و.32 ق 005 پی کاو</t>
  </si>
  <si>
    <t xml:space="preserve">هزینه خدمات بهداری سایت(دیماه 1400 ) </t>
  </si>
  <si>
    <t>1400/11/08</t>
  </si>
  <si>
    <t>پرداخت به مهندسین مشاور پی کاو طی چک 021809</t>
  </si>
  <si>
    <t>صورت وضعیت شماره 14</t>
  </si>
  <si>
    <t>صورت وضعیت شماره 15</t>
  </si>
  <si>
    <t>صورت وضعیت شماره 16</t>
  </si>
  <si>
    <t>صورت وضعیت شماره 17</t>
  </si>
  <si>
    <t>صورت وضعیت شماره 18</t>
  </si>
  <si>
    <t>صورت وضعیت شماره 19</t>
  </si>
  <si>
    <t>صورت وضعیت شماره 20</t>
  </si>
  <si>
    <t>صورت وضعیت شماره 21</t>
  </si>
  <si>
    <t>صورت وضعیت شماره 22</t>
  </si>
  <si>
    <t>صورت وضعیت شماره 23</t>
  </si>
  <si>
    <t>صورت وضعیت شماره 24</t>
  </si>
  <si>
    <t>صورت وضعیت شماره 25</t>
  </si>
  <si>
    <t>صورت وضعیت شماره 26</t>
  </si>
  <si>
    <t>00/02/05</t>
  </si>
  <si>
    <t>00/03/10</t>
  </si>
  <si>
    <t>00/03/31</t>
  </si>
  <si>
    <t>00/04/31</t>
  </si>
  <si>
    <t>00/05/31</t>
  </si>
  <si>
    <t>00/06/31</t>
  </si>
  <si>
    <t>00/08/02</t>
  </si>
  <si>
    <t>00/09/10</t>
  </si>
  <si>
    <t>00/10/10</t>
  </si>
  <si>
    <t>00/11/04</t>
  </si>
  <si>
    <t>00/12/03</t>
  </si>
  <si>
    <t>00/12/16</t>
  </si>
  <si>
    <t>99/08/14</t>
  </si>
  <si>
    <t>99/12/27</t>
  </si>
  <si>
    <t>00/03/02</t>
  </si>
  <si>
    <t>00/03/25</t>
  </si>
  <si>
    <t>00/04/15</t>
  </si>
  <si>
    <t>00/06/15</t>
  </si>
  <si>
    <t>00/07/14</t>
  </si>
  <si>
    <t>00/09/02</t>
  </si>
  <si>
    <t>00/10/07</t>
  </si>
  <si>
    <t>00/10/26</t>
  </si>
  <si>
    <t>00/11/27</t>
  </si>
  <si>
    <t>00/12/18</t>
  </si>
  <si>
    <t xml:space="preserve"> چک 631291</t>
  </si>
  <si>
    <t xml:space="preserve"> چک 542125</t>
  </si>
  <si>
    <t xml:space="preserve"> چک 540751</t>
  </si>
  <si>
    <t xml:space="preserve"> چک 184522</t>
  </si>
  <si>
    <t xml:space="preserve"> چک 184576</t>
  </si>
  <si>
    <t xml:space="preserve"> چک 185852</t>
  </si>
  <si>
    <t xml:space="preserve">چک 133785 </t>
  </si>
  <si>
    <t>1401/01/23</t>
  </si>
  <si>
    <t>تائید ص.و.33 ق 005 پی کاو</t>
  </si>
  <si>
    <t xml:space="preserve">هزینه خدمات بهداری سایت(بهمن ماه  1400 ) </t>
  </si>
  <si>
    <t xml:space="preserve">پرداخت به مهندسین مشاور پی کاو طی چک ‎ 021828 </t>
  </si>
  <si>
    <t>16/12/1400</t>
  </si>
  <si>
    <t xml:space="preserve">هزینه خدمات بهداری سایت(اسفند ماه  1400 ) </t>
  </si>
  <si>
    <t xml:space="preserve">هزینه خدمات آبپاشی سایت(دیماه ماه  1400 ) </t>
  </si>
  <si>
    <t xml:space="preserve">هزینه خدمات آبپاشی سایت(اسفند ماه  1400 ) </t>
  </si>
  <si>
    <t xml:space="preserve">هزینه خدمات آبپاشی سایت(بهمن ماه  1400 ) </t>
  </si>
  <si>
    <t xml:space="preserve">هزینه خدمات آبپاشی سایت(مرداد ماه  1400 ) </t>
  </si>
  <si>
    <t xml:space="preserve">هزینه خدمات آبپاشی سایت(شهریور ماه  1400 ) </t>
  </si>
  <si>
    <t>1400/12/17</t>
  </si>
  <si>
    <t>1400/12/24</t>
  </si>
  <si>
    <t>صورتحساب شماره 29173 -ص و 30</t>
  </si>
  <si>
    <t>صورتحساب شماره 29174 -ص و 31</t>
  </si>
  <si>
    <t>صورتحساب شماره 29175 -ص و 32</t>
  </si>
  <si>
    <t>صورتحساب شماره 29177 -ص و 33</t>
  </si>
  <si>
    <t>صورتحساب شماره 29181 -ص و 34</t>
  </si>
  <si>
    <t>صورتحساب شماره 29183 -ص و 35</t>
  </si>
  <si>
    <t>صورتحساب شماره 29184 -ص و 36</t>
  </si>
  <si>
    <t>صورتحساب شماره 29187 -ص و 37</t>
  </si>
  <si>
    <t>چک شماره  942833 بابت تسویه8 فقره فاکتور</t>
  </si>
  <si>
    <t>چک شماره 021826 بابت تسویه 10فقره فاکتور</t>
  </si>
  <si>
    <t>25/12/1400</t>
  </si>
  <si>
    <t>چک شماره 185823 بابت تسویه فاکتور27212</t>
  </si>
  <si>
    <t>20/11/1400</t>
  </si>
  <si>
    <t>1401/02/06</t>
  </si>
  <si>
    <t>صورتحساب شماره 29780 -ص و 38</t>
  </si>
  <si>
    <t>صورتحساب شماره 29781 -ص و 39</t>
  </si>
  <si>
    <t>صورتحساب شماره 29864 -ص و 49</t>
  </si>
  <si>
    <t>صورتحساب شماره 29808 -ص و 48</t>
  </si>
  <si>
    <t>صورتحساب شماره 29794 -ص و 47</t>
  </si>
  <si>
    <t>صورتحساب شماره 29790 -ص و 46</t>
  </si>
  <si>
    <t>صورتحساب شماره 29789 -ص و 45</t>
  </si>
  <si>
    <t>صورتحساب شماره 29788 -ص و 44</t>
  </si>
  <si>
    <t>صورتحساب شماره 29785 -ص و 43</t>
  </si>
  <si>
    <t>صورتحساب شماره 29784 -ص و 42</t>
  </si>
  <si>
    <t>صورتحساب شماره 29782 -ص و 40</t>
  </si>
  <si>
    <t>مانده</t>
  </si>
  <si>
    <t>1401/3/03</t>
  </si>
  <si>
    <t>چک 942874 (تجارت) بابت تسویه فاکتور های 29780-29781-29782-29783-29784-29785-29788-29789-29790-29796-29808-21864</t>
  </si>
  <si>
    <t>24/02/1401</t>
  </si>
  <si>
    <t>صورتحساب شماره 30330 -ص و50</t>
  </si>
  <si>
    <t>صورتحساب شماره 30331 -ص و51</t>
  </si>
  <si>
    <t>صورتحساب شماره 30332 -ص و52</t>
  </si>
  <si>
    <t>صورتحساب شماره 30333 -ص و53</t>
  </si>
  <si>
    <t>صورتحساب شماره 30337 -ص و54</t>
  </si>
  <si>
    <t>تائید ص.و.34 ق 005 پی کاو</t>
  </si>
  <si>
    <t>1401/03/01</t>
  </si>
  <si>
    <t>تائید ص.و.35 ق 005 پی کاو</t>
  </si>
  <si>
    <t>1401/01/28</t>
  </si>
  <si>
    <t>پرداخت به مهندسین مشاور پی کاو طی چک ‎ 472604</t>
  </si>
  <si>
    <t>تائید ص.و.36 ق 005 پی کاو</t>
  </si>
  <si>
    <t>1401/04/10</t>
  </si>
  <si>
    <t>پرداخت به مهندسین مشاور پی کاو طی چک ‎ 472628</t>
  </si>
  <si>
    <t>1401/04/13</t>
  </si>
  <si>
    <t>صورتحساب شماره 31329 -ص و55</t>
  </si>
  <si>
    <t>صورتحساب شماره 31330 -ص و56</t>
  </si>
  <si>
    <t>صورتحساب شماره 31331 -ص و57</t>
  </si>
  <si>
    <t>صورتحساب شماره 31332 -ص و58</t>
  </si>
  <si>
    <t>صورتحساب شماره 31333 -ص و59</t>
  </si>
  <si>
    <t>صورتحساب شماره 31334 -ص و60</t>
  </si>
  <si>
    <t>صورتحساب شماره 31335 -ص و61</t>
  </si>
  <si>
    <t>صورتحساب شماره 31336 -ص و62</t>
  </si>
  <si>
    <t>‎1401/03/09‏</t>
  </si>
  <si>
    <t xml:space="preserve">چک 059718 (تجارت) بابت تسویه فاکتور های 30330-30331-30332-30333-30337 </t>
  </si>
  <si>
    <t>1401/04/26</t>
  </si>
  <si>
    <t>چک 942889</t>
  </si>
  <si>
    <t>1401/02/27</t>
  </si>
  <si>
    <t>1401/05/04</t>
  </si>
  <si>
    <t xml:space="preserve">صورتحساب شماره 31717 -ص </t>
  </si>
  <si>
    <t xml:space="preserve">صورتحساب شماره 31718 -ص </t>
  </si>
  <si>
    <t xml:space="preserve">صورتحساب شماره 31719 -ص </t>
  </si>
  <si>
    <t xml:space="preserve">صورتحساب شماره 31720 -ص </t>
  </si>
  <si>
    <t xml:space="preserve">صورتحساب شماره 31721 -ص </t>
  </si>
  <si>
    <t xml:space="preserve">صورتحساب شماره 31723 -ص </t>
  </si>
  <si>
    <t xml:space="preserve">صورتحساب شماره 31725 -ص </t>
  </si>
  <si>
    <t xml:space="preserve">صورتحساب شماره 32391 -ص </t>
  </si>
  <si>
    <t>1401/06/02</t>
  </si>
  <si>
    <t xml:space="preserve">صورتحساب شماره 32393 -ص </t>
  </si>
  <si>
    <t xml:space="preserve">صورتحساب شماره 32394 -ص </t>
  </si>
  <si>
    <t xml:space="preserve">صورتحساب شماره 32395 -ص </t>
  </si>
  <si>
    <t xml:space="preserve">صورتحساب شماره 32396 -ص </t>
  </si>
  <si>
    <t xml:space="preserve">صورتحساب شماره 32397 -ص </t>
  </si>
  <si>
    <t xml:space="preserve">صورتحساب شماره 33303 -ص </t>
  </si>
  <si>
    <t>1401/07/10</t>
  </si>
  <si>
    <t xml:space="preserve">صورتحساب شماره 33305 -ص </t>
  </si>
  <si>
    <t xml:space="preserve">صورتحساب شماره 33318 -ص </t>
  </si>
  <si>
    <t xml:space="preserve">صورتحساب شماره 33317 -ص </t>
  </si>
  <si>
    <t xml:space="preserve">صورتحساب شماره 33329 -ص </t>
  </si>
  <si>
    <t xml:space="preserve">صورتحساب شماره 33330 -ص </t>
  </si>
  <si>
    <t>1401/08/08</t>
  </si>
  <si>
    <t>1401/09/13</t>
  </si>
  <si>
    <t>1401/10/11</t>
  </si>
  <si>
    <t>1401/10/17</t>
  </si>
  <si>
    <t>1401/11/01</t>
  </si>
  <si>
    <t>1401/11/08</t>
  </si>
  <si>
    <t>صورتحساب شماره 34056 -ص 14</t>
  </si>
  <si>
    <t>صورتحساب شماره 34057 -ص 14</t>
  </si>
  <si>
    <t>صورتحساب شماره 34059 -ص 14</t>
  </si>
  <si>
    <t>صورتحساب شماره 34060 -ص 14</t>
  </si>
  <si>
    <t>صورتحساب شماره 34058 -ص 14</t>
  </si>
  <si>
    <t>صورتحساب شماره 34061 -ص 14</t>
  </si>
  <si>
    <t>صورتحساب شماره 34064 -ص 14</t>
  </si>
  <si>
    <t>صورتحساب شماره 34065 -ص 14</t>
  </si>
  <si>
    <t>صورتحساب شماره 34067 -ص 14</t>
  </si>
  <si>
    <t>صورتحساب شماره 34945 -ص 15</t>
  </si>
  <si>
    <t>صورتحساب شماره 34950 -ص 15</t>
  </si>
  <si>
    <t>صورتحساب شماره 34954 -ص 15</t>
  </si>
  <si>
    <t>صورتحساب شماره 34958 -ص 15</t>
  </si>
  <si>
    <t>صورتحساب شماره 34961 -ص 15</t>
  </si>
  <si>
    <t>صورتحساب شماره 34942 -ص 15</t>
  </si>
  <si>
    <t>صورتحساب شماره 34947 -ص 15</t>
  </si>
  <si>
    <t>صورتحساب شماره 34949 -ص 15</t>
  </si>
  <si>
    <t>صورتحساب شماره 34951 -ص 15</t>
  </si>
  <si>
    <t>صورتحساب شماره 34956 -ص 15</t>
  </si>
  <si>
    <t>صورتحساب شماره 35752 -ص 16</t>
  </si>
  <si>
    <t>صورتحساب شماره 35753 -ص 16</t>
  </si>
  <si>
    <t>صورتحساب شماره 35754 -ص 16</t>
  </si>
  <si>
    <t>صورتحساب شماره 35755 -ص 16</t>
  </si>
  <si>
    <t>صورتحساب شماره 35756 -ص 16</t>
  </si>
  <si>
    <t>صورتحساب شماره 35757 -ص 16</t>
  </si>
  <si>
    <t>صورتحساب شماره 35758 -ص 16</t>
  </si>
  <si>
    <t>صورتحساب شماره 35759 -ص 16</t>
  </si>
  <si>
    <t>صورتحساب شماره 35760 -ص 16</t>
  </si>
  <si>
    <t>صورتحساب شماره 36478 -ص 17</t>
  </si>
  <si>
    <t>صورتحساب شماره 36481 -ص 17</t>
  </si>
  <si>
    <t>صورتحساب شماره 36484 -ص 17</t>
  </si>
  <si>
    <t>صورتحساب شماره 36485 -ص 17</t>
  </si>
  <si>
    <t>صورتحساب شماره 36486 -ص 17</t>
  </si>
  <si>
    <t>صورتحساب شماره 36488 -ص 17</t>
  </si>
  <si>
    <t>صورتحساب شماره 36477 -ص 17</t>
  </si>
  <si>
    <t>صورتحساب شماره 36479 -ص 17</t>
  </si>
  <si>
    <t>صورتحساب شماره 36482 -ص 17</t>
  </si>
  <si>
    <t>صورتحساب شماره 36483 -ص 17</t>
  </si>
  <si>
    <t>1401/11/26</t>
  </si>
  <si>
    <t>صورتحساب شماره 37183 -ص 18</t>
  </si>
  <si>
    <t>صورتحساب شماره 37188 -ص 18</t>
  </si>
  <si>
    <t>صورتحساب شماره 37190 -ص 18</t>
  </si>
  <si>
    <t>صورتحساب شماره 37194 -ص 18</t>
  </si>
  <si>
    <t>صورتحساب شماره 37197 -ص 18</t>
  </si>
  <si>
    <t>صورتحساب شماره 37184 -ص 18</t>
  </si>
  <si>
    <t>صورتحساب شماره 37185 -ص 18</t>
  </si>
  <si>
    <t>صورتحساب شماره 37187 -ص 18</t>
  </si>
  <si>
    <t>صورتحساب شماره 37189 -ص 18</t>
  </si>
  <si>
    <t>صورتحساب شماره 37191 -ص 18</t>
  </si>
  <si>
    <t>چک 059798 (تجارت) بابت تسویه فاکتور های 31329 الی 31336</t>
  </si>
  <si>
    <t>1401/04/28</t>
  </si>
  <si>
    <t>چک 782879 (تجارت) بابت تسویه فاکتور های 31717 الی 31721 و 31723 و 31725</t>
  </si>
  <si>
    <t>1401/05/11</t>
  </si>
  <si>
    <t>1401/06/21</t>
  </si>
  <si>
    <t>1401/07/20</t>
  </si>
  <si>
    <t>1401/08/28</t>
  </si>
  <si>
    <t>1401/09/28</t>
  </si>
  <si>
    <t>چک 923029 (اقتصاد) بابت فاکتور های 32391-32393-32394-32395-32396-32397-32398</t>
  </si>
  <si>
    <t xml:space="preserve"> چک 162134 (تجارت) بابت تسویه صورت وضعیت 13 (واریزی) </t>
  </si>
  <si>
    <t>چک 859845 بانک تجارت  بابت ص و ش 14 انجام بازرسی داخلی و خارجی</t>
  </si>
  <si>
    <t xml:space="preserve"> چک 921715 بانک تجارت بابت ص و ش 15 مهر ماه انجام بازرسی داخلی و خارجی</t>
  </si>
  <si>
    <t xml:space="preserve"> چک 921764 بانک تجارت بابت ص و ش 16 آبان ماه انجام بازرسی داخلی و خارجی</t>
  </si>
  <si>
    <t xml:space="preserve"> چک 923631 بانک تجارت  بابت ص و ش 17 آذر ماه انجام بازرسی داخلی و خارجی (معادل 43.595 یورو )</t>
  </si>
  <si>
    <t>صورتحساب شماره 29783 -ص و 41</t>
  </si>
  <si>
    <t>1401/06/03</t>
  </si>
  <si>
    <t xml:space="preserve">صورتحساب شماره 32398 -ص </t>
  </si>
  <si>
    <t>الحاقیه زمانی دارد</t>
  </si>
  <si>
    <t>جمع</t>
  </si>
  <si>
    <t>تائید ص.و.37 ق 005 پی کاو</t>
  </si>
  <si>
    <t>1401/05/02</t>
  </si>
  <si>
    <t>تائید ص.و.38 ق 005 پی کاو</t>
  </si>
  <si>
    <t>تائید ص.و.39 ق 005 پی کاو</t>
  </si>
  <si>
    <t>1401/07/02</t>
  </si>
  <si>
    <t>تائید ص.و.40 ق 005 پی کاو</t>
  </si>
  <si>
    <t>1401/08/01</t>
  </si>
  <si>
    <t>تائید ص.و.41 ق 005 پی کاو</t>
  </si>
  <si>
    <t>1401/10/03</t>
  </si>
  <si>
    <t>تائید ص.و.42 ق 005 پی کاو</t>
  </si>
  <si>
    <t>1401/11/02</t>
  </si>
  <si>
    <t>تائید ص.و.43 ق 005 پی کاو</t>
  </si>
  <si>
    <t>تائید ص.و.44 ق 005 پی کاو</t>
  </si>
  <si>
    <t>1401/05/18</t>
  </si>
  <si>
    <t>پرداخت به مهندسین مشاور پی کاو طی چک 782882</t>
  </si>
  <si>
    <t>پرداخت به مهندسین مشاور پی کاو طی چک 923030</t>
  </si>
  <si>
    <t>پرداخت به مهندسین مشاور پی کاو طی چک 194408</t>
  </si>
  <si>
    <t>1401/07/25</t>
  </si>
  <si>
    <t>1401/08/14</t>
  </si>
  <si>
    <t>پرداخت به مهندسین مشاور پی کاو طی چک ‎ 859841 بانک تجارت</t>
  </si>
  <si>
    <t xml:space="preserve">پرداخت به مهندسین مشاور پی کاو طی چک ‎ 859803 بانک  تجارت </t>
  </si>
  <si>
    <t>پرداخت به مهندسین مشاور پی کاو طی چک 859878 بانک تجارت</t>
  </si>
  <si>
    <t>پرداخت به مهندسین مشاور پی کاو طی چک 921786 بانک تجارت</t>
  </si>
  <si>
    <t>1401/10/24</t>
  </si>
  <si>
    <t>پرداخت به مهندسین مشاور پی کاو طی چک 923668 بانک تجارت</t>
  </si>
  <si>
    <t>1401/11/23</t>
  </si>
  <si>
    <t>صورتحساب شماره 37789 -ص 19</t>
  </si>
  <si>
    <t>1401/12/15</t>
  </si>
  <si>
    <t>1401/12/16</t>
  </si>
  <si>
    <t>صورتحساب شماره 37802 -ص 19</t>
  </si>
  <si>
    <t>صورتحساب شماره 37845 -ص 19</t>
  </si>
  <si>
    <t>صورتحساب شماره 37847 -ص 19</t>
  </si>
  <si>
    <t>صورتحساب شماره 37851 -ص 19</t>
  </si>
  <si>
    <t>صورتحساب شماره 37852 -ص 19</t>
  </si>
  <si>
    <t>صورتحساب شماره 37855 -ص 19</t>
  </si>
  <si>
    <t xml:space="preserve"> چک 242853 بانک تجارت بنام خبرگان بین المللی تهران بابت ص و ش 18 دی ماه انجام بازرسی داخلی و خارجی (معادل 33،955 یورو )</t>
  </si>
  <si>
    <t>1402/10/19</t>
  </si>
  <si>
    <t>حسن انجام کار معادل 5% از هر صورت وضعیت که عودت آن در ازای اخذ مفاصاحساب خواهد بود</t>
  </si>
  <si>
    <t>1401/02/05</t>
  </si>
  <si>
    <t>ش ف 5324162</t>
  </si>
  <si>
    <t>ش ف 5374917</t>
  </si>
  <si>
    <t>ش ف 5430014</t>
  </si>
  <si>
    <t>1401/07/24</t>
  </si>
  <si>
    <t>ش ف  5509207</t>
  </si>
  <si>
    <t>1401/12/20</t>
  </si>
  <si>
    <t xml:space="preserve"> چک 162184 بانک تجارت</t>
  </si>
  <si>
    <t>چک 061208 (تجارت)</t>
  </si>
  <si>
    <t>1401/08/04</t>
  </si>
  <si>
    <t>ش ف 315 -پی کاو</t>
  </si>
  <si>
    <t>پرداخت به مهندسین مشاور پی کاو طی چک ‎  472649</t>
  </si>
  <si>
    <t>1401/12/09</t>
  </si>
  <si>
    <t>چک 942801 (تجارت)</t>
  </si>
  <si>
    <t>چک 021843 (اقتصاد)</t>
  </si>
  <si>
    <t>00/12/24</t>
  </si>
  <si>
    <t>00/12/25</t>
  </si>
  <si>
    <t>صورت وضعیت شماره 27</t>
  </si>
  <si>
    <t>صورت وضعیت شماره 28</t>
  </si>
  <si>
    <t>صورت وضعیت شماره 29</t>
  </si>
  <si>
    <t>صورت وضعیت شماره 30</t>
  </si>
  <si>
    <t>صورت وضعیت شماره 31</t>
  </si>
  <si>
    <t>صورت وضعیت شماره 32</t>
  </si>
  <si>
    <t>1401/03/02</t>
  </si>
  <si>
    <t>1401/03/17</t>
  </si>
  <si>
    <t>1401/04/25</t>
  </si>
  <si>
    <t>1401/05/03</t>
  </si>
  <si>
    <t>صورت وضعیت شماره 33</t>
  </si>
  <si>
    <t>صورت وضعیت شماره 34</t>
  </si>
  <si>
    <t>صورت وضعیت شماره 35</t>
  </si>
  <si>
    <t>1401/06/05</t>
  </si>
  <si>
    <t>1401/08/10</t>
  </si>
  <si>
    <t>1401/09/05</t>
  </si>
  <si>
    <t>1401/12/05</t>
  </si>
  <si>
    <t>1401/01/17</t>
  </si>
  <si>
    <t>1401/05/10</t>
  </si>
  <si>
    <t>1401/07/18</t>
  </si>
  <si>
    <t>1401/08/03</t>
  </si>
  <si>
    <t>1401/09/23</t>
  </si>
  <si>
    <t>1401/12/07</t>
  </si>
  <si>
    <t>چک 942840 (تجارت)</t>
  </si>
  <si>
    <t>چک 060216 (تجارت)</t>
  </si>
  <si>
    <t>چک 061225 (تجارت)</t>
  </si>
  <si>
    <t>چک 162112 (تجارت)</t>
  </si>
  <si>
    <t xml:space="preserve">چک 162178 بانک تجارت </t>
  </si>
  <si>
    <t xml:space="preserve"> چک 859877 بانک تجارت</t>
  </si>
  <si>
    <t>چک 859894 بانک تجارت</t>
  </si>
  <si>
    <t>چک 923630 بانک تجارت</t>
  </si>
  <si>
    <t>چک 242815 بانک تجارت</t>
  </si>
  <si>
    <t>اصلاحیه 2</t>
  </si>
  <si>
    <t>1401/12/29</t>
  </si>
  <si>
    <t>1401/09/01</t>
  </si>
  <si>
    <t>پرداخت چک 242861 بانک تجارت</t>
  </si>
  <si>
    <t>پرداخت چک 242889 بانک تجارت</t>
  </si>
  <si>
    <t>1401/12/23</t>
  </si>
  <si>
    <t>1401/12/27</t>
  </si>
  <si>
    <t>1401/06/27</t>
  </si>
  <si>
    <t>مهندسین مشاور پی کاو-هزینه غذا اردیبهشت ماه 1401</t>
  </si>
  <si>
    <t xml:space="preserve">مهندسین مشاور پی کاو-هزینه حمل زباله از فروردین تا تیر 1401 </t>
  </si>
  <si>
    <t>مهندسین مشاور پی کاو-هزینه آبپاشی اردیبهشت و خرداد 1401</t>
  </si>
  <si>
    <t xml:space="preserve">مهندسین مشاور پی کاو-هزینه بهداری  تیر 1401 </t>
  </si>
  <si>
    <t>مهندسین مشاور پی کاو-هزینه بهداری فروردین و اردیبهشت ماه 1401</t>
  </si>
  <si>
    <t xml:space="preserve">مهندسین مشاور پی کاو-هزینه بهداری خرداد 1401 </t>
  </si>
  <si>
    <t xml:space="preserve">مهندسین مشاور پی کاو- برگشت  هزینه غذا اردیبهشت ماه 1401 </t>
  </si>
  <si>
    <t>مهندسین مشاور پی کاو- هزینه حمل زباله شهریور 1401</t>
  </si>
  <si>
    <t xml:space="preserve">مهندسین مشاور پی کاو- اصلاحیه حمل زباله فروردین تا تیر 1401 </t>
  </si>
  <si>
    <t xml:space="preserve">مهندسین مشاور پی کاو- هزینه حمل زباله مرداد 1401 </t>
  </si>
  <si>
    <t xml:space="preserve">مهندسین مشاور پی کاو- هزینه آبپاشی تیر و مرداد 1401 </t>
  </si>
  <si>
    <t>مهندسین مشاور پی کاو- هزینه بهداری مرداد 1401</t>
  </si>
  <si>
    <t xml:space="preserve">مهندسین مشاور پی کاو- هزینه بهداری شهریور 1401 </t>
  </si>
  <si>
    <t xml:space="preserve">مهندسین مشاور پی کاو- برگشت هزینه حمل زباله از فروردین تا تیر 1401 </t>
  </si>
  <si>
    <t xml:space="preserve">مهندسین مشاور پی کاو- هزینه خدمات بهداری مهر 1401 </t>
  </si>
  <si>
    <t xml:space="preserve">مهندسین مشاور پی کاو- هزینه خدمات بهداری آبان 1401 </t>
  </si>
  <si>
    <t xml:space="preserve">مهندسین مشاور پی کاو- هزینه خدمات آب پاشی آبان 1401 </t>
  </si>
  <si>
    <t xml:space="preserve">مهندسین مشاور پی کاو- هزینه خدمات حمل زباله آبان 1401 </t>
  </si>
  <si>
    <t xml:space="preserve">مهندسین مشاور پی کاو- هزینه خدمات بهداری آذر 1401 </t>
  </si>
  <si>
    <t xml:space="preserve">مهندسین مشاور پی کاو- هزینه خدمات حمل زباله آذر 1401 </t>
  </si>
  <si>
    <t>مهندسین مشاور پی کاو-هزینه خدمات حمل زباله مهر و دی ماه 1401</t>
  </si>
  <si>
    <t xml:space="preserve">مهندسین مشاور پی کاو-هزینه خدمات آبپاشی مهر  و شهریور  ماه 1401 </t>
  </si>
  <si>
    <t>مهندسین مشاور پی کاو-هزینه خدمات بهداری مهر  و شهریور  ماه 1401</t>
  </si>
  <si>
    <t>1401/03/23</t>
  </si>
  <si>
    <t>1400/12/16</t>
  </si>
  <si>
    <t>تائید ص.و.45 ق 005 پی کاو</t>
  </si>
  <si>
    <t>مهندسین مشاور پی کاو-هزینه خدمات بهداری اسفند ماه   ماه 1402</t>
  </si>
  <si>
    <t>1402/01/15</t>
  </si>
  <si>
    <t>مهندسین مشاور پی کاو-هزینه خدمات بهداری بهمن ماه 1401</t>
  </si>
  <si>
    <t>مهندسین مشاور پی کاو-هزینه خدمات حمل زباله بهمن ماه 1401</t>
  </si>
  <si>
    <t xml:space="preserve">مهندسین مشاور پی کاو-هزینه 7 عدد گیت باس </t>
  </si>
  <si>
    <t>مهندسین مشاور پی کاو-هزینه خدمات حمل زباله اسفند ماه 1401</t>
  </si>
  <si>
    <t>صورتحساب شماره 38368 -ص 20</t>
  </si>
  <si>
    <t>صورتحساب شماره 38367 -ص 20</t>
  </si>
  <si>
    <t>صورتحساب شماره 38369 -ص 20</t>
  </si>
  <si>
    <t>صورتحساب شماره 38371 -ص 20</t>
  </si>
  <si>
    <t>صورتحساب شماره 38372 -ص 20</t>
  </si>
  <si>
    <t>صورتحساب شماره 38373 -ص 20</t>
  </si>
  <si>
    <t>صورتحساب شماره 38374 -ص 20</t>
  </si>
  <si>
    <t>صورتحساب شماره 38375 -ص 20</t>
  </si>
  <si>
    <t>1402/01/30</t>
  </si>
  <si>
    <t>پرداخت چک 242893 بانک تجارت بنام خبرگان بین المللی تهران  بابت ص و ش 19 بهمن ماه انجام بازرسی داخلی و خارجی (معادل 22،630 یورو )</t>
  </si>
  <si>
    <t>1402/01/14</t>
  </si>
  <si>
    <t xml:space="preserve">خبرگان بین المللی تهران-چک 133790 (ملت) بابت تسویه ف 23088 </t>
  </si>
  <si>
    <t>1400/07/04</t>
  </si>
  <si>
    <t>1400/04/21</t>
  </si>
  <si>
    <t>صورتحساب شماره 23088</t>
  </si>
  <si>
    <t>بدهی</t>
  </si>
  <si>
    <t>مالیات بر ارزش افزوده از تاریخ 1400/10/13 پرداخت می گردد</t>
  </si>
  <si>
    <t>1402/02/09</t>
  </si>
  <si>
    <t>ش ف 5535751</t>
  </si>
  <si>
    <t>چک شماره 2428262 باتک تجارت</t>
  </si>
  <si>
    <t>1402/1/20</t>
  </si>
  <si>
    <t xml:space="preserve">چک شماره 244807 بانک تجارت </t>
  </si>
  <si>
    <t>1401/12/18</t>
  </si>
  <si>
    <t>صورت وضعیت شماره 36</t>
  </si>
  <si>
    <t>پرداخت چک 244854  بانک تجارت</t>
  </si>
  <si>
    <t>1402/02/10</t>
  </si>
  <si>
    <t>1400/12/18</t>
  </si>
  <si>
    <t xml:space="preserve">شبکه انتقال دادهای رهام تک </t>
  </si>
  <si>
    <t>ADSH-</t>
  </si>
  <si>
    <t xml:space="preserve">فروش پهنای باند اختصاصی </t>
  </si>
  <si>
    <t>تائید ص.و.46 ق 005 پی کاو</t>
  </si>
  <si>
    <t>1402/02/23</t>
  </si>
  <si>
    <t>پرداخت چک شماره 244861 بابت تسویه صورتحساب 20</t>
  </si>
  <si>
    <t>پرداخت چک 244874 بانک تجارت </t>
  </si>
  <si>
    <t>1402/02/13</t>
  </si>
  <si>
    <t>1402/02/25</t>
  </si>
  <si>
    <t>پرداخت چک 245810 بانک تجارت</t>
  </si>
  <si>
    <t>تائید ص.و.47 ق 005 پی کاو</t>
  </si>
  <si>
    <t>1402/03/08</t>
  </si>
  <si>
    <t>1402/03/03</t>
  </si>
  <si>
    <t>1402/03/09</t>
  </si>
  <si>
    <t>صورتحساب شماره 38375 -ص 22</t>
  </si>
  <si>
    <t>چک 245841 بانک تجارت بنام شرکت خبرگان بین المللی تهران بابت ص و ش 21 فروردین ماه انجام بازرسی داخلی و خارجی (16،080 یورو معادل 57،050 ریال نرخ آزاد)</t>
  </si>
  <si>
    <t>صورتحساب شماره 39421 -ص21</t>
  </si>
  <si>
    <t>1402/03/23</t>
  </si>
  <si>
    <t>1402/02/31</t>
  </si>
  <si>
    <t>صورت وضعیت شماره 37</t>
  </si>
  <si>
    <t>الحاقیه شماره 1:</t>
  </si>
  <si>
    <t>1402/12/29</t>
  </si>
  <si>
    <t>قیمت ماسه شسته:2.000.000</t>
  </si>
  <si>
    <t>قیمت شن بادامی:1.650.000</t>
  </si>
  <si>
    <t>قیمت نخودی:1.650.000</t>
  </si>
  <si>
    <t>1402/04/11</t>
  </si>
  <si>
    <t>1402/04/12</t>
  </si>
  <si>
    <t>1402/04/13</t>
  </si>
  <si>
    <t>1402/04/14</t>
  </si>
  <si>
    <t>صورتحساب شماره 40988 -ص 23</t>
  </si>
  <si>
    <t>صورتحساب شماره 40989 -ص 23</t>
  </si>
  <si>
    <t>صورتحساب شماره 40991 -ص 23</t>
  </si>
  <si>
    <t>صورتحساب شماره 40992 -ص 23</t>
  </si>
  <si>
    <t>1402/03/29</t>
  </si>
  <si>
    <t>پرداخت چک 326531 بانک تجارت بنام خبرگان بین المللی تهران بابت ص و ش 22 اردیبهشت ماه انجام بازرسی داخلی و خارجی (19،915 یورو معادل 55،030 ریال)</t>
  </si>
  <si>
    <t>1402/03/31</t>
  </si>
  <si>
    <t>1401/06/12</t>
  </si>
  <si>
    <t>1402/04/17</t>
  </si>
  <si>
    <t>تائید ص.و.48 ق 005 پی کاو</t>
  </si>
  <si>
    <t>1402/04/09</t>
  </si>
  <si>
    <t>مهندسین مشاور پی کاو-هزینه خدمات حمل زباله فروردین ماه 1402</t>
  </si>
  <si>
    <t>1402/04/08</t>
  </si>
  <si>
    <t>صورت وضعیت شماره 38</t>
  </si>
  <si>
    <t>پرداخت چک 326586 بانک تجارت بنام سیراف بتن جنوب (مرضیه هدایتی) بابت ص 37 اردیبهشت 1402 ق ADSH-P-CO-GE-014</t>
  </si>
  <si>
    <t>پرداخت چک 326588 بانک تجارت بنام سیراف بتن جنوب (مرضیه هدایتی) بابت ص 36 اسفند ماه 1401 ق ADSH-P-CO-GE-014</t>
  </si>
  <si>
    <t>1400/12/09</t>
  </si>
  <si>
    <t>ش ف 52900012</t>
  </si>
  <si>
    <t>ش ف 5582378</t>
  </si>
  <si>
    <t>1402/05/08</t>
  </si>
  <si>
    <t>چک 185893 (تجارت) بابت خرید پهنای باند اختصاصی و اجاره 8 عدد IP</t>
  </si>
  <si>
    <t>1402/05/09</t>
  </si>
  <si>
    <t>تائید ص.و.49 ق 005 پی کاو</t>
  </si>
  <si>
    <t>1402/05/10</t>
  </si>
  <si>
    <t>1402/05/11</t>
  </si>
  <si>
    <t xml:space="preserve">مهندسین مشاور پی کاو-هزینه خدمات بهداری فروردین ماه 1402 </t>
  </si>
  <si>
    <t xml:space="preserve">مهندسین مشاور پی کاو-هزینه خدمات بهداری اردیبهشت  ماه 1402 </t>
  </si>
  <si>
    <t xml:space="preserve">مهندسین مشاور پی کاو-هزینه خدمات بهداری خرداد  ماه 1402 </t>
  </si>
  <si>
    <t>1402/04/25</t>
  </si>
  <si>
    <t xml:space="preserve">پرداخت چک 326512 بانک تجارت بنام مهندسین مشاور پی کاو بابت ص و ش 47 </t>
  </si>
  <si>
    <t xml:space="preserve">پرداخت چک 327722 بانک تجارت بنام مهندسین مشاور پی کاو بابت ص و ش 48 </t>
  </si>
  <si>
    <t xml:space="preserve">نام شرکت/شخص : راهکار برتر آراد پایا </t>
  </si>
  <si>
    <t>شماره قرارداد : APS-C-0296</t>
  </si>
  <si>
    <t>موضوع قرارداد :ارایه خدمات پشتیبانی سیستم پایه نرم افزار اطلاعات مدیریت پروژه (پوپک)</t>
  </si>
  <si>
    <t>1402/01/01</t>
  </si>
  <si>
    <t>1402/04/19</t>
  </si>
  <si>
    <t>ص ش 2688</t>
  </si>
  <si>
    <t xml:space="preserve">مانده قابل پرداخت </t>
  </si>
  <si>
    <t xml:space="preserve">یکسال </t>
  </si>
  <si>
    <t>صورت وضعیت شماره 39</t>
  </si>
  <si>
    <t>پرداخت چک 327721 بانک تجارت بنام سیراف بتن جنوب (مرضیه هدایتی) بابت ص 38 خرداد 1402 ق ADSH-P-CO-GE-014</t>
  </si>
  <si>
    <t>1402/05/02</t>
  </si>
  <si>
    <t>ص ش 2745</t>
  </si>
  <si>
    <t>صورتحساب شماره 42216 -ص 24</t>
  </si>
  <si>
    <t>صورتحساب شماره 42217 -ص 24</t>
  </si>
  <si>
    <t>صورتحساب شماره 42220 -ص 24</t>
  </si>
  <si>
    <t xml:space="preserve">	پرداخت چک 327720 بانک تجارت بنام خبرگان بین المللی تهران بابت ص و ش 23 خرداد ماه انجام بازرسی داخلی و خارجی (10،315 یورو معادل 54،360 ریال)</t>
  </si>
  <si>
    <t>1402/06/10</t>
  </si>
  <si>
    <t>تائید ص.و.50 ق 005 پی کاو</t>
  </si>
  <si>
    <t>مهندسین مشاور پی کاو-هزینه خدمات حمل زباله اردیبهشت  ماه 1402</t>
  </si>
  <si>
    <t>1402/05/22</t>
  </si>
  <si>
    <t xml:space="preserve">پرداخت چک 328604 بانک تجارت بنام شرکت مهندسین مشاور پی کاو بابت ص و ش 49 </t>
  </si>
  <si>
    <t xml:space="preserve"> اصلاحیه شماره 05</t>
  </si>
  <si>
    <t>تاریخ انقضاء</t>
  </si>
  <si>
    <t>1402/06/14</t>
  </si>
  <si>
    <t>ص وش 2856</t>
  </si>
  <si>
    <t>پرداخت چک 328646 بانک تجارت بنام شرکت راهکار برتر آراد پایا (پوپک) بابت پشتیبانی سیستم اطلاعات طی ص و ش 2688 -2745</t>
  </si>
  <si>
    <t>1402/06/21</t>
  </si>
  <si>
    <t>1402/06/09</t>
  </si>
  <si>
    <t>صورت وضعیت شماره 40</t>
  </si>
  <si>
    <t xml:space="preserve">پرداخت چک 328633 بانک تجارت بنام سیراف بتن جنوب (خانم مرضیه هدایتی) بابت ص 39 تیر 1402  </t>
  </si>
  <si>
    <t>1402/06/19</t>
  </si>
  <si>
    <t>صورتحساب شماره 43738 -ص 25</t>
  </si>
  <si>
    <t>صورتحساب شماره 43742 -ص 25</t>
  </si>
  <si>
    <t>صورتحساب شماره 43743 -ص 25</t>
  </si>
  <si>
    <t>صورتحساب شماره 43744 -ص 25</t>
  </si>
  <si>
    <t>پرداخت چک 328666 بانک تجارت بنام خبرگان بین المللی تهران بابت ص و ش 24 تیر ماه انجام بازرسی داخلی و خارجی (13،605 یورو معادل 511،266 ریال)</t>
  </si>
  <si>
    <t>1402/07/12</t>
  </si>
  <si>
    <t>تائید ص.و.51 ق 005 پی کاو</t>
  </si>
  <si>
    <t xml:space="preserve">پرداخت چک 328683 بانک تجارت بنام شرکت مهندسین مشاور پی کاو بابت ص و ش 50 </t>
  </si>
  <si>
    <t>مهندسین مشاور پی کاو-هزینه خدمات حمل زباله  خرداد   ماه 1402</t>
  </si>
  <si>
    <t>مهندسین مشاور پی کاو-هزینه خدمات حمل زباله تیر ماه    ماه1402</t>
  </si>
  <si>
    <t>مهندسین مشاور پی کاو-هزینه خدمات حمل زباله  مرداد  ماه 1402</t>
  </si>
  <si>
    <t>1402/05/18</t>
  </si>
  <si>
    <t>1402/07/08</t>
  </si>
  <si>
    <t>صورت وضعیت شماره 41</t>
  </si>
  <si>
    <t>پرداخت چک 411008 بانک تجارت بنام شرکت سیراف بتن جنوب (مرضیه هدایتی) بابت ص 40 مرداد 1402 ق ADSH-P-CO-GE-014</t>
  </si>
  <si>
    <t>1402/07/09</t>
  </si>
  <si>
    <t>ص و ش 2927</t>
  </si>
  <si>
    <t>پرداخت چک 328678 بانک تجارت بنام شرکت راهکار برتر آراد پایا (پوپک) بابت پشتیبانی سیستم اطلاعات طی ص و ش 2856</t>
  </si>
  <si>
    <t>1402/08/06</t>
  </si>
  <si>
    <t>ش ف 5624679</t>
  </si>
  <si>
    <t>پرداخت چک 328601 بانک تجارت بنام شبکه انتقال داده های رهام تک بابت خرید اینترنت 3 ماهه طی ف 5582378</t>
  </si>
  <si>
    <t>1402/08/02</t>
  </si>
  <si>
    <t>صورتحساب شماره 45364 -ص 26</t>
  </si>
  <si>
    <t>صورتحساب شماره 45372 -ص 26</t>
  </si>
  <si>
    <t>صورتحساب شماره 45374 -ص 26</t>
  </si>
  <si>
    <t>صورتحساب شماره 45376 -ص 26</t>
  </si>
  <si>
    <t>صورتحساب شماره 45377 -ص 26</t>
  </si>
  <si>
    <t>صورتحساب شماره 45378 -ص 26</t>
  </si>
  <si>
    <t>پرداخت چک 411065 بانک تجارت بنام شرکت خبرگان بین المللی تهران بابت ص و ش 25 مرداد ماه انجام بازرسی داخلی و خارجی (7،460 یورو معادل 533،300 ریال)</t>
  </si>
  <si>
    <t>1402/07/26</t>
  </si>
  <si>
    <t>صورتحساب شماره 45723 -ص 27</t>
  </si>
  <si>
    <t>1402/08/14</t>
  </si>
  <si>
    <t>1402/09/29</t>
  </si>
  <si>
    <t>1402/10/18</t>
  </si>
  <si>
    <t>پرداخت چک 423224 بانک تجارت بنام شرکت خبرگان بین المللی تهران بابت ص 45364 الی 45378 انجام بازرسی داخلی و خارجی (15،320 یورو معادل ... ریال )</t>
  </si>
  <si>
    <t>پرداخت چک 424409 بانک تجارت بنام شرکت خبرگان بین المللی تهران بابت آزاد سازی سپرده حسن انجام کار و سپرده بیمه از تاریخ 1400/06/01 الی 1401/11/01 تا پایان ص و ش 17</t>
  </si>
  <si>
    <t>پرداخت چک 424410 بانک تجارت بنام شرکت خبرگان بین المللی تهران بابت ص 45723 الی 45727 انجام بازرسی داخلی و خارجی</t>
  </si>
  <si>
    <t>پرداخت چک 424477 بانک تجارت بنام شرکت خبرگان بین المللی تهران بابت ص 47469-47470-47472 انجام بازرسی داخلی و خارجی</t>
  </si>
  <si>
    <t xml:space="preserve">	‎1402/08/20‏</t>
  </si>
  <si>
    <t>1402/09/15‏</t>
  </si>
  <si>
    <t>1402/10/04‏</t>
  </si>
  <si>
    <t>صورتحساب شماره 45724 -ص 27</t>
  </si>
  <si>
    <t>صورتحساب شماره 45725 -ص 27</t>
  </si>
  <si>
    <t>صورتحساب شماره 45726 -ص 27</t>
  </si>
  <si>
    <t>صورتحساب شماره 45727 -ص 27</t>
  </si>
  <si>
    <t>آزادسازی در تاریخ 1402/10/18</t>
  </si>
  <si>
    <t>تائید ص.و. 54 ق 005 پی کاو</t>
  </si>
  <si>
    <t>تائید ص.و.52 و 53  ق 005 پی کاو</t>
  </si>
  <si>
    <t>تائید ص.و.55 ق 005 پی کاو</t>
  </si>
  <si>
    <t>1402/09/01</t>
  </si>
  <si>
    <t>1402/10/10</t>
  </si>
  <si>
    <t>1402/11/18</t>
  </si>
  <si>
    <t>مهندسین مشاور پی کاو-هزینه خدمات حمل زباله  شهریور  ماه 1402</t>
  </si>
  <si>
    <t>مهندسین مشاور پی کاو-هزینه خدمات حمل زباله  آبان  ماه 1402</t>
  </si>
  <si>
    <t xml:space="preserve">مهندسین مشاور پی کاو-هزینه خدمات بهداری آبان  ماه 1402 </t>
  </si>
  <si>
    <t xml:space="preserve">مهندسین مشاور پی کاو-هزینه خدمات بهداری شهریور  ماه 1402 </t>
  </si>
  <si>
    <t>1402/10/02</t>
  </si>
  <si>
    <t xml:space="preserve">پرداخت چک 411058 بانک تجارت بنام شرکت مهندسین مشاور پی کاو بابت ص و ش 51 </t>
  </si>
  <si>
    <t>پرداخت چک 424462 بانک تجارت بنام شرکت مهندسین مشاور پی کاو بابت ص و ش 52-53</t>
  </si>
  <si>
    <t xml:space="preserve">پرداخت چک 243624 بانک تجارت بنام شرکت مهندسین مشاور پی کاو بابت ص و ش 54 </t>
  </si>
  <si>
    <t>صورتحساب شماره 48375 -ص 29</t>
  </si>
  <si>
    <t>صورتحساب شماره 48379 -ص 29</t>
  </si>
  <si>
    <t>صورتحساب شماره 48380 -ص 29</t>
  </si>
  <si>
    <t>صورتحساب شماره 48385 -ص 29</t>
  </si>
  <si>
    <t>صورتحساب شماره 48386 -ص 29</t>
  </si>
  <si>
    <t>صورتحساب شماره 48387 -ص 29</t>
  </si>
  <si>
    <t>صورتحساب شماره 48388 -ص 29</t>
  </si>
  <si>
    <t>1402/11/23</t>
  </si>
  <si>
    <t>صورتحساب شماره 48375 -ص 30</t>
  </si>
  <si>
    <t>صورتحساب شماره 49729 -ص 30</t>
  </si>
  <si>
    <t>صورتحساب شماره 49730 -ص 30</t>
  </si>
  <si>
    <t>صورتحساب شماره 49731 -ص 30</t>
  </si>
  <si>
    <t>صورتحساب شماره 49733 -ص 30</t>
  </si>
  <si>
    <t>صورتحساب شماره 49734 -ص 30</t>
  </si>
  <si>
    <t>صورتحساب شماره 49735 -ص 30</t>
  </si>
  <si>
    <t>پرداخت چک 243689 بانک تجارت بنام شرکت خبرگان بین المللی تهران بابت ص 48375-48379-48388-48387-48386-48385-48380 انجام بازرسی داخلی و خارجی</t>
  </si>
  <si>
    <t>1402/11/07</t>
  </si>
  <si>
    <t>بابت آزادسازی حسن انجام طی عطف 2181</t>
  </si>
  <si>
    <t>بابت آزادسازی  بیمه طی عطف 2182</t>
  </si>
  <si>
    <t>اختلاف</t>
  </si>
  <si>
    <t>1403/05/31</t>
  </si>
  <si>
    <t>آزادسازی در تاریخ 1402/07/10</t>
  </si>
  <si>
    <t>صورتحساب شماره 47472 -ص 28</t>
  </si>
  <si>
    <t>صورتحساب شماره 47470 -ص 28</t>
  </si>
  <si>
    <t>صورتحساب شماره 47469 -ص 28</t>
  </si>
  <si>
    <t>1402/12/13</t>
  </si>
  <si>
    <t>تائید ص.و.56 ق 005 پی کاو</t>
  </si>
  <si>
    <t>پرداخت چک 245333  بانک تجارت بنام شرکت مهندسین مشاور پی کاو بابت ص و ش 55</t>
  </si>
  <si>
    <t>1403/06/31</t>
  </si>
  <si>
    <t>1402/12/08</t>
  </si>
  <si>
    <t>صورتحساب شماره 50417 -ص 31</t>
  </si>
  <si>
    <t>صورتحساب شماره 50418 -ص 31</t>
  </si>
  <si>
    <t>پرداخت چک 245400 بانک تجارت بنام شرکت خبرگان بین المللی تهران بابت ص 49726-49729-49730- 49731-49733-49734 انجام بازرسی داخلی و خارجی</t>
  </si>
  <si>
    <t>1402/12/12</t>
  </si>
  <si>
    <t>خالص فقط ص و 31</t>
  </si>
  <si>
    <t>ش ف 5677254</t>
  </si>
  <si>
    <t>1402/12/20</t>
  </si>
  <si>
    <t>پرداخت چک 988745 بانک تجارت بنام شرکت شبکه انتقال داده های رهام داتک بابت خرید اینترنت 3 ماهه واجاره 8 عدد IP طی ف 5677254</t>
  </si>
  <si>
    <t>پرداخت چک 423218 (تجارت)بابت خرید اینترنت 3 ماهه طی ف 5424679 (واریزی طی فیش 0615267)</t>
  </si>
  <si>
    <t>1402/08/16</t>
  </si>
  <si>
    <t>1402/10/20</t>
  </si>
  <si>
    <t>1403/10/19</t>
  </si>
  <si>
    <r>
      <t>شماره قرارداد :</t>
    </r>
    <r>
      <rPr>
        <sz val="14"/>
        <color theme="1"/>
        <rFont val="B Nazanin"/>
        <charset val="178"/>
      </rPr>
      <t>221/6498</t>
    </r>
  </si>
  <si>
    <t>الحاقیه 2 :</t>
  </si>
  <si>
    <t>ص ش 952</t>
  </si>
  <si>
    <t>ص ش 1197</t>
  </si>
  <si>
    <t>1401/12/13</t>
  </si>
  <si>
    <t>ص و ش 3234</t>
  </si>
  <si>
    <t>ص و ش 3201</t>
  </si>
  <si>
    <t>ص و ش 3113</t>
  </si>
  <si>
    <t>ص و ش 3020</t>
  </si>
  <si>
    <t>1402/10/11</t>
  </si>
  <si>
    <t>1402/09/02</t>
  </si>
  <si>
    <t>1402/06/04</t>
  </si>
  <si>
    <t>پرداخت چک 327760 بانک تجارت بنام راهکار برتر آراد پایا (پوپک) به نام شرکت راهکار برتر آراد پایا بابت خرید 20 اکانت طی پ ف 275</t>
  </si>
  <si>
    <t>پرداخت چک 796486 بانک صنعت و معدن بنام شرکت راهکار برتر آراد پایا (پوپک) بابت پشتیبانی سیستم اطلاعات طی ص و ش 2927</t>
  </si>
  <si>
    <t>1402/07/23</t>
  </si>
  <si>
    <t>پرداخت چک 424404 بانک تجارت بنام راهکار برتر آراد پایا (پوپک) بابت پشتیبانی سیستم اطلاعات طی ص و ش 6 و 3020</t>
  </si>
  <si>
    <t>1402/09/14</t>
  </si>
  <si>
    <t>1402/10/16</t>
  </si>
  <si>
    <t>پرداخت چک 243615 بانک تجارت بنام راهکار برتر آراد پایا (پوپک) بابت پشتیبانی سیستم اطلاعات طی ص و ش 7-8 (شماره 3234)</t>
  </si>
  <si>
    <t>1402/12/01</t>
  </si>
  <si>
    <t>ص و ش 3408</t>
  </si>
  <si>
    <t>1403/01/18</t>
  </si>
  <si>
    <t>صورتحساب شماره 51633 -ص 32</t>
  </si>
  <si>
    <t>صورتحساب شماره 51634 -ص 32</t>
  </si>
  <si>
    <t>صورتحساب شماره 51635 -ص 32</t>
  </si>
  <si>
    <t>صورتحساب شماره 51636 -ص 32</t>
  </si>
  <si>
    <t>پرداخت چک 988749 بانک تجارت بنام شرکت خبرگان بین المللی تهران بابت آزاد سازی سپرده حسن انجام کار و سپرده بیمه انجام بازرسی داخلی و خارجی</t>
  </si>
  <si>
    <t>پرداخت چک 988749 بانک تجارت بنام خبرگان بین المللی تهران بابت ص و ش 50417-50418 انجام بازرسی داخلی و خارجی</t>
  </si>
  <si>
    <t xml:space="preserve">تا صورت وضعیت شماره 18 به تاریخ 1401/11/01 سپرده حسن انجام کار و سپرده بیمه آزاد سازی شده است </t>
  </si>
  <si>
    <t>1403/01/14</t>
  </si>
  <si>
    <t>تائید ص.و.57 ق 005 پی کاو</t>
  </si>
  <si>
    <t>1402/12/16</t>
  </si>
  <si>
    <t>پرداخت چک 988725 بانک تجارت بنام شرکت مهندسین مشاور پی کاو بابت ص و ش 56</t>
  </si>
  <si>
    <t>1403/02/09</t>
  </si>
  <si>
    <t>صورتحساب شماره 52556 -ص 33</t>
  </si>
  <si>
    <t xml:space="preserve">	پرداخت چک 990140 بانک تجارت بنام شرکت خبرگان بین المللی تهران بابت ص 51633 الی 51636 انجام بازرسی داخلی و خارجی</t>
  </si>
  <si>
    <t>1403/01/29</t>
  </si>
  <si>
    <t>1403/02/01</t>
  </si>
  <si>
    <t>تائید ص.و.58 ق 005 پی کاو</t>
  </si>
  <si>
    <t>1403/02/05</t>
  </si>
  <si>
    <t>پرداخت چک 990162 بانک تجارت بنام شرکت مهندسین مشاور پی کاو بابت ص و ش 57</t>
  </si>
  <si>
    <t>مهندسین مشاور پی کاو-هزینه خدمات حمل زباله  مهر  ماه 1402</t>
  </si>
  <si>
    <t>مهندسین مشاور پی کاو-هزینه خدمات حمل زباله  آذر  ماه 1402</t>
  </si>
  <si>
    <t>مهندسین مشاور پی کاو-هزینه خدمات حمل زباله  دی  ماه 1402</t>
  </si>
  <si>
    <t xml:space="preserve">مهندسین مشاور پی کاو-هزینه خدمات بهداری مهر  ماه 1402 </t>
  </si>
  <si>
    <t xml:space="preserve">مهندسین مشاور پی کاو-هزینه خدمات بهداری آذر  ماه 1402 </t>
  </si>
  <si>
    <t xml:space="preserve">مهندسین مشاور پی کاو-هزینه خدمات بهداری دی  ماه 1402 </t>
  </si>
  <si>
    <t xml:space="preserve">مهندسین مشاور پی کاو-هزینه خدمات بهداری بهمن  ماه 1402 </t>
  </si>
  <si>
    <t>1403/01/09</t>
  </si>
  <si>
    <t>ص و ش 3477</t>
  </si>
  <si>
    <t>پرداخت چک 990101 بانک تجارت بنام شرکت راهکار برتر آراد پایا (پوپک) بابت پشتیبانی سیستم اطلاعات طی ص و ش 9</t>
  </si>
  <si>
    <t>1400/05/02</t>
  </si>
  <si>
    <t>1401/05/26</t>
  </si>
  <si>
    <t>چک 258675 (اقتصاد)بابت تسویه ف 99006 خرید بسته افزایشی 50 کاربر نرم افزار پوپک طی دستور پرداخت پیوست</t>
  </si>
  <si>
    <t>چک 133811 (ملت) بابت تسویه پیش ف 1169  خرید بسته افزایشی 50 کاربر نرم افزار پوپک (واریزی) طی دستور پرداخت پیوست</t>
  </si>
  <si>
    <t>چک 923012 (اقتصاد) بابت ارتقای زیر سیستم طی پ ف 01924 ق APS-C-0158 (واریزی) طی دستور پرداخت پیوست</t>
  </si>
  <si>
    <t>چک 782892 (اقتصاد) بابت تسویه پیش ف 01942 بابت خرید اکانت نرم افزار پوپک(موضوع بعنوان پ پ پشتیبانی درنظر گرفته شد) (واریزی) طی دستور پرداخت پیوست</t>
  </si>
  <si>
    <t>چک 162120 (تجارت) بابت تسویه ف 951 و 952 جهت خدمات پشتیبانی سیستم اطلاعات مدیریت پوپک (واریزی) طی دستور پرداخت پیوست</t>
  </si>
  <si>
    <t>چک 242869 بانک تجارت بنام راهکار برتر آراد پایا(پوپک) بابت پشتیبانی و نگهداری سیستم اطلاعات طی ص و ش 1197</t>
  </si>
  <si>
    <t>1403/02/23</t>
  </si>
  <si>
    <t>ص و ش 3668</t>
  </si>
  <si>
    <t>ص و ش 3670</t>
  </si>
  <si>
    <t>1403/03/12</t>
  </si>
  <si>
    <t>صورتحساب شماره 53712 -ص 34</t>
  </si>
  <si>
    <t>صورتحساب شماره 53714 -ص 34</t>
  </si>
  <si>
    <t>1403/02/17</t>
  </si>
  <si>
    <t>پرداخت چک 990197 بانک تجارت بنام شرکت خبرگان بین المللی تهران بابت ص 52556 انجام بازرسی داخلی و خارجی</t>
  </si>
  <si>
    <t>1403/02/19</t>
  </si>
  <si>
    <t>‎ 1,191,032,758‏</t>
  </si>
  <si>
    <t>پرداخت چک 991206 بانک تجارت بنام شرکت مهندسین مشاور پی کاو بابت ص و ش 58</t>
  </si>
  <si>
    <t>1403/03/02</t>
  </si>
  <si>
    <t>تائید ص.و.59 ق 005 پی کاو</t>
  </si>
  <si>
    <t xml:space="preserve">	پرداخت چک 991229 بانک تجارت بنام شرکت راهکار برتر آراد پایا (پوپک) بابت پشتیبانی سیستم اطلاعات طی ص و ش 10</t>
  </si>
  <si>
    <t>1403/02/25</t>
  </si>
  <si>
    <t>1403/01/01</t>
  </si>
  <si>
    <t>1403/12/29</t>
  </si>
  <si>
    <t>1403/04/03</t>
  </si>
  <si>
    <t>ص و ش 3837</t>
  </si>
  <si>
    <t>صورت وضعیت شماره 43- مهر 1402</t>
  </si>
  <si>
    <t>1402/08/05</t>
  </si>
  <si>
    <t>صورت وضعیت شماره 44- آبان 1402</t>
  </si>
  <si>
    <t>صورت وضعیت شماره 45- آذر 1402</t>
  </si>
  <si>
    <t>صورت وضعیت شماره 46- دی 1402</t>
  </si>
  <si>
    <t>صورت وضعیت شماره 47- بهمن 1402</t>
  </si>
  <si>
    <t>صورت وضعیت شماره 48و49- اسفند 1402</t>
  </si>
  <si>
    <t>صورت وضعیت شماره 50- اردیبهشت 1403</t>
  </si>
  <si>
    <t>1402/09/03</t>
  </si>
  <si>
    <t>1402/10/05</t>
  </si>
  <si>
    <t>1402/11/08</t>
  </si>
  <si>
    <t>1402/12/05</t>
  </si>
  <si>
    <t>1402/12/26</t>
  </si>
  <si>
    <t>1403/02/31</t>
  </si>
  <si>
    <t>پرداخت چک 411066 بانک تجارت بنام سیراف بتن جنوب (مرضیه هدایتی) بابت ص 41 شهریور 1402 ق ADSH-P-CO-GE-014</t>
  </si>
  <si>
    <t>پرداخت چک 243619 بانک تجارت بنام سیراف بتن جنوب (مرضیه هدایتی) بابت ص 45 آذر ماه 1402 ق ADSH-P-CO-GE-014</t>
  </si>
  <si>
    <t>1402/11/03</t>
  </si>
  <si>
    <t>پرداخت چک 243673 بانک تجارت بنام سیراف بتن جنوب (مرضیه هدایتی) بابت خرید مصالح طی ف 736 مهر ماه 1402 ق ADSH-P-CO-GE-014</t>
  </si>
  <si>
    <t>پرداخت چک 243699 بانک تجارت بنام خانم مرضیه هدایتی بابت خرید مصالح طی ص و ش 44 ف 800 آبان ماه 1402 ق ADSH-P-CO-GE-014 از سیراف بتن جنوب</t>
  </si>
  <si>
    <t>پرداخت چک 245355 بانک تجارت بنام خانم مرضیه هدایتی بابت خرید مصالح طی ف R-920 دی ماه 1402 ق ADSH-P-CO-GE-014 از سیراف بتن جنوب</t>
  </si>
  <si>
    <t>1402/11/10</t>
  </si>
  <si>
    <t>1402/11/28</t>
  </si>
  <si>
    <t>پرداخت چک 990107 بانک تجارت بنام سیراف بتن جنوب (خانم مرضیه هدایتی) بابت خرید مصالح طی ص و ش 47 ف R-1002 بهمن ماه 1402 ق ADSH-P-CO-GE-014</t>
  </si>
  <si>
    <t>پرداخت چک 991281 بانک تجارت بنام سیراف بتن جنوب (مرضیه هدایتی) بابت علی الحساب خرید مصالح طی ص و ش 48-49 ف R-1052 و R-1070 اسفند ماه 1402 ق ADSH-P-CO-GE-014</t>
  </si>
  <si>
    <t>پرداخت چک 991295 بانک تجارت بنام سیراف بتن جنوب (خانم مرضیه هدایتی) بابت تسویه خرید مصالح طی ص و ش 48-49 ف R-1052 و R-1070 اسفند ماه 1402 ق ADSH-P-CO-GE-014</t>
  </si>
  <si>
    <t>1403/01/19</t>
  </si>
  <si>
    <t>1403/03/09</t>
  </si>
  <si>
    <t>1403/03/16</t>
  </si>
  <si>
    <t>1403/04/12</t>
  </si>
  <si>
    <t>1403/03/22</t>
  </si>
  <si>
    <t>پرداخت چک 723433 بانک تجارت بنام شرکت خبرگان بین المللی تهران بابت ص 53712-53714 انجام بازرسی داخلی و خارجی</t>
  </si>
  <si>
    <t>صورتحساب شماره 54873 -ص 35</t>
  </si>
  <si>
    <t>صورتحساب شماره 54874 -ص 35</t>
  </si>
  <si>
    <t>48و49</t>
  </si>
  <si>
    <r>
      <rPr>
        <u/>
        <sz val="11"/>
        <color theme="1"/>
        <rFont val="B Nazanin"/>
        <charset val="178"/>
      </rPr>
      <t>ص و 35</t>
    </r>
    <r>
      <rPr>
        <sz val="11"/>
        <color theme="1"/>
        <rFont val="B Nazanin"/>
        <charset val="178"/>
      </rPr>
      <t xml:space="preserve">
1403/04/12</t>
    </r>
  </si>
  <si>
    <t>1403/04/19</t>
  </si>
  <si>
    <t>925.872.790</t>
  </si>
  <si>
    <t xml:space="preserve">راهکار برتر آراد پایا </t>
  </si>
  <si>
    <t xml:space="preserve">نام شرکت/شخص : شبکه انتقال داده های رهام تک </t>
  </si>
  <si>
    <t>نام شرکت/شخص : شرکت سیراف بتن جنوب</t>
  </si>
  <si>
    <t>نام شرکت/شخص : مهندسین مشاور پی کاو</t>
  </si>
  <si>
    <t>نام شرکت/شخص : خبرگان بین المللی تهران</t>
  </si>
  <si>
    <t xml:space="preserve">	پرداخت چک 723459 بانک تجارت بنام شرکت مهندسین مشاور پی کاو بابت ص و ش 59 ق</t>
  </si>
  <si>
    <t>1403/03/29</t>
  </si>
  <si>
    <r>
      <rPr>
        <u/>
        <sz val="11"/>
        <color theme="1"/>
        <rFont val="B Nazanin"/>
        <charset val="178"/>
      </rPr>
      <t>ص و 59</t>
    </r>
    <r>
      <rPr>
        <sz val="11"/>
        <color theme="1"/>
        <rFont val="B Nazanin"/>
        <charset val="178"/>
      </rPr>
      <t xml:space="preserve">
1403/03/02</t>
    </r>
  </si>
  <si>
    <t>1403/03/31</t>
  </si>
  <si>
    <t>1403/04/16</t>
  </si>
  <si>
    <t xml:space="preserve">	پرداخت چک 724446 بانک تجارت بنام خانم مرضیه هدایتی بابت تسویه خرید مصالح طی ص و ش 50 ف 03-137 اردیبهشت ماه 1403</t>
  </si>
  <si>
    <r>
      <rPr>
        <u/>
        <sz val="11"/>
        <color theme="1"/>
        <rFont val="B Nazanin"/>
        <charset val="178"/>
      </rPr>
      <t>ص و 51</t>
    </r>
    <r>
      <rPr>
        <sz val="11"/>
        <color theme="1"/>
        <rFont val="B Nazanin"/>
        <charset val="178"/>
      </rPr>
      <t xml:space="preserve">
1403/03/31</t>
    </r>
  </si>
  <si>
    <t>پرداخت چک 724437 بانک تجارت بنام شرکت راهکار برتر آراد پایا (پوپک) بابت پشتیبانی سیستم اطلاعات طی ص و ش 3837-3668-3670</t>
  </si>
  <si>
    <t>1403/04/13</t>
  </si>
  <si>
    <r>
      <rPr>
        <u/>
        <sz val="11"/>
        <color theme="1"/>
        <rFont val="B Nazanin"/>
        <charset val="178"/>
      </rPr>
      <t>ص و 9</t>
    </r>
    <r>
      <rPr>
        <sz val="11"/>
        <color theme="1"/>
        <rFont val="B Nazanin"/>
        <charset val="178"/>
      </rPr>
      <t xml:space="preserve">
1403/03/31</t>
    </r>
  </si>
  <si>
    <r>
      <rPr>
        <u/>
        <sz val="11"/>
        <color theme="1"/>
        <rFont val="B Nazanin"/>
        <charset val="178"/>
      </rPr>
      <t>ص و1</t>
    </r>
    <r>
      <rPr>
        <sz val="11"/>
        <color theme="1"/>
        <rFont val="B Nazanin"/>
        <charset val="178"/>
      </rPr>
      <t xml:space="preserve">
1403/04/03</t>
    </r>
  </si>
  <si>
    <t>پرداخت چک 724406 بانک تجارت بنام شرکت مهندسین مشاور پی کاو بابت علی الحساب حق الزحمه مطالعات ژئوتکنیک خط صادراتی</t>
  </si>
  <si>
    <t>1403/04/10</t>
  </si>
  <si>
    <t>ش ف 5695939</t>
  </si>
  <si>
    <t>1403/02/02</t>
  </si>
  <si>
    <t>پرداخت از محل تنخواه شماره 14 آقای خستو طی عطف شماره 227</t>
  </si>
  <si>
    <t>پرداخت چک 724456 بانک تجارت بنام شرکت خبرگان بین المللی تهران بابت ص 54874 -53714 انجام بازرسی داخلی و خارجی</t>
  </si>
  <si>
    <t>صورت وضعیت شماره 51- خرداد 1403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</si>
</sst>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_-;_-* #,##0\-;_-* &quot;-&quot;??_-;_-@_-"/>
    <numFmt numFmtId="165" formatCode="_(* #,##0_);_(* \(#,##0\);_(* &quot;-&quot;??_);_(@_)"/>
  </numFmts>
  <fonts count="36">
    <font>
      <sz val="11"/>
      <color theme="1"/>
      <name val="Calibri"/>
      <family val="2"/>
      <charset val="178"/>
      <scheme val="minor"/>
    </font>
    <font>
      <sz val="11"/>
      <color theme="1"/>
      <name val="B Nazanin"/>
      <charset val="178"/>
    </font>
    <font>
      <b/>
      <sz val="11"/>
      <color theme="1"/>
      <name val="B Nazanin"/>
      <charset val="178"/>
    </font>
    <font>
      <sz val="20"/>
      <color theme="1"/>
      <name val="B Titr"/>
      <charset val="178"/>
    </font>
    <font>
      <b/>
      <sz val="13"/>
      <color theme="1"/>
      <name val="B Nazanin"/>
      <charset val="178"/>
    </font>
    <font>
      <b/>
      <sz val="10.5"/>
      <color theme="1"/>
      <name val="B Nazanin"/>
      <charset val="178"/>
    </font>
    <font>
      <sz val="10"/>
      <color theme="1"/>
      <name val="B Nazanin"/>
      <charset val="178"/>
    </font>
    <font>
      <b/>
      <sz val="14"/>
      <color theme="1"/>
      <name val="B Nazanin"/>
      <charset val="178"/>
    </font>
    <font>
      <b/>
      <sz val="15"/>
      <color theme="1"/>
      <name val="B Nazanin"/>
      <charset val="178"/>
    </font>
    <font>
      <sz val="11"/>
      <color theme="1"/>
      <name val="Calibri"/>
      <family val="2"/>
      <charset val="178"/>
      <scheme val="minor"/>
    </font>
    <font>
      <u/>
      <sz val="11"/>
      <color theme="10"/>
      <name val="Calibri"/>
      <family val="2"/>
      <charset val="178"/>
      <scheme val="minor"/>
    </font>
    <font>
      <b/>
      <sz val="12"/>
      <color theme="1"/>
      <name val="B Titr"/>
      <charset val="178"/>
    </font>
    <font>
      <b/>
      <sz val="10"/>
      <color theme="1"/>
      <name val="B Nazanin"/>
      <charset val="178"/>
    </font>
    <font>
      <sz val="12"/>
      <name val="B Nazanin"/>
      <charset val="178"/>
    </font>
    <font>
      <u/>
      <sz val="11"/>
      <color theme="1"/>
      <name val="B Nazanin"/>
      <charset val="178"/>
    </font>
    <font>
      <sz val="9"/>
      <color rgb="FFFF0000"/>
      <name val="B Nazanin"/>
      <charset val="178"/>
    </font>
    <font>
      <b/>
      <sz val="8"/>
      <color theme="1"/>
      <name val="B Nazanin"/>
      <charset val="178"/>
    </font>
    <font>
      <sz val="8"/>
      <color theme="1"/>
      <name val="B Nazanin"/>
      <charset val="178"/>
    </font>
    <font>
      <sz val="8"/>
      <name val="Calibri"/>
      <family val="2"/>
      <charset val="178"/>
      <scheme val="minor"/>
    </font>
    <font>
      <sz val="12"/>
      <color theme="1"/>
      <name val="B Nazanin"/>
      <charset val="178"/>
    </font>
    <font>
      <u/>
      <sz val="11"/>
      <color theme="10"/>
      <name val="B Nazanin"/>
      <charset val="178"/>
    </font>
    <font>
      <b/>
      <sz val="12"/>
      <color theme="1"/>
      <name val="B Nazanin"/>
      <charset val="178"/>
    </font>
    <font>
      <sz val="11"/>
      <color rgb="FFFF0000"/>
      <name val="B Nazanin"/>
      <charset val="178"/>
    </font>
    <font>
      <sz val="14"/>
      <color theme="1"/>
      <name val="B Nazanin"/>
      <charset val="178"/>
    </font>
    <font>
      <sz val="10"/>
      <name val="Tahoma"/>
      <family val="2"/>
    </font>
    <font>
      <sz val="10"/>
      <name val="Tahoma"/>
      <family val="2"/>
    </font>
    <font>
      <sz val="11"/>
      <name val="B Nazanin"/>
      <charset val="178"/>
    </font>
    <font>
      <b/>
      <sz val="10"/>
      <name val="B Nazanin"/>
      <charset val="178"/>
    </font>
    <font>
      <sz val="9"/>
      <color rgb="FF333333"/>
      <name val="Tahoma"/>
      <family val="2"/>
    </font>
    <font>
      <sz val="16"/>
      <color theme="1"/>
      <name val="B Nazanin"/>
      <charset val="178"/>
    </font>
    <font>
      <b/>
      <sz val="16"/>
      <color theme="1"/>
      <name val="B Nazanin"/>
      <charset val="178"/>
    </font>
    <font>
      <sz val="12"/>
      <color rgb="FFFF0000"/>
      <name val="B Nazanin"/>
      <charset val="178"/>
    </font>
    <font>
      <sz val="12"/>
      <color theme="1"/>
      <name val="Calibri"/>
      <family val="2"/>
      <charset val="178"/>
      <scheme val="minor"/>
    </font>
    <font>
      <sz val="12"/>
      <color rgb="FFFF0000"/>
      <name val="Calibri"/>
      <family val="2"/>
      <charset val="178"/>
      <scheme val="minor"/>
    </font>
    <font>
      <sz val="9"/>
      <name val="B Nazanin"/>
      <charset val="178"/>
    </font>
    <font>
      <sz val="8"/>
      <color rgb="FF333333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68">
    <border>
      <left/>
      <right/>
      <top/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1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double">
        <color auto="1"/>
      </top>
      <bottom style="double">
        <color auto="1"/>
      </bottom>
      <diagonal/>
    </border>
    <border>
      <left/>
      <right style="medium">
        <color indexed="64"/>
      </right>
      <top style="double">
        <color auto="1"/>
      </top>
      <bottom style="double">
        <color auto="1"/>
      </bottom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/>
      <right style="thin">
        <color auto="1"/>
      </right>
      <top style="double">
        <color auto="1"/>
      </top>
      <bottom style="medium">
        <color indexed="64"/>
      </bottom>
      <diagonal/>
    </border>
    <border>
      <left/>
      <right style="medium">
        <color indexed="64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4" fillId="0" borderId="0">
      <alignment horizontal="right"/>
    </xf>
    <xf numFmtId="0" fontId="25" fillId="0" borderId="0">
      <alignment horizontal="right"/>
    </xf>
  </cellStyleXfs>
  <cellXfs count="41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textRotation="90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/>
    <xf numFmtId="3" fontId="1" fillId="0" borderId="0" xfId="0" applyNumberFormat="1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3" fontId="1" fillId="0" borderId="2" xfId="0" applyNumberFormat="1" applyFont="1" applyBorder="1" applyAlignment="1">
      <alignment horizontal="left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/>
    <xf numFmtId="3" fontId="1" fillId="0" borderId="4" xfId="0" applyNumberFormat="1" applyFont="1" applyBorder="1" applyAlignment="1">
      <alignment horizontal="left"/>
    </xf>
    <xf numFmtId="0" fontId="1" fillId="0" borderId="3" xfId="0" applyFont="1" applyBorder="1"/>
    <xf numFmtId="3" fontId="1" fillId="0" borderId="3" xfId="0" applyNumberFormat="1" applyFont="1" applyBorder="1" applyAlignment="1">
      <alignment horizontal="left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3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3" fontId="1" fillId="0" borderId="6" xfId="0" applyNumberFormat="1" applyFont="1" applyBorder="1" applyAlignment="1">
      <alignment horizontal="left"/>
    </xf>
    <xf numFmtId="0" fontId="2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3" fontId="4" fillId="0" borderId="3" xfId="0" applyNumberFormat="1" applyFont="1" applyBorder="1" applyAlignment="1">
      <alignment horizontal="left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3" fontId="2" fillId="0" borderId="6" xfId="0" applyNumberFormat="1" applyFont="1" applyBorder="1" applyAlignment="1">
      <alignment horizontal="left"/>
    </xf>
    <xf numFmtId="3" fontId="4" fillId="0" borderId="6" xfId="0" applyNumberFormat="1" applyFont="1" applyBorder="1" applyAlignment="1">
      <alignment horizontal="left"/>
    </xf>
    <xf numFmtId="0" fontId="6" fillId="0" borderId="2" xfId="0" applyFont="1" applyBorder="1"/>
    <xf numFmtId="3" fontId="6" fillId="0" borderId="0" xfId="0" applyNumberFormat="1" applyFont="1" applyAlignment="1">
      <alignment horizontal="center" vertical="center" wrapText="1" shrinkToFit="1"/>
    </xf>
    <xf numFmtId="0" fontId="6" fillId="0" borderId="0" xfId="0" applyFont="1" applyAlignment="1">
      <alignment horizontal="center" vertical="center" wrapText="1" shrinkToFit="1"/>
    </xf>
    <xf numFmtId="3" fontId="12" fillId="0" borderId="0" xfId="0" applyNumberFormat="1" applyFont="1" applyAlignment="1">
      <alignment horizontal="center" vertical="center" wrapText="1" shrinkToFit="1"/>
    </xf>
    <xf numFmtId="0" fontId="12" fillId="0" borderId="0" xfId="0" applyFont="1" applyAlignment="1">
      <alignment horizontal="center" vertical="center" wrapText="1" shrinkToFit="1"/>
    </xf>
    <xf numFmtId="0" fontId="1" fillId="0" borderId="2" xfId="0" applyFont="1" applyBorder="1" applyAlignment="1">
      <alignment horizontal="center" vertical="center" wrapText="1" shrinkToFit="1"/>
    </xf>
    <xf numFmtId="0" fontId="10" fillId="0" borderId="2" xfId="2" applyFill="1" applyBorder="1" applyAlignment="1">
      <alignment horizontal="center" vertical="center" wrapText="1" shrinkToFit="1"/>
    </xf>
    <xf numFmtId="3" fontId="1" fillId="0" borderId="7" xfId="0" applyNumberFormat="1" applyFont="1" applyBorder="1" applyAlignment="1">
      <alignment horizontal="center" vertical="center" wrapText="1" shrinkToFit="1"/>
    </xf>
    <xf numFmtId="0" fontId="1" fillId="0" borderId="9" xfId="0" applyFont="1" applyBorder="1" applyAlignment="1">
      <alignment horizontal="center" vertical="center" wrapText="1" shrinkToFit="1"/>
    </xf>
    <xf numFmtId="3" fontId="1" fillId="0" borderId="2" xfId="0" applyNumberFormat="1" applyFont="1" applyBorder="1" applyAlignment="1">
      <alignment horizontal="center" vertical="center" wrapText="1" shrinkToFit="1"/>
    </xf>
    <xf numFmtId="3" fontId="2" fillId="6" borderId="2" xfId="0" applyNumberFormat="1" applyFont="1" applyFill="1" applyBorder="1" applyAlignment="1">
      <alignment horizontal="center" vertical="center" wrapText="1" shrinkToFit="1"/>
    </xf>
    <xf numFmtId="3" fontId="13" fillId="5" borderId="11" xfId="0" applyNumberFormat="1" applyFont="1" applyFill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wrapText="1" shrinkToFit="1"/>
    </xf>
    <xf numFmtId="0" fontId="6" fillId="5" borderId="0" xfId="0" applyFont="1" applyFill="1" applyAlignment="1">
      <alignment horizontal="center" vertical="center" wrapText="1" shrinkToFit="1"/>
    </xf>
    <xf numFmtId="0" fontId="17" fillId="0" borderId="2" xfId="0" applyFont="1" applyBorder="1" applyAlignment="1">
      <alignment horizontal="center" vertical="center" wrapText="1" shrinkToFit="1"/>
    </xf>
    <xf numFmtId="0" fontId="17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right"/>
    </xf>
    <xf numFmtId="164" fontId="2" fillId="0" borderId="0" xfId="1" applyNumberFormat="1" applyFont="1" applyAlignment="1"/>
    <xf numFmtId="0" fontId="2" fillId="2" borderId="12" xfId="0" applyFont="1" applyFill="1" applyBorder="1" applyAlignment="1">
      <alignment vertical="center"/>
    </xf>
    <xf numFmtId="0" fontId="2" fillId="2" borderId="12" xfId="0" applyFont="1" applyFill="1" applyBorder="1" applyAlignment="1">
      <alignment horizontal="center" vertical="center"/>
    </xf>
    <xf numFmtId="0" fontId="1" fillId="0" borderId="28" xfId="0" applyFont="1" applyBorder="1" applyAlignment="1">
      <alignment horizontal="center" vertical="center" wrapText="1" shrinkToFit="1"/>
    </xf>
    <xf numFmtId="3" fontId="1" fillId="0" borderId="29" xfId="0" applyNumberFormat="1" applyFont="1" applyBorder="1" applyAlignment="1">
      <alignment horizontal="center" vertical="center" wrapText="1" shrinkToFit="1"/>
    </xf>
    <xf numFmtId="0" fontId="12" fillId="2" borderId="13" xfId="0" applyFont="1" applyFill="1" applyBorder="1" applyAlignment="1">
      <alignment horizontal="center" vertical="center" wrapText="1" shrinkToFit="1"/>
    </xf>
    <xf numFmtId="0" fontId="12" fillId="2" borderId="14" xfId="0" applyFont="1" applyFill="1" applyBorder="1" applyAlignment="1">
      <alignment horizontal="center" vertical="center" wrapText="1" shrinkToFit="1"/>
    </xf>
    <xf numFmtId="0" fontId="16" fillId="2" borderId="14" xfId="0" applyFont="1" applyFill="1" applyBorder="1" applyAlignment="1">
      <alignment horizontal="center" vertical="center" wrapText="1" shrinkToFit="1"/>
    </xf>
    <xf numFmtId="3" fontId="12" fillId="2" borderId="14" xfId="0" applyNumberFormat="1" applyFont="1" applyFill="1" applyBorder="1" applyAlignment="1">
      <alignment horizontal="center" vertical="center" wrapText="1" shrinkToFit="1"/>
    </xf>
    <xf numFmtId="3" fontId="12" fillId="6" borderId="14" xfId="0" applyNumberFormat="1" applyFont="1" applyFill="1" applyBorder="1" applyAlignment="1">
      <alignment horizontal="center" vertical="center" wrapText="1" shrinkToFit="1"/>
    </xf>
    <xf numFmtId="3" fontId="12" fillId="2" borderId="30" xfId="0" applyNumberFormat="1" applyFont="1" applyFill="1" applyBorder="1" applyAlignment="1">
      <alignment horizontal="center" vertical="center" wrapText="1" shrinkToFit="1"/>
    </xf>
    <xf numFmtId="0" fontId="1" fillId="0" borderId="31" xfId="0" applyFont="1" applyBorder="1" applyAlignment="1">
      <alignment horizontal="center" vertical="center" wrapText="1" shrinkToFit="1"/>
    </xf>
    <xf numFmtId="0" fontId="10" fillId="0" borderId="4" xfId="2" applyFill="1" applyBorder="1" applyAlignment="1">
      <alignment horizontal="center" vertical="center" wrapText="1" shrinkToFit="1"/>
    </xf>
    <xf numFmtId="0" fontId="17" fillId="0" borderId="4" xfId="0" applyFont="1" applyBorder="1" applyAlignment="1">
      <alignment horizontal="center" vertical="center" wrapText="1" shrinkToFit="1"/>
    </xf>
    <xf numFmtId="0" fontId="15" fillId="0" borderId="4" xfId="0" applyFont="1" applyBorder="1" applyAlignment="1">
      <alignment horizontal="center" vertical="center" wrapText="1" shrinkToFit="1"/>
    </xf>
    <xf numFmtId="3" fontId="1" fillId="0" borderId="32" xfId="0" applyNumberFormat="1" applyFont="1" applyBorder="1" applyAlignment="1">
      <alignment horizontal="center" vertical="center" wrapText="1" shrinkToFit="1"/>
    </xf>
    <xf numFmtId="3" fontId="13" fillId="5" borderId="33" xfId="0" applyNumberFormat="1" applyFont="1" applyFill="1" applyBorder="1" applyAlignment="1">
      <alignment horizontal="center" vertical="center" shrinkToFit="1"/>
    </xf>
    <xf numFmtId="0" fontId="1" fillId="0" borderId="34" xfId="0" applyFont="1" applyBorder="1" applyAlignment="1">
      <alignment horizontal="center" vertical="center" wrapText="1" shrinkToFit="1"/>
    </xf>
    <xf numFmtId="0" fontId="1" fillId="0" borderId="4" xfId="0" applyFont="1" applyBorder="1" applyAlignment="1">
      <alignment horizontal="center" vertical="center" wrapText="1" shrinkToFit="1"/>
    </xf>
    <xf numFmtId="3" fontId="1" fillId="0" borderId="4" xfId="0" applyNumberFormat="1" applyFont="1" applyBorder="1" applyAlignment="1">
      <alignment horizontal="center" vertical="center" wrapText="1" shrinkToFit="1"/>
    </xf>
    <xf numFmtId="3" fontId="2" fillId="6" borderId="4" xfId="0" applyNumberFormat="1" applyFont="1" applyFill="1" applyBorder="1" applyAlignment="1">
      <alignment horizontal="center" vertical="center" wrapText="1" shrinkToFit="1"/>
    </xf>
    <xf numFmtId="3" fontId="1" fillId="0" borderId="35" xfId="0" applyNumberFormat="1" applyFont="1" applyBorder="1" applyAlignment="1">
      <alignment horizontal="center" vertical="center" wrapText="1" shrinkToFit="1"/>
    </xf>
    <xf numFmtId="3" fontId="1" fillId="0" borderId="14" xfId="0" applyNumberFormat="1" applyFont="1" applyBorder="1" applyAlignment="1">
      <alignment horizontal="center" vertical="center" wrapText="1" shrinkToFit="1"/>
    </xf>
    <xf numFmtId="3" fontId="1" fillId="0" borderId="30" xfId="0" applyNumberFormat="1" applyFont="1" applyBorder="1" applyAlignment="1">
      <alignment horizontal="center" vertical="center" wrapText="1" shrinkToFi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2" fillId="3" borderId="0" xfId="0" applyFont="1" applyFill="1"/>
    <xf numFmtId="0" fontId="12" fillId="2" borderId="0" xfId="0" applyFont="1" applyFill="1"/>
    <xf numFmtId="3" fontId="1" fillId="0" borderId="4" xfId="0" applyNumberFormat="1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 shrinkToFit="1"/>
    </xf>
    <xf numFmtId="3" fontId="19" fillId="0" borderId="2" xfId="0" applyNumberFormat="1" applyFont="1" applyBorder="1" applyAlignment="1">
      <alignment horizontal="left"/>
    </xf>
    <xf numFmtId="0" fontId="19" fillId="0" borderId="2" xfId="0" applyFont="1" applyBorder="1"/>
    <xf numFmtId="0" fontId="19" fillId="0" borderId="4" xfId="0" applyFont="1" applyBorder="1"/>
    <xf numFmtId="3" fontId="19" fillId="0" borderId="4" xfId="0" applyNumberFormat="1" applyFont="1" applyBorder="1" applyAlignment="1">
      <alignment horizontal="left"/>
    </xf>
    <xf numFmtId="0" fontId="19" fillId="0" borderId="3" xfId="0" applyFont="1" applyBorder="1"/>
    <xf numFmtId="3" fontId="19" fillId="0" borderId="3" xfId="0" applyNumberFormat="1" applyFont="1" applyBorder="1" applyAlignment="1">
      <alignment horizontal="left"/>
    </xf>
    <xf numFmtId="0" fontId="19" fillId="0" borderId="0" xfId="0" applyFont="1"/>
    <xf numFmtId="3" fontId="19" fillId="0" borderId="0" xfId="0" applyNumberFormat="1" applyFont="1"/>
    <xf numFmtId="3" fontId="19" fillId="0" borderId="0" xfId="0" applyNumberFormat="1" applyFont="1" applyAlignment="1">
      <alignment horizontal="left"/>
    </xf>
    <xf numFmtId="0" fontId="21" fillId="2" borderId="2" xfId="0" applyFont="1" applyFill="1" applyBorder="1" applyAlignment="1">
      <alignment horizontal="center" vertical="center"/>
    </xf>
    <xf numFmtId="3" fontId="19" fillId="0" borderId="6" xfId="0" applyNumberFormat="1" applyFont="1" applyBorder="1" applyAlignment="1">
      <alignment horizontal="left"/>
    </xf>
    <xf numFmtId="3" fontId="21" fillId="0" borderId="6" xfId="0" applyNumberFormat="1" applyFont="1" applyBorder="1" applyAlignment="1">
      <alignment horizontal="left"/>
    </xf>
    <xf numFmtId="0" fontId="2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3" fontId="1" fillId="3" borderId="0" xfId="0" applyNumberFormat="1" applyFont="1" applyFill="1" applyAlignment="1">
      <alignment horizontal="center" vertical="center"/>
    </xf>
    <xf numFmtId="3" fontId="26" fillId="0" borderId="2" xfId="0" applyNumberFormat="1" applyFont="1" applyBorder="1" applyAlignment="1">
      <alignment horizontal="center" vertical="center"/>
    </xf>
    <xf numFmtId="0" fontId="1" fillId="7" borderId="0" xfId="0" applyFont="1" applyFill="1" applyAlignment="1">
      <alignment horizontal="center"/>
    </xf>
    <xf numFmtId="0" fontId="1" fillId="8" borderId="0" xfId="0" applyFont="1" applyFill="1"/>
    <xf numFmtId="0" fontId="1" fillId="0" borderId="12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26" fillId="0" borderId="2" xfId="0" applyFont="1" applyBorder="1" applyAlignment="1">
      <alignment horizontal="center"/>
    </xf>
    <xf numFmtId="0" fontId="26" fillId="0" borderId="2" xfId="0" applyFont="1" applyBorder="1"/>
    <xf numFmtId="0" fontId="19" fillId="0" borderId="0" xfId="0" applyFont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indent="1"/>
    </xf>
    <xf numFmtId="0" fontId="1" fillId="0" borderId="0" xfId="0" applyFont="1" applyAlignment="1">
      <alignment horizontal="right" vertical="center" indent="1"/>
    </xf>
    <xf numFmtId="3" fontId="2" fillId="0" borderId="0" xfId="0" applyNumberFormat="1" applyFont="1" applyAlignment="1">
      <alignment horizontal="right" indent="1"/>
    </xf>
    <xf numFmtId="0" fontId="2" fillId="0" borderId="0" xfId="0" applyFont="1" applyAlignment="1">
      <alignment horizontal="right" vertical="center" indent="1"/>
    </xf>
    <xf numFmtId="0" fontId="2" fillId="0" borderId="0" xfId="0" applyFont="1" applyAlignment="1">
      <alignment horizontal="right" indent="1"/>
    </xf>
    <xf numFmtId="0" fontId="26" fillId="0" borderId="41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/>
    </xf>
    <xf numFmtId="0" fontId="26" fillId="0" borderId="42" xfId="0" applyFont="1" applyBorder="1"/>
    <xf numFmtId="3" fontId="26" fillId="0" borderId="42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/>
    </xf>
    <xf numFmtId="0" fontId="26" fillId="0" borderId="44" xfId="0" applyFont="1" applyBorder="1" applyAlignment="1">
      <alignment horizontal="center" vertical="center"/>
    </xf>
    <xf numFmtId="0" fontId="26" fillId="0" borderId="45" xfId="0" applyFont="1" applyBorder="1" applyAlignment="1">
      <alignment horizontal="center"/>
    </xf>
    <xf numFmtId="0" fontId="26" fillId="0" borderId="45" xfId="0" applyFont="1" applyBorder="1"/>
    <xf numFmtId="3" fontId="26" fillId="0" borderId="45" xfId="0" applyNumberFormat="1" applyFont="1" applyBorder="1" applyAlignment="1">
      <alignment horizontal="center" vertical="center"/>
    </xf>
    <xf numFmtId="0" fontId="12" fillId="2" borderId="45" xfId="0" applyFont="1" applyFill="1" applyBorder="1" applyAlignment="1">
      <alignment horizontal="center" vertical="center" wrapText="1"/>
    </xf>
    <xf numFmtId="0" fontId="21" fillId="2" borderId="43" xfId="0" applyFont="1" applyFill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3" fontId="19" fillId="0" borderId="35" xfId="0" applyNumberFormat="1" applyFont="1" applyBorder="1" applyAlignment="1">
      <alignment horizontal="center" vertical="center"/>
    </xf>
    <xf numFmtId="3" fontId="21" fillId="3" borderId="46" xfId="0" applyNumberFormat="1" applyFont="1" applyFill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3" fontId="19" fillId="0" borderId="48" xfId="0" applyNumberFormat="1" applyFont="1" applyBorder="1" applyAlignment="1">
      <alignment horizontal="center" vertical="center"/>
    </xf>
    <xf numFmtId="0" fontId="1" fillId="0" borderId="26" xfId="0" applyFont="1" applyBorder="1" applyAlignment="1">
      <alignment horizontal="center"/>
    </xf>
    <xf numFmtId="3" fontId="13" fillId="0" borderId="27" xfId="0" applyNumberFormat="1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3" fontId="21" fillId="3" borderId="30" xfId="0" applyNumberFormat="1" applyFont="1" applyFill="1" applyBorder="1" applyAlignment="1">
      <alignment horizontal="center" vertical="center"/>
    </xf>
    <xf numFmtId="3" fontId="19" fillId="0" borderId="43" xfId="0" applyNumberFormat="1" applyFont="1" applyBorder="1" applyAlignment="1">
      <alignment horizontal="center" vertical="center"/>
    </xf>
    <xf numFmtId="0" fontId="1" fillId="0" borderId="39" xfId="0" applyFont="1" applyBorder="1" applyAlignment="1">
      <alignment horizontal="center"/>
    </xf>
    <xf numFmtId="3" fontId="1" fillId="0" borderId="33" xfId="0" applyNumberFormat="1" applyFont="1" applyBorder="1" applyAlignment="1">
      <alignment horizontal="left"/>
    </xf>
    <xf numFmtId="0" fontId="1" fillId="0" borderId="47" xfId="0" applyFont="1" applyBorder="1" applyAlignment="1">
      <alignment horizontal="center"/>
    </xf>
    <xf numFmtId="3" fontId="13" fillId="0" borderId="48" xfId="0" applyNumberFormat="1" applyFont="1" applyBorder="1" applyAlignment="1">
      <alignment horizontal="center"/>
    </xf>
    <xf numFmtId="0" fontId="26" fillId="0" borderId="2" xfId="0" applyFont="1" applyBorder="1" applyAlignment="1">
      <alignment horizontal="center" vertical="center"/>
    </xf>
    <xf numFmtId="3" fontId="19" fillId="0" borderId="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" fillId="0" borderId="55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/>
    </xf>
    <xf numFmtId="3" fontId="1" fillId="0" borderId="40" xfId="0" applyNumberFormat="1" applyFont="1" applyBorder="1"/>
    <xf numFmtId="3" fontId="1" fillId="0" borderId="34" xfId="0" applyNumberFormat="1" applyFont="1" applyBorder="1"/>
    <xf numFmtId="0" fontId="1" fillId="0" borderId="56" xfId="0" applyFont="1" applyBorder="1" applyAlignment="1">
      <alignment horizontal="center" vertical="center"/>
    </xf>
    <xf numFmtId="3" fontId="1" fillId="0" borderId="39" xfId="0" applyNumberFormat="1" applyFont="1" applyBorder="1"/>
    <xf numFmtId="0" fontId="19" fillId="0" borderId="2" xfId="0" applyFont="1" applyBorder="1" applyAlignment="1">
      <alignment horizontal="center" vertical="center"/>
    </xf>
    <xf numFmtId="3" fontId="19" fillId="0" borderId="7" xfId="0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center" vertical="center"/>
    </xf>
    <xf numFmtId="3" fontId="31" fillId="4" borderId="2" xfId="0" applyNumberFormat="1" applyFont="1" applyFill="1" applyBorder="1" applyAlignment="1">
      <alignment horizontal="center" vertical="center"/>
    </xf>
    <xf numFmtId="3" fontId="32" fillId="3" borderId="0" xfId="0" applyNumberFormat="1" applyFont="1" applyFill="1" applyAlignment="1">
      <alignment horizontal="right"/>
    </xf>
    <xf numFmtId="3" fontId="33" fillId="3" borderId="0" xfId="0" applyNumberFormat="1" applyFont="1" applyFill="1" applyAlignment="1">
      <alignment horizontal="right"/>
    </xf>
    <xf numFmtId="3" fontId="19" fillId="0" borderId="33" xfId="0" applyNumberFormat="1" applyFont="1" applyBorder="1" applyAlignment="1">
      <alignment horizontal="center" vertical="center"/>
    </xf>
    <xf numFmtId="3" fontId="31" fillId="4" borderId="33" xfId="0" applyNumberFormat="1" applyFont="1" applyFill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3" fontId="19" fillId="0" borderId="4" xfId="0" applyNumberFormat="1" applyFont="1" applyBorder="1" applyAlignment="1">
      <alignment horizontal="center" vertical="center"/>
    </xf>
    <xf numFmtId="3" fontId="31" fillId="4" borderId="4" xfId="0" applyNumberFormat="1" applyFont="1" applyFill="1" applyBorder="1" applyAlignment="1">
      <alignment horizontal="center" vertical="center"/>
    </xf>
    <xf numFmtId="0" fontId="31" fillId="3" borderId="0" xfId="0" applyFont="1" applyFill="1" applyAlignment="1">
      <alignment horizontal="center" vertical="center"/>
    </xf>
    <xf numFmtId="3" fontId="31" fillId="0" borderId="4" xfId="0" applyNumberFormat="1" applyFont="1" applyBorder="1" applyAlignment="1">
      <alignment horizontal="center" vertical="center"/>
    </xf>
    <xf numFmtId="3" fontId="19" fillId="3" borderId="0" xfId="0" applyNumberFormat="1" applyFont="1" applyFill="1" applyAlignment="1">
      <alignment horizontal="center" vertical="center"/>
    </xf>
    <xf numFmtId="0" fontId="19" fillId="4" borderId="4" xfId="0" applyFont="1" applyFill="1" applyBorder="1" applyAlignment="1">
      <alignment horizontal="center" vertical="center"/>
    </xf>
    <xf numFmtId="0" fontId="19" fillId="4" borderId="2" xfId="0" applyFont="1" applyFill="1" applyBorder="1" applyAlignment="1">
      <alignment horizontal="center" vertical="center"/>
    </xf>
    <xf numFmtId="3" fontId="19" fillId="4" borderId="4" xfId="0" applyNumberFormat="1" applyFont="1" applyFill="1" applyBorder="1" applyAlignment="1">
      <alignment horizontal="center" vertical="center"/>
    </xf>
    <xf numFmtId="3" fontId="19" fillId="4" borderId="7" xfId="0" applyNumberFormat="1" applyFont="1" applyFill="1" applyBorder="1" applyAlignment="1">
      <alignment horizontal="center" vertical="center"/>
    </xf>
    <xf numFmtId="3" fontId="19" fillId="0" borderId="32" xfId="0" applyNumberFormat="1" applyFont="1" applyBorder="1" applyAlignment="1">
      <alignment horizontal="center" vertical="center"/>
    </xf>
    <xf numFmtId="3" fontId="31" fillId="0" borderId="2" xfId="0" applyNumberFormat="1" applyFont="1" applyBorder="1" applyAlignment="1">
      <alignment horizontal="center" vertical="center"/>
    </xf>
    <xf numFmtId="3" fontId="21" fillId="3" borderId="15" xfId="0" applyNumberFormat="1" applyFont="1" applyFill="1" applyBorder="1" applyAlignment="1">
      <alignment horizontal="left"/>
    </xf>
    <xf numFmtId="0" fontId="2" fillId="0" borderId="2" xfId="0" applyFont="1" applyBorder="1" applyAlignment="1">
      <alignment horizontal="right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3" fontId="21" fillId="3" borderId="6" xfId="0" applyNumberFormat="1" applyFont="1" applyFill="1" applyBorder="1" applyAlignment="1">
      <alignment horizontal="left"/>
    </xf>
    <xf numFmtId="0" fontId="1" fillId="0" borderId="54" xfId="0" applyFont="1" applyBorder="1"/>
    <xf numFmtId="0" fontId="1" fillId="0" borderId="56" xfId="0" applyFont="1" applyBorder="1"/>
    <xf numFmtId="0" fontId="1" fillId="0" borderId="56" xfId="0" applyFont="1" applyBorder="1" applyAlignment="1">
      <alignment horizontal="center" vertical="center" textRotation="90"/>
    </xf>
    <xf numFmtId="0" fontId="1" fillId="0" borderId="4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/>
    <xf numFmtId="0" fontId="1" fillId="0" borderId="19" xfId="0" applyFont="1" applyBorder="1" applyAlignment="1">
      <alignment horizontal="center" vertical="center" textRotation="90"/>
    </xf>
    <xf numFmtId="0" fontId="1" fillId="0" borderId="20" xfId="0" applyFont="1" applyBorder="1" applyAlignment="1">
      <alignment horizontal="center" vertical="center" textRotation="90"/>
    </xf>
    <xf numFmtId="0" fontId="1" fillId="0" borderId="20" xfId="0" applyFont="1" applyBorder="1"/>
    <xf numFmtId="0" fontId="1" fillId="0" borderId="28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2" fillId="2" borderId="28" xfId="0" applyFont="1" applyFill="1" applyBorder="1" applyAlignment="1">
      <alignment vertical="center"/>
    </xf>
    <xf numFmtId="0" fontId="2" fillId="2" borderId="29" xfId="0" applyFont="1" applyFill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3" fontId="27" fillId="0" borderId="53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6" fillId="0" borderId="33" xfId="0" applyFont="1" applyBorder="1" applyAlignment="1">
      <alignment horizontal="center"/>
    </xf>
    <xf numFmtId="3" fontId="26" fillId="0" borderId="33" xfId="0" applyNumberFormat="1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26" fillId="0" borderId="14" xfId="0" applyFont="1" applyBorder="1" applyAlignment="1">
      <alignment horizontal="center"/>
    </xf>
    <xf numFmtId="0" fontId="26" fillId="0" borderId="14" xfId="0" applyFont="1" applyBorder="1"/>
    <xf numFmtId="3" fontId="26" fillId="0" borderId="14" xfId="0" applyNumberFormat="1" applyFont="1" applyBorder="1" applyAlignment="1">
      <alignment horizontal="center" vertical="center"/>
    </xf>
    <xf numFmtId="3" fontId="22" fillId="0" borderId="2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3" fontId="26" fillId="4" borderId="2" xfId="0" applyNumberFormat="1" applyFont="1" applyFill="1" applyBorder="1" applyAlignment="1">
      <alignment horizontal="center" vertical="center"/>
    </xf>
    <xf numFmtId="3" fontId="1" fillId="4" borderId="2" xfId="0" applyNumberFormat="1" applyFont="1" applyFill="1" applyBorder="1" applyAlignment="1">
      <alignment horizontal="center" vertical="center"/>
    </xf>
    <xf numFmtId="3" fontId="26" fillId="3" borderId="2" xfId="0" applyNumberFormat="1" applyFont="1" applyFill="1" applyBorder="1" applyAlignment="1">
      <alignment horizontal="center" vertical="center"/>
    </xf>
    <xf numFmtId="3" fontId="26" fillId="4" borderId="42" xfId="0" applyNumberFormat="1" applyFont="1" applyFill="1" applyBorder="1" applyAlignment="1">
      <alignment horizontal="center" vertical="center"/>
    </xf>
    <xf numFmtId="3" fontId="26" fillId="4" borderId="45" xfId="0" applyNumberFormat="1" applyFont="1" applyFill="1" applyBorder="1" applyAlignment="1">
      <alignment horizontal="center" vertical="center"/>
    </xf>
    <xf numFmtId="3" fontId="26" fillId="4" borderId="14" xfId="0" applyNumberFormat="1" applyFont="1" applyFill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3" fontId="1" fillId="0" borderId="29" xfId="0" applyNumberFormat="1" applyFont="1" applyBorder="1" applyAlignment="1">
      <alignment horizontal="center" vertical="center"/>
    </xf>
    <xf numFmtId="3" fontId="1" fillId="0" borderId="54" xfId="0" applyNumberFormat="1" applyFont="1" applyBorder="1" applyAlignment="1">
      <alignment horizontal="center" vertical="center"/>
    </xf>
    <xf numFmtId="3" fontId="1" fillId="0" borderId="59" xfId="0" applyNumberFormat="1" applyFont="1" applyBorder="1" applyAlignment="1">
      <alignment horizontal="center" vertical="center"/>
    </xf>
    <xf numFmtId="3" fontId="2" fillId="0" borderId="59" xfId="0" applyNumberFormat="1" applyFont="1" applyBorder="1" applyAlignment="1">
      <alignment horizontal="center" vertical="center"/>
    </xf>
    <xf numFmtId="3" fontId="30" fillId="3" borderId="63" xfId="0" applyNumberFormat="1" applyFont="1" applyFill="1" applyBorder="1" applyAlignment="1">
      <alignment horizontal="center" vertical="center"/>
    </xf>
    <xf numFmtId="3" fontId="21" fillId="2" borderId="64" xfId="0" applyNumberFormat="1" applyFont="1" applyFill="1" applyBorder="1" applyAlignment="1">
      <alignment horizontal="center"/>
    </xf>
    <xf numFmtId="3" fontId="13" fillId="0" borderId="2" xfId="0" applyNumberFormat="1" applyFont="1" applyBorder="1" applyAlignment="1">
      <alignment horizontal="center"/>
    </xf>
    <xf numFmtId="3" fontId="26" fillId="9" borderId="2" xfId="0" applyNumberFormat="1" applyFont="1" applyFill="1" applyBorder="1" applyAlignment="1">
      <alignment horizontal="center" vertical="center"/>
    </xf>
    <xf numFmtId="3" fontId="26" fillId="9" borderId="45" xfId="0" applyNumberFormat="1" applyFont="1" applyFill="1" applyBorder="1" applyAlignment="1">
      <alignment horizontal="center" vertical="center"/>
    </xf>
    <xf numFmtId="3" fontId="19" fillId="0" borderId="7" xfId="0" applyNumberFormat="1" applyFont="1" applyBorder="1" applyAlignment="1">
      <alignment horizontal="right" vertical="center"/>
    </xf>
    <xf numFmtId="3" fontId="19" fillId="0" borderId="8" xfId="0" applyNumberFormat="1" applyFont="1" applyBorder="1" applyAlignment="1">
      <alignment horizontal="right" vertical="center"/>
    </xf>
    <xf numFmtId="3" fontId="19" fillId="0" borderId="9" xfId="0" applyNumberFormat="1" applyFont="1" applyBorder="1" applyAlignment="1">
      <alignment horizontal="right" vertical="center"/>
    </xf>
    <xf numFmtId="165" fontId="1" fillId="0" borderId="0" xfId="1" applyNumberFormat="1" applyFont="1"/>
    <xf numFmtId="165" fontId="12" fillId="2" borderId="0" xfId="1" applyNumberFormat="1" applyFont="1" applyFill="1"/>
    <xf numFmtId="165" fontId="1" fillId="8" borderId="0" xfId="1" applyNumberFormat="1" applyFont="1" applyFill="1"/>
    <xf numFmtId="165" fontId="27" fillId="0" borderId="0" xfId="1" applyNumberFormat="1" applyFont="1" applyAlignment="1">
      <alignment horizontal="center" vertical="center"/>
    </xf>
    <xf numFmtId="165" fontId="2" fillId="3" borderId="0" xfId="1" applyNumberFormat="1" applyFont="1" applyFill="1"/>
    <xf numFmtId="165" fontId="1" fillId="0" borderId="0" xfId="1" applyNumberFormat="1" applyFont="1" applyAlignment="1">
      <alignment horizontal="center"/>
    </xf>
    <xf numFmtId="165" fontId="1" fillId="7" borderId="0" xfId="1" applyNumberFormat="1" applyFont="1" applyFill="1" applyAlignment="1">
      <alignment horizontal="center"/>
    </xf>
    <xf numFmtId="3" fontId="27" fillId="0" borderId="0" xfId="0" applyNumberFormat="1" applyFont="1" applyAlignment="1">
      <alignment horizontal="center" vertical="center"/>
    </xf>
    <xf numFmtId="3" fontId="27" fillId="0" borderId="65" xfId="0" applyNumberFormat="1" applyFont="1" applyBorder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3" fontId="27" fillId="0" borderId="33" xfId="0" applyNumberFormat="1" applyFont="1" applyBorder="1" applyAlignment="1">
      <alignment horizontal="center" vertical="center"/>
    </xf>
    <xf numFmtId="3" fontId="27" fillId="0" borderId="66" xfId="0" applyNumberFormat="1" applyFont="1" applyBorder="1" applyAlignment="1">
      <alignment horizontal="center" vertical="center"/>
    </xf>
    <xf numFmtId="3" fontId="27" fillId="0" borderId="37" xfId="0" applyNumberFormat="1" applyFont="1" applyBorder="1" applyAlignment="1">
      <alignment horizontal="center" vertical="center"/>
    </xf>
    <xf numFmtId="0" fontId="35" fillId="0" borderId="0" xfId="0" applyFont="1"/>
    <xf numFmtId="3" fontId="19" fillId="0" borderId="7" xfId="0" applyNumberFormat="1" applyFont="1" applyBorder="1"/>
    <xf numFmtId="3" fontId="19" fillId="0" borderId="8" xfId="0" applyNumberFormat="1" applyFont="1" applyBorder="1"/>
    <xf numFmtId="3" fontId="19" fillId="0" borderId="9" xfId="0" applyNumberFormat="1" applyFont="1" applyBorder="1"/>
    <xf numFmtId="0" fontId="3" fillId="0" borderId="17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3" fontId="2" fillId="0" borderId="15" xfId="0" applyNumberFormat="1" applyFont="1" applyBorder="1" applyAlignment="1">
      <alignment horizontal="left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4" xfId="0" applyFont="1" applyFill="1" applyBorder="1"/>
    <xf numFmtId="3" fontId="1" fillId="2" borderId="14" xfId="0" applyNumberFormat="1" applyFont="1" applyFill="1" applyBorder="1" applyAlignment="1">
      <alignment horizontal="left"/>
    </xf>
    <xf numFmtId="3" fontId="1" fillId="2" borderId="30" xfId="0" applyNumberFormat="1" applyFont="1" applyFill="1" applyBorder="1" applyAlignment="1">
      <alignment horizontal="left"/>
    </xf>
    <xf numFmtId="0" fontId="1" fillId="4" borderId="26" xfId="0" applyFont="1" applyFill="1" applyBorder="1" applyAlignment="1">
      <alignment horizontal="center" vertical="center" wrapText="1" shrinkToFit="1"/>
    </xf>
    <xf numFmtId="0" fontId="10" fillId="4" borderId="12" xfId="2" quotePrefix="1" applyFill="1" applyBorder="1" applyAlignment="1">
      <alignment horizontal="center" vertical="center" wrapText="1" shrinkToFit="1"/>
    </xf>
    <xf numFmtId="0" fontId="17" fillId="4" borderId="12" xfId="0" applyFont="1" applyFill="1" applyBorder="1" applyAlignment="1">
      <alignment horizontal="center" vertical="center" wrapText="1" shrinkToFit="1"/>
    </xf>
    <xf numFmtId="0" fontId="1" fillId="4" borderId="12" xfId="0" applyFont="1" applyFill="1" applyBorder="1" applyAlignment="1">
      <alignment horizontal="center" vertical="center" wrapText="1" shrinkToFit="1"/>
    </xf>
    <xf numFmtId="3" fontId="1" fillId="4" borderId="22" xfId="0" applyNumberFormat="1" applyFont="1" applyFill="1" applyBorder="1" applyAlignment="1">
      <alignment horizontal="center" vertical="center" wrapText="1" shrinkToFit="1"/>
    </xf>
    <xf numFmtId="3" fontId="13" fillId="4" borderId="11" xfId="0" applyNumberFormat="1" applyFont="1" applyFill="1" applyBorder="1" applyAlignment="1">
      <alignment horizontal="center" vertical="center" shrinkToFit="1"/>
    </xf>
    <xf numFmtId="0" fontId="1" fillId="4" borderId="23" xfId="0" applyFont="1" applyFill="1" applyBorder="1" applyAlignment="1">
      <alignment horizontal="center" vertical="center" wrapText="1" shrinkToFit="1"/>
    </xf>
    <xf numFmtId="3" fontId="1" fillId="4" borderId="12" xfId="0" applyNumberFormat="1" applyFont="1" applyFill="1" applyBorder="1" applyAlignment="1">
      <alignment horizontal="center" vertical="center" wrapText="1" shrinkToFit="1"/>
    </xf>
    <xf numFmtId="3" fontId="2" fillId="4" borderId="12" xfId="0" applyNumberFormat="1" applyFont="1" applyFill="1" applyBorder="1" applyAlignment="1">
      <alignment horizontal="center" vertical="center" wrapText="1" shrinkToFit="1"/>
    </xf>
    <xf numFmtId="3" fontId="1" fillId="4" borderId="27" xfId="0" applyNumberFormat="1" applyFont="1" applyFill="1" applyBorder="1" applyAlignment="1">
      <alignment horizontal="center" vertical="center" wrapText="1" shrinkToFit="1"/>
    </xf>
    <xf numFmtId="0" fontId="20" fillId="4" borderId="12" xfId="2" quotePrefix="1" applyFont="1" applyFill="1" applyBorder="1" applyAlignment="1">
      <alignment horizontal="center" vertical="center" wrapText="1" shrinkToFit="1"/>
    </xf>
    <xf numFmtId="3" fontId="26" fillId="10" borderId="42" xfId="0" applyNumberFormat="1" applyFont="1" applyFill="1" applyBorder="1" applyAlignment="1">
      <alignment horizontal="center" vertical="center"/>
    </xf>
    <xf numFmtId="3" fontId="26" fillId="10" borderId="2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3" fontId="1" fillId="4" borderId="29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top" wrapText="1"/>
    </xf>
    <xf numFmtId="0" fontId="11" fillId="5" borderId="24" xfId="0" applyFont="1" applyFill="1" applyBorder="1" applyAlignment="1">
      <alignment horizontal="center" vertical="center" wrapText="1" shrinkToFit="1"/>
    </xf>
    <xf numFmtId="0" fontId="11" fillId="5" borderId="25" xfId="0" applyFont="1" applyFill="1" applyBorder="1" applyAlignment="1">
      <alignment horizontal="center" vertical="center" wrapText="1" shrinkToFit="1"/>
    </xf>
    <xf numFmtId="0" fontId="11" fillId="5" borderId="15" xfId="0" applyFont="1" applyFill="1" applyBorder="1" applyAlignment="1">
      <alignment horizontal="center" vertical="center" wrapText="1" shrinkToFit="1"/>
    </xf>
    <xf numFmtId="0" fontId="2" fillId="0" borderId="24" xfId="0" applyFont="1" applyBorder="1" applyAlignment="1">
      <alignment horizontal="center" vertical="center" wrapText="1" shrinkToFit="1"/>
    </xf>
    <xf numFmtId="0" fontId="2" fillId="0" borderId="25" xfId="0" applyFont="1" applyBorder="1" applyAlignment="1">
      <alignment horizontal="center" vertical="center" wrapText="1" shrinkToFit="1"/>
    </xf>
    <xf numFmtId="0" fontId="2" fillId="0" borderId="36" xfId="0" applyFont="1" applyBorder="1" applyAlignment="1">
      <alignment horizontal="center" vertical="center" wrapText="1" shrinkToFit="1"/>
    </xf>
    <xf numFmtId="3" fontId="1" fillId="0" borderId="5" xfId="0" applyNumberFormat="1" applyFont="1" applyBorder="1"/>
    <xf numFmtId="3" fontId="1" fillId="0" borderId="1" xfId="0" applyNumberFormat="1" applyFont="1" applyBorder="1"/>
    <xf numFmtId="3" fontId="1" fillId="0" borderId="6" xfId="0" applyNumberFormat="1" applyFont="1" applyBorder="1"/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2" fillId="2" borderId="9" xfId="0" applyFont="1" applyFill="1" applyBorder="1" applyAlignment="1">
      <alignment vertical="center"/>
    </xf>
    <xf numFmtId="3" fontId="1" fillId="0" borderId="7" xfId="0" applyNumberFormat="1" applyFont="1" applyBorder="1"/>
    <xf numFmtId="3" fontId="1" fillId="0" borderId="8" xfId="0" applyNumberFormat="1" applyFont="1" applyBorder="1"/>
    <xf numFmtId="3" fontId="1" fillId="0" borderId="9" xfId="0" applyNumberFormat="1" applyFont="1" applyBorder="1"/>
    <xf numFmtId="0" fontId="7" fillId="3" borderId="0" xfId="0" applyFont="1" applyFill="1" applyAlignment="1">
      <alignment horizontal="center" vertical="center"/>
    </xf>
    <xf numFmtId="3" fontId="8" fillId="3" borderId="0" xfId="0" applyNumberFormat="1" applyFont="1" applyFill="1" applyAlignment="1">
      <alignment horizontal="left" vertical="center"/>
    </xf>
    <xf numFmtId="0" fontId="3" fillId="4" borderId="0" xfId="0" applyFont="1" applyFill="1" applyAlignment="1">
      <alignment horizontal="center" vertical="center"/>
    </xf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textRotation="90"/>
    </xf>
    <xf numFmtId="0" fontId="2" fillId="2" borderId="2" xfId="0" applyFont="1" applyFill="1" applyBorder="1" applyAlignment="1">
      <alignment horizontal="right" vertical="center"/>
    </xf>
    <xf numFmtId="0" fontId="1" fillId="0" borderId="1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 vertical="top" wrapText="1"/>
    </xf>
    <xf numFmtId="0" fontId="1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7" fillId="3" borderId="13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3" fontId="1" fillId="0" borderId="7" xfId="0" applyNumberFormat="1" applyFont="1" applyBorder="1" applyAlignment="1">
      <alignment horizontal="right"/>
    </xf>
    <xf numFmtId="3" fontId="1" fillId="0" borderId="8" xfId="0" applyNumberFormat="1" applyFont="1" applyBorder="1" applyAlignment="1">
      <alignment horizontal="right"/>
    </xf>
    <xf numFmtId="3" fontId="1" fillId="0" borderId="9" xfId="0" applyNumberFormat="1" applyFont="1" applyBorder="1" applyAlignment="1">
      <alignment horizontal="right"/>
    </xf>
    <xf numFmtId="3" fontId="1" fillId="0" borderId="2" xfId="0" applyNumberFormat="1" applyFont="1" applyBorder="1" applyAlignment="1">
      <alignment horizontal="right"/>
    </xf>
    <xf numFmtId="0" fontId="2" fillId="2" borderId="52" xfId="0" applyFont="1" applyFill="1" applyBorder="1" applyAlignment="1">
      <alignment horizontal="center"/>
    </xf>
    <xf numFmtId="0" fontId="2" fillId="2" borderId="53" xfId="0" applyFont="1" applyFill="1" applyBorder="1" applyAlignment="1">
      <alignment horizontal="center"/>
    </xf>
    <xf numFmtId="3" fontId="1" fillId="0" borderId="32" xfId="0" applyNumberFormat="1" applyFont="1" applyBorder="1" applyAlignment="1">
      <alignment horizontal="right"/>
    </xf>
    <xf numFmtId="3" fontId="1" fillId="0" borderId="40" xfId="0" applyNumberFormat="1" applyFont="1" applyBorder="1" applyAlignment="1">
      <alignment horizontal="right"/>
    </xf>
    <xf numFmtId="3" fontId="1" fillId="0" borderId="34" xfId="0" applyNumberFormat="1" applyFont="1" applyBorder="1" applyAlignment="1">
      <alignment horizontal="right"/>
    </xf>
    <xf numFmtId="0" fontId="2" fillId="2" borderId="41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3" fontId="34" fillId="0" borderId="13" xfId="0" applyNumberFormat="1" applyFont="1" applyBorder="1" applyAlignment="1">
      <alignment horizontal="center" vertical="center"/>
    </xf>
    <xf numFmtId="3" fontId="34" fillId="0" borderId="30" xfId="0" applyNumberFormat="1" applyFont="1" applyBorder="1" applyAlignment="1">
      <alignment horizontal="center" vertical="center"/>
    </xf>
    <xf numFmtId="3" fontId="27" fillId="0" borderId="52" xfId="0" applyNumberFormat="1" applyFont="1" applyBorder="1" applyAlignment="1">
      <alignment horizontal="center" vertical="center"/>
    </xf>
    <xf numFmtId="3" fontId="27" fillId="0" borderId="64" xfId="0" applyNumberFormat="1" applyFont="1" applyBorder="1" applyAlignment="1">
      <alignment horizontal="center" vertical="center"/>
    </xf>
    <xf numFmtId="3" fontId="1" fillId="0" borderId="22" xfId="0" applyNumberFormat="1" applyFont="1" applyBorder="1" applyAlignment="1">
      <alignment horizontal="right"/>
    </xf>
    <xf numFmtId="3" fontId="1" fillId="0" borderId="10" xfId="0" applyNumberFormat="1" applyFont="1" applyBorder="1" applyAlignment="1">
      <alignment horizontal="right"/>
    </xf>
    <xf numFmtId="3" fontId="1" fillId="0" borderId="23" xfId="0" applyNumberFormat="1" applyFont="1" applyBorder="1" applyAlignment="1">
      <alignment horizontal="right"/>
    </xf>
    <xf numFmtId="0" fontId="1" fillId="0" borderId="0" xfId="0" applyFont="1" applyAlignment="1">
      <alignment horizontal="right" indent="1"/>
    </xf>
    <xf numFmtId="0" fontId="2" fillId="0" borderId="0" xfId="0" applyFont="1" applyAlignment="1">
      <alignment horizontal="right" vertical="center" wrapText="1"/>
    </xf>
    <xf numFmtId="0" fontId="12" fillId="2" borderId="41" xfId="0" applyFont="1" applyFill="1" applyBorder="1" applyAlignment="1">
      <alignment horizontal="center" vertical="center" textRotation="90"/>
    </xf>
    <xf numFmtId="0" fontId="12" fillId="2" borderId="44" xfId="0" applyFont="1" applyFill="1" applyBorder="1" applyAlignment="1">
      <alignment horizontal="center" vertical="center" textRotation="90"/>
    </xf>
    <xf numFmtId="0" fontId="12" fillId="2" borderId="42" xfId="0" applyFont="1" applyFill="1" applyBorder="1" applyAlignment="1">
      <alignment horizontal="center" vertical="center"/>
    </xf>
    <xf numFmtId="0" fontId="12" fillId="2" borderId="45" xfId="0" applyFont="1" applyFill="1" applyBorder="1" applyAlignment="1">
      <alignment horizontal="center" vertical="center"/>
    </xf>
    <xf numFmtId="0" fontId="12" fillId="2" borderId="42" xfId="0" applyFont="1" applyFill="1" applyBorder="1" applyAlignment="1">
      <alignment horizontal="center" vertical="center" wrapText="1"/>
    </xf>
    <xf numFmtId="0" fontId="12" fillId="2" borderId="45" xfId="0" applyFont="1" applyFill="1" applyBorder="1" applyAlignment="1">
      <alignment horizontal="center" vertical="center" wrapText="1"/>
    </xf>
    <xf numFmtId="0" fontId="21" fillId="2" borderId="43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/>
    </xf>
    <xf numFmtId="0" fontId="10" fillId="0" borderId="0" xfId="2" applyAlignment="1">
      <alignment horizontal="right" indent="1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7" fillId="0" borderId="52" xfId="0" applyFont="1" applyBorder="1" applyAlignment="1">
      <alignment horizontal="center" vertical="center"/>
    </xf>
    <xf numFmtId="0" fontId="27" fillId="0" borderId="53" xfId="0" applyFont="1" applyBorder="1" applyAlignment="1">
      <alignment horizontal="center" vertical="center"/>
    </xf>
    <xf numFmtId="0" fontId="2" fillId="3" borderId="51" xfId="0" applyFont="1" applyFill="1" applyBorder="1" applyAlignment="1">
      <alignment horizontal="center" vertical="center"/>
    </xf>
    <xf numFmtId="0" fontId="2" fillId="3" borderId="49" xfId="0" applyFont="1" applyFill="1" applyBorder="1" applyAlignment="1">
      <alignment horizontal="center" vertical="center"/>
    </xf>
    <xf numFmtId="0" fontId="2" fillId="3" borderId="50" xfId="0" applyFont="1" applyFill="1" applyBorder="1" applyAlignment="1">
      <alignment horizontal="center" vertical="center"/>
    </xf>
    <xf numFmtId="3" fontId="1" fillId="0" borderId="4" xfId="0" applyNumberFormat="1" applyFont="1" applyBorder="1"/>
    <xf numFmtId="3" fontId="1" fillId="0" borderId="33" xfId="0" applyNumberFormat="1" applyFont="1" applyBorder="1"/>
    <xf numFmtId="3" fontId="1" fillId="0" borderId="7" xfId="0" applyNumberFormat="1" applyFont="1" applyBorder="1" applyAlignment="1">
      <alignment horizontal="right" vertical="center"/>
    </xf>
    <xf numFmtId="3" fontId="1" fillId="0" borderId="8" xfId="0" applyNumberFormat="1" applyFont="1" applyBorder="1" applyAlignment="1">
      <alignment horizontal="right" vertical="center"/>
    </xf>
    <xf numFmtId="3" fontId="1" fillId="0" borderId="9" xfId="0" applyNumberFormat="1" applyFont="1" applyBorder="1" applyAlignment="1">
      <alignment horizontal="right" vertical="center"/>
    </xf>
    <xf numFmtId="3" fontId="1" fillId="0" borderId="2" xfId="0" applyNumberFormat="1" applyFont="1" applyBorder="1" applyAlignment="1">
      <alignment horizontal="right" vertical="center"/>
    </xf>
    <xf numFmtId="3" fontId="19" fillId="0" borderId="7" xfId="0" applyNumberFormat="1" applyFont="1" applyBorder="1" applyAlignment="1">
      <alignment horizontal="right" vertical="center"/>
    </xf>
    <xf numFmtId="3" fontId="19" fillId="0" borderId="8" xfId="0" applyNumberFormat="1" applyFont="1" applyBorder="1" applyAlignment="1">
      <alignment horizontal="right" vertical="center"/>
    </xf>
    <xf numFmtId="3" fontId="19" fillId="0" borderId="9" xfId="0" applyNumberFormat="1" applyFont="1" applyBorder="1" applyAlignment="1">
      <alignment horizontal="right" vertical="center"/>
    </xf>
    <xf numFmtId="3" fontId="1" fillId="0" borderId="2" xfId="0" applyNumberFormat="1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3" fontId="19" fillId="0" borderId="2" xfId="0" applyNumberFormat="1" applyFont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10" fillId="0" borderId="0" xfId="2" applyAlignment="1">
      <alignment horizontal="right"/>
    </xf>
    <xf numFmtId="0" fontId="2" fillId="0" borderId="2" xfId="0" applyFont="1" applyBorder="1" applyAlignment="1">
      <alignment horizontal="center" vertical="center" textRotation="90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3" fontId="22" fillId="0" borderId="2" xfId="0" applyNumberFormat="1" applyFont="1" applyBorder="1" applyAlignment="1">
      <alignment horizontal="right" vertical="center"/>
    </xf>
    <xf numFmtId="0" fontId="2" fillId="0" borderId="10" xfId="0" applyFont="1" applyBorder="1" applyAlignment="1">
      <alignment horizontal="right" vertical="top" wrapText="1"/>
    </xf>
    <xf numFmtId="3" fontId="1" fillId="0" borderId="2" xfId="0" applyNumberFormat="1" applyFont="1" applyBorder="1"/>
    <xf numFmtId="0" fontId="1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1" fillId="3" borderId="13" xfId="0" applyFont="1" applyFill="1" applyBorder="1" applyAlignment="1">
      <alignment horizontal="center" vertical="center"/>
    </xf>
    <xf numFmtId="0" fontId="21" fillId="3" borderId="14" xfId="0" applyFont="1" applyFill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/>
    </xf>
    <xf numFmtId="3" fontId="1" fillId="0" borderId="67" xfId="0" applyNumberFormat="1" applyFont="1" applyBorder="1"/>
    <xf numFmtId="3" fontId="1" fillId="0" borderId="25" xfId="0" applyNumberFormat="1" applyFont="1" applyBorder="1"/>
    <xf numFmtId="3" fontId="1" fillId="0" borderId="36" xfId="0" applyNumberFormat="1" applyFont="1" applyBorder="1"/>
    <xf numFmtId="0" fontId="2" fillId="2" borderId="22" xfId="0" applyFont="1" applyFill="1" applyBorder="1" applyAlignment="1">
      <alignment vertical="center"/>
    </xf>
    <xf numFmtId="0" fontId="2" fillId="2" borderId="10" xfId="0" applyFont="1" applyFill="1" applyBorder="1" applyAlignment="1">
      <alignment vertical="center"/>
    </xf>
    <xf numFmtId="0" fontId="2" fillId="2" borderId="23" xfId="0" applyFont="1" applyFill="1" applyBorder="1" applyAlignment="1">
      <alignment vertical="center"/>
    </xf>
    <xf numFmtId="3" fontId="1" fillId="0" borderId="38" xfId="0" applyNumberFormat="1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3" fontId="1" fillId="0" borderId="39" xfId="0" applyNumberFormat="1" applyFont="1" applyBorder="1" applyAlignment="1">
      <alignment horizontal="center"/>
    </xf>
    <xf numFmtId="0" fontId="1" fillId="0" borderId="56" xfId="0" applyFont="1" applyBorder="1" applyAlignment="1">
      <alignment horizontal="right"/>
    </xf>
    <xf numFmtId="0" fontId="2" fillId="0" borderId="54" xfId="0" applyFont="1" applyBorder="1" applyAlignment="1">
      <alignment horizontal="right" vertical="top" wrapText="1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/>
    </xf>
    <xf numFmtId="0" fontId="10" fillId="0" borderId="56" xfId="2" applyBorder="1" applyAlignment="1">
      <alignment horizontal="right"/>
    </xf>
    <xf numFmtId="0" fontId="1" fillId="0" borderId="56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57" xfId="0" applyFont="1" applyBorder="1" applyAlignment="1">
      <alignment horizontal="right"/>
    </xf>
    <xf numFmtId="0" fontId="1" fillId="0" borderId="28" xfId="0" applyFont="1" applyBorder="1" applyAlignment="1">
      <alignment horizontal="center" vertical="center" textRotation="90"/>
    </xf>
    <xf numFmtId="0" fontId="1" fillId="0" borderId="44" xfId="0" applyFont="1" applyBorder="1" applyAlignment="1">
      <alignment horizontal="center" vertical="center" textRotation="90"/>
    </xf>
    <xf numFmtId="0" fontId="1" fillId="0" borderId="45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 wrapText="1"/>
    </xf>
    <xf numFmtId="3" fontId="19" fillId="0" borderId="7" xfId="0" applyNumberFormat="1" applyFont="1" applyBorder="1"/>
    <xf numFmtId="3" fontId="19" fillId="0" borderId="8" xfId="0" applyNumberFormat="1" applyFont="1" applyBorder="1"/>
    <xf numFmtId="3" fontId="19" fillId="0" borderId="9" xfId="0" applyNumberFormat="1" applyFont="1" applyBorder="1"/>
    <xf numFmtId="0" fontId="1" fillId="0" borderId="29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right" vertical="center"/>
    </xf>
    <xf numFmtId="0" fontId="21" fillId="2" borderId="7" xfId="0" applyFont="1" applyFill="1" applyBorder="1" applyAlignment="1">
      <alignment horizontal="center" vertical="center"/>
    </xf>
    <xf numFmtId="0" fontId="21" fillId="2" borderId="8" xfId="0" applyFont="1" applyFill="1" applyBorder="1" applyAlignment="1">
      <alignment horizontal="center" vertical="center"/>
    </xf>
    <xf numFmtId="0" fontId="21" fillId="2" borderId="9" xfId="0" applyFont="1" applyFill="1" applyBorder="1" applyAlignment="1">
      <alignment horizontal="center" vertical="center"/>
    </xf>
    <xf numFmtId="3" fontId="19" fillId="0" borderId="5" xfId="0" applyNumberFormat="1" applyFont="1" applyBorder="1"/>
    <xf numFmtId="3" fontId="19" fillId="0" borderId="1" xfId="0" applyNumberFormat="1" applyFont="1" applyBorder="1"/>
    <xf numFmtId="3" fontId="19" fillId="0" borderId="6" xfId="0" applyNumberFormat="1" applyFont="1" applyBorder="1"/>
    <xf numFmtId="0" fontId="28" fillId="0" borderId="7" xfId="0" applyFont="1" applyBorder="1" applyAlignment="1">
      <alignment horizontal="right"/>
    </xf>
    <xf numFmtId="0" fontId="28" fillId="0" borderId="8" xfId="0" applyFont="1" applyBorder="1" applyAlignment="1">
      <alignment horizontal="right"/>
    </xf>
    <xf numFmtId="0" fontId="28" fillId="0" borderId="9" xfId="0" applyFont="1" applyBorder="1" applyAlignment="1">
      <alignment horizontal="right"/>
    </xf>
    <xf numFmtId="0" fontId="19" fillId="0" borderId="7" xfId="0" applyFont="1" applyBorder="1" applyAlignment="1">
      <alignment horizontal="right" vertical="center"/>
    </xf>
    <xf numFmtId="0" fontId="19" fillId="0" borderId="8" xfId="0" applyFont="1" applyBorder="1" applyAlignment="1">
      <alignment horizontal="right" vertical="center"/>
    </xf>
    <xf numFmtId="0" fontId="19" fillId="0" borderId="9" xfId="0" applyFont="1" applyBorder="1" applyAlignment="1">
      <alignment horizontal="right" vertical="center"/>
    </xf>
    <xf numFmtId="3" fontId="21" fillId="3" borderId="5" xfId="0" applyNumberFormat="1" applyFont="1" applyFill="1" applyBorder="1" applyAlignment="1">
      <alignment horizontal="center"/>
    </xf>
    <xf numFmtId="3" fontId="21" fillId="3" borderId="1" xfId="0" applyNumberFormat="1" applyFont="1" applyFill="1" applyBorder="1" applyAlignment="1">
      <alignment horizontal="center"/>
    </xf>
    <xf numFmtId="3" fontId="21" fillId="3" borderId="6" xfId="0" applyNumberFormat="1" applyFont="1" applyFill="1" applyBorder="1" applyAlignment="1">
      <alignment horizontal="center"/>
    </xf>
    <xf numFmtId="0" fontId="29" fillId="3" borderId="60" xfId="0" applyFont="1" applyFill="1" applyBorder="1" applyAlignment="1">
      <alignment horizontal="center" vertical="center"/>
    </xf>
    <xf numFmtId="0" fontId="29" fillId="3" borderId="61" xfId="0" applyFont="1" applyFill="1" applyBorder="1" applyAlignment="1">
      <alignment horizontal="center" vertical="center"/>
    </xf>
    <xf numFmtId="0" fontId="29" fillId="3" borderId="62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right" vertical="center"/>
    </xf>
    <xf numFmtId="0" fontId="2" fillId="2" borderId="29" xfId="0" applyFont="1" applyFill="1" applyBorder="1" applyAlignment="1">
      <alignment horizontal="right" vertical="center"/>
    </xf>
    <xf numFmtId="0" fontId="1" fillId="0" borderId="1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54" xfId="0" applyFont="1" applyBorder="1" applyAlignment="1">
      <alignment horizontal="center" vertical="center" wrapText="1"/>
    </xf>
    <xf numFmtId="0" fontId="3" fillId="4" borderId="56" xfId="0" applyFont="1" applyFill="1" applyBorder="1" applyAlignment="1">
      <alignment horizontal="center" vertical="center"/>
    </xf>
    <xf numFmtId="0" fontId="3" fillId="4" borderId="54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textRotation="90"/>
    </xf>
    <xf numFmtId="3" fontId="8" fillId="3" borderId="2" xfId="0" applyNumberFormat="1" applyFont="1" applyFill="1" applyBorder="1" applyAlignment="1">
      <alignment horizontal="center" vertical="center"/>
    </xf>
  </cellXfs>
  <cellStyles count="5">
    <cellStyle name="Comma" xfId="1" builtinId="3"/>
    <cellStyle name="Hyperlink" xfId="2" builtinId="8"/>
    <cellStyle name="Normal" xfId="0" builtinId="0"/>
    <cellStyle name="Normal 2" xfId="3" xr:uid="{227678B8-B9B3-4D0D-92F4-D47D4E9EF6BB}"/>
    <cellStyle name="Normal 3" xfId="4" xr:uid="{41AE6880-B9FD-417D-B414-5B7D4246824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965C1-8CD7-4BD6-97B9-FD4BEE9E964B}">
  <sheetPr>
    <tabColor rgb="FF92D050"/>
  </sheetPr>
  <dimension ref="A1:QT17"/>
  <sheetViews>
    <sheetView rightToLeft="1" zoomScale="80" zoomScaleNormal="80" zoomScaleSheetLayoutView="100" workbookViewId="0">
      <selection activeCell="D18" sqref="D18"/>
    </sheetView>
  </sheetViews>
  <sheetFormatPr defaultColWidth="9.140625" defaultRowHeight="15.75"/>
  <cols>
    <col min="1" max="1" width="3.85546875" style="32" bestFit="1" customWidth="1"/>
    <col min="2" max="2" width="20.5703125" style="43" bestFit="1" customWidth="1"/>
    <col min="3" max="3" width="13.28515625" style="45" bestFit="1" customWidth="1"/>
    <col min="4" max="4" width="41.7109375" style="32" bestFit="1" customWidth="1"/>
    <col min="5" max="5" width="9.42578125" style="31" bestFit="1" customWidth="1"/>
    <col min="6" max="6" width="9.28515625" style="31" bestFit="1" customWidth="1"/>
    <col min="7" max="8" width="10.5703125" style="32" bestFit="1" customWidth="1"/>
    <col min="9" max="9" width="6.28515625" style="32" bestFit="1" customWidth="1"/>
    <col min="10" max="10" width="14.42578125" style="31" bestFit="1" customWidth="1"/>
    <col min="11" max="11" width="15.28515625" style="31" customWidth="1"/>
    <col min="12" max="12" width="10.140625" style="31" bestFit="1" customWidth="1"/>
    <col min="13" max="13" width="13" style="31" bestFit="1" customWidth="1"/>
    <col min="14" max="14" width="13.85546875" style="31" bestFit="1" customWidth="1"/>
    <col min="15" max="15" width="9.42578125" style="31" bestFit="1" customWidth="1"/>
    <col min="16" max="16" width="13.85546875" style="31" bestFit="1" customWidth="1"/>
    <col min="17" max="17" width="15.42578125" style="31" bestFit="1" customWidth="1"/>
    <col min="18" max="18" width="15.28515625" style="31" customWidth="1"/>
    <col min="19" max="19" width="15.140625" style="31" bestFit="1" customWidth="1"/>
    <col min="20" max="20" width="14.5703125" style="31" bestFit="1" customWidth="1"/>
    <col min="21" max="22" width="10.5703125" style="31" bestFit="1" customWidth="1"/>
    <col min="23" max="23" width="15.140625" style="31" bestFit="1" customWidth="1"/>
    <col min="24" max="24" width="13.140625" style="31" bestFit="1" customWidth="1"/>
    <col min="25" max="25" width="11.5703125" style="32" bestFit="1" customWidth="1"/>
    <col min="26" max="16384" width="9.140625" style="32"/>
  </cols>
  <sheetData>
    <row r="1" spans="1:462" ht="26.25" thickBot="1">
      <c r="A1" s="259" t="s">
        <v>221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1"/>
    </row>
    <row r="2" spans="1:462" s="34" customFormat="1" ht="63.75" thickBot="1">
      <c r="A2" s="52" t="s">
        <v>4</v>
      </c>
      <c r="B2" s="53" t="s">
        <v>201</v>
      </c>
      <c r="C2" s="54" t="s">
        <v>202</v>
      </c>
      <c r="D2" s="53" t="s">
        <v>203</v>
      </c>
      <c r="E2" s="55" t="s">
        <v>204</v>
      </c>
      <c r="F2" s="55" t="s">
        <v>205</v>
      </c>
      <c r="G2" s="53" t="s">
        <v>206</v>
      </c>
      <c r="H2" s="53" t="s">
        <v>207</v>
      </c>
      <c r="I2" s="53" t="s">
        <v>208</v>
      </c>
      <c r="J2" s="55" t="s">
        <v>209</v>
      </c>
      <c r="K2" s="55" t="s">
        <v>210</v>
      </c>
      <c r="L2" s="55" t="s">
        <v>36</v>
      </c>
      <c r="M2" s="55" t="s">
        <v>211</v>
      </c>
      <c r="N2" s="55" t="s">
        <v>9</v>
      </c>
      <c r="O2" s="55" t="s">
        <v>10</v>
      </c>
      <c r="P2" s="55" t="s">
        <v>212</v>
      </c>
      <c r="Q2" s="55" t="s">
        <v>220</v>
      </c>
      <c r="R2" s="55" t="s">
        <v>213</v>
      </c>
      <c r="S2" s="55" t="s">
        <v>214</v>
      </c>
      <c r="T2" s="56" t="s">
        <v>17</v>
      </c>
      <c r="U2" s="55" t="s">
        <v>215</v>
      </c>
      <c r="V2" s="55" t="s">
        <v>216</v>
      </c>
      <c r="W2" s="57" t="s">
        <v>217</v>
      </c>
      <c r="X2" s="33"/>
    </row>
    <row r="3" spans="1:462" s="78" customFormat="1" ht="36">
      <c r="A3" s="243">
        <v>2</v>
      </c>
      <c r="B3" s="244" t="s">
        <v>376</v>
      </c>
      <c r="C3" s="245" t="s">
        <v>375</v>
      </c>
      <c r="D3" s="246" t="s">
        <v>222</v>
      </c>
      <c r="E3" s="247"/>
      <c r="F3" s="248">
        <v>0</v>
      </c>
      <c r="G3" s="249" t="str">
        <f>'ق 015 خبرگان بین المللی تهر '!G2:H2</f>
        <v>1400/06/01</v>
      </c>
      <c r="H3" s="246" t="str">
        <f>'ق 015 خبرگان بین المللی تهر '!G4</f>
        <v>1403/05/31</v>
      </c>
      <c r="I3" s="246">
        <v>35</v>
      </c>
      <c r="J3" s="250"/>
      <c r="K3" s="250">
        <f>'ق 015 خبرگان بین المللی تهر '!D223</f>
        <v>191215702275</v>
      </c>
      <c r="L3" s="250"/>
      <c r="M3" s="250">
        <f>'ق 015 خبرگان بین المللی تهر '!H226</f>
        <v>4485101719.75</v>
      </c>
      <c r="N3" s="250">
        <f>'ق 015 خبرگان بین المللی تهر '!F226</f>
        <v>8970203439.5</v>
      </c>
      <c r="O3" s="250"/>
      <c r="P3" s="250">
        <f>'ق 015 خبرگان بین المللی تهر '!K223</f>
        <v>28657491768.75</v>
      </c>
      <c r="Q3" s="250">
        <f>'ق 015 خبرگان بین المللی تهر '!M223</f>
        <v>16144572324.650002</v>
      </c>
      <c r="R3" s="250">
        <f>'ق 015 خبرگان بین المللی تهر '!N223</f>
        <v>191770325120.89999</v>
      </c>
      <c r="S3" s="250">
        <f>'ق 015 خبرگان بین المللی تهر '!N285</f>
        <v>193904969440</v>
      </c>
      <c r="T3" s="251">
        <f>'ق 015 خبرگان بین المللی تهر '!N287</f>
        <v>0.399993896484375</v>
      </c>
      <c r="U3" s="246" t="s">
        <v>1112</v>
      </c>
      <c r="V3" s="246" t="s">
        <v>1113</v>
      </c>
      <c r="W3" s="252" t="s">
        <v>1114</v>
      </c>
      <c r="X3" s="31"/>
      <c r="Y3" s="31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2"/>
      <c r="GQ3" s="32"/>
      <c r="GR3" s="32"/>
      <c r="GS3" s="32"/>
      <c r="GT3" s="32"/>
      <c r="GU3" s="32"/>
      <c r="GV3" s="32"/>
      <c r="GW3" s="32"/>
      <c r="GX3" s="32"/>
      <c r="GY3" s="32"/>
      <c r="GZ3" s="32"/>
      <c r="HA3" s="32"/>
      <c r="HB3" s="32"/>
      <c r="HC3" s="32"/>
      <c r="HD3" s="32"/>
      <c r="HE3" s="32"/>
      <c r="HF3" s="32"/>
      <c r="HG3" s="32"/>
      <c r="HH3" s="32"/>
      <c r="HI3" s="32"/>
      <c r="HJ3" s="32"/>
      <c r="HK3" s="32"/>
      <c r="HL3" s="32"/>
      <c r="HM3" s="32"/>
      <c r="HN3" s="32"/>
      <c r="HO3" s="32"/>
      <c r="HP3" s="32"/>
      <c r="HQ3" s="32"/>
      <c r="HR3" s="32"/>
      <c r="HS3" s="32"/>
      <c r="HT3" s="32"/>
      <c r="HU3" s="32"/>
      <c r="HV3" s="32"/>
      <c r="HW3" s="32"/>
      <c r="HX3" s="32"/>
      <c r="HY3" s="32"/>
      <c r="HZ3" s="32"/>
      <c r="IA3" s="32"/>
      <c r="IB3" s="32"/>
      <c r="IC3" s="32"/>
      <c r="ID3" s="32"/>
      <c r="IE3" s="32"/>
      <c r="IF3" s="32"/>
      <c r="IG3" s="32"/>
      <c r="IH3" s="32"/>
      <c r="II3" s="32"/>
      <c r="IJ3" s="32"/>
      <c r="IK3" s="32"/>
      <c r="IL3" s="32"/>
      <c r="IM3" s="32"/>
      <c r="IN3" s="32"/>
      <c r="IO3" s="32"/>
      <c r="IP3" s="32"/>
      <c r="IQ3" s="32"/>
      <c r="IR3" s="32"/>
      <c r="IS3" s="32"/>
      <c r="IT3" s="32"/>
      <c r="IU3" s="32"/>
      <c r="IV3" s="32"/>
      <c r="IW3" s="32"/>
      <c r="IX3" s="32"/>
      <c r="IY3" s="32"/>
      <c r="IZ3" s="32"/>
      <c r="JA3" s="32"/>
      <c r="JB3" s="32"/>
      <c r="JC3" s="32"/>
      <c r="JD3" s="32"/>
      <c r="JE3" s="32"/>
      <c r="JF3" s="32"/>
      <c r="JG3" s="32"/>
      <c r="JH3" s="32"/>
      <c r="JI3" s="32"/>
      <c r="JJ3" s="32"/>
      <c r="JK3" s="32"/>
      <c r="JL3" s="32"/>
      <c r="JM3" s="32"/>
      <c r="JN3" s="32"/>
      <c r="JO3" s="32"/>
      <c r="JP3" s="32"/>
      <c r="JQ3" s="32"/>
      <c r="JR3" s="32"/>
      <c r="JS3" s="32"/>
      <c r="JT3" s="32"/>
      <c r="JU3" s="32"/>
      <c r="JV3" s="32"/>
      <c r="JW3" s="32"/>
      <c r="JX3" s="32"/>
      <c r="JY3" s="32"/>
      <c r="JZ3" s="32"/>
      <c r="KA3" s="32"/>
      <c r="KB3" s="32"/>
      <c r="KC3" s="32"/>
      <c r="KD3" s="32"/>
      <c r="KE3" s="32"/>
      <c r="KF3" s="32"/>
      <c r="KG3" s="32"/>
      <c r="KH3" s="32"/>
      <c r="KI3" s="32"/>
      <c r="KJ3" s="32"/>
      <c r="KK3" s="32"/>
      <c r="KL3" s="32"/>
      <c r="KM3" s="32"/>
      <c r="KN3" s="32"/>
      <c r="KO3" s="32"/>
      <c r="KP3" s="32"/>
      <c r="KQ3" s="32"/>
      <c r="KR3" s="32"/>
      <c r="KS3" s="32"/>
      <c r="KT3" s="32"/>
      <c r="KU3" s="32"/>
      <c r="KV3" s="32"/>
      <c r="KW3" s="32"/>
      <c r="KX3" s="32"/>
      <c r="KY3" s="32"/>
      <c r="KZ3" s="32"/>
      <c r="LA3" s="32"/>
      <c r="LB3" s="32"/>
      <c r="LC3" s="32"/>
      <c r="LD3" s="32"/>
      <c r="LE3" s="32"/>
      <c r="LF3" s="32"/>
      <c r="LG3" s="32"/>
      <c r="LH3" s="32"/>
      <c r="LI3" s="32"/>
      <c r="LJ3" s="32"/>
      <c r="LK3" s="32"/>
      <c r="LL3" s="32"/>
      <c r="LM3" s="32"/>
      <c r="LN3" s="32"/>
      <c r="LO3" s="32"/>
      <c r="LP3" s="32"/>
      <c r="LQ3" s="32"/>
      <c r="LR3" s="32"/>
      <c r="LS3" s="32"/>
      <c r="LT3" s="32"/>
      <c r="LU3" s="32"/>
      <c r="LV3" s="32"/>
      <c r="LW3" s="32"/>
      <c r="LX3" s="32"/>
      <c r="LY3" s="32"/>
      <c r="LZ3" s="32"/>
      <c r="MA3" s="32"/>
      <c r="MB3" s="32"/>
      <c r="MC3" s="32"/>
      <c r="MD3" s="32"/>
      <c r="ME3" s="32"/>
      <c r="MF3" s="32"/>
      <c r="MG3" s="32"/>
      <c r="MH3" s="32"/>
      <c r="MI3" s="32"/>
      <c r="MJ3" s="32"/>
      <c r="MK3" s="32"/>
      <c r="ML3" s="32"/>
      <c r="MM3" s="32"/>
      <c r="MN3" s="32"/>
      <c r="MO3" s="32"/>
      <c r="MP3" s="32"/>
      <c r="MQ3" s="32"/>
      <c r="MR3" s="32"/>
      <c r="MS3" s="32"/>
      <c r="MT3" s="32"/>
      <c r="MU3" s="32"/>
      <c r="MV3" s="32"/>
      <c r="MW3" s="32"/>
      <c r="MX3" s="32"/>
      <c r="MY3" s="32"/>
      <c r="MZ3" s="32"/>
      <c r="NA3" s="32"/>
      <c r="NB3" s="32"/>
      <c r="NC3" s="32"/>
      <c r="ND3" s="32"/>
      <c r="NE3" s="32"/>
      <c r="NF3" s="32"/>
      <c r="NG3" s="32"/>
      <c r="NH3" s="32"/>
      <c r="NI3" s="32"/>
      <c r="NJ3" s="32"/>
      <c r="NK3" s="32"/>
      <c r="NL3" s="32"/>
      <c r="NM3" s="32"/>
      <c r="NN3" s="32"/>
      <c r="NO3" s="32"/>
      <c r="NP3" s="32"/>
      <c r="NQ3" s="32"/>
      <c r="NR3" s="32"/>
      <c r="NS3" s="32"/>
      <c r="NT3" s="32"/>
      <c r="NU3" s="32"/>
      <c r="NV3" s="32"/>
      <c r="NW3" s="32"/>
      <c r="NX3" s="32"/>
      <c r="NY3" s="32"/>
      <c r="NZ3" s="32"/>
      <c r="OA3" s="32"/>
      <c r="OB3" s="32"/>
      <c r="OC3" s="32"/>
      <c r="OD3" s="32"/>
      <c r="OE3" s="32"/>
      <c r="OF3" s="32"/>
      <c r="OG3" s="32"/>
      <c r="OH3" s="32"/>
      <c r="OI3" s="32"/>
      <c r="OJ3" s="32"/>
      <c r="OK3" s="32"/>
      <c r="OL3" s="32"/>
      <c r="OM3" s="32"/>
      <c r="ON3" s="32"/>
      <c r="OO3" s="32"/>
      <c r="OP3" s="32"/>
      <c r="OQ3" s="32"/>
      <c r="OR3" s="32"/>
      <c r="OS3" s="32"/>
      <c r="OT3" s="32"/>
      <c r="OU3" s="32"/>
      <c r="OV3" s="32"/>
      <c r="OW3" s="32"/>
      <c r="OX3" s="32"/>
      <c r="OY3" s="32"/>
      <c r="OZ3" s="32"/>
      <c r="PA3" s="32"/>
      <c r="PB3" s="32"/>
      <c r="PC3" s="32"/>
      <c r="PD3" s="32"/>
      <c r="PE3" s="32"/>
      <c r="PF3" s="32"/>
      <c r="PG3" s="32"/>
      <c r="PH3" s="32"/>
      <c r="PI3" s="32"/>
      <c r="PJ3" s="32"/>
      <c r="PK3" s="32"/>
      <c r="PL3" s="32"/>
      <c r="PM3" s="32"/>
      <c r="PN3" s="32"/>
      <c r="PO3" s="32"/>
      <c r="PP3" s="32"/>
      <c r="PQ3" s="32"/>
      <c r="PR3" s="32"/>
      <c r="PS3" s="32"/>
      <c r="PT3" s="32"/>
      <c r="PU3" s="32"/>
      <c r="PV3" s="32"/>
      <c r="PW3" s="32"/>
      <c r="PX3" s="32"/>
      <c r="PY3" s="32"/>
      <c r="PZ3" s="32"/>
      <c r="QA3" s="32"/>
      <c r="QB3" s="32"/>
      <c r="QC3" s="32"/>
      <c r="QD3" s="32"/>
      <c r="QE3" s="32"/>
      <c r="QF3" s="32"/>
      <c r="QG3" s="32"/>
      <c r="QH3" s="32"/>
      <c r="QI3" s="32"/>
      <c r="QJ3" s="32"/>
      <c r="QK3" s="32"/>
      <c r="QL3" s="32"/>
      <c r="QM3" s="32"/>
      <c r="QN3" s="32"/>
      <c r="QO3" s="32"/>
      <c r="QP3" s="32"/>
      <c r="QQ3" s="32"/>
      <c r="QR3" s="32"/>
      <c r="QS3" s="32"/>
      <c r="QT3" s="32"/>
    </row>
    <row r="4" spans="1:462" ht="36">
      <c r="A4" s="243">
        <v>3</v>
      </c>
      <c r="B4" s="253" t="s">
        <v>223</v>
      </c>
      <c r="C4" s="245" t="s">
        <v>224</v>
      </c>
      <c r="D4" s="246" t="s">
        <v>225</v>
      </c>
      <c r="E4" s="247"/>
      <c r="F4" s="248">
        <v>0</v>
      </c>
      <c r="G4" s="249" t="str">
        <f>'ق 005 مهندسین مشاور پی کاو'!G3</f>
        <v>98/04/01</v>
      </c>
      <c r="H4" s="246" t="str">
        <f>'ق 005 مهندسین مشاور پی کاو'!J5</f>
        <v>1403/06/31</v>
      </c>
      <c r="I4" s="246">
        <v>59</v>
      </c>
      <c r="J4" s="250"/>
      <c r="K4" s="250">
        <f>'ق 005 مهندسین مشاور پی کاو'!D80</f>
        <v>41270522585</v>
      </c>
      <c r="L4" s="250">
        <f>'ق 005 مهندسین مشاور پی کاو'!E80</f>
        <v>0</v>
      </c>
      <c r="M4" s="250">
        <f>'ق 005 مهندسین مشاور پی کاو'!H80</f>
        <v>1992608906.9499998</v>
      </c>
      <c r="N4" s="250">
        <f>'ق 005 مهندسین مشاور پی کاو'!F80</f>
        <v>3985217813.8999996</v>
      </c>
      <c r="O4" s="250">
        <f>'ق 005 مهندسین مشاور پی کاو'!G80</f>
        <v>0</v>
      </c>
      <c r="P4" s="250">
        <f>'ق 005 مهندسین مشاور پی کاو'!K80</f>
        <v>6202074255.8499994</v>
      </c>
      <c r="Q4" s="250">
        <f>'ق 005 مهندسین مشاور پی کاو'!M80</f>
        <v>2818254321.4200001</v>
      </c>
      <c r="R4" s="250">
        <f>'ق 005 مهندسین مشاور پی کاو'!N80</f>
        <v>37886702649.569992</v>
      </c>
      <c r="S4" s="250">
        <f>'ق 005 مهندسین مشاور پی کاو'!N230</f>
        <v>39386702647</v>
      </c>
      <c r="T4" s="251">
        <f>'ق 005 مهندسین مشاور پی کاو'!N235</f>
        <v>-1500000000.4300079</v>
      </c>
      <c r="U4" s="246" t="s">
        <v>1122</v>
      </c>
      <c r="V4" s="256" t="s">
        <v>1121</v>
      </c>
      <c r="W4" s="257">
        <v>1196811065</v>
      </c>
      <c r="Y4" s="31"/>
    </row>
    <row r="5" spans="1:462" ht="36">
      <c r="A5" s="243">
        <v>4</v>
      </c>
      <c r="B5" s="253" t="s">
        <v>291</v>
      </c>
      <c r="C5" s="245" t="s">
        <v>292</v>
      </c>
      <c r="D5" s="246" t="s">
        <v>293</v>
      </c>
      <c r="E5" s="247"/>
      <c r="F5" s="248">
        <v>0</v>
      </c>
      <c r="G5" s="249" t="str">
        <f>' سیراف بتن جنوب'!G3:H3</f>
        <v>99/05/28</v>
      </c>
      <c r="H5" s="246" t="str">
        <f>' سیراف بتن جنوب'!G8</f>
        <v>1402/12/29</v>
      </c>
      <c r="I5" s="246">
        <v>50</v>
      </c>
      <c r="J5" s="250"/>
      <c r="K5" s="250">
        <f>' سیراف بتن جنوب'!D68</f>
        <v>189997536582</v>
      </c>
      <c r="L5" s="250">
        <v>0</v>
      </c>
      <c r="M5" s="250">
        <f>' سیراف بتن جنوب'!H68</f>
        <v>0</v>
      </c>
      <c r="N5" s="250">
        <f>' سیراف بتن جنوب'!F68</f>
        <v>0</v>
      </c>
      <c r="O5" s="250">
        <f>' سیراف بتن جنوب'!G68</f>
        <v>0</v>
      </c>
      <c r="P5" s="250">
        <f>' سیراف بتن جنوب'!K68</f>
        <v>1000000000</v>
      </c>
      <c r="Q5" s="250">
        <f>' سیراف بتن جنوب'!M68</f>
        <v>2438051000</v>
      </c>
      <c r="R5" s="250">
        <f>' سیراف بتن جنوب'!N68</f>
        <v>191435587582</v>
      </c>
      <c r="S5" s="250">
        <f>' سیراف بتن جنوب'!N126</f>
        <v>176405021582</v>
      </c>
      <c r="T5" s="251">
        <f>' سیراف بتن جنوب'!N137</f>
        <v>15030566000</v>
      </c>
      <c r="U5" s="246" t="s">
        <v>1126</v>
      </c>
      <c r="V5" s="256" t="s">
        <v>1124</v>
      </c>
      <c r="W5" s="257">
        <v>11787995000</v>
      </c>
      <c r="Y5" s="31"/>
    </row>
    <row r="6" spans="1:462" ht="30.75" customHeight="1">
      <c r="A6" s="243">
        <v>5</v>
      </c>
      <c r="B6" s="244" t="s">
        <v>807</v>
      </c>
      <c r="C6" s="245" t="s">
        <v>808</v>
      </c>
      <c r="D6" s="246" t="s">
        <v>809</v>
      </c>
      <c r="E6" s="247"/>
      <c r="F6" s="248"/>
      <c r="G6" s="249" t="str">
        <f>'شبکه انتقال داده های رهام تک'!G4</f>
        <v>1400/10/20</v>
      </c>
      <c r="H6" s="246" t="str">
        <f>'شبکه انتقال داده های رهام تک'!H6</f>
        <v>1403/10/19</v>
      </c>
      <c r="I6" s="246">
        <v>9</v>
      </c>
      <c r="J6" s="250"/>
      <c r="K6" s="250">
        <f>'شبکه انتقال داده های رهام تک'!D29</f>
        <v>360800000</v>
      </c>
      <c r="L6" s="250"/>
      <c r="M6" s="250">
        <f>'شبکه انتقال داده های رهام تک'!H29</f>
        <v>18040000</v>
      </c>
      <c r="N6" s="250">
        <f>'شبکه انتقال داده های رهام تک'!F29</f>
        <v>18040000</v>
      </c>
      <c r="O6" s="250"/>
      <c r="P6" s="250">
        <f>'شبکه انتقال داده های رهام تک'!K29</f>
        <v>36080000</v>
      </c>
      <c r="Q6" s="250">
        <f>'شبکه انتقال داده های رهام تک'!M29</f>
        <v>32920000</v>
      </c>
      <c r="R6" s="250">
        <f>'شبکه انتقال داده های رهام تک'!N29</f>
        <v>357640000</v>
      </c>
      <c r="S6" s="250">
        <f>'شبکه انتقال داده های رهام تک'!N56</f>
        <v>366600000</v>
      </c>
      <c r="T6" s="251">
        <f>R6-S6</f>
        <v>-8960000</v>
      </c>
      <c r="U6" s="246" t="s">
        <v>1129</v>
      </c>
      <c r="V6" s="256" t="s">
        <v>994</v>
      </c>
      <c r="W6" s="257">
        <v>48832000</v>
      </c>
      <c r="Y6" s="31"/>
    </row>
    <row r="7" spans="1:462" ht="54.75" thickBot="1">
      <c r="A7" s="243">
        <v>6</v>
      </c>
      <c r="B7" s="244" t="s">
        <v>1115</v>
      </c>
      <c r="C7" s="245" t="s">
        <v>364</v>
      </c>
      <c r="D7" s="246" t="s">
        <v>365</v>
      </c>
      <c r="E7" s="247"/>
      <c r="F7" s="248">
        <v>0</v>
      </c>
      <c r="G7" s="249" t="str">
        <f>'راهکار برتر آراد'!G3</f>
        <v>1402/01/01</v>
      </c>
      <c r="H7" s="246" t="str">
        <f>'راهکار برتر آراد'!H5</f>
        <v>1403/12/29</v>
      </c>
      <c r="I7" s="246">
        <v>15</v>
      </c>
      <c r="J7" s="250"/>
      <c r="K7" s="250">
        <f>'راهکار برتر آراد'!D34</f>
        <v>4256900000</v>
      </c>
      <c r="L7" s="250">
        <v>0</v>
      </c>
      <c r="M7" s="250">
        <f>'راهکار برتر آراد'!H34</f>
        <v>227245000</v>
      </c>
      <c r="N7" s="250">
        <f>'راهکار برتر آراد'!F34</f>
        <v>425690000</v>
      </c>
      <c r="O7" s="250"/>
      <c r="P7" s="250">
        <f>'راهکار برتر آراد'!K34</f>
        <v>652935000</v>
      </c>
      <c r="Q7" s="250">
        <f>'راهکار برتر آراد'!M34</f>
        <v>389891000</v>
      </c>
      <c r="R7" s="250">
        <f>'راهکار برتر آراد'!N34</f>
        <v>5614916000</v>
      </c>
      <c r="S7" s="250">
        <f>'راهکار برتر آراد'!N65</f>
        <v>5616306000</v>
      </c>
      <c r="T7" s="251">
        <f>'راهکار برتر آراد'!N77</f>
        <v>0</v>
      </c>
      <c r="U7" s="246" t="s">
        <v>1130</v>
      </c>
      <c r="V7" s="256" t="s">
        <v>1128</v>
      </c>
      <c r="W7" s="252">
        <v>513000000</v>
      </c>
      <c r="Y7" s="31"/>
    </row>
    <row r="8" spans="1:462" ht="20.25" hidden="1" thickBot="1">
      <c r="A8" s="50">
        <v>7</v>
      </c>
      <c r="B8" s="36"/>
      <c r="C8" s="44"/>
      <c r="D8" s="35"/>
      <c r="E8" s="37"/>
      <c r="F8" s="41"/>
      <c r="G8" s="38"/>
      <c r="H8" s="35"/>
      <c r="I8" s="35"/>
      <c r="J8" s="39"/>
      <c r="K8" s="39"/>
      <c r="L8" s="39"/>
      <c r="M8" s="39"/>
      <c r="N8" s="39"/>
      <c r="O8" s="39"/>
      <c r="P8" s="39"/>
      <c r="Q8" s="39"/>
      <c r="R8" s="39"/>
      <c r="S8" s="39"/>
      <c r="T8" s="40">
        <f t="shared" ref="T8:T12" si="0">R8-S8</f>
        <v>0</v>
      </c>
      <c r="U8" s="35"/>
      <c r="V8" s="35"/>
      <c r="W8" s="51"/>
    </row>
    <row r="9" spans="1:462" ht="20.25" hidden="1" thickBot="1">
      <c r="A9" s="50">
        <v>8</v>
      </c>
      <c r="B9" s="36"/>
      <c r="C9" s="44"/>
      <c r="D9" s="42"/>
      <c r="E9" s="37"/>
      <c r="F9" s="41"/>
      <c r="G9" s="38"/>
      <c r="H9" s="35"/>
      <c r="I9" s="35"/>
      <c r="J9" s="39"/>
      <c r="K9" s="39"/>
      <c r="L9" s="39"/>
      <c r="M9" s="39"/>
      <c r="N9" s="39"/>
      <c r="O9" s="39"/>
      <c r="P9" s="39"/>
      <c r="Q9" s="39"/>
      <c r="R9" s="39"/>
      <c r="S9" s="39"/>
      <c r="T9" s="40">
        <f t="shared" si="0"/>
        <v>0</v>
      </c>
      <c r="U9" s="35"/>
      <c r="V9" s="35"/>
      <c r="W9" s="51"/>
    </row>
    <row r="10" spans="1:462" ht="20.25" hidden="1" thickBot="1">
      <c r="A10" s="50">
        <v>9</v>
      </c>
      <c r="B10" s="36"/>
      <c r="C10" s="44"/>
      <c r="D10" s="42"/>
      <c r="E10" s="37"/>
      <c r="F10" s="41"/>
      <c r="G10" s="38"/>
      <c r="H10" s="35"/>
      <c r="I10" s="35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40">
        <f t="shared" si="0"/>
        <v>0</v>
      </c>
      <c r="U10" s="35"/>
      <c r="V10" s="35"/>
      <c r="W10" s="51"/>
    </row>
    <row r="11" spans="1:462" ht="20.25" hidden="1" thickBot="1">
      <c r="A11" s="50">
        <v>10</v>
      </c>
      <c r="B11" s="36"/>
      <c r="C11" s="44"/>
      <c r="D11" s="42"/>
      <c r="E11" s="37"/>
      <c r="F11" s="41"/>
      <c r="G11" s="38"/>
      <c r="H11" s="35"/>
      <c r="I11" s="35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40">
        <f t="shared" si="0"/>
        <v>0</v>
      </c>
      <c r="U11" s="35"/>
      <c r="V11" s="35"/>
      <c r="W11" s="51"/>
    </row>
    <row r="12" spans="1:462" ht="20.25" hidden="1" thickBot="1">
      <c r="A12" s="58">
        <v>11</v>
      </c>
      <c r="B12" s="59"/>
      <c r="C12" s="60"/>
      <c r="D12" s="61"/>
      <c r="E12" s="62"/>
      <c r="F12" s="63"/>
      <c r="G12" s="64"/>
      <c r="H12" s="65"/>
      <c r="I12" s="65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7">
        <f t="shared" si="0"/>
        <v>0</v>
      </c>
      <c r="U12" s="65"/>
      <c r="V12" s="65"/>
      <c r="W12" s="68"/>
    </row>
    <row r="13" spans="1:462" ht="30.75" customHeight="1" thickBot="1">
      <c r="A13" s="262" t="s">
        <v>218</v>
      </c>
      <c r="B13" s="263"/>
      <c r="C13" s="263"/>
      <c r="D13" s="264"/>
      <c r="E13" s="69">
        <f>SUM(E3:E5)</f>
        <v>0</v>
      </c>
      <c r="F13" s="69">
        <f>SUM(F3:F7)</f>
        <v>0</v>
      </c>
      <c r="G13" s="69" t="s">
        <v>219</v>
      </c>
      <c r="H13" s="69" t="s">
        <v>219</v>
      </c>
      <c r="I13" s="69">
        <f>SUM(I3:I12)</f>
        <v>168</v>
      </c>
      <c r="J13" s="69">
        <f t="shared" ref="J13:W13" si="1">SUM(J3:J12)</f>
        <v>0</v>
      </c>
      <c r="K13" s="69">
        <f t="shared" si="1"/>
        <v>427101461442</v>
      </c>
      <c r="L13" s="69">
        <f t="shared" si="1"/>
        <v>0</v>
      </c>
      <c r="M13" s="69">
        <f t="shared" si="1"/>
        <v>6722995626.6999998</v>
      </c>
      <c r="N13" s="69">
        <f t="shared" si="1"/>
        <v>13399151253.4</v>
      </c>
      <c r="O13" s="69">
        <f t="shared" si="1"/>
        <v>0</v>
      </c>
      <c r="P13" s="69">
        <f t="shared" si="1"/>
        <v>36548581024.599998</v>
      </c>
      <c r="Q13" s="69">
        <f t="shared" si="1"/>
        <v>21823688646.07</v>
      </c>
      <c r="R13" s="69">
        <f t="shared" si="1"/>
        <v>427065171352.46997</v>
      </c>
      <c r="S13" s="69">
        <f t="shared" si="1"/>
        <v>415679599669</v>
      </c>
      <c r="T13" s="69">
        <f t="shared" si="1"/>
        <v>13521605999.969986</v>
      </c>
      <c r="U13" s="69">
        <f t="shared" si="1"/>
        <v>0</v>
      </c>
      <c r="V13" s="69">
        <f t="shared" si="1"/>
        <v>0</v>
      </c>
      <c r="W13" s="70">
        <f t="shared" si="1"/>
        <v>13546638065</v>
      </c>
    </row>
    <row r="17" spans="9:9">
      <c r="I17" s="31"/>
    </row>
  </sheetData>
  <mergeCells count="2">
    <mergeCell ref="A1:W1"/>
    <mergeCell ref="A13:D13"/>
  </mergeCells>
  <hyperlinks>
    <hyperlink ref="B4" location="'ق 005 مهندسین مشاور پی کاو'!A1" display="'ق 005 مهندسین مشاور پی کاو'!A1" xr:uid="{D321AEAC-353C-4552-8F11-580EA13457B0}"/>
    <hyperlink ref="B5" location="' سیراف بتن جنوب'!A1" display="' سیراف بتن جنوب'!A1" xr:uid="{5FCA8680-564A-4616-9138-F7A735953699}"/>
    <hyperlink ref="B3" location="'ق 015 خبرگان بین المللی تهر '!A1" display="ق 015 خبرگان بین المللی تهران" xr:uid="{9EC96D03-7414-4627-8493-8582BC8B99AE}"/>
    <hyperlink ref="B7" location="'راهکار برتر آراد'!A1" display="راهکار برتر آراد پایا " xr:uid="{82A867D0-9B32-4CC2-8E32-1379DE871810}"/>
    <hyperlink ref="B6" location="'شبکه انتقال داده های رهام تک'!A1" display="شبکه انتقال دادهای رهام تک " xr:uid="{1CBE4318-3143-4CB3-99D1-D66611F5908A}"/>
  </hyperlinks>
  <printOptions horizontalCentered="1"/>
  <pageMargins left="0.5" right="0.5" top="0.75" bottom="0.75" header="0.3" footer="0.3"/>
  <pageSetup scale="4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7" tint="0.39997558519241921"/>
  </sheetPr>
  <dimension ref="A1:R1503"/>
  <sheetViews>
    <sheetView rightToLeft="1" view="pageBreakPreview" topLeftCell="A68" zoomScale="90" zoomScaleNormal="100" zoomScaleSheetLayoutView="90" workbookViewId="0">
      <selection activeCell="P78" sqref="P78"/>
    </sheetView>
  </sheetViews>
  <sheetFormatPr defaultColWidth="9.140625" defaultRowHeight="18"/>
  <cols>
    <col min="1" max="1" width="6" style="3" customWidth="1"/>
    <col min="2" max="2" width="11.5703125" style="17" customWidth="1"/>
    <col min="3" max="3" width="34.5703125" style="1" customWidth="1"/>
    <col min="4" max="4" width="15.42578125" style="1" bestFit="1" customWidth="1"/>
    <col min="5" max="5" width="15.5703125" style="1" customWidth="1"/>
    <col min="6" max="6" width="11.7109375" style="1" customWidth="1"/>
    <col min="7" max="7" width="10.42578125" style="1" customWidth="1"/>
    <col min="8" max="8" width="12.28515625" style="1" customWidth="1"/>
    <col min="9" max="9" width="10.42578125" style="1" customWidth="1"/>
    <col min="10" max="10" width="14.5703125" style="1" customWidth="1"/>
    <col min="11" max="11" width="14.28515625" style="1" bestFit="1" customWidth="1"/>
    <col min="12" max="12" width="15.42578125" style="1" bestFit="1" customWidth="1"/>
    <col min="13" max="13" width="12.28515625" style="1" bestFit="1" customWidth="1"/>
    <col min="14" max="14" width="15.7109375" style="1" customWidth="1"/>
    <col min="15" max="15" width="9.140625" style="1"/>
    <col min="16" max="16" width="14.42578125" style="1" bestFit="1" customWidth="1"/>
    <col min="17" max="17" width="9.140625" style="1"/>
    <col min="18" max="18" width="12.28515625" style="1" bestFit="1" customWidth="1"/>
    <col min="19" max="16384" width="9.140625" style="1"/>
  </cols>
  <sheetData>
    <row r="1" spans="1:14" ht="42.75" customHeight="1">
      <c r="A1" s="279" t="s">
        <v>20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</row>
    <row r="2" spans="1:14" ht="9" customHeight="1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</row>
    <row r="3" spans="1:14" ht="19.5">
      <c r="A3" s="343" t="s">
        <v>1117</v>
      </c>
      <c r="B3" s="343"/>
      <c r="C3" s="343"/>
      <c r="D3" s="343"/>
      <c r="F3" s="1" t="s">
        <v>3</v>
      </c>
      <c r="G3" s="288" t="s">
        <v>241</v>
      </c>
      <c r="H3" s="288"/>
    </row>
    <row r="4" spans="1:14" ht="16.5" customHeight="1">
      <c r="A4" s="280" t="s">
        <v>240</v>
      </c>
      <c r="B4" s="280"/>
      <c r="C4" s="280"/>
      <c r="D4" s="280"/>
      <c r="F4" s="1" t="s">
        <v>2</v>
      </c>
      <c r="G4" s="46" t="s">
        <v>242</v>
      </c>
    </row>
    <row r="5" spans="1:14" ht="16.5" customHeight="1">
      <c r="A5" s="1" t="s">
        <v>227</v>
      </c>
      <c r="F5" s="1" t="s">
        <v>1</v>
      </c>
      <c r="G5" s="18" t="s">
        <v>243</v>
      </c>
      <c r="H5" s="18"/>
      <c r="I5" s="18"/>
    </row>
    <row r="6" spans="1:14" ht="16.5" customHeight="1">
      <c r="A6" s="285" t="s">
        <v>21</v>
      </c>
      <c r="B6" s="285"/>
      <c r="C6" s="5"/>
      <c r="D6" s="18"/>
      <c r="F6" s="1" t="s">
        <v>351</v>
      </c>
      <c r="G6" s="18" t="s">
        <v>319</v>
      </c>
      <c r="M6" s="258"/>
      <c r="N6" s="258"/>
    </row>
    <row r="7" spans="1:14" ht="16.5" customHeight="1">
      <c r="A7" s="17"/>
      <c r="C7" s="5"/>
      <c r="D7" s="18"/>
      <c r="F7" s="1" t="s">
        <v>740</v>
      </c>
      <c r="G7" s="18" t="s">
        <v>741</v>
      </c>
      <c r="M7" s="91"/>
      <c r="N7" s="91"/>
    </row>
    <row r="8" spans="1:14" ht="16.5" customHeight="1">
      <c r="A8" s="17"/>
      <c r="C8" s="5"/>
      <c r="D8" s="18"/>
      <c r="F8" s="1" t="s">
        <v>827</v>
      </c>
      <c r="G8" s="18" t="s">
        <v>828</v>
      </c>
      <c r="M8" s="91"/>
      <c r="N8" s="91"/>
    </row>
    <row r="9" spans="1:14" ht="16.5" customHeight="1">
      <c r="A9" s="280" t="s">
        <v>23</v>
      </c>
      <c r="B9" s="280"/>
      <c r="C9" s="19"/>
      <c r="D9" s="18"/>
      <c r="F9" s="1" t="s">
        <v>24</v>
      </c>
      <c r="G9" s="351" t="s">
        <v>829</v>
      </c>
      <c r="H9" s="351"/>
      <c r="I9" s="352" t="s">
        <v>830</v>
      </c>
      <c r="J9" s="352"/>
      <c r="K9" s="352" t="s">
        <v>831</v>
      </c>
      <c r="L9" s="352"/>
      <c r="M9" s="71"/>
      <c r="N9" s="71"/>
    </row>
    <row r="10" spans="1:14" ht="16.5" customHeight="1">
      <c r="A10" s="1" t="s">
        <v>0</v>
      </c>
      <c r="C10" s="20">
        <f>SUM(C6:C9)</f>
        <v>0</v>
      </c>
      <c r="D10" s="18" t="s">
        <v>22</v>
      </c>
      <c r="G10" s="286"/>
      <c r="H10" s="286"/>
      <c r="I10" s="286"/>
      <c r="J10" s="286"/>
      <c r="K10" s="286"/>
      <c r="L10" s="286"/>
      <c r="M10" s="286"/>
      <c r="N10" s="286"/>
    </row>
    <row r="11" spans="1:14" ht="16.5" customHeight="1">
      <c r="A11" s="280" t="s">
        <v>248</v>
      </c>
      <c r="B11" s="280"/>
      <c r="C11" s="47" t="s">
        <v>310</v>
      </c>
      <c r="G11" s="284"/>
      <c r="H11" s="284"/>
      <c r="I11" s="284"/>
      <c r="J11" s="284"/>
      <c r="K11" s="284"/>
      <c r="L11" s="284"/>
      <c r="M11" s="284"/>
      <c r="N11" s="284"/>
    </row>
    <row r="12" spans="1:14" ht="36" customHeight="1">
      <c r="A12" s="282" t="s">
        <v>4</v>
      </c>
      <c r="B12" s="287" t="s">
        <v>5</v>
      </c>
      <c r="C12" s="287" t="s">
        <v>6</v>
      </c>
      <c r="D12" s="287" t="s">
        <v>7</v>
      </c>
      <c r="E12" s="287" t="s">
        <v>18</v>
      </c>
      <c r="F12" s="287"/>
      <c r="G12" s="287"/>
      <c r="H12" s="287"/>
      <c r="I12" s="287"/>
      <c r="J12" s="287"/>
      <c r="K12" s="281" t="s">
        <v>14</v>
      </c>
      <c r="L12" s="281" t="s">
        <v>15</v>
      </c>
      <c r="M12" s="281" t="s">
        <v>16</v>
      </c>
      <c r="N12" s="281" t="s">
        <v>17</v>
      </c>
    </row>
    <row r="13" spans="1:14" ht="36">
      <c r="A13" s="282"/>
      <c r="B13" s="287"/>
      <c r="C13" s="287"/>
      <c r="D13" s="287"/>
      <c r="E13" s="6" t="s">
        <v>8</v>
      </c>
      <c r="F13" s="6" t="s">
        <v>9</v>
      </c>
      <c r="G13" s="6" t="s">
        <v>10</v>
      </c>
      <c r="H13" s="6" t="s">
        <v>11</v>
      </c>
      <c r="I13" s="6" t="s">
        <v>12</v>
      </c>
      <c r="J13" s="6" t="s">
        <v>13</v>
      </c>
      <c r="K13" s="281"/>
      <c r="L13" s="281"/>
      <c r="M13" s="281"/>
      <c r="N13" s="281"/>
    </row>
    <row r="14" spans="1:14" ht="19.5">
      <c r="A14" s="283" t="s">
        <v>25</v>
      </c>
      <c r="B14" s="283"/>
      <c r="C14" s="283"/>
      <c r="D14" s="283"/>
      <c r="E14" s="283"/>
      <c r="F14" s="283"/>
      <c r="G14" s="283"/>
      <c r="H14" s="283"/>
      <c r="I14" s="283"/>
      <c r="J14" s="283"/>
      <c r="K14" s="283"/>
      <c r="L14" s="283"/>
      <c r="M14" s="283"/>
      <c r="N14" s="283"/>
    </row>
    <row r="15" spans="1:14" hidden="1">
      <c r="A15" s="7">
        <v>1</v>
      </c>
      <c r="B15" s="16" t="s">
        <v>244</v>
      </c>
      <c r="C15" s="8" t="s">
        <v>230</v>
      </c>
      <c r="D15" s="9">
        <v>774715500</v>
      </c>
      <c r="E15" s="9">
        <v>0</v>
      </c>
      <c r="F15" s="9">
        <v>0</v>
      </c>
      <c r="G15" s="9"/>
      <c r="H15" s="9">
        <v>0</v>
      </c>
      <c r="I15" s="9"/>
      <c r="J15" s="9"/>
      <c r="K15" s="9">
        <f>E15+F15+G15+H15+I15+J15</f>
        <v>0</v>
      </c>
      <c r="L15" s="9">
        <f t="shared" ref="L15:L30" si="0">D15-K15</f>
        <v>774715500</v>
      </c>
      <c r="M15" s="9">
        <v>0</v>
      </c>
      <c r="N15" s="9">
        <f>L15+M15</f>
        <v>774715500</v>
      </c>
    </row>
    <row r="16" spans="1:14" hidden="1">
      <c r="A16" s="7">
        <v>2</v>
      </c>
      <c r="B16" s="16" t="s">
        <v>226</v>
      </c>
      <c r="C16" s="8" t="s">
        <v>231</v>
      </c>
      <c r="D16" s="9">
        <v>1084746600</v>
      </c>
      <c r="E16" s="9">
        <v>0</v>
      </c>
      <c r="F16" s="9">
        <v>0</v>
      </c>
      <c r="G16" s="9"/>
      <c r="H16" s="9">
        <v>0</v>
      </c>
      <c r="I16" s="9"/>
      <c r="J16" s="9"/>
      <c r="K16" s="9">
        <f t="shared" ref="K16:K36" si="1">E16+F16+G16+H16+I16+J16</f>
        <v>0</v>
      </c>
      <c r="L16" s="9">
        <f t="shared" si="0"/>
        <v>1084746600</v>
      </c>
      <c r="M16" s="9">
        <v>0</v>
      </c>
      <c r="N16" s="9">
        <f t="shared" ref="N16:N25" si="2">L16+M16</f>
        <v>1084746600</v>
      </c>
    </row>
    <row r="17" spans="1:14" hidden="1">
      <c r="A17" s="7">
        <v>3</v>
      </c>
      <c r="B17" s="16" t="s">
        <v>245</v>
      </c>
      <c r="C17" s="8" t="s">
        <v>232</v>
      </c>
      <c r="D17" s="9">
        <v>1339221400</v>
      </c>
      <c r="E17" s="9">
        <v>0</v>
      </c>
      <c r="F17" s="9">
        <v>0</v>
      </c>
      <c r="G17" s="9"/>
      <c r="H17" s="9">
        <v>0</v>
      </c>
      <c r="I17" s="9"/>
      <c r="J17" s="9"/>
      <c r="K17" s="9">
        <f t="shared" si="1"/>
        <v>0</v>
      </c>
      <c r="L17" s="9">
        <f t="shared" si="0"/>
        <v>1339221400</v>
      </c>
      <c r="M17" s="9">
        <v>0</v>
      </c>
      <c r="N17" s="9">
        <f t="shared" si="2"/>
        <v>1339221400</v>
      </c>
    </row>
    <row r="18" spans="1:14" hidden="1">
      <c r="A18" s="7">
        <v>4</v>
      </c>
      <c r="B18" s="16" t="s">
        <v>246</v>
      </c>
      <c r="C18" s="8" t="s">
        <v>233</v>
      </c>
      <c r="D18" s="9">
        <v>2584614900</v>
      </c>
      <c r="E18" s="9">
        <v>0</v>
      </c>
      <c r="F18" s="9">
        <v>0</v>
      </c>
      <c r="G18" s="9"/>
      <c r="H18" s="9">
        <v>0</v>
      </c>
      <c r="I18" s="9"/>
      <c r="J18" s="9"/>
      <c r="K18" s="9">
        <f t="shared" si="1"/>
        <v>0</v>
      </c>
      <c r="L18" s="9">
        <f t="shared" si="0"/>
        <v>2584614900</v>
      </c>
      <c r="M18" s="9">
        <v>0</v>
      </c>
      <c r="N18" s="9">
        <f t="shared" si="2"/>
        <v>2584614900</v>
      </c>
    </row>
    <row r="19" spans="1:14" hidden="1">
      <c r="A19" s="7">
        <v>5</v>
      </c>
      <c r="B19" s="16" t="s">
        <v>247</v>
      </c>
      <c r="C19" s="8" t="s">
        <v>234</v>
      </c>
      <c r="D19" s="9">
        <v>2115275600</v>
      </c>
      <c r="E19" s="9">
        <v>211527560</v>
      </c>
      <c r="F19" s="9">
        <v>0</v>
      </c>
      <c r="G19" s="9"/>
      <c r="H19" s="9">
        <v>0</v>
      </c>
      <c r="I19" s="9"/>
      <c r="J19" s="9"/>
      <c r="K19" s="9">
        <f t="shared" si="1"/>
        <v>211527560</v>
      </c>
      <c r="L19" s="9">
        <f>D19-K19</f>
        <v>1903748040</v>
      </c>
      <c r="M19" s="9">
        <v>0</v>
      </c>
      <c r="N19" s="9">
        <f>L19+M19</f>
        <v>1903748040</v>
      </c>
    </row>
    <row r="20" spans="1:14" hidden="1">
      <c r="A20" s="7">
        <v>6</v>
      </c>
      <c r="B20" s="16" t="s">
        <v>314</v>
      </c>
      <c r="C20" s="8" t="s">
        <v>235</v>
      </c>
      <c r="D20" s="9">
        <v>1183996900</v>
      </c>
      <c r="E20" s="9">
        <v>118399690</v>
      </c>
      <c r="F20" s="9">
        <v>0</v>
      </c>
      <c r="G20" s="9"/>
      <c r="H20" s="9">
        <v>0</v>
      </c>
      <c r="I20" s="9"/>
      <c r="J20" s="9"/>
      <c r="K20" s="9">
        <f t="shared" si="1"/>
        <v>118399690</v>
      </c>
      <c r="L20" s="9">
        <f t="shared" si="0"/>
        <v>1065597210</v>
      </c>
      <c r="M20" s="9">
        <v>0</v>
      </c>
      <c r="N20" s="9">
        <f t="shared" si="2"/>
        <v>1065597210</v>
      </c>
    </row>
    <row r="21" spans="1:14" hidden="1">
      <c r="A21" s="7">
        <v>7</v>
      </c>
      <c r="B21" s="16" t="s">
        <v>315</v>
      </c>
      <c r="C21" s="8" t="s">
        <v>236</v>
      </c>
      <c r="D21" s="9">
        <v>230850600</v>
      </c>
      <c r="E21" s="9">
        <v>23085060</v>
      </c>
      <c r="F21" s="9">
        <v>0</v>
      </c>
      <c r="G21" s="9"/>
      <c r="H21" s="9">
        <v>0</v>
      </c>
      <c r="I21" s="9"/>
      <c r="J21" s="9"/>
      <c r="K21" s="9">
        <f t="shared" si="1"/>
        <v>23085060</v>
      </c>
      <c r="L21" s="9">
        <f t="shared" si="0"/>
        <v>207765540</v>
      </c>
      <c r="M21" s="9">
        <v>0</v>
      </c>
      <c r="N21" s="9">
        <f t="shared" si="2"/>
        <v>207765540</v>
      </c>
    </row>
    <row r="22" spans="1:14" hidden="1">
      <c r="A22" s="7">
        <v>8</v>
      </c>
      <c r="B22" s="16" t="s">
        <v>301</v>
      </c>
      <c r="C22" s="8" t="s">
        <v>237</v>
      </c>
      <c r="D22" s="9">
        <v>577180700</v>
      </c>
      <c r="E22" s="9">
        <v>57718070</v>
      </c>
      <c r="F22" s="9">
        <v>0</v>
      </c>
      <c r="G22" s="9"/>
      <c r="H22" s="9">
        <v>0</v>
      </c>
      <c r="I22" s="9"/>
      <c r="J22" s="9"/>
      <c r="K22" s="9">
        <f t="shared" si="1"/>
        <v>57718070</v>
      </c>
      <c r="L22" s="9">
        <f t="shared" si="0"/>
        <v>519462630</v>
      </c>
      <c r="M22" s="9">
        <v>0</v>
      </c>
      <c r="N22" s="9">
        <f t="shared" si="2"/>
        <v>519462630</v>
      </c>
    </row>
    <row r="23" spans="1:14" hidden="1">
      <c r="A23" s="7">
        <v>9</v>
      </c>
      <c r="B23" s="16" t="s">
        <v>316</v>
      </c>
      <c r="C23" s="8" t="s">
        <v>238</v>
      </c>
      <c r="D23" s="9">
        <v>1142640100</v>
      </c>
      <c r="E23" s="9">
        <v>114264010</v>
      </c>
      <c r="F23" s="9">
        <v>0</v>
      </c>
      <c r="G23" s="9"/>
      <c r="H23" s="9">
        <v>0</v>
      </c>
      <c r="I23" s="9"/>
      <c r="J23" s="9"/>
      <c r="K23" s="9">
        <f t="shared" si="1"/>
        <v>114264010</v>
      </c>
      <c r="L23" s="9">
        <f t="shared" si="0"/>
        <v>1028376090</v>
      </c>
      <c r="M23" s="9">
        <v>0</v>
      </c>
      <c r="N23" s="9">
        <f t="shared" si="2"/>
        <v>1028376090</v>
      </c>
    </row>
    <row r="24" spans="1:14" hidden="1">
      <c r="A24" s="7">
        <v>10</v>
      </c>
      <c r="B24" s="16" t="s">
        <v>323</v>
      </c>
      <c r="C24" s="8" t="s">
        <v>239</v>
      </c>
      <c r="D24" s="9">
        <v>1425000100</v>
      </c>
      <c r="E24" s="9">
        <v>142500010</v>
      </c>
      <c r="F24" s="9">
        <v>0</v>
      </c>
      <c r="G24" s="9"/>
      <c r="H24" s="9">
        <v>0</v>
      </c>
      <c r="I24" s="9"/>
      <c r="J24" s="9"/>
      <c r="K24" s="9">
        <f t="shared" si="1"/>
        <v>142500010</v>
      </c>
      <c r="L24" s="9">
        <f t="shared" si="0"/>
        <v>1282500090</v>
      </c>
      <c r="M24" s="9">
        <v>0</v>
      </c>
      <c r="N24" s="9">
        <f t="shared" si="2"/>
        <v>1282500090</v>
      </c>
    </row>
    <row r="25" spans="1:14" hidden="1">
      <c r="A25" s="7">
        <v>11</v>
      </c>
      <c r="B25" s="16" t="s">
        <v>457</v>
      </c>
      <c r="C25" s="8" t="s">
        <v>346</v>
      </c>
      <c r="D25" s="9">
        <v>220093500</v>
      </c>
      <c r="E25" s="9">
        <f>D25*10%</f>
        <v>22009350</v>
      </c>
      <c r="F25" s="9">
        <v>0</v>
      </c>
      <c r="G25" s="9"/>
      <c r="H25" s="9">
        <v>0</v>
      </c>
      <c r="I25" s="9"/>
      <c r="J25" s="9"/>
      <c r="K25" s="9">
        <f t="shared" si="1"/>
        <v>22009350</v>
      </c>
      <c r="L25" s="9">
        <f t="shared" si="0"/>
        <v>198084150</v>
      </c>
      <c r="M25" s="9">
        <v>0</v>
      </c>
      <c r="N25" s="9">
        <f t="shared" si="2"/>
        <v>198084150</v>
      </c>
    </row>
    <row r="26" spans="1:14" hidden="1">
      <c r="A26" s="7">
        <v>12</v>
      </c>
      <c r="B26" s="16" t="s">
        <v>458</v>
      </c>
      <c r="C26" s="8" t="s">
        <v>350</v>
      </c>
      <c r="D26" s="9">
        <v>1451728000</v>
      </c>
      <c r="E26" s="9">
        <f>D26*10%</f>
        <v>145172800</v>
      </c>
      <c r="F26" s="9">
        <v>0</v>
      </c>
      <c r="G26" s="9"/>
      <c r="H26" s="9">
        <v>0</v>
      </c>
      <c r="I26" s="9"/>
      <c r="J26" s="9"/>
      <c r="K26" s="9">
        <f t="shared" si="1"/>
        <v>145172800</v>
      </c>
      <c r="L26" s="9">
        <f t="shared" si="0"/>
        <v>1306555200</v>
      </c>
      <c r="M26" s="9">
        <v>0</v>
      </c>
      <c r="N26" s="9">
        <f>L26+M26</f>
        <v>1306555200</v>
      </c>
    </row>
    <row r="27" spans="1:14" hidden="1">
      <c r="A27" s="7">
        <v>13</v>
      </c>
      <c r="B27" s="16" t="s">
        <v>459</v>
      </c>
      <c r="C27" s="8" t="s">
        <v>356</v>
      </c>
      <c r="D27" s="9">
        <v>2398453400</v>
      </c>
      <c r="E27" s="9">
        <v>165323450</v>
      </c>
      <c r="F27" s="9">
        <v>0</v>
      </c>
      <c r="G27" s="9"/>
      <c r="H27" s="9">
        <v>0</v>
      </c>
      <c r="I27" s="9"/>
      <c r="J27" s="9"/>
      <c r="K27" s="9">
        <f t="shared" si="1"/>
        <v>165323450</v>
      </c>
      <c r="L27" s="9">
        <f t="shared" si="0"/>
        <v>2233129950</v>
      </c>
      <c r="M27" s="9">
        <v>0</v>
      </c>
      <c r="N27" s="9">
        <f t="shared" ref="N27:N40" si="3">L27+M27</f>
        <v>2233129950</v>
      </c>
    </row>
    <row r="28" spans="1:14" hidden="1">
      <c r="A28" s="7">
        <v>14</v>
      </c>
      <c r="B28" s="16" t="s">
        <v>460</v>
      </c>
      <c r="C28" s="8" t="s">
        <v>444</v>
      </c>
      <c r="D28" s="9">
        <v>478758000</v>
      </c>
      <c r="E28" s="9">
        <v>0</v>
      </c>
      <c r="F28" s="9">
        <v>0</v>
      </c>
      <c r="G28" s="9"/>
      <c r="H28" s="9">
        <v>0</v>
      </c>
      <c r="I28" s="9"/>
      <c r="J28" s="9"/>
      <c r="K28" s="9">
        <f t="shared" si="1"/>
        <v>0</v>
      </c>
      <c r="L28" s="9">
        <f t="shared" si="0"/>
        <v>478758000</v>
      </c>
      <c r="M28" s="9">
        <v>0</v>
      </c>
      <c r="N28" s="9">
        <f t="shared" si="3"/>
        <v>478758000</v>
      </c>
    </row>
    <row r="29" spans="1:14" hidden="1">
      <c r="A29" s="7">
        <v>15</v>
      </c>
      <c r="B29" s="16" t="s">
        <v>461</v>
      </c>
      <c r="C29" s="8" t="s">
        <v>445</v>
      </c>
      <c r="D29" s="9">
        <v>589848000</v>
      </c>
      <c r="E29" s="9">
        <v>0</v>
      </c>
      <c r="F29" s="9">
        <v>0</v>
      </c>
      <c r="G29" s="9"/>
      <c r="H29" s="9">
        <v>0</v>
      </c>
      <c r="I29" s="9"/>
      <c r="J29" s="9"/>
      <c r="K29" s="9">
        <f t="shared" si="1"/>
        <v>0</v>
      </c>
      <c r="L29" s="9">
        <f t="shared" si="0"/>
        <v>589848000</v>
      </c>
      <c r="M29" s="9">
        <v>0</v>
      </c>
      <c r="N29" s="9">
        <f t="shared" si="3"/>
        <v>589848000</v>
      </c>
    </row>
    <row r="30" spans="1:14" hidden="1">
      <c r="A30" s="7">
        <v>16</v>
      </c>
      <c r="B30" s="16" t="s">
        <v>462</v>
      </c>
      <c r="C30" s="8" t="s">
        <v>446</v>
      </c>
      <c r="D30" s="9">
        <v>1928333400</v>
      </c>
      <c r="E30" s="9">
        <v>0</v>
      </c>
      <c r="F30" s="9">
        <v>0</v>
      </c>
      <c r="G30" s="9"/>
      <c r="H30" s="9">
        <v>0</v>
      </c>
      <c r="I30" s="9"/>
      <c r="J30" s="9"/>
      <c r="K30" s="9">
        <f t="shared" si="1"/>
        <v>0</v>
      </c>
      <c r="L30" s="9">
        <f t="shared" si="0"/>
        <v>1928333400</v>
      </c>
      <c r="M30" s="9">
        <v>0</v>
      </c>
      <c r="N30" s="9">
        <f t="shared" si="3"/>
        <v>1928333400</v>
      </c>
    </row>
    <row r="31" spans="1:14" hidden="1">
      <c r="A31" s="7">
        <v>17</v>
      </c>
      <c r="B31" s="16" t="s">
        <v>463</v>
      </c>
      <c r="C31" s="8" t="s">
        <v>447</v>
      </c>
      <c r="D31" s="9">
        <v>2475699300</v>
      </c>
      <c r="E31" s="9">
        <v>0</v>
      </c>
      <c r="F31" s="9">
        <v>0</v>
      </c>
      <c r="G31" s="9"/>
      <c r="H31" s="9">
        <v>0</v>
      </c>
      <c r="I31" s="9"/>
      <c r="J31" s="9"/>
      <c r="K31" s="9">
        <f t="shared" si="1"/>
        <v>0</v>
      </c>
      <c r="L31" s="9">
        <f t="shared" ref="L31:L36" si="4">D31-K31</f>
        <v>2475699300</v>
      </c>
      <c r="M31" s="9">
        <v>0</v>
      </c>
      <c r="N31" s="9">
        <f t="shared" si="3"/>
        <v>2475699300</v>
      </c>
    </row>
    <row r="32" spans="1:14" hidden="1">
      <c r="A32" s="7">
        <v>18</v>
      </c>
      <c r="B32" s="16" t="s">
        <v>464</v>
      </c>
      <c r="C32" s="8" t="s">
        <v>448</v>
      </c>
      <c r="D32" s="9">
        <v>4067601900</v>
      </c>
      <c r="E32" s="9">
        <v>0</v>
      </c>
      <c r="F32" s="9">
        <v>0</v>
      </c>
      <c r="G32" s="9"/>
      <c r="H32" s="9">
        <v>0</v>
      </c>
      <c r="I32" s="9"/>
      <c r="J32" s="9"/>
      <c r="K32" s="9">
        <f t="shared" si="1"/>
        <v>0</v>
      </c>
      <c r="L32" s="9">
        <f t="shared" si="4"/>
        <v>4067601900</v>
      </c>
      <c r="M32" s="9">
        <v>0</v>
      </c>
      <c r="N32" s="9">
        <f t="shared" si="3"/>
        <v>4067601900</v>
      </c>
    </row>
    <row r="33" spans="1:14" hidden="1">
      <c r="A33" s="7">
        <v>19</v>
      </c>
      <c r="B33" s="16" t="s">
        <v>465</v>
      </c>
      <c r="C33" s="8" t="s">
        <v>449</v>
      </c>
      <c r="D33" s="9">
        <v>2509350000</v>
      </c>
      <c r="E33" s="9">
        <v>0</v>
      </c>
      <c r="F33" s="9">
        <v>0</v>
      </c>
      <c r="G33" s="9"/>
      <c r="H33" s="9">
        <v>0</v>
      </c>
      <c r="I33" s="9"/>
      <c r="J33" s="9"/>
      <c r="K33" s="9">
        <f t="shared" si="1"/>
        <v>0</v>
      </c>
      <c r="L33" s="9">
        <f t="shared" si="4"/>
        <v>2509350000</v>
      </c>
      <c r="M33" s="9">
        <v>0</v>
      </c>
      <c r="N33" s="9">
        <f t="shared" si="3"/>
        <v>2509350000</v>
      </c>
    </row>
    <row r="34" spans="1:14" hidden="1">
      <c r="A34" s="7">
        <v>20</v>
      </c>
      <c r="B34" s="16" t="s">
        <v>466</v>
      </c>
      <c r="C34" s="8" t="s">
        <v>450</v>
      </c>
      <c r="D34" s="9">
        <v>1821369800</v>
      </c>
      <c r="E34" s="9">
        <v>0</v>
      </c>
      <c r="F34" s="9">
        <v>0</v>
      </c>
      <c r="G34" s="9"/>
      <c r="H34" s="9">
        <v>0</v>
      </c>
      <c r="I34" s="9"/>
      <c r="J34" s="9"/>
      <c r="K34" s="9">
        <f t="shared" si="1"/>
        <v>0</v>
      </c>
      <c r="L34" s="9">
        <f t="shared" si="4"/>
        <v>1821369800</v>
      </c>
      <c r="M34" s="9">
        <v>0</v>
      </c>
      <c r="N34" s="9">
        <f t="shared" si="3"/>
        <v>1821369800</v>
      </c>
    </row>
    <row r="35" spans="1:14" hidden="1">
      <c r="A35" s="7">
        <v>21</v>
      </c>
      <c r="B35" s="16" t="s">
        <v>467</v>
      </c>
      <c r="C35" s="8" t="s">
        <v>451</v>
      </c>
      <c r="D35" s="9">
        <v>3779579900</v>
      </c>
      <c r="E35" s="9">
        <v>0</v>
      </c>
      <c r="F35" s="9">
        <v>0</v>
      </c>
      <c r="G35" s="9"/>
      <c r="H35" s="9">
        <v>0</v>
      </c>
      <c r="I35" s="9"/>
      <c r="J35" s="9"/>
      <c r="K35" s="9">
        <f t="shared" si="1"/>
        <v>0</v>
      </c>
      <c r="L35" s="9">
        <f t="shared" si="4"/>
        <v>3779579900</v>
      </c>
      <c r="M35" s="9">
        <v>0</v>
      </c>
      <c r="N35" s="9">
        <f t="shared" si="3"/>
        <v>3779579900</v>
      </c>
    </row>
    <row r="36" spans="1:14" hidden="1">
      <c r="A36" s="7">
        <v>22</v>
      </c>
      <c r="B36" s="16" t="s">
        <v>468</v>
      </c>
      <c r="C36" s="8" t="s">
        <v>452</v>
      </c>
      <c r="D36" s="9">
        <v>1413767500</v>
      </c>
      <c r="E36" s="9">
        <v>0</v>
      </c>
      <c r="F36" s="9">
        <v>0</v>
      </c>
      <c r="G36" s="9"/>
      <c r="H36" s="9">
        <v>0</v>
      </c>
      <c r="I36" s="9"/>
      <c r="J36" s="9"/>
      <c r="K36" s="9">
        <f t="shared" si="1"/>
        <v>0</v>
      </c>
      <c r="L36" s="9">
        <f t="shared" si="4"/>
        <v>1413767500</v>
      </c>
      <c r="M36" s="9">
        <v>0</v>
      </c>
      <c r="N36" s="9">
        <f t="shared" si="3"/>
        <v>1413767500</v>
      </c>
    </row>
    <row r="37" spans="1:14" hidden="1">
      <c r="A37" s="7">
        <v>23</v>
      </c>
      <c r="B37" s="16" t="s">
        <v>707</v>
      </c>
      <c r="C37" s="8" t="s">
        <v>453</v>
      </c>
      <c r="D37" s="9">
        <v>372265000</v>
      </c>
      <c r="E37" s="9">
        <v>0</v>
      </c>
      <c r="F37" s="9">
        <v>0</v>
      </c>
      <c r="G37" s="9"/>
      <c r="H37" s="9">
        <v>0</v>
      </c>
      <c r="I37" s="9"/>
      <c r="J37" s="9"/>
      <c r="K37" s="9">
        <f t="shared" ref="K37:K41" si="5">E37+F37+G37+H37+I37+J37</f>
        <v>0</v>
      </c>
      <c r="L37" s="9">
        <f t="shared" ref="L37:L41" si="6">D37-K37</f>
        <v>372265000</v>
      </c>
      <c r="M37" s="9">
        <v>0</v>
      </c>
      <c r="N37" s="9">
        <f t="shared" si="3"/>
        <v>372265000</v>
      </c>
    </row>
    <row r="38" spans="1:14">
      <c r="A38" s="7">
        <v>24</v>
      </c>
      <c r="B38" s="16" t="s">
        <v>691</v>
      </c>
      <c r="C38" s="8" t="s">
        <v>454</v>
      </c>
      <c r="D38" s="9">
        <v>206700000</v>
      </c>
      <c r="E38" s="9">
        <v>0</v>
      </c>
      <c r="F38" s="9">
        <v>0</v>
      </c>
      <c r="G38" s="9"/>
      <c r="H38" s="9">
        <v>0</v>
      </c>
      <c r="I38" s="9"/>
      <c r="J38" s="9"/>
      <c r="K38" s="9">
        <f t="shared" si="5"/>
        <v>0</v>
      </c>
      <c r="L38" s="9">
        <f t="shared" si="6"/>
        <v>206700000</v>
      </c>
      <c r="M38" s="9">
        <v>0</v>
      </c>
      <c r="N38" s="9">
        <f t="shared" si="3"/>
        <v>206700000</v>
      </c>
    </row>
    <row r="39" spans="1:14">
      <c r="A39" s="7">
        <v>25</v>
      </c>
      <c r="B39" s="16" t="s">
        <v>714</v>
      </c>
      <c r="C39" s="8" t="s">
        <v>455</v>
      </c>
      <c r="D39" s="9">
        <v>1403890000</v>
      </c>
      <c r="E39" s="9">
        <v>0</v>
      </c>
      <c r="F39" s="9">
        <v>0</v>
      </c>
      <c r="G39" s="9"/>
      <c r="H39" s="9">
        <v>0</v>
      </c>
      <c r="I39" s="9"/>
      <c r="J39" s="9"/>
      <c r="K39" s="9">
        <f t="shared" si="5"/>
        <v>0</v>
      </c>
      <c r="L39" s="9">
        <f t="shared" si="6"/>
        <v>1403890000</v>
      </c>
      <c r="M39" s="9">
        <v>0</v>
      </c>
      <c r="N39" s="9">
        <f t="shared" si="3"/>
        <v>1403890000</v>
      </c>
    </row>
    <row r="40" spans="1:14">
      <c r="A40" s="7">
        <v>26</v>
      </c>
      <c r="B40" s="16" t="s">
        <v>715</v>
      </c>
      <c r="C40" s="8" t="s">
        <v>456</v>
      </c>
      <c r="D40" s="9">
        <v>777424000</v>
      </c>
      <c r="E40" s="9">
        <v>0</v>
      </c>
      <c r="F40" s="9">
        <v>0</v>
      </c>
      <c r="G40" s="9"/>
      <c r="H40" s="9">
        <v>0</v>
      </c>
      <c r="I40" s="9"/>
      <c r="J40" s="9"/>
      <c r="K40" s="9">
        <f t="shared" si="5"/>
        <v>0</v>
      </c>
      <c r="L40" s="9">
        <f t="shared" si="6"/>
        <v>777424000</v>
      </c>
      <c r="M40" s="9">
        <v>0</v>
      </c>
      <c r="N40" s="9">
        <f t="shared" si="3"/>
        <v>777424000</v>
      </c>
    </row>
    <row r="41" spans="1:14">
      <c r="A41" s="7">
        <v>27</v>
      </c>
      <c r="B41" s="16" t="s">
        <v>716</v>
      </c>
      <c r="C41" s="8" t="s">
        <v>708</v>
      </c>
      <c r="D41" s="9">
        <v>1530240995</v>
      </c>
      <c r="E41" s="9">
        <v>0</v>
      </c>
      <c r="F41" s="9">
        <v>0</v>
      </c>
      <c r="G41" s="9"/>
      <c r="H41" s="9">
        <v>0</v>
      </c>
      <c r="I41" s="9"/>
      <c r="J41" s="9"/>
      <c r="K41" s="9">
        <f t="shared" si="5"/>
        <v>0</v>
      </c>
      <c r="L41" s="9">
        <f t="shared" si="6"/>
        <v>1530240995</v>
      </c>
      <c r="M41" s="9">
        <v>0</v>
      </c>
      <c r="N41" s="9">
        <f>L41+M41</f>
        <v>1530240995</v>
      </c>
    </row>
    <row r="42" spans="1:14">
      <c r="A42" s="7">
        <v>28</v>
      </c>
      <c r="B42" s="16" t="s">
        <v>717</v>
      </c>
      <c r="C42" s="8" t="s">
        <v>709</v>
      </c>
      <c r="D42" s="9">
        <v>3782039878</v>
      </c>
      <c r="E42" s="9">
        <v>0</v>
      </c>
      <c r="F42" s="9">
        <v>0</v>
      </c>
      <c r="G42" s="9"/>
      <c r="H42" s="9">
        <v>0</v>
      </c>
      <c r="I42" s="9"/>
      <c r="J42" s="9"/>
      <c r="K42" s="9">
        <f t="shared" ref="K42:K45" si="7">E42+F42+G42+H42+I42+J42</f>
        <v>0</v>
      </c>
      <c r="L42" s="9">
        <f>D42-K42</f>
        <v>3782039878</v>
      </c>
      <c r="M42" s="9">
        <v>0</v>
      </c>
      <c r="N42" s="9">
        <f t="shared" ref="N42:N50" si="8">L42+M42</f>
        <v>3782039878</v>
      </c>
    </row>
    <row r="43" spans="1:14">
      <c r="A43" s="7">
        <v>29</v>
      </c>
      <c r="B43" s="16" t="s">
        <v>721</v>
      </c>
      <c r="C43" s="8" t="s">
        <v>710</v>
      </c>
      <c r="D43" s="9">
        <v>2830132760</v>
      </c>
      <c r="E43" s="9">
        <v>0</v>
      </c>
      <c r="F43" s="9">
        <v>0</v>
      </c>
      <c r="G43" s="9"/>
      <c r="H43" s="9">
        <v>0</v>
      </c>
      <c r="I43" s="9"/>
      <c r="J43" s="9"/>
      <c r="K43" s="9">
        <f t="shared" ref="K43" si="9">E43+F43+G43+H43+I43+J43</f>
        <v>0</v>
      </c>
      <c r="L43" s="9">
        <f>D43-K43</f>
        <v>2830132760</v>
      </c>
      <c r="M43" s="9">
        <v>0</v>
      </c>
      <c r="N43" s="9">
        <f t="shared" ref="N43" si="10">L43+M43</f>
        <v>2830132760</v>
      </c>
    </row>
    <row r="44" spans="1:14">
      <c r="A44" s="7">
        <v>30</v>
      </c>
      <c r="B44" s="16" t="s">
        <v>573</v>
      </c>
      <c r="C44" s="8" t="s">
        <v>711</v>
      </c>
      <c r="D44" s="9">
        <v>2564493080</v>
      </c>
      <c r="E44" s="9">
        <v>0</v>
      </c>
      <c r="F44" s="9">
        <v>0</v>
      </c>
      <c r="G44" s="9"/>
      <c r="H44" s="9">
        <v>0</v>
      </c>
      <c r="I44" s="9"/>
      <c r="J44" s="9"/>
      <c r="K44" s="9">
        <f t="shared" si="7"/>
        <v>0</v>
      </c>
      <c r="L44" s="9">
        <f t="shared" ref="L44" si="11">D44-K44</f>
        <v>2564493080</v>
      </c>
      <c r="M44" s="9">
        <v>0</v>
      </c>
      <c r="N44" s="9">
        <f t="shared" si="8"/>
        <v>2564493080</v>
      </c>
    </row>
    <row r="45" spans="1:14">
      <c r="A45" s="7">
        <v>31</v>
      </c>
      <c r="B45" s="16" t="s">
        <v>722</v>
      </c>
      <c r="C45" s="8" t="s">
        <v>712</v>
      </c>
      <c r="D45" s="9">
        <v>2773118123</v>
      </c>
      <c r="E45" s="9">
        <v>0</v>
      </c>
      <c r="F45" s="9">
        <v>0</v>
      </c>
      <c r="G45" s="9"/>
      <c r="H45" s="9">
        <v>0</v>
      </c>
      <c r="I45" s="9"/>
      <c r="J45" s="9"/>
      <c r="K45" s="9">
        <f t="shared" si="7"/>
        <v>0</v>
      </c>
      <c r="L45" s="9">
        <f>D45-K45</f>
        <v>2773118123</v>
      </c>
      <c r="M45" s="9">
        <v>0</v>
      </c>
      <c r="N45" s="9">
        <f t="shared" si="8"/>
        <v>2773118123</v>
      </c>
    </row>
    <row r="46" spans="1:14">
      <c r="A46" s="7">
        <v>32</v>
      </c>
      <c r="B46" s="16" t="s">
        <v>723</v>
      </c>
      <c r="C46" s="8" t="s">
        <v>713</v>
      </c>
      <c r="D46" s="9">
        <v>5116411850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f>D46-K46</f>
        <v>5116411850</v>
      </c>
      <c r="M46" s="9">
        <v>0</v>
      </c>
      <c r="N46" s="9">
        <f>L46+M46</f>
        <v>5116411850</v>
      </c>
    </row>
    <row r="47" spans="1:14">
      <c r="A47" s="7">
        <v>33</v>
      </c>
      <c r="B47" s="16" t="s">
        <v>661</v>
      </c>
      <c r="C47" s="8" t="s">
        <v>718</v>
      </c>
      <c r="D47" s="9">
        <v>6811881193</v>
      </c>
      <c r="E47" s="9">
        <v>0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f t="shared" ref="L47:L49" si="12">D47-K47</f>
        <v>6811881193</v>
      </c>
      <c r="M47" s="9">
        <v>0</v>
      </c>
      <c r="N47" s="9">
        <f t="shared" si="8"/>
        <v>6811881193</v>
      </c>
    </row>
    <row r="48" spans="1:14">
      <c r="A48" s="7">
        <v>34</v>
      </c>
      <c r="B48" s="16" t="s">
        <v>663</v>
      </c>
      <c r="C48" s="8" t="s">
        <v>719</v>
      </c>
      <c r="D48" s="9">
        <v>4944043218</v>
      </c>
      <c r="E48" s="9">
        <v>0</v>
      </c>
      <c r="F48" s="9">
        <v>0</v>
      </c>
      <c r="G48" s="9">
        <v>0</v>
      </c>
      <c r="H48" s="9">
        <v>0</v>
      </c>
      <c r="I48" s="9">
        <v>0</v>
      </c>
      <c r="J48" s="9">
        <v>0</v>
      </c>
      <c r="K48" s="9">
        <v>0</v>
      </c>
      <c r="L48" s="9">
        <f t="shared" si="12"/>
        <v>4944043218</v>
      </c>
      <c r="M48" s="9">
        <v>0</v>
      </c>
      <c r="N48" s="9">
        <f t="shared" si="8"/>
        <v>4944043218</v>
      </c>
    </row>
    <row r="49" spans="1:18">
      <c r="A49" s="7">
        <v>35</v>
      </c>
      <c r="B49" s="16" t="s">
        <v>724</v>
      </c>
      <c r="C49" s="8" t="s">
        <v>720</v>
      </c>
      <c r="D49" s="9">
        <v>5739953385</v>
      </c>
      <c r="E49" s="9">
        <v>0</v>
      </c>
      <c r="F49" s="9">
        <v>0</v>
      </c>
      <c r="G49" s="9">
        <v>0</v>
      </c>
      <c r="H49" s="9">
        <v>0</v>
      </c>
      <c r="I49" s="9">
        <v>0</v>
      </c>
      <c r="J49" s="9">
        <v>0</v>
      </c>
      <c r="K49" s="9">
        <v>0</v>
      </c>
      <c r="L49" s="9">
        <f t="shared" si="12"/>
        <v>5739953385</v>
      </c>
      <c r="M49" s="9">
        <v>0</v>
      </c>
      <c r="N49" s="9">
        <f>L49+M49</f>
        <v>5739953385</v>
      </c>
    </row>
    <row r="50" spans="1:18">
      <c r="A50" s="7">
        <v>36</v>
      </c>
      <c r="B50" s="16" t="s">
        <v>802</v>
      </c>
      <c r="C50" s="8" t="s">
        <v>803</v>
      </c>
      <c r="D50" s="9">
        <v>5514533500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f t="shared" ref="L50:L62" si="13">D50-K50</f>
        <v>5514533500</v>
      </c>
      <c r="M50" s="9">
        <v>0</v>
      </c>
      <c r="N50" s="9">
        <f t="shared" si="8"/>
        <v>5514533500</v>
      </c>
    </row>
    <row r="51" spans="1:18">
      <c r="A51" s="7">
        <v>37</v>
      </c>
      <c r="B51" s="16" t="s">
        <v>825</v>
      </c>
      <c r="C51" s="8" t="s">
        <v>826</v>
      </c>
      <c r="D51" s="9">
        <v>3477752000</v>
      </c>
      <c r="E51" s="9">
        <v>0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9">
        <f t="shared" si="13"/>
        <v>3477752000</v>
      </c>
      <c r="M51" s="9">
        <v>0</v>
      </c>
      <c r="N51" s="9">
        <f t="shared" ref="N51" si="14">L51+M51</f>
        <v>3477752000</v>
      </c>
    </row>
    <row r="52" spans="1:18">
      <c r="A52" s="10">
        <v>38</v>
      </c>
      <c r="B52" s="26" t="s">
        <v>848</v>
      </c>
      <c r="C52" s="11" t="s">
        <v>849</v>
      </c>
      <c r="D52" s="133">
        <v>4130642000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f t="shared" si="13"/>
        <v>4130642000</v>
      </c>
      <c r="M52" s="12">
        <v>0</v>
      </c>
      <c r="N52" s="12">
        <f t="shared" ref="N52:N53" si="15">L52+M52</f>
        <v>4130642000</v>
      </c>
    </row>
    <row r="53" spans="1:18">
      <c r="A53" s="7">
        <v>39</v>
      </c>
      <c r="B53" s="16" t="s">
        <v>860</v>
      </c>
      <c r="C53" s="8" t="s">
        <v>875</v>
      </c>
      <c r="D53" s="9">
        <v>10136479500</v>
      </c>
      <c r="E53" s="9">
        <v>0</v>
      </c>
      <c r="F53" s="9">
        <v>0</v>
      </c>
      <c r="G53" s="9">
        <v>0</v>
      </c>
      <c r="H53" s="9">
        <v>0</v>
      </c>
      <c r="I53" s="9">
        <v>0</v>
      </c>
      <c r="J53" s="9">
        <v>0</v>
      </c>
      <c r="K53" s="9">
        <v>0</v>
      </c>
      <c r="L53" s="9">
        <f t="shared" si="13"/>
        <v>10136479500</v>
      </c>
      <c r="M53" s="9">
        <v>0</v>
      </c>
      <c r="N53" s="9">
        <f t="shared" si="15"/>
        <v>10136479500</v>
      </c>
    </row>
    <row r="54" spans="1:18">
      <c r="A54" s="7">
        <v>40</v>
      </c>
      <c r="B54" s="16" t="s">
        <v>894</v>
      </c>
      <c r="C54" s="8" t="s">
        <v>895</v>
      </c>
      <c r="D54" s="9">
        <v>1845267500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f t="shared" si="13"/>
        <v>1845267500</v>
      </c>
      <c r="M54" s="9">
        <v>0</v>
      </c>
      <c r="N54" s="9">
        <f t="shared" ref="N54:N62" si="16">L54+M54</f>
        <v>1845267500</v>
      </c>
    </row>
    <row r="55" spans="1:18">
      <c r="A55" s="7">
        <v>41</v>
      </c>
      <c r="B55" s="16" t="s">
        <v>910</v>
      </c>
      <c r="C55" s="8" t="s">
        <v>911</v>
      </c>
      <c r="D55" s="9">
        <v>3912783500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f t="shared" si="13"/>
        <v>3912783500</v>
      </c>
      <c r="M55" s="9">
        <v>0</v>
      </c>
      <c r="N55" s="9">
        <f t="shared" si="16"/>
        <v>3912783500</v>
      </c>
    </row>
    <row r="56" spans="1:18">
      <c r="A56" s="7">
        <v>43</v>
      </c>
      <c r="B56" s="16" t="s">
        <v>1079</v>
      </c>
      <c r="C56" s="8" t="s">
        <v>1078</v>
      </c>
      <c r="D56" s="9">
        <v>4265620000</v>
      </c>
      <c r="E56" s="9">
        <v>0</v>
      </c>
      <c r="F56" s="9">
        <v>0</v>
      </c>
      <c r="G56" s="9">
        <v>0</v>
      </c>
      <c r="H56" s="9">
        <v>0</v>
      </c>
      <c r="I56" s="9">
        <v>0</v>
      </c>
      <c r="J56" s="9">
        <v>0</v>
      </c>
      <c r="K56" s="9">
        <v>0</v>
      </c>
      <c r="L56" s="9">
        <f t="shared" si="13"/>
        <v>4265620000</v>
      </c>
      <c r="M56" s="9">
        <v>0</v>
      </c>
      <c r="N56" s="9">
        <f t="shared" si="16"/>
        <v>4265620000</v>
      </c>
    </row>
    <row r="57" spans="1:18">
      <c r="A57" s="7">
        <v>44</v>
      </c>
      <c r="B57" s="16" t="s">
        <v>1086</v>
      </c>
      <c r="C57" s="8" t="s">
        <v>1080</v>
      </c>
      <c r="D57" s="9">
        <v>5204980000</v>
      </c>
      <c r="E57" s="9">
        <v>0</v>
      </c>
      <c r="F57" s="9">
        <v>0</v>
      </c>
      <c r="G57" s="9">
        <v>0</v>
      </c>
      <c r="H57" s="9">
        <v>0</v>
      </c>
      <c r="I57" s="9">
        <v>0</v>
      </c>
      <c r="J57" s="9">
        <v>0</v>
      </c>
      <c r="K57" s="9">
        <v>0</v>
      </c>
      <c r="L57" s="9">
        <f t="shared" si="13"/>
        <v>5204980000</v>
      </c>
      <c r="M57" s="9">
        <v>0</v>
      </c>
      <c r="N57" s="9">
        <f t="shared" si="16"/>
        <v>5204980000</v>
      </c>
    </row>
    <row r="58" spans="1:18">
      <c r="A58" s="7">
        <v>45</v>
      </c>
      <c r="B58" s="16" t="s">
        <v>1087</v>
      </c>
      <c r="C58" s="8" t="s">
        <v>1081</v>
      </c>
      <c r="D58" s="9">
        <v>10709070000</v>
      </c>
      <c r="E58" s="9">
        <v>0</v>
      </c>
      <c r="F58" s="9">
        <v>0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9">
        <f t="shared" si="13"/>
        <v>10709070000</v>
      </c>
      <c r="M58" s="9">
        <v>0</v>
      </c>
      <c r="N58" s="9">
        <f t="shared" si="16"/>
        <v>10709070000</v>
      </c>
    </row>
    <row r="59" spans="1:18">
      <c r="A59" s="7">
        <v>46</v>
      </c>
      <c r="B59" s="16" t="s">
        <v>1088</v>
      </c>
      <c r="C59" s="8" t="s">
        <v>1082</v>
      </c>
      <c r="D59" s="9">
        <v>12358870000</v>
      </c>
      <c r="E59" s="9">
        <v>0</v>
      </c>
      <c r="F59" s="9">
        <v>0</v>
      </c>
      <c r="G59" s="9">
        <v>0</v>
      </c>
      <c r="H59" s="9">
        <v>0</v>
      </c>
      <c r="I59" s="9">
        <v>0</v>
      </c>
      <c r="J59" s="9">
        <v>0</v>
      </c>
      <c r="K59" s="9">
        <v>0</v>
      </c>
      <c r="L59" s="9">
        <f t="shared" si="13"/>
        <v>12358870000</v>
      </c>
      <c r="M59" s="9">
        <v>0</v>
      </c>
      <c r="N59" s="9">
        <f t="shared" si="16"/>
        <v>12358870000</v>
      </c>
    </row>
    <row r="60" spans="1:18">
      <c r="A60" s="7">
        <v>47</v>
      </c>
      <c r="B60" s="16" t="s">
        <v>1089</v>
      </c>
      <c r="C60" s="8" t="s">
        <v>1083</v>
      </c>
      <c r="D60" s="9">
        <v>14281850000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f t="shared" si="13"/>
        <v>14281850000</v>
      </c>
      <c r="M60" s="9">
        <v>0</v>
      </c>
      <c r="N60" s="9">
        <f t="shared" si="16"/>
        <v>14281850000</v>
      </c>
    </row>
    <row r="61" spans="1:18">
      <c r="A61" s="7" t="s">
        <v>1111</v>
      </c>
      <c r="B61" s="16" t="s">
        <v>1090</v>
      </c>
      <c r="C61" s="8" t="s">
        <v>1084</v>
      </c>
      <c r="D61" s="9">
        <v>15333760000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f t="shared" si="13"/>
        <v>15333760000</v>
      </c>
      <c r="M61" s="9">
        <v>0</v>
      </c>
      <c r="N61" s="9">
        <f t="shared" si="16"/>
        <v>15333760000</v>
      </c>
    </row>
    <row r="62" spans="1:18">
      <c r="A62" s="7">
        <v>50</v>
      </c>
      <c r="B62" s="16" t="s">
        <v>1091</v>
      </c>
      <c r="C62" s="8" t="s">
        <v>1085</v>
      </c>
      <c r="D62" s="9">
        <v>11787995000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f t="shared" si="13"/>
        <v>11787995000</v>
      </c>
      <c r="M62" s="9">
        <f>D62*10%</f>
        <v>1178799500</v>
      </c>
      <c r="N62" s="9">
        <f t="shared" si="16"/>
        <v>12966794500</v>
      </c>
    </row>
    <row r="63" spans="1:18" ht="18.75" thickBot="1">
      <c r="A63" s="7">
        <v>51</v>
      </c>
      <c r="B63" s="16" t="s">
        <v>1123</v>
      </c>
      <c r="C63" s="8" t="s">
        <v>1137</v>
      </c>
      <c r="D63" s="9">
        <v>12592515000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f t="shared" ref="L63:L67" si="17">D63-K63</f>
        <v>12592515000</v>
      </c>
      <c r="M63" s="9">
        <f>D63*10%</f>
        <v>1259251500</v>
      </c>
      <c r="N63" s="9">
        <f t="shared" ref="N63:N67" si="18">L63+M63</f>
        <v>13851766500</v>
      </c>
      <c r="P63"/>
      <c r="Q63"/>
      <c r="R63"/>
    </row>
    <row r="64" spans="1:18" hidden="1">
      <c r="A64" s="7"/>
      <c r="B64" s="16"/>
      <c r="C64" s="8"/>
      <c r="D64" s="9"/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f t="shared" si="17"/>
        <v>0</v>
      </c>
      <c r="M64" s="9"/>
      <c r="N64" s="9">
        <f t="shared" si="18"/>
        <v>0</v>
      </c>
      <c r="P64"/>
      <c r="Q64"/>
      <c r="R64"/>
    </row>
    <row r="65" spans="1:18" hidden="1">
      <c r="A65" s="7"/>
      <c r="B65" s="16"/>
      <c r="C65" s="8"/>
      <c r="D65" s="9"/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f t="shared" si="17"/>
        <v>0</v>
      </c>
      <c r="M65" s="9"/>
      <c r="N65" s="9">
        <f t="shared" si="18"/>
        <v>0</v>
      </c>
      <c r="P65"/>
      <c r="Q65"/>
      <c r="R65"/>
    </row>
    <row r="66" spans="1:18" hidden="1">
      <c r="A66" s="7"/>
      <c r="B66" s="16"/>
      <c r="C66" s="8"/>
      <c r="D66" s="9"/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f t="shared" si="17"/>
        <v>0</v>
      </c>
      <c r="M66" s="9"/>
      <c r="N66" s="9">
        <f t="shared" si="18"/>
        <v>0</v>
      </c>
      <c r="P66"/>
      <c r="Q66"/>
      <c r="R66"/>
    </row>
    <row r="67" spans="1:18" ht="18.75" hidden="1" thickBot="1">
      <c r="A67" s="10"/>
      <c r="B67" s="26"/>
      <c r="C67" s="11"/>
      <c r="D67" s="12"/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f t="shared" si="17"/>
        <v>0</v>
      </c>
      <c r="M67" s="9"/>
      <c r="N67" s="9">
        <f t="shared" si="18"/>
        <v>0</v>
      </c>
      <c r="P67"/>
      <c r="Q67"/>
      <c r="R67"/>
    </row>
    <row r="68" spans="1:18" ht="18.75" thickBot="1">
      <c r="A68" s="238"/>
      <c r="B68" s="239" t="s">
        <v>19</v>
      </c>
      <c r="C68" s="240"/>
      <c r="D68" s="241">
        <f>SUM(D15:D67)</f>
        <v>189997536582</v>
      </c>
      <c r="E68" s="241">
        <f t="shared" ref="E68:N68" si="19">SUM(E15:E67)</f>
        <v>1000000000</v>
      </c>
      <c r="F68" s="241">
        <f t="shared" si="19"/>
        <v>0</v>
      </c>
      <c r="G68" s="241">
        <f t="shared" si="19"/>
        <v>0</v>
      </c>
      <c r="H68" s="241">
        <f t="shared" si="19"/>
        <v>0</v>
      </c>
      <c r="I68" s="241">
        <f t="shared" si="19"/>
        <v>0</v>
      </c>
      <c r="J68" s="241">
        <f t="shared" si="19"/>
        <v>0</v>
      </c>
      <c r="K68" s="241">
        <f t="shared" si="19"/>
        <v>1000000000</v>
      </c>
      <c r="L68" s="241">
        <f t="shared" si="19"/>
        <v>188997536582</v>
      </c>
      <c r="M68" s="241">
        <f t="shared" si="19"/>
        <v>2438051000</v>
      </c>
      <c r="N68" s="242">
        <f t="shared" si="19"/>
        <v>191435587582</v>
      </c>
      <c r="O68" s="5"/>
      <c r="P68"/>
      <c r="Q68"/>
      <c r="R68"/>
    </row>
    <row r="69" spans="1:18" ht="6.75" customHeight="1">
      <c r="D69" s="4"/>
      <c r="E69" s="4"/>
      <c r="F69" s="4"/>
      <c r="G69" s="4"/>
      <c r="H69" s="4"/>
      <c r="I69" s="4"/>
      <c r="J69" s="4"/>
      <c r="K69" s="5"/>
      <c r="L69" s="5"/>
      <c r="M69" s="5"/>
      <c r="N69" s="5"/>
      <c r="P69"/>
      <c r="Q69"/>
      <c r="R69"/>
    </row>
    <row r="70" spans="1:18" ht="17.25" customHeight="1">
      <c r="A70" s="23" t="s">
        <v>272</v>
      </c>
      <c r="B70" s="24"/>
      <c r="C70" s="268" t="s">
        <v>6</v>
      </c>
      <c r="D70" s="269"/>
      <c r="E70" s="269"/>
      <c r="F70" s="269"/>
      <c r="G70" s="269"/>
      <c r="H70" s="269"/>
      <c r="I70" s="269"/>
      <c r="J70" s="269"/>
      <c r="K70" s="269"/>
      <c r="L70" s="269"/>
      <c r="M70" s="270"/>
      <c r="N70" s="24" t="s">
        <v>7</v>
      </c>
      <c r="P70"/>
      <c r="Q70"/>
      <c r="R70"/>
    </row>
    <row r="71" spans="1:18" hidden="1">
      <c r="A71" s="7">
        <v>1</v>
      </c>
      <c r="B71" s="16"/>
      <c r="C71" s="274"/>
      <c r="D71" s="275"/>
      <c r="E71" s="275"/>
      <c r="F71" s="275"/>
      <c r="G71" s="275"/>
      <c r="H71" s="275"/>
      <c r="I71" s="275"/>
      <c r="J71" s="275"/>
      <c r="K71" s="275"/>
      <c r="L71" s="275"/>
      <c r="M71" s="276"/>
      <c r="N71" s="9"/>
    </row>
    <row r="72" spans="1:18" hidden="1">
      <c r="A72" s="7">
        <v>2</v>
      </c>
      <c r="B72" s="16"/>
      <c r="C72" s="274"/>
      <c r="D72" s="275"/>
      <c r="E72" s="275"/>
      <c r="F72" s="275"/>
      <c r="G72" s="275"/>
      <c r="H72" s="275"/>
      <c r="I72" s="275"/>
      <c r="J72" s="275"/>
      <c r="K72" s="275"/>
      <c r="L72" s="275"/>
      <c r="M72" s="276"/>
      <c r="N72" s="9"/>
    </row>
    <row r="73" spans="1:18" ht="18.75" hidden="1" thickBot="1">
      <c r="A73" s="7">
        <v>3</v>
      </c>
      <c r="B73" s="16"/>
      <c r="C73" s="274"/>
      <c r="D73" s="275"/>
      <c r="E73" s="275"/>
      <c r="F73" s="275"/>
      <c r="G73" s="275"/>
      <c r="H73" s="275"/>
      <c r="I73" s="275"/>
      <c r="J73" s="275"/>
      <c r="K73" s="275"/>
      <c r="L73" s="275"/>
      <c r="M73" s="276"/>
      <c r="N73" s="9"/>
    </row>
    <row r="74" spans="1:18" hidden="1">
      <c r="A74" s="7">
        <v>4</v>
      </c>
      <c r="B74" s="16"/>
      <c r="C74" s="274"/>
      <c r="D74" s="275"/>
      <c r="E74" s="275"/>
      <c r="F74" s="275"/>
      <c r="G74" s="275"/>
      <c r="H74" s="275"/>
      <c r="I74" s="275"/>
      <c r="J74" s="275"/>
      <c r="K74" s="275"/>
      <c r="L74" s="275"/>
      <c r="M74" s="276"/>
      <c r="N74" s="9"/>
    </row>
    <row r="75" spans="1:18" ht="18.75" hidden="1" thickBot="1">
      <c r="A75" s="7">
        <v>5</v>
      </c>
      <c r="B75" s="16"/>
      <c r="C75" s="274"/>
      <c r="D75" s="275"/>
      <c r="E75" s="275"/>
      <c r="F75" s="275"/>
      <c r="G75" s="275"/>
      <c r="H75" s="275"/>
      <c r="I75" s="275"/>
      <c r="J75" s="275"/>
      <c r="K75" s="275"/>
      <c r="L75" s="275"/>
      <c r="M75" s="276"/>
      <c r="N75" s="9"/>
    </row>
    <row r="76" spans="1:18" ht="19.5" hidden="1" thickTop="1" thickBot="1">
      <c r="A76" s="15"/>
      <c r="B76" s="27" t="s">
        <v>19</v>
      </c>
      <c r="C76" s="265"/>
      <c r="D76" s="266"/>
      <c r="E76" s="266"/>
      <c r="F76" s="266"/>
      <c r="G76" s="266"/>
      <c r="H76" s="266"/>
      <c r="I76" s="266"/>
      <c r="J76" s="266"/>
      <c r="K76" s="266"/>
      <c r="L76" s="266"/>
      <c r="M76" s="267"/>
      <c r="N76" s="22">
        <f>SUM(N71:N75)</f>
        <v>0</v>
      </c>
    </row>
    <row r="77" spans="1:18" ht="4.5" customHeight="1"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</row>
    <row r="78" spans="1:18" ht="19.5">
      <c r="A78" s="23" t="s">
        <v>38</v>
      </c>
      <c r="B78" s="24"/>
      <c r="C78" s="268" t="s">
        <v>6</v>
      </c>
      <c r="D78" s="269"/>
      <c r="E78" s="269"/>
      <c r="F78" s="269"/>
      <c r="G78" s="269"/>
      <c r="H78" s="269"/>
      <c r="I78" s="269"/>
      <c r="J78" s="269"/>
      <c r="K78" s="269"/>
      <c r="L78" s="269"/>
      <c r="M78" s="270"/>
      <c r="N78" s="24" t="s">
        <v>7</v>
      </c>
    </row>
    <row r="79" spans="1:18" hidden="1">
      <c r="A79" s="7">
        <v>1</v>
      </c>
      <c r="B79" s="16" t="s">
        <v>273</v>
      </c>
      <c r="C79" s="274" t="s">
        <v>309</v>
      </c>
      <c r="D79" s="275"/>
      <c r="E79" s="275"/>
      <c r="F79" s="275"/>
      <c r="G79" s="275"/>
      <c r="H79" s="275"/>
      <c r="I79" s="275"/>
      <c r="J79" s="275"/>
      <c r="K79" s="275"/>
      <c r="L79" s="275"/>
      <c r="M79" s="276"/>
      <c r="N79" s="9">
        <v>774715500</v>
      </c>
    </row>
    <row r="80" spans="1:18" hidden="1">
      <c r="A80" s="7">
        <v>2</v>
      </c>
      <c r="B80" s="16" t="s">
        <v>274</v>
      </c>
      <c r="C80" s="274" t="s">
        <v>308</v>
      </c>
      <c r="D80" s="275"/>
      <c r="E80" s="275"/>
      <c r="F80" s="275"/>
      <c r="G80" s="275"/>
      <c r="H80" s="275"/>
      <c r="I80" s="275"/>
      <c r="J80" s="275"/>
      <c r="K80" s="275"/>
      <c r="L80" s="275"/>
      <c r="M80" s="276"/>
      <c r="N80" s="9">
        <v>1084746600</v>
      </c>
    </row>
    <row r="81" spans="1:15" hidden="1">
      <c r="A81" s="7">
        <v>3</v>
      </c>
      <c r="B81" s="16" t="s">
        <v>469</v>
      </c>
      <c r="C81" s="274" t="s">
        <v>307</v>
      </c>
      <c r="D81" s="275"/>
      <c r="E81" s="275"/>
      <c r="F81" s="275"/>
      <c r="G81" s="275"/>
      <c r="H81" s="275"/>
      <c r="I81" s="275"/>
      <c r="J81" s="275"/>
      <c r="K81" s="275"/>
      <c r="L81" s="275"/>
      <c r="M81" s="276"/>
      <c r="N81" s="9">
        <v>1339221400</v>
      </c>
    </row>
    <row r="82" spans="1:15" hidden="1">
      <c r="A82" s="7">
        <v>4</v>
      </c>
      <c r="B82" s="16" t="s">
        <v>275</v>
      </c>
      <c r="C82" s="274" t="s">
        <v>306</v>
      </c>
      <c r="D82" s="275"/>
      <c r="E82" s="275"/>
      <c r="F82" s="275"/>
      <c r="G82" s="275"/>
      <c r="H82" s="275"/>
      <c r="I82" s="275"/>
      <c r="J82" s="275"/>
      <c r="K82" s="275"/>
      <c r="L82" s="275"/>
      <c r="M82" s="276"/>
      <c r="N82" s="9">
        <v>2584614900</v>
      </c>
    </row>
    <row r="83" spans="1:15" hidden="1">
      <c r="A83" s="7">
        <v>5</v>
      </c>
      <c r="B83" s="16" t="s">
        <v>276</v>
      </c>
      <c r="C83" s="274" t="s">
        <v>305</v>
      </c>
      <c r="D83" s="275"/>
      <c r="E83" s="275"/>
      <c r="F83" s="275"/>
      <c r="G83" s="275"/>
      <c r="H83" s="275"/>
      <c r="I83" s="275"/>
      <c r="J83" s="275"/>
      <c r="K83" s="275"/>
      <c r="L83" s="275"/>
      <c r="M83" s="276"/>
      <c r="N83" s="9">
        <v>1903748040</v>
      </c>
    </row>
    <row r="84" spans="1:15" hidden="1">
      <c r="A84" s="7">
        <v>6</v>
      </c>
      <c r="B84" s="16" t="s">
        <v>277</v>
      </c>
      <c r="C84" s="274" t="s">
        <v>304</v>
      </c>
      <c r="D84" s="275"/>
      <c r="E84" s="275"/>
      <c r="F84" s="275"/>
      <c r="G84" s="275"/>
      <c r="H84" s="275"/>
      <c r="I84" s="275"/>
      <c r="J84" s="275"/>
      <c r="K84" s="275"/>
      <c r="L84" s="275"/>
      <c r="M84" s="276"/>
      <c r="N84" s="9">
        <v>1065597210</v>
      </c>
    </row>
    <row r="85" spans="1:15" hidden="1">
      <c r="A85" s="7">
        <v>7</v>
      </c>
      <c r="B85" s="16" t="s">
        <v>295</v>
      </c>
      <c r="C85" s="274" t="s">
        <v>303</v>
      </c>
      <c r="D85" s="275"/>
      <c r="E85" s="275"/>
      <c r="F85" s="275"/>
      <c r="G85" s="275"/>
      <c r="H85" s="275"/>
      <c r="I85" s="275"/>
      <c r="J85" s="275"/>
      <c r="K85" s="275"/>
      <c r="L85" s="275"/>
      <c r="M85" s="276"/>
      <c r="N85" s="9">
        <v>207765540</v>
      </c>
    </row>
    <row r="86" spans="1:15" hidden="1">
      <c r="A86" s="7">
        <v>8</v>
      </c>
      <c r="B86" s="16" t="s">
        <v>312</v>
      </c>
      <c r="C86" s="274" t="s">
        <v>313</v>
      </c>
      <c r="D86" s="275"/>
      <c r="E86" s="275"/>
      <c r="F86" s="275"/>
      <c r="G86" s="275"/>
      <c r="H86" s="275"/>
      <c r="I86" s="275"/>
      <c r="J86" s="275"/>
      <c r="K86" s="275"/>
      <c r="L86" s="275"/>
      <c r="M86" s="276"/>
      <c r="N86" s="9">
        <v>519462630</v>
      </c>
    </row>
    <row r="87" spans="1:15" hidden="1">
      <c r="A87" s="7">
        <v>9</v>
      </c>
      <c r="B87" s="16" t="s">
        <v>321</v>
      </c>
      <c r="C87" s="274" t="s">
        <v>322</v>
      </c>
      <c r="D87" s="275"/>
      <c r="E87" s="275"/>
      <c r="F87" s="275"/>
      <c r="G87" s="275"/>
      <c r="H87" s="275"/>
      <c r="I87" s="275"/>
      <c r="J87" s="275"/>
      <c r="K87" s="275"/>
      <c r="L87" s="275"/>
      <c r="M87" s="276"/>
      <c r="N87" s="9">
        <v>1028376090</v>
      </c>
    </row>
    <row r="88" spans="1:15" hidden="1">
      <c r="A88" s="7">
        <v>10</v>
      </c>
      <c r="B88" s="16" t="s">
        <v>470</v>
      </c>
      <c r="C88" s="274" t="s">
        <v>324</v>
      </c>
      <c r="D88" s="275"/>
      <c r="E88" s="275"/>
      <c r="F88" s="275"/>
      <c r="G88" s="275"/>
      <c r="H88" s="275"/>
      <c r="I88" s="275"/>
      <c r="J88" s="275"/>
      <c r="K88" s="275"/>
      <c r="L88" s="275"/>
      <c r="M88" s="276"/>
      <c r="N88" s="9">
        <v>1282500090</v>
      </c>
    </row>
    <row r="89" spans="1:15" hidden="1">
      <c r="A89" s="7">
        <v>11</v>
      </c>
      <c r="B89" s="16" t="s">
        <v>471</v>
      </c>
      <c r="C89" s="274" t="s">
        <v>349</v>
      </c>
      <c r="D89" s="275"/>
      <c r="E89" s="275"/>
      <c r="F89" s="275"/>
      <c r="G89" s="275"/>
      <c r="H89" s="275"/>
      <c r="I89" s="275"/>
      <c r="J89" s="275"/>
      <c r="K89" s="275"/>
      <c r="L89" s="275"/>
      <c r="M89" s="276"/>
      <c r="N89" s="9">
        <v>198084150</v>
      </c>
      <c r="O89" s="4"/>
    </row>
    <row r="90" spans="1:15" hidden="1">
      <c r="A90" s="7">
        <v>13</v>
      </c>
      <c r="B90" s="16" t="s">
        <v>472</v>
      </c>
      <c r="C90" s="274" t="s">
        <v>358</v>
      </c>
      <c r="D90" s="275"/>
      <c r="E90" s="275"/>
      <c r="F90" s="275"/>
      <c r="G90" s="275"/>
      <c r="H90" s="275"/>
      <c r="I90" s="275"/>
      <c r="J90" s="275"/>
      <c r="K90" s="275"/>
      <c r="L90" s="275"/>
      <c r="M90" s="276"/>
      <c r="N90" s="9">
        <v>1306555200</v>
      </c>
      <c r="O90" s="4"/>
    </row>
    <row r="91" spans="1:15" hidden="1">
      <c r="A91" s="7">
        <v>15</v>
      </c>
      <c r="B91" s="16" t="s">
        <v>473</v>
      </c>
      <c r="C91" s="274" t="s">
        <v>487</v>
      </c>
      <c r="D91" s="275"/>
      <c r="E91" s="275"/>
      <c r="F91" s="275"/>
      <c r="G91" s="275"/>
      <c r="H91" s="275"/>
      <c r="I91" s="275"/>
      <c r="J91" s="275"/>
      <c r="K91" s="275"/>
      <c r="L91" s="275"/>
      <c r="M91" s="276"/>
      <c r="N91" s="9">
        <v>2158608060</v>
      </c>
      <c r="O91" s="4"/>
    </row>
    <row r="92" spans="1:15" hidden="1">
      <c r="A92" s="7">
        <v>17</v>
      </c>
      <c r="B92" s="16" t="s">
        <v>474</v>
      </c>
      <c r="C92" s="274" t="s">
        <v>481</v>
      </c>
      <c r="D92" s="275"/>
      <c r="E92" s="275"/>
      <c r="F92" s="275"/>
      <c r="G92" s="275"/>
      <c r="H92" s="275"/>
      <c r="I92" s="275"/>
      <c r="J92" s="275"/>
      <c r="K92" s="275"/>
      <c r="L92" s="275"/>
      <c r="M92" s="276"/>
      <c r="N92" s="9">
        <v>1143127890</v>
      </c>
      <c r="O92" s="4"/>
    </row>
    <row r="93" spans="1:15" hidden="1">
      <c r="A93" s="7">
        <v>18</v>
      </c>
      <c r="B93" s="16" t="s">
        <v>475</v>
      </c>
      <c r="C93" s="274" t="s">
        <v>482</v>
      </c>
      <c r="D93" s="275"/>
      <c r="E93" s="275"/>
      <c r="F93" s="275"/>
      <c r="G93" s="275"/>
      <c r="H93" s="275"/>
      <c r="I93" s="275"/>
      <c r="J93" s="275"/>
      <c r="K93" s="275"/>
      <c r="L93" s="275"/>
      <c r="M93" s="276"/>
      <c r="N93" s="9">
        <v>1928333400</v>
      </c>
      <c r="O93" s="4"/>
    </row>
    <row r="94" spans="1:15" hidden="1">
      <c r="A94" s="7">
        <v>19</v>
      </c>
      <c r="B94" s="16" t="s">
        <v>476</v>
      </c>
      <c r="C94" s="274" t="s">
        <v>483</v>
      </c>
      <c r="D94" s="275"/>
      <c r="E94" s="275"/>
      <c r="F94" s="275"/>
      <c r="G94" s="275"/>
      <c r="H94" s="275"/>
      <c r="I94" s="275"/>
      <c r="J94" s="275"/>
      <c r="K94" s="275"/>
      <c r="L94" s="275"/>
      <c r="M94" s="276"/>
      <c r="N94" s="9">
        <v>2475698400</v>
      </c>
      <c r="O94" s="4"/>
    </row>
    <row r="95" spans="1:15" hidden="1">
      <c r="A95" s="7">
        <v>20</v>
      </c>
      <c r="B95" s="16" t="s">
        <v>477</v>
      </c>
      <c r="C95" s="274" t="s">
        <v>484</v>
      </c>
      <c r="D95" s="275"/>
      <c r="E95" s="275"/>
      <c r="F95" s="275"/>
      <c r="G95" s="275"/>
      <c r="H95" s="275"/>
      <c r="I95" s="275"/>
      <c r="J95" s="275"/>
      <c r="K95" s="275"/>
      <c r="L95" s="275"/>
      <c r="M95" s="276"/>
      <c r="N95" s="9">
        <v>4067601900</v>
      </c>
      <c r="O95" s="4"/>
    </row>
    <row r="96" spans="1:15" hidden="1">
      <c r="A96" s="7">
        <v>21</v>
      </c>
      <c r="B96" s="16" t="s">
        <v>478</v>
      </c>
      <c r="C96" s="274" t="s">
        <v>485</v>
      </c>
      <c r="D96" s="275"/>
      <c r="E96" s="275"/>
      <c r="F96" s="275"/>
      <c r="G96" s="275"/>
      <c r="H96" s="275"/>
      <c r="I96" s="275"/>
      <c r="J96" s="275"/>
      <c r="K96" s="275"/>
      <c r="L96" s="275"/>
      <c r="M96" s="276"/>
      <c r="N96" s="9">
        <v>2509350000</v>
      </c>
      <c r="O96" s="4"/>
    </row>
    <row r="97" spans="1:15" hidden="1">
      <c r="A97" s="7">
        <v>22</v>
      </c>
      <c r="B97" s="16" t="s">
        <v>479</v>
      </c>
      <c r="C97" s="274" t="s">
        <v>486</v>
      </c>
      <c r="D97" s="275"/>
      <c r="E97" s="275"/>
      <c r="F97" s="275"/>
      <c r="G97" s="275"/>
      <c r="H97" s="275"/>
      <c r="I97" s="275"/>
      <c r="J97" s="275"/>
      <c r="K97" s="275"/>
      <c r="L97" s="275"/>
      <c r="M97" s="276"/>
      <c r="N97" s="9">
        <v>1821369800</v>
      </c>
      <c r="O97" s="4"/>
    </row>
    <row r="98" spans="1:15" hidden="1">
      <c r="A98" s="7">
        <v>23</v>
      </c>
      <c r="B98" s="16" t="s">
        <v>480</v>
      </c>
      <c r="C98" s="350" t="s">
        <v>704</v>
      </c>
      <c r="D98" s="350"/>
      <c r="E98" s="350"/>
      <c r="F98" s="350"/>
      <c r="G98" s="350"/>
      <c r="H98" s="350"/>
      <c r="I98" s="350"/>
      <c r="J98" s="350"/>
      <c r="K98" s="350"/>
      <c r="L98" s="350"/>
      <c r="M98" s="350"/>
      <c r="N98" s="9">
        <v>3779579900</v>
      </c>
      <c r="O98" s="4"/>
    </row>
    <row r="99" spans="1:15" hidden="1">
      <c r="A99" s="7">
        <v>24</v>
      </c>
      <c r="B99" s="16" t="s">
        <v>706</v>
      </c>
      <c r="C99" s="294" t="s">
        <v>705</v>
      </c>
      <c r="D99" s="294"/>
      <c r="E99" s="294"/>
      <c r="F99" s="294"/>
      <c r="G99" s="294"/>
      <c r="H99" s="294"/>
      <c r="I99" s="294"/>
      <c r="J99" s="294"/>
      <c r="K99" s="294"/>
      <c r="L99" s="294"/>
      <c r="M99" s="294"/>
      <c r="N99" s="9">
        <v>1413765500</v>
      </c>
      <c r="O99" s="4"/>
    </row>
    <row r="100" spans="1:15">
      <c r="A100" s="7">
        <v>25</v>
      </c>
      <c r="B100" s="16" t="s">
        <v>725</v>
      </c>
      <c r="C100" s="294" t="s">
        <v>731</v>
      </c>
      <c r="D100" s="294"/>
      <c r="E100" s="294"/>
      <c r="F100" s="294"/>
      <c r="G100" s="294"/>
      <c r="H100" s="294"/>
      <c r="I100" s="294"/>
      <c r="J100" s="294"/>
      <c r="K100" s="294"/>
      <c r="L100" s="294"/>
      <c r="M100" s="294"/>
      <c r="N100" s="9">
        <v>1413765500</v>
      </c>
      <c r="O100" s="4"/>
    </row>
    <row r="101" spans="1:15">
      <c r="A101" s="7">
        <v>26</v>
      </c>
      <c r="B101" s="16" t="s">
        <v>726</v>
      </c>
      <c r="C101" s="294" t="s">
        <v>732</v>
      </c>
      <c r="D101" s="294"/>
      <c r="E101" s="294"/>
      <c r="F101" s="294"/>
      <c r="G101" s="294"/>
      <c r="H101" s="294"/>
      <c r="I101" s="294"/>
      <c r="J101" s="294"/>
      <c r="K101" s="294"/>
      <c r="L101" s="294"/>
      <c r="M101" s="294"/>
      <c r="N101" s="9">
        <v>2876757395</v>
      </c>
      <c r="O101" s="4"/>
    </row>
    <row r="102" spans="1:15">
      <c r="A102" s="7">
        <v>27</v>
      </c>
      <c r="B102" s="16" t="s">
        <v>666</v>
      </c>
      <c r="C102" s="294" t="s">
        <v>733</v>
      </c>
      <c r="D102" s="294"/>
      <c r="E102" s="294"/>
      <c r="F102" s="294"/>
      <c r="G102" s="294"/>
      <c r="H102" s="294"/>
      <c r="I102" s="294"/>
      <c r="J102" s="294"/>
      <c r="K102" s="294"/>
      <c r="L102" s="294"/>
      <c r="M102" s="294"/>
      <c r="N102" s="9">
        <v>3782039878</v>
      </c>
      <c r="O102" s="4"/>
    </row>
    <row r="103" spans="1:15">
      <c r="A103" s="7">
        <v>28</v>
      </c>
      <c r="B103" s="16" t="s">
        <v>727</v>
      </c>
      <c r="C103" s="294" t="s">
        <v>734</v>
      </c>
      <c r="D103" s="294"/>
      <c r="E103" s="294"/>
      <c r="F103" s="294"/>
      <c r="G103" s="294"/>
      <c r="H103" s="294"/>
      <c r="I103" s="294"/>
      <c r="J103" s="294"/>
      <c r="K103" s="294"/>
      <c r="L103" s="294"/>
      <c r="M103" s="294"/>
      <c r="N103" s="9">
        <v>2830132760</v>
      </c>
      <c r="O103" s="4"/>
    </row>
    <row r="104" spans="1:15">
      <c r="A104" s="7">
        <v>29</v>
      </c>
      <c r="B104" s="16" t="s">
        <v>728</v>
      </c>
      <c r="C104" s="294" t="s">
        <v>735</v>
      </c>
      <c r="D104" s="294"/>
      <c r="E104" s="294"/>
      <c r="F104" s="294"/>
      <c r="G104" s="294"/>
      <c r="H104" s="294"/>
      <c r="I104" s="294"/>
      <c r="J104" s="294"/>
      <c r="K104" s="294"/>
      <c r="L104" s="294"/>
      <c r="M104" s="294"/>
      <c r="N104" s="9">
        <v>2564493080</v>
      </c>
      <c r="O104" s="4"/>
    </row>
    <row r="105" spans="1:15">
      <c r="A105" s="7">
        <v>30</v>
      </c>
      <c r="B105" s="16" t="s">
        <v>580</v>
      </c>
      <c r="C105" s="294" t="s">
        <v>736</v>
      </c>
      <c r="D105" s="294"/>
      <c r="E105" s="294"/>
      <c r="F105" s="294"/>
      <c r="G105" s="294"/>
      <c r="H105" s="294"/>
      <c r="I105" s="294"/>
      <c r="J105" s="294"/>
      <c r="K105" s="294"/>
      <c r="L105" s="294"/>
      <c r="M105" s="294"/>
      <c r="N105" s="9">
        <v>2773118123</v>
      </c>
      <c r="O105" s="4"/>
    </row>
    <row r="106" spans="1:15">
      <c r="A106" s="7">
        <v>31</v>
      </c>
      <c r="B106" s="16" t="s">
        <v>729</v>
      </c>
      <c r="C106" s="294" t="s">
        <v>737</v>
      </c>
      <c r="D106" s="294"/>
      <c r="E106" s="294"/>
      <c r="F106" s="294"/>
      <c r="G106" s="294"/>
      <c r="H106" s="294"/>
      <c r="I106" s="294"/>
      <c r="J106" s="294"/>
      <c r="K106" s="294"/>
      <c r="L106" s="294"/>
      <c r="M106" s="294"/>
      <c r="N106" s="9">
        <v>5116411850</v>
      </c>
      <c r="O106" s="4"/>
    </row>
    <row r="107" spans="1:15">
      <c r="A107" s="7">
        <v>32</v>
      </c>
      <c r="B107" s="16" t="s">
        <v>584</v>
      </c>
      <c r="C107" s="294" t="s">
        <v>738</v>
      </c>
      <c r="D107" s="294"/>
      <c r="E107" s="294"/>
      <c r="F107" s="294"/>
      <c r="G107" s="294"/>
      <c r="H107" s="294"/>
      <c r="I107" s="294"/>
      <c r="J107" s="294"/>
      <c r="K107" s="294"/>
      <c r="L107" s="294"/>
      <c r="M107" s="294"/>
      <c r="N107" s="9">
        <v>6811881193</v>
      </c>
      <c r="O107" s="4"/>
    </row>
    <row r="108" spans="1:15">
      <c r="A108" s="7">
        <v>33</v>
      </c>
      <c r="B108" s="16" t="s">
        <v>730</v>
      </c>
      <c r="C108" s="294" t="s">
        <v>739</v>
      </c>
      <c r="D108" s="294"/>
      <c r="E108" s="294"/>
      <c r="F108" s="294"/>
      <c r="G108" s="294"/>
      <c r="H108" s="294"/>
      <c r="I108" s="294"/>
      <c r="J108" s="294"/>
      <c r="K108" s="294"/>
      <c r="L108" s="294"/>
      <c r="M108" s="294"/>
      <c r="N108" s="9">
        <v>4944043218</v>
      </c>
      <c r="O108" s="4"/>
    </row>
    <row r="109" spans="1:15">
      <c r="A109" s="7">
        <v>34</v>
      </c>
      <c r="B109" s="16" t="s">
        <v>800</v>
      </c>
      <c r="C109" s="294" t="s">
        <v>801</v>
      </c>
      <c r="D109" s="294"/>
      <c r="E109" s="294"/>
      <c r="F109" s="294"/>
      <c r="G109" s="294"/>
      <c r="H109" s="294"/>
      <c r="I109" s="294"/>
      <c r="J109" s="294"/>
      <c r="K109" s="294"/>
      <c r="L109" s="294"/>
      <c r="M109" s="294"/>
      <c r="N109" s="9">
        <v>5739953385</v>
      </c>
      <c r="O109" s="4"/>
    </row>
    <row r="110" spans="1:15">
      <c r="A110" s="7">
        <v>35</v>
      </c>
      <c r="B110" s="16" t="s">
        <v>834</v>
      </c>
      <c r="C110" s="294" t="s">
        <v>850</v>
      </c>
      <c r="D110" s="294"/>
      <c r="E110" s="294"/>
      <c r="F110" s="294"/>
      <c r="G110" s="294"/>
      <c r="H110" s="294"/>
      <c r="I110" s="294"/>
      <c r="J110" s="294"/>
      <c r="K110" s="294"/>
      <c r="L110" s="294"/>
      <c r="M110" s="294"/>
      <c r="N110" s="9">
        <v>3477752000</v>
      </c>
      <c r="O110" s="4"/>
    </row>
    <row r="111" spans="1:15">
      <c r="A111" s="7">
        <v>36</v>
      </c>
      <c r="B111" s="16" t="s">
        <v>844</v>
      </c>
      <c r="C111" s="294" t="s">
        <v>851</v>
      </c>
      <c r="D111" s="294"/>
      <c r="E111" s="294"/>
      <c r="F111" s="294"/>
      <c r="G111" s="294"/>
      <c r="H111" s="294"/>
      <c r="I111" s="294"/>
      <c r="J111" s="294"/>
      <c r="K111" s="294"/>
      <c r="L111" s="294"/>
      <c r="M111" s="294"/>
      <c r="N111" s="9">
        <v>5514533500</v>
      </c>
      <c r="O111" s="4"/>
    </row>
    <row r="112" spans="1:15">
      <c r="A112" s="7">
        <v>37</v>
      </c>
      <c r="B112" s="16" t="s">
        <v>864</v>
      </c>
      <c r="C112" s="294" t="s">
        <v>876</v>
      </c>
      <c r="D112" s="294"/>
      <c r="E112" s="294"/>
      <c r="F112" s="294"/>
      <c r="G112" s="294"/>
      <c r="H112" s="294"/>
      <c r="I112" s="294"/>
      <c r="J112" s="294"/>
      <c r="K112" s="294"/>
      <c r="L112" s="294"/>
      <c r="M112" s="294"/>
      <c r="N112" s="9">
        <v>4130642000</v>
      </c>
      <c r="O112" s="4"/>
    </row>
    <row r="113" spans="1:15">
      <c r="A113" s="7">
        <v>38</v>
      </c>
      <c r="B113" s="16" t="s">
        <v>894</v>
      </c>
      <c r="C113" s="294" t="s">
        <v>896</v>
      </c>
      <c r="D113" s="294"/>
      <c r="E113" s="294"/>
      <c r="F113" s="294"/>
      <c r="G113" s="294"/>
      <c r="H113" s="294"/>
      <c r="I113" s="294"/>
      <c r="J113" s="294"/>
      <c r="K113" s="294"/>
      <c r="L113" s="294"/>
      <c r="M113" s="294"/>
      <c r="N113" s="9">
        <v>10136479500</v>
      </c>
      <c r="O113" s="4"/>
    </row>
    <row r="114" spans="1:15">
      <c r="A114" s="7">
        <v>39</v>
      </c>
      <c r="B114" s="16" t="s">
        <v>910</v>
      </c>
      <c r="C114" s="294" t="s">
        <v>912</v>
      </c>
      <c r="D114" s="294"/>
      <c r="E114" s="294"/>
      <c r="F114" s="294"/>
      <c r="G114" s="294"/>
      <c r="H114" s="294"/>
      <c r="I114" s="294"/>
      <c r="J114" s="294"/>
      <c r="K114" s="294"/>
      <c r="L114" s="294"/>
      <c r="M114" s="294"/>
      <c r="N114" s="9">
        <v>1845267500</v>
      </c>
      <c r="O114" s="4"/>
    </row>
    <row r="115" spans="1:15">
      <c r="A115" s="7">
        <v>40</v>
      </c>
      <c r="B115" s="16" t="s">
        <v>927</v>
      </c>
      <c r="C115" s="294" t="s">
        <v>1092</v>
      </c>
      <c r="D115" s="294"/>
      <c r="E115" s="294"/>
      <c r="F115" s="294"/>
      <c r="G115" s="294"/>
      <c r="H115" s="294"/>
      <c r="I115" s="294"/>
      <c r="J115" s="294"/>
      <c r="K115" s="294"/>
      <c r="L115" s="294"/>
      <c r="M115" s="294"/>
      <c r="N115" s="9">
        <v>3912783500</v>
      </c>
      <c r="O115" s="4"/>
    </row>
    <row r="116" spans="1:15">
      <c r="A116" s="7">
        <v>41</v>
      </c>
      <c r="B116" s="16" t="s">
        <v>1017</v>
      </c>
      <c r="C116" s="294" t="s">
        <v>1093</v>
      </c>
      <c r="D116" s="294"/>
      <c r="E116" s="294"/>
      <c r="F116" s="294"/>
      <c r="G116" s="294"/>
      <c r="H116" s="294"/>
      <c r="I116" s="294"/>
      <c r="J116" s="294"/>
      <c r="K116" s="294"/>
      <c r="L116" s="294"/>
      <c r="M116" s="294"/>
      <c r="N116" s="9">
        <v>10709070000</v>
      </c>
      <c r="O116" s="4"/>
    </row>
    <row r="117" spans="1:15">
      <c r="A117" s="7">
        <v>42</v>
      </c>
      <c r="B117" s="16" t="s">
        <v>1094</v>
      </c>
      <c r="C117" s="294" t="s">
        <v>1095</v>
      </c>
      <c r="D117" s="294"/>
      <c r="E117" s="294"/>
      <c r="F117" s="294"/>
      <c r="G117" s="294"/>
      <c r="H117" s="294"/>
      <c r="I117" s="294"/>
      <c r="J117" s="294"/>
      <c r="K117" s="294"/>
      <c r="L117" s="294"/>
      <c r="M117" s="294"/>
      <c r="N117" s="9">
        <v>4265620000</v>
      </c>
      <c r="O117" s="4"/>
    </row>
    <row r="118" spans="1:15">
      <c r="A118" s="7">
        <v>43</v>
      </c>
      <c r="B118" s="16" t="s">
        <v>1098</v>
      </c>
      <c r="C118" s="294" t="s">
        <v>1096</v>
      </c>
      <c r="D118" s="294"/>
      <c r="E118" s="294"/>
      <c r="F118" s="294"/>
      <c r="G118" s="294"/>
      <c r="H118" s="294"/>
      <c r="I118" s="294"/>
      <c r="J118" s="294"/>
      <c r="K118" s="294"/>
      <c r="L118" s="294"/>
      <c r="M118" s="294"/>
      <c r="N118" s="9">
        <v>5204980000</v>
      </c>
      <c r="O118" s="4"/>
    </row>
    <row r="119" spans="1:15">
      <c r="A119" s="7">
        <v>44</v>
      </c>
      <c r="B119" s="16" t="s">
        <v>1099</v>
      </c>
      <c r="C119" s="294" t="s">
        <v>1097</v>
      </c>
      <c r="D119" s="294"/>
      <c r="E119" s="294"/>
      <c r="F119" s="294"/>
      <c r="G119" s="294"/>
      <c r="H119" s="294"/>
      <c r="I119" s="294"/>
      <c r="J119" s="294"/>
      <c r="K119" s="294"/>
      <c r="L119" s="294"/>
      <c r="M119" s="294"/>
      <c r="N119" s="9">
        <v>12358870000</v>
      </c>
      <c r="O119" s="4"/>
    </row>
    <row r="120" spans="1:15">
      <c r="A120" s="7">
        <v>45</v>
      </c>
      <c r="B120" s="16" t="s">
        <v>1103</v>
      </c>
      <c r="C120" s="294" t="s">
        <v>1100</v>
      </c>
      <c r="D120" s="294"/>
      <c r="E120" s="294"/>
      <c r="F120" s="294"/>
      <c r="G120" s="294"/>
      <c r="H120" s="294"/>
      <c r="I120" s="294"/>
      <c r="J120" s="294"/>
      <c r="K120" s="294"/>
      <c r="L120" s="294"/>
      <c r="M120" s="294"/>
      <c r="N120" s="9">
        <v>14281850000</v>
      </c>
      <c r="O120" s="4"/>
    </row>
    <row r="121" spans="1:15">
      <c r="A121" s="7">
        <v>46</v>
      </c>
      <c r="B121" s="16" t="s">
        <v>1104</v>
      </c>
      <c r="C121" s="294" t="s">
        <v>1101</v>
      </c>
      <c r="D121" s="294"/>
      <c r="E121" s="294"/>
      <c r="F121" s="294"/>
      <c r="G121" s="294"/>
      <c r="H121" s="294"/>
      <c r="I121" s="294"/>
      <c r="J121" s="294"/>
      <c r="K121" s="294"/>
      <c r="L121" s="294"/>
      <c r="M121" s="294"/>
      <c r="N121" s="9">
        <v>10000000000</v>
      </c>
      <c r="O121" s="4"/>
    </row>
    <row r="122" spans="1:15">
      <c r="A122" s="7">
        <v>47</v>
      </c>
      <c r="B122" s="16" t="s">
        <v>1105</v>
      </c>
      <c r="C122" s="294" t="s">
        <v>1102</v>
      </c>
      <c r="D122" s="294"/>
      <c r="E122" s="294"/>
      <c r="F122" s="294"/>
      <c r="G122" s="294"/>
      <c r="H122" s="294"/>
      <c r="I122" s="294"/>
      <c r="J122" s="294"/>
      <c r="K122" s="294"/>
      <c r="L122" s="294"/>
      <c r="M122" s="294"/>
      <c r="N122" s="9">
        <v>5333760000</v>
      </c>
      <c r="O122" s="4"/>
    </row>
    <row r="123" spans="1:15" ht="18.75" thickBot="1">
      <c r="A123" s="7">
        <v>48</v>
      </c>
      <c r="B123" s="16" t="s">
        <v>1124</v>
      </c>
      <c r="C123" s="294" t="s">
        <v>1125</v>
      </c>
      <c r="D123" s="294"/>
      <c r="E123" s="294"/>
      <c r="F123" s="294"/>
      <c r="G123" s="294"/>
      <c r="H123" s="294"/>
      <c r="I123" s="294"/>
      <c r="J123" s="294"/>
      <c r="K123" s="294"/>
      <c r="L123" s="294"/>
      <c r="M123" s="294"/>
      <c r="N123" s="9">
        <v>11787995000</v>
      </c>
      <c r="O123" s="4"/>
    </row>
    <row r="124" spans="1:15" hidden="1">
      <c r="A124" s="7"/>
      <c r="B124" s="16"/>
      <c r="C124" s="355"/>
      <c r="D124" s="355"/>
      <c r="E124" s="355"/>
      <c r="F124" s="355"/>
      <c r="G124" s="355"/>
      <c r="H124" s="355"/>
      <c r="I124" s="355"/>
      <c r="J124" s="355"/>
      <c r="K124" s="355"/>
      <c r="L124" s="355"/>
      <c r="M124" s="355"/>
      <c r="N124" s="9"/>
      <c r="O124" s="4"/>
    </row>
    <row r="125" spans="1:15" ht="18.75" hidden="1" thickBot="1">
      <c r="A125" s="7"/>
      <c r="B125" s="132"/>
      <c r="C125" s="362"/>
      <c r="D125" s="363"/>
      <c r="E125" s="363"/>
      <c r="F125" s="363"/>
      <c r="G125" s="363"/>
      <c r="H125" s="363"/>
      <c r="I125" s="363"/>
      <c r="J125" s="363"/>
      <c r="K125" s="363"/>
      <c r="L125" s="363"/>
      <c r="M125" s="364"/>
      <c r="N125" s="9"/>
      <c r="O125" s="4"/>
    </row>
    <row r="126" spans="1:15" ht="20.25" thickBot="1">
      <c r="A126" s="184"/>
      <c r="B126" s="185" t="s">
        <v>19</v>
      </c>
      <c r="C126" s="356"/>
      <c r="D126" s="357"/>
      <c r="E126" s="357"/>
      <c r="F126" s="357"/>
      <c r="G126" s="357"/>
      <c r="H126" s="357"/>
      <c r="I126" s="357"/>
      <c r="J126" s="357"/>
      <c r="K126" s="357"/>
      <c r="L126" s="357"/>
      <c r="M126" s="358"/>
      <c r="N126" s="237">
        <f>SUM(N79:N125)</f>
        <v>176405021582</v>
      </c>
    </row>
    <row r="127" spans="1:15" ht="20.25" thickBot="1">
      <c r="A127" s="48" t="s">
        <v>35</v>
      </c>
      <c r="B127" s="49"/>
      <c r="C127" s="359" t="s">
        <v>6</v>
      </c>
      <c r="D127" s="360"/>
      <c r="E127" s="360"/>
      <c r="F127" s="360"/>
      <c r="G127" s="360"/>
      <c r="H127" s="360"/>
      <c r="I127" s="360"/>
      <c r="J127" s="360"/>
      <c r="K127" s="360"/>
      <c r="L127" s="360"/>
      <c r="M127" s="361"/>
      <c r="N127" s="49" t="s">
        <v>37</v>
      </c>
    </row>
    <row r="128" spans="1:15" hidden="1">
      <c r="A128" s="7">
        <v>1</v>
      </c>
      <c r="B128" s="16"/>
      <c r="C128" s="274"/>
      <c r="D128" s="275"/>
      <c r="E128" s="275"/>
      <c r="F128" s="275"/>
      <c r="G128" s="275"/>
      <c r="H128" s="275"/>
      <c r="I128" s="275"/>
      <c r="J128" s="275"/>
      <c r="K128" s="275"/>
      <c r="L128" s="275"/>
      <c r="M128" s="276"/>
      <c r="N128" s="9"/>
    </row>
    <row r="129" spans="1:14" hidden="1">
      <c r="A129" s="7">
        <v>2</v>
      </c>
      <c r="B129" s="16"/>
      <c r="C129" s="274"/>
      <c r="D129" s="275"/>
      <c r="E129" s="275"/>
      <c r="F129" s="275"/>
      <c r="G129" s="275"/>
      <c r="H129" s="275"/>
      <c r="I129" s="275"/>
      <c r="J129" s="275"/>
      <c r="K129" s="275"/>
      <c r="L129" s="275"/>
      <c r="M129" s="276"/>
      <c r="N129" s="9"/>
    </row>
    <row r="130" spans="1:14" ht="18.75" hidden="1" thickBot="1">
      <c r="A130" s="7">
        <v>3</v>
      </c>
      <c r="B130" s="16"/>
      <c r="C130" s="274"/>
      <c r="D130" s="275"/>
      <c r="E130" s="275"/>
      <c r="F130" s="275"/>
      <c r="G130" s="275"/>
      <c r="H130" s="275"/>
      <c r="I130" s="275"/>
      <c r="J130" s="275"/>
      <c r="K130" s="275"/>
      <c r="L130" s="275"/>
      <c r="M130" s="276"/>
      <c r="N130" s="9"/>
    </row>
    <row r="131" spans="1:14" hidden="1">
      <c r="A131" s="7">
        <v>4</v>
      </c>
      <c r="B131" s="16"/>
      <c r="C131" s="274"/>
      <c r="D131" s="275"/>
      <c r="E131" s="275"/>
      <c r="F131" s="275"/>
      <c r="G131" s="275"/>
      <c r="H131" s="275"/>
      <c r="I131" s="275"/>
      <c r="J131" s="275"/>
      <c r="K131" s="275"/>
      <c r="L131" s="275"/>
      <c r="M131" s="276"/>
      <c r="N131" s="9"/>
    </row>
    <row r="132" spans="1:14" hidden="1">
      <c r="A132" s="7">
        <v>5</v>
      </c>
      <c r="B132" s="16"/>
      <c r="C132" s="274"/>
      <c r="D132" s="275"/>
      <c r="E132" s="275"/>
      <c r="F132" s="275"/>
      <c r="G132" s="275"/>
      <c r="H132" s="275"/>
      <c r="I132" s="275"/>
      <c r="J132" s="275"/>
      <c r="K132" s="275"/>
      <c r="L132" s="275"/>
      <c r="M132" s="276"/>
      <c r="N132" s="9"/>
    </row>
    <row r="133" spans="1:14" hidden="1">
      <c r="A133" s="7">
        <v>6</v>
      </c>
      <c r="B133" s="16"/>
      <c r="C133" s="274"/>
      <c r="D133" s="275"/>
      <c r="E133" s="275"/>
      <c r="F133" s="275"/>
      <c r="G133" s="275"/>
      <c r="H133" s="275"/>
      <c r="I133" s="275"/>
      <c r="J133" s="275"/>
      <c r="K133" s="275"/>
      <c r="L133" s="275"/>
      <c r="M133" s="276"/>
      <c r="N133" s="9"/>
    </row>
    <row r="134" spans="1:14" hidden="1">
      <c r="A134" s="7">
        <v>7</v>
      </c>
      <c r="B134" s="16"/>
      <c r="C134" s="274" t="s">
        <v>26</v>
      </c>
      <c r="D134" s="275"/>
      <c r="E134" s="275"/>
      <c r="F134" s="275"/>
      <c r="G134" s="275"/>
      <c r="H134" s="275"/>
      <c r="I134" s="275"/>
      <c r="J134" s="275"/>
      <c r="K134" s="275"/>
      <c r="L134" s="275"/>
      <c r="M134" s="276"/>
      <c r="N134" s="9"/>
    </row>
    <row r="135" spans="1:14" hidden="1">
      <c r="A135" s="7">
        <v>8</v>
      </c>
      <c r="B135" s="16"/>
      <c r="C135" s="274"/>
      <c r="D135" s="275"/>
      <c r="E135" s="275"/>
      <c r="F135" s="275"/>
      <c r="G135" s="275"/>
      <c r="H135" s="275"/>
      <c r="I135" s="275"/>
      <c r="J135" s="275"/>
      <c r="K135" s="275"/>
      <c r="L135" s="275"/>
      <c r="M135" s="276"/>
      <c r="N135" s="9"/>
    </row>
    <row r="136" spans="1:14" ht="18.75" hidden="1" thickBot="1">
      <c r="A136" s="7">
        <v>9</v>
      </c>
      <c r="B136" s="16"/>
      <c r="C136" s="274"/>
      <c r="D136" s="275"/>
      <c r="E136" s="275"/>
      <c r="F136" s="275"/>
      <c r="G136" s="275"/>
      <c r="H136" s="275"/>
      <c r="I136" s="275"/>
      <c r="J136" s="275"/>
      <c r="K136" s="275"/>
      <c r="L136" s="275"/>
      <c r="M136" s="276"/>
      <c r="N136" s="9"/>
    </row>
    <row r="137" spans="1:14" ht="28.5" customHeight="1" thickBot="1">
      <c r="A137" s="353" t="s">
        <v>17</v>
      </c>
      <c r="B137" s="354"/>
      <c r="C137" s="354"/>
      <c r="D137" s="354"/>
      <c r="E137" s="354"/>
      <c r="F137" s="354"/>
      <c r="G137" s="354"/>
      <c r="H137" s="354"/>
      <c r="I137" s="354"/>
      <c r="J137" s="354"/>
      <c r="K137" s="354"/>
      <c r="L137" s="354"/>
      <c r="M137" s="354"/>
      <c r="N137" s="166">
        <f>N68-N76-N126</f>
        <v>15030566000</v>
      </c>
    </row>
    <row r="138" spans="1:14"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</row>
    <row r="139" spans="1:14"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</row>
    <row r="140" spans="1:14"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</row>
    <row r="141" spans="1:14"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</row>
    <row r="142" spans="1:14"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</row>
    <row r="143" spans="1:14"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</row>
    <row r="144" spans="1:14"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</row>
    <row r="145" spans="4:14"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</row>
    <row r="146" spans="4:14"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</row>
    <row r="147" spans="4:14"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</row>
    <row r="148" spans="4:14"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</row>
    <row r="149" spans="4:14"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</row>
    <row r="150" spans="4:14"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</row>
    <row r="151" spans="4:14"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</row>
    <row r="152" spans="4:14"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</row>
    <row r="153" spans="4:14"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</row>
    <row r="154" spans="4:14"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</row>
    <row r="155" spans="4:14"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</row>
    <row r="156" spans="4:14"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</row>
    <row r="157" spans="4:14"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</row>
    <row r="158" spans="4:14"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</row>
    <row r="159" spans="4:14"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</row>
    <row r="160" spans="4:14"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</row>
    <row r="161" spans="4:14"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</row>
    <row r="162" spans="4:14"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</row>
    <row r="163" spans="4:14"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</row>
    <row r="164" spans="4:14"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</row>
    <row r="165" spans="4:14"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</row>
    <row r="166" spans="4:14"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</row>
    <row r="167" spans="4:14"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</row>
    <row r="168" spans="4:14"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</row>
    <row r="169" spans="4:14"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</row>
    <row r="170" spans="4:14"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</row>
    <row r="171" spans="4:14"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</row>
    <row r="172" spans="4:14"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</row>
    <row r="173" spans="4:14"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</row>
    <row r="174" spans="4:14"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</row>
    <row r="175" spans="4:14"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</row>
    <row r="176" spans="4:14"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</row>
    <row r="177" spans="4:14"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</row>
    <row r="178" spans="4:14"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</row>
    <row r="179" spans="4:14"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</row>
    <row r="180" spans="4:14"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</row>
    <row r="181" spans="4:14"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</row>
    <row r="182" spans="4:14"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</row>
    <row r="183" spans="4:14"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</row>
    <row r="184" spans="4:14"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</row>
    <row r="185" spans="4:14"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</row>
    <row r="186" spans="4:14"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</row>
    <row r="187" spans="4:14"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</row>
    <row r="188" spans="4:14"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</row>
    <row r="189" spans="4:14"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</row>
    <row r="190" spans="4:14"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</row>
    <row r="191" spans="4:14"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</row>
    <row r="192" spans="4:14"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</row>
    <row r="193" spans="4:14"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</row>
    <row r="194" spans="4:14"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</row>
    <row r="195" spans="4:14"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</row>
    <row r="196" spans="4:14"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</row>
    <row r="197" spans="4:14"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</row>
    <row r="198" spans="4:14"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</row>
    <row r="199" spans="4:14"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</row>
    <row r="200" spans="4:14"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</row>
    <row r="201" spans="4:14"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</row>
    <row r="202" spans="4:14"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</row>
    <row r="203" spans="4:14"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</row>
    <row r="204" spans="4:14"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</row>
    <row r="205" spans="4:14"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</row>
    <row r="206" spans="4:14"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</row>
    <row r="207" spans="4:14"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</row>
    <row r="208" spans="4:14"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</row>
    <row r="209" spans="4:14"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</row>
    <row r="210" spans="4:14"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</row>
    <row r="211" spans="4:14"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</row>
    <row r="212" spans="4:14"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</row>
    <row r="213" spans="4:14"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</row>
    <row r="214" spans="4:14"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</row>
    <row r="215" spans="4:14"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</row>
    <row r="216" spans="4:14"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</row>
    <row r="217" spans="4:14"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</row>
    <row r="218" spans="4:14"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</row>
    <row r="219" spans="4:14"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</row>
    <row r="220" spans="4:14"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</row>
    <row r="221" spans="4:14"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</row>
    <row r="222" spans="4:14"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</row>
    <row r="223" spans="4:14"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</row>
    <row r="224" spans="4:14"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</row>
    <row r="225" spans="4:14"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</row>
    <row r="226" spans="4:14"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</row>
    <row r="227" spans="4:14"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</row>
    <row r="228" spans="4:14"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</row>
    <row r="229" spans="4:14"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</row>
    <row r="230" spans="4:14"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</row>
    <row r="231" spans="4:14"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</row>
    <row r="232" spans="4:14"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</row>
    <row r="233" spans="4:14"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</row>
    <row r="234" spans="4:14"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</row>
    <row r="235" spans="4:14"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</row>
    <row r="236" spans="4:14"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</row>
    <row r="237" spans="4:14"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</row>
    <row r="238" spans="4:14"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</row>
    <row r="239" spans="4:14"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</row>
    <row r="240" spans="4:14"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</row>
    <row r="241" spans="4:14"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</row>
    <row r="242" spans="4:14"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</row>
    <row r="243" spans="4:14"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</row>
    <row r="244" spans="4:14"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</row>
    <row r="245" spans="4:14"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</row>
    <row r="246" spans="4:14"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</row>
    <row r="247" spans="4:14"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</row>
    <row r="248" spans="4:14"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</row>
    <row r="249" spans="4:14"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</row>
    <row r="250" spans="4:14"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</row>
    <row r="251" spans="4:14"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</row>
    <row r="252" spans="4:14"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</row>
    <row r="253" spans="4:14"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</row>
    <row r="254" spans="4:14"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</row>
    <row r="255" spans="4:14"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</row>
    <row r="256" spans="4:14"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</row>
    <row r="257" spans="4:14"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</row>
    <row r="258" spans="4:14"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</row>
    <row r="259" spans="4:14"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</row>
    <row r="260" spans="4:14"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</row>
    <row r="261" spans="4:14"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</row>
    <row r="262" spans="4:14"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</row>
    <row r="263" spans="4:14"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</row>
    <row r="264" spans="4:14"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</row>
    <row r="265" spans="4:14"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</row>
    <row r="266" spans="4:14"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</row>
    <row r="267" spans="4:14"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</row>
    <row r="268" spans="4:14"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</row>
    <row r="269" spans="4:14"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</row>
    <row r="270" spans="4:14"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</row>
    <row r="271" spans="4:14"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</row>
    <row r="272" spans="4:14"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</row>
    <row r="273" spans="4:14"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</row>
    <row r="274" spans="4:14"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</row>
    <row r="275" spans="4:14"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</row>
    <row r="276" spans="4:14"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</row>
    <row r="277" spans="4:14"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</row>
    <row r="278" spans="4:14"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</row>
    <row r="279" spans="4:14"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</row>
    <row r="280" spans="4:14"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</row>
    <row r="281" spans="4:14"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</row>
    <row r="282" spans="4:14"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</row>
    <row r="283" spans="4:14"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</row>
    <row r="284" spans="4:14"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</row>
    <row r="285" spans="4:14"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</row>
    <row r="286" spans="4:14"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</row>
    <row r="287" spans="4:14"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</row>
    <row r="288" spans="4:14"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</row>
    <row r="289" spans="4:14"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</row>
    <row r="290" spans="4:14"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</row>
    <row r="291" spans="4:14"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</row>
    <row r="292" spans="4:14"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</row>
    <row r="293" spans="4:14"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</row>
    <row r="294" spans="4:14"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</row>
    <row r="295" spans="4:14"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</row>
    <row r="296" spans="4:14"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</row>
    <row r="297" spans="4:14"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</row>
    <row r="298" spans="4:14"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</row>
    <row r="299" spans="4:14"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</row>
    <row r="300" spans="4:14"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</row>
    <row r="301" spans="4:14"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</row>
    <row r="302" spans="4:14"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</row>
    <row r="303" spans="4:14"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</row>
    <row r="304" spans="4:14"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</row>
    <row r="305" spans="4:14"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</row>
    <row r="306" spans="4:14"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</row>
    <row r="307" spans="4:14"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</row>
    <row r="308" spans="4:14"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</row>
    <row r="309" spans="4:14"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</row>
    <row r="310" spans="4:14"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</row>
    <row r="311" spans="4:14"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</row>
    <row r="312" spans="4:14"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</row>
    <row r="313" spans="4:14"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</row>
    <row r="314" spans="4:14"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</row>
    <row r="315" spans="4:14"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</row>
    <row r="316" spans="4:14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</row>
    <row r="317" spans="4:14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</row>
    <row r="318" spans="4:14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</row>
    <row r="319" spans="4:14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</row>
    <row r="320" spans="4:14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</row>
    <row r="321" spans="4:14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</row>
    <row r="322" spans="4:14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</row>
    <row r="323" spans="4:14"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</row>
    <row r="324" spans="4:14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</row>
    <row r="325" spans="4:14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</row>
    <row r="326" spans="4:14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</row>
    <row r="327" spans="4:14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</row>
    <row r="328" spans="4:14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</row>
    <row r="329" spans="4:14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</row>
    <row r="330" spans="4:14"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</row>
    <row r="331" spans="4:14"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</row>
    <row r="332" spans="4:14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</row>
    <row r="333" spans="4:14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</row>
    <row r="334" spans="4:14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</row>
    <row r="335" spans="4:14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</row>
    <row r="336" spans="4:14"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</row>
    <row r="337" spans="4:14"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</row>
    <row r="338" spans="4:14"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</row>
    <row r="339" spans="4:14"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</row>
    <row r="340" spans="4:14"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</row>
    <row r="341" spans="4:14"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</row>
    <row r="342" spans="4:14"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</row>
    <row r="343" spans="4:14"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</row>
    <row r="344" spans="4:14"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</row>
    <row r="345" spans="4:14"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</row>
    <row r="346" spans="4:14"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</row>
    <row r="347" spans="4:14"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</row>
    <row r="348" spans="4:14"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</row>
    <row r="349" spans="4:14"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</row>
    <row r="350" spans="4:14"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</row>
    <row r="351" spans="4:14"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</row>
    <row r="352" spans="4:14"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</row>
    <row r="353" spans="4:14"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</row>
    <row r="354" spans="4:14"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</row>
    <row r="355" spans="4:14"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</row>
    <row r="356" spans="4:14"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</row>
    <row r="357" spans="4:14"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</row>
    <row r="358" spans="4:14"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</row>
    <row r="359" spans="4:14"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</row>
    <row r="360" spans="4:14"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</row>
    <row r="361" spans="4:14"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</row>
    <row r="362" spans="4:14"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</row>
    <row r="363" spans="4:14"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</row>
    <row r="364" spans="4:14"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</row>
    <row r="365" spans="4:14"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</row>
    <row r="366" spans="4:14"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</row>
    <row r="367" spans="4:14"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</row>
    <row r="368" spans="4:14"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</row>
    <row r="369" spans="4:14"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</row>
    <row r="370" spans="4:14"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</row>
    <row r="371" spans="4:14"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</row>
    <row r="372" spans="4:14"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</row>
    <row r="373" spans="4:14"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</row>
    <row r="374" spans="4:14"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</row>
    <row r="375" spans="4:14"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</row>
    <row r="376" spans="4:14"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</row>
    <row r="377" spans="4:14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</row>
    <row r="378" spans="4:14"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</row>
    <row r="379" spans="4:14"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</row>
    <row r="380" spans="4:14"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</row>
    <row r="381" spans="4:14"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</row>
    <row r="382" spans="4:14"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</row>
    <row r="383" spans="4:14"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</row>
    <row r="384" spans="4:14"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</row>
    <row r="385" spans="4:14"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</row>
    <row r="386" spans="4:14"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</row>
    <row r="387" spans="4:14"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</row>
    <row r="388" spans="4:14"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</row>
    <row r="389" spans="4:14"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</row>
    <row r="390" spans="4:14"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</row>
    <row r="391" spans="4:14"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</row>
    <row r="392" spans="4:14"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</row>
    <row r="393" spans="4:14"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</row>
    <row r="394" spans="4:14"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</row>
    <row r="395" spans="4:14"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</row>
    <row r="396" spans="4:14"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</row>
    <row r="397" spans="4:14"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</row>
    <row r="398" spans="4:14"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</row>
    <row r="399" spans="4:14"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</row>
    <row r="400" spans="4:14"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</row>
    <row r="401" spans="4:14"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</row>
    <row r="402" spans="4:14"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</row>
    <row r="403" spans="4:14"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</row>
    <row r="404" spans="4:14"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</row>
    <row r="405" spans="4:14"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</row>
    <row r="406" spans="4:14"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</row>
    <row r="407" spans="4:14"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</row>
    <row r="408" spans="4:14"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</row>
    <row r="409" spans="4:14"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</row>
    <row r="410" spans="4:14"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</row>
    <row r="411" spans="4:14"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</row>
    <row r="412" spans="4:14"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</row>
    <row r="413" spans="4:14"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</row>
    <row r="414" spans="4:14"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</row>
    <row r="415" spans="4:14"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</row>
    <row r="416" spans="4:14"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</row>
    <row r="417" spans="4:14"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</row>
    <row r="418" spans="4:14"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</row>
    <row r="419" spans="4:14"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</row>
    <row r="420" spans="4:14"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</row>
    <row r="421" spans="4:14"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</row>
    <row r="422" spans="4:14"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</row>
    <row r="423" spans="4:14"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</row>
    <row r="424" spans="4:14"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</row>
    <row r="425" spans="4:14"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</row>
    <row r="426" spans="4:14"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</row>
    <row r="427" spans="4:14"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</row>
    <row r="428" spans="4:14"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</row>
    <row r="429" spans="4:14"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</row>
    <row r="430" spans="4:14"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</row>
    <row r="431" spans="4:14"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</row>
    <row r="432" spans="4:14"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</row>
    <row r="433" spans="4:14"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</row>
    <row r="434" spans="4:14"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</row>
    <row r="435" spans="4:14"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</row>
    <row r="436" spans="4:14"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</row>
    <row r="437" spans="4:14"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</row>
    <row r="438" spans="4:14"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</row>
    <row r="439" spans="4:14"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</row>
    <row r="440" spans="4:14"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</row>
    <row r="441" spans="4:14"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</row>
    <row r="442" spans="4:14"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</row>
    <row r="443" spans="4:14"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</row>
    <row r="444" spans="4:14"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</row>
    <row r="445" spans="4:14"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</row>
    <row r="446" spans="4:14"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</row>
    <row r="447" spans="4:14"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</row>
    <row r="448" spans="4:14"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</row>
    <row r="449" spans="4:14"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</row>
    <row r="450" spans="4:14"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</row>
    <row r="451" spans="4:14"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</row>
    <row r="452" spans="4:14"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</row>
    <row r="453" spans="4:14"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</row>
    <row r="454" spans="4:14"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</row>
    <row r="455" spans="4:14"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</row>
    <row r="456" spans="4:14"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</row>
    <row r="457" spans="4:14"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</row>
    <row r="458" spans="4:14"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</row>
    <row r="459" spans="4:14"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</row>
    <row r="460" spans="4:14"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</row>
    <row r="461" spans="4:14"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</row>
    <row r="462" spans="4:14"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</row>
    <row r="463" spans="4:14"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</row>
    <row r="464" spans="4:14"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</row>
    <row r="465" spans="4:14"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</row>
    <row r="466" spans="4:14"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</row>
    <row r="467" spans="4:14"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</row>
    <row r="468" spans="4:14"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</row>
    <row r="469" spans="4:14"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</row>
    <row r="470" spans="4:14"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</row>
    <row r="471" spans="4:14"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</row>
    <row r="472" spans="4:14"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</row>
    <row r="473" spans="4:14"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</row>
    <row r="474" spans="4:14"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</row>
    <row r="475" spans="4:14"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</row>
    <row r="476" spans="4:14"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</row>
    <row r="477" spans="4:14"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</row>
    <row r="478" spans="4:14"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</row>
    <row r="479" spans="4:14"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</row>
    <row r="480" spans="4:14"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</row>
    <row r="481" spans="4:14"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</row>
    <row r="482" spans="4:14"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</row>
    <row r="483" spans="4:14"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</row>
    <row r="484" spans="4:14"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</row>
    <row r="485" spans="4:14"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</row>
    <row r="486" spans="4:14"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</row>
    <row r="487" spans="4:14"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</row>
    <row r="488" spans="4:14"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</row>
    <row r="489" spans="4:14"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</row>
    <row r="490" spans="4:14"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</row>
    <row r="491" spans="4:14"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</row>
    <row r="492" spans="4:14"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</row>
    <row r="493" spans="4:14"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</row>
    <row r="494" spans="4:14"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</row>
    <row r="495" spans="4:14"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</row>
    <row r="496" spans="4:14"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</row>
    <row r="497" spans="4:14"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</row>
    <row r="498" spans="4:14"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</row>
    <row r="499" spans="4:14"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</row>
    <row r="500" spans="4:14"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</row>
    <row r="501" spans="4:14"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</row>
    <row r="502" spans="4:14"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</row>
    <row r="503" spans="4:14"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</row>
    <row r="504" spans="4:14"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</row>
    <row r="505" spans="4:14"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</row>
    <row r="506" spans="4:14"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</row>
    <row r="507" spans="4:14"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</row>
    <row r="508" spans="4:14"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</row>
    <row r="509" spans="4:14"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</row>
    <row r="510" spans="4:14"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</row>
    <row r="511" spans="4:14"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</row>
    <row r="512" spans="4:14"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</row>
    <row r="513" spans="4:14"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</row>
    <row r="514" spans="4:14"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</row>
    <row r="515" spans="4:14"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</row>
    <row r="516" spans="4:14"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</row>
    <row r="517" spans="4:14"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</row>
    <row r="518" spans="4:14"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</row>
    <row r="519" spans="4:14"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</row>
    <row r="520" spans="4:14"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</row>
    <row r="521" spans="4:14"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</row>
    <row r="522" spans="4:14"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</row>
    <row r="523" spans="4:14"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</row>
    <row r="524" spans="4:14"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</row>
    <row r="525" spans="4:14"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</row>
    <row r="526" spans="4:14"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</row>
    <row r="527" spans="4:14"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</row>
    <row r="528" spans="4:14"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</row>
    <row r="529" spans="4:14"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</row>
    <row r="530" spans="4:14"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</row>
    <row r="531" spans="4:14"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</row>
    <row r="532" spans="4:14"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</row>
    <row r="533" spans="4:14"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</row>
    <row r="534" spans="4:14"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</row>
    <row r="535" spans="4:14"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</row>
    <row r="536" spans="4:14"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</row>
    <row r="537" spans="4:14"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</row>
    <row r="538" spans="4:14"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</row>
    <row r="539" spans="4:14"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</row>
    <row r="540" spans="4:14"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</row>
    <row r="541" spans="4:14"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</row>
    <row r="542" spans="4:14"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</row>
    <row r="543" spans="4:14"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</row>
    <row r="544" spans="4:14"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</row>
    <row r="545" spans="4:14"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</row>
    <row r="546" spans="4:14"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</row>
    <row r="547" spans="4:14"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</row>
    <row r="548" spans="4:14"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</row>
    <row r="549" spans="4:14"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</row>
    <row r="550" spans="4:14"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</row>
    <row r="551" spans="4:14"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</row>
    <row r="552" spans="4:14"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</row>
    <row r="553" spans="4:14"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</row>
    <row r="554" spans="4:14"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</row>
    <row r="555" spans="4:14"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</row>
    <row r="556" spans="4:14"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</row>
    <row r="557" spans="4:14"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</row>
    <row r="558" spans="4:14"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</row>
    <row r="559" spans="4:14"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</row>
    <row r="560" spans="4:14"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</row>
    <row r="561" spans="4:14"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</row>
    <row r="562" spans="4:14"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</row>
    <row r="563" spans="4:14"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</row>
    <row r="564" spans="4:14"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</row>
    <row r="565" spans="4:14"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</row>
    <row r="566" spans="4:14"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</row>
    <row r="567" spans="4:14"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</row>
    <row r="568" spans="4:14"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</row>
    <row r="569" spans="4:14"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</row>
    <row r="570" spans="4:14"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</row>
    <row r="571" spans="4:14"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</row>
    <row r="572" spans="4:14"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</row>
    <row r="573" spans="4:14"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</row>
    <row r="574" spans="4:14"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</row>
    <row r="575" spans="4:14"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</row>
    <row r="576" spans="4:14"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</row>
    <row r="577" spans="4:14"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</row>
    <row r="578" spans="4:14"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</row>
    <row r="579" spans="4:14"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</row>
    <row r="580" spans="4:14"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</row>
    <row r="581" spans="4:14"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</row>
    <row r="582" spans="4:14"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</row>
    <row r="583" spans="4:14"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</row>
    <row r="584" spans="4:14"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</row>
    <row r="585" spans="4:14"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</row>
    <row r="586" spans="4:14"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</row>
    <row r="587" spans="4:14"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</row>
    <row r="588" spans="4:14"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</row>
    <row r="589" spans="4:14"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</row>
    <row r="590" spans="4:14"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</row>
    <row r="591" spans="4:14"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</row>
    <row r="592" spans="4:14"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</row>
    <row r="593" spans="4:14"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</row>
    <row r="594" spans="4:14"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</row>
    <row r="595" spans="4:14"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</row>
    <row r="596" spans="4:14"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</row>
    <row r="597" spans="4:14"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</row>
    <row r="598" spans="4:14"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</row>
    <row r="599" spans="4:14"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</row>
    <row r="600" spans="4:14"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</row>
    <row r="601" spans="4:14"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</row>
    <row r="602" spans="4:14"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</row>
    <row r="603" spans="4:14"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</row>
    <row r="604" spans="4:14"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</row>
    <row r="605" spans="4:14"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</row>
    <row r="606" spans="4:14"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</row>
    <row r="607" spans="4:14"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</row>
    <row r="608" spans="4:14"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</row>
    <row r="609" spans="4:14"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</row>
    <row r="610" spans="4:14"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</row>
    <row r="611" spans="4:14"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</row>
    <row r="612" spans="4:14"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</row>
    <row r="613" spans="4:14"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</row>
    <row r="614" spans="4:14"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</row>
    <row r="615" spans="4:14"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</row>
    <row r="616" spans="4:14"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</row>
    <row r="617" spans="4:14"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</row>
    <row r="618" spans="4:14"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</row>
    <row r="619" spans="4:14"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</row>
    <row r="620" spans="4:14"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</row>
    <row r="621" spans="4:14"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</row>
    <row r="622" spans="4:14"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</row>
    <row r="623" spans="4:14"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</row>
    <row r="624" spans="4:14"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</row>
    <row r="625" spans="4:14"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</row>
    <row r="626" spans="4:14"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</row>
    <row r="627" spans="4:14"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</row>
    <row r="628" spans="4:14"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</row>
    <row r="629" spans="4:14"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</row>
    <row r="630" spans="4:14"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</row>
    <row r="631" spans="4:14"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</row>
    <row r="632" spans="4:14"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</row>
    <row r="633" spans="4:14"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</row>
    <row r="634" spans="4:14"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</row>
    <row r="635" spans="4:14"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</row>
    <row r="636" spans="4:14"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</row>
    <row r="637" spans="4:14"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</row>
    <row r="638" spans="4:14"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</row>
    <row r="639" spans="4:14"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</row>
    <row r="640" spans="4:14"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</row>
    <row r="641" spans="4:14"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</row>
    <row r="642" spans="4:14"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</row>
    <row r="643" spans="4:14"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</row>
    <row r="644" spans="4:14"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</row>
    <row r="645" spans="4:14"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</row>
    <row r="646" spans="4:14"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</row>
    <row r="647" spans="4:14"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</row>
    <row r="648" spans="4:14"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</row>
    <row r="649" spans="4:14"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</row>
    <row r="650" spans="4:14"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</row>
    <row r="651" spans="4:14"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</row>
    <row r="652" spans="4:14"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</row>
    <row r="653" spans="4:14"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</row>
    <row r="654" spans="4:14"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</row>
    <row r="655" spans="4:14"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</row>
    <row r="656" spans="4:14"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</row>
    <row r="657" spans="4:14"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</row>
    <row r="658" spans="4:14"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</row>
    <row r="659" spans="4:14"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</row>
    <row r="660" spans="4:14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</row>
    <row r="661" spans="4:14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</row>
    <row r="662" spans="4:14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</row>
    <row r="663" spans="4:14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</row>
    <row r="664" spans="4:14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</row>
    <row r="665" spans="4:14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</row>
    <row r="666" spans="4:14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</row>
    <row r="667" spans="4:14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</row>
    <row r="668" spans="4:14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</row>
    <row r="669" spans="4:14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</row>
    <row r="670" spans="4:14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</row>
    <row r="671" spans="4:14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</row>
    <row r="672" spans="4:14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</row>
    <row r="673" spans="4:14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</row>
    <row r="674" spans="4:14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</row>
    <row r="675" spans="4:14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</row>
    <row r="676" spans="4:14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</row>
    <row r="677" spans="4:14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</row>
    <row r="678" spans="4:14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</row>
    <row r="679" spans="4:14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</row>
    <row r="680" spans="4:14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</row>
    <row r="681" spans="4:14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</row>
    <row r="682" spans="4:14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</row>
    <row r="683" spans="4:14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</row>
    <row r="684" spans="4:14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</row>
    <row r="685" spans="4:14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</row>
    <row r="686" spans="4:14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</row>
    <row r="687" spans="4:14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</row>
    <row r="688" spans="4:14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</row>
    <row r="689" spans="4:14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</row>
    <row r="690" spans="4:14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</row>
    <row r="691" spans="4:14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</row>
    <row r="692" spans="4:14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</row>
    <row r="693" spans="4:14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</row>
    <row r="694" spans="4:14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</row>
    <row r="695" spans="4:14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</row>
    <row r="696" spans="4:14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</row>
    <row r="697" spans="4:14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</row>
    <row r="698" spans="4:14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</row>
    <row r="699" spans="4:14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</row>
    <row r="700" spans="4:14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</row>
    <row r="701" spans="4:14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</row>
    <row r="702" spans="4:14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</row>
    <row r="703" spans="4:14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</row>
    <row r="704" spans="4:14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</row>
    <row r="705" spans="4:14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</row>
    <row r="706" spans="4:14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</row>
    <row r="707" spans="4:14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</row>
    <row r="708" spans="4:14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</row>
    <row r="709" spans="4:14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</row>
    <row r="710" spans="4:14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</row>
    <row r="711" spans="4:14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</row>
    <row r="712" spans="4:14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</row>
    <row r="713" spans="4:14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</row>
    <row r="714" spans="4:14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</row>
    <row r="715" spans="4:14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</row>
    <row r="716" spans="4:14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</row>
    <row r="717" spans="4:14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</row>
    <row r="718" spans="4:14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</row>
    <row r="719" spans="4:14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</row>
    <row r="720" spans="4:14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</row>
    <row r="721" spans="4:14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</row>
    <row r="722" spans="4:14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</row>
    <row r="723" spans="4:14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</row>
    <row r="724" spans="4:14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</row>
    <row r="725" spans="4:14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</row>
    <row r="726" spans="4:14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</row>
    <row r="727" spans="4:14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</row>
    <row r="728" spans="4:14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</row>
    <row r="729" spans="4:14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</row>
    <row r="730" spans="4:14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</row>
    <row r="731" spans="4:14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</row>
    <row r="732" spans="4:14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</row>
    <row r="733" spans="4:14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</row>
    <row r="734" spans="4:14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</row>
    <row r="735" spans="4:14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</row>
    <row r="736" spans="4:14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</row>
    <row r="737" spans="4:14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</row>
    <row r="738" spans="4:14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</row>
    <row r="739" spans="4:14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</row>
    <row r="740" spans="4:14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</row>
    <row r="741" spans="4:14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</row>
    <row r="742" spans="4:14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</row>
    <row r="743" spans="4:14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</row>
    <row r="744" spans="4:14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</row>
    <row r="745" spans="4:14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</row>
    <row r="746" spans="4:14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</row>
    <row r="747" spans="4:14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</row>
    <row r="748" spans="4:14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</row>
    <row r="749" spans="4:14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</row>
    <row r="750" spans="4:14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</row>
    <row r="751" spans="4:14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</row>
    <row r="752" spans="4:14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</row>
    <row r="753" spans="4:14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</row>
    <row r="754" spans="4:14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</row>
    <row r="755" spans="4:14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</row>
    <row r="756" spans="4:14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</row>
    <row r="757" spans="4:14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</row>
    <row r="758" spans="4:14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</row>
    <row r="759" spans="4:14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</row>
    <row r="760" spans="4:14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</row>
    <row r="761" spans="4:14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</row>
    <row r="762" spans="4:14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</row>
    <row r="763" spans="4:14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</row>
    <row r="764" spans="4:14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</row>
    <row r="765" spans="4:14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</row>
    <row r="766" spans="4:14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</row>
    <row r="767" spans="4:14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</row>
    <row r="768" spans="4:14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</row>
    <row r="769" spans="4:14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</row>
    <row r="770" spans="4:14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</row>
    <row r="771" spans="4:14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</row>
    <row r="772" spans="4:14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</row>
    <row r="773" spans="4:14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</row>
    <row r="774" spans="4:14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</row>
    <row r="775" spans="4:14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</row>
    <row r="776" spans="4:14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</row>
    <row r="777" spans="4:14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</row>
    <row r="778" spans="4:14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</row>
    <row r="779" spans="4:14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</row>
    <row r="780" spans="4:14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</row>
    <row r="781" spans="4:14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</row>
    <row r="782" spans="4:14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</row>
    <row r="783" spans="4:14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</row>
    <row r="784" spans="4:14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</row>
    <row r="785" spans="4:14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</row>
    <row r="786" spans="4:14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</row>
    <row r="787" spans="4:14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</row>
    <row r="788" spans="4:14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</row>
    <row r="789" spans="4:14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</row>
    <row r="790" spans="4:14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</row>
    <row r="791" spans="4:14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</row>
    <row r="792" spans="4:14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</row>
    <row r="793" spans="4:14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</row>
    <row r="794" spans="4:14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</row>
    <row r="795" spans="4:14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</row>
    <row r="796" spans="4:14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</row>
    <row r="797" spans="4:14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</row>
    <row r="798" spans="4:14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</row>
    <row r="799" spans="4:14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</row>
    <row r="800" spans="4:14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</row>
    <row r="801" spans="4:14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</row>
    <row r="802" spans="4:14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</row>
    <row r="803" spans="4:14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</row>
    <row r="804" spans="4:14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</row>
    <row r="805" spans="4:14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</row>
    <row r="806" spans="4:14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</row>
    <row r="807" spans="4:14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</row>
    <row r="808" spans="4:14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</row>
    <row r="809" spans="4:14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</row>
    <row r="810" spans="4:14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</row>
    <row r="811" spans="4:14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</row>
    <row r="812" spans="4:14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</row>
    <row r="813" spans="4:14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</row>
    <row r="814" spans="4:14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</row>
    <row r="815" spans="4:14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</row>
    <row r="816" spans="4:14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</row>
    <row r="817" spans="4:14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</row>
    <row r="818" spans="4:14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</row>
    <row r="819" spans="4:14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</row>
    <row r="820" spans="4:14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</row>
    <row r="821" spans="4:14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</row>
    <row r="822" spans="4:14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</row>
    <row r="823" spans="4:14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</row>
    <row r="824" spans="4:14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</row>
    <row r="825" spans="4:14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</row>
    <row r="826" spans="4:14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</row>
    <row r="827" spans="4:14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</row>
    <row r="828" spans="4:14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</row>
    <row r="829" spans="4:14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</row>
    <row r="830" spans="4:14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</row>
    <row r="831" spans="4:14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</row>
    <row r="832" spans="4:14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</row>
    <row r="833" spans="4:14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</row>
    <row r="834" spans="4:14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</row>
    <row r="835" spans="4:14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</row>
    <row r="836" spans="4:14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</row>
    <row r="837" spans="4:14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</row>
    <row r="838" spans="4:14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</row>
    <row r="839" spans="4:14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</row>
    <row r="840" spans="4:14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</row>
    <row r="841" spans="4:14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</row>
    <row r="842" spans="4:14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</row>
    <row r="843" spans="4:14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</row>
    <row r="844" spans="4:14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</row>
    <row r="845" spans="4:14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</row>
    <row r="846" spans="4:14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</row>
    <row r="847" spans="4:14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</row>
    <row r="848" spans="4:14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</row>
    <row r="849" spans="4:14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</row>
    <row r="850" spans="4:14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</row>
    <row r="851" spans="4:14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</row>
    <row r="852" spans="4:14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</row>
    <row r="853" spans="4:14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</row>
    <row r="854" spans="4:14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</row>
    <row r="855" spans="4:14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</row>
    <row r="856" spans="4:14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</row>
    <row r="857" spans="4:14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</row>
    <row r="858" spans="4:14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</row>
    <row r="859" spans="4:14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</row>
    <row r="860" spans="4:14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</row>
    <row r="861" spans="4:14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</row>
    <row r="862" spans="4:14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</row>
    <row r="863" spans="4:14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</row>
    <row r="864" spans="4:14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</row>
    <row r="865" spans="4:14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</row>
    <row r="866" spans="4:14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</row>
    <row r="867" spans="4:14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</row>
    <row r="868" spans="4:14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</row>
    <row r="869" spans="4:14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</row>
    <row r="870" spans="4:14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</row>
    <row r="871" spans="4:14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</row>
    <row r="872" spans="4:14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</row>
    <row r="873" spans="4:14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</row>
    <row r="874" spans="4:14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</row>
    <row r="875" spans="4:14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</row>
    <row r="876" spans="4:14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</row>
    <row r="877" spans="4:14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</row>
    <row r="878" spans="4:14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</row>
    <row r="879" spans="4:14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</row>
    <row r="880" spans="4:14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</row>
    <row r="881" spans="4:14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</row>
    <row r="882" spans="4:14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</row>
    <row r="883" spans="4:14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</row>
    <row r="884" spans="4:14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</row>
    <row r="885" spans="4:14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</row>
    <row r="886" spans="4:14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</row>
    <row r="887" spans="4:14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</row>
    <row r="888" spans="4:14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</row>
    <row r="889" spans="4:14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</row>
    <row r="890" spans="4:14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</row>
    <row r="891" spans="4:14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</row>
    <row r="892" spans="4:14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</row>
    <row r="893" spans="4:14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</row>
    <row r="894" spans="4:14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</row>
    <row r="895" spans="4:14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</row>
    <row r="896" spans="4:14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</row>
    <row r="897" spans="4:14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</row>
    <row r="898" spans="4:14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</row>
    <row r="899" spans="4:14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</row>
    <row r="900" spans="4:14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</row>
    <row r="901" spans="4:14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</row>
    <row r="902" spans="4:14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</row>
    <row r="903" spans="4:14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</row>
    <row r="904" spans="4:14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</row>
    <row r="905" spans="4:14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</row>
    <row r="906" spans="4:14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</row>
    <row r="907" spans="4:14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</row>
    <row r="908" spans="4:14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</row>
    <row r="909" spans="4:14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</row>
    <row r="910" spans="4:14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</row>
    <row r="911" spans="4:14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</row>
    <row r="912" spans="4:14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</row>
    <row r="913" spans="4:14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</row>
    <row r="914" spans="4:14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</row>
    <row r="915" spans="4:14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</row>
    <row r="916" spans="4:14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</row>
    <row r="917" spans="4:14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</row>
    <row r="918" spans="4:14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</row>
    <row r="919" spans="4:14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</row>
    <row r="920" spans="4:14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</row>
    <row r="921" spans="4:14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</row>
    <row r="922" spans="4:14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</row>
    <row r="923" spans="4:14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</row>
    <row r="924" spans="4:14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</row>
    <row r="925" spans="4:14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</row>
    <row r="926" spans="4:14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</row>
    <row r="927" spans="4:14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</row>
    <row r="928" spans="4:14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</row>
    <row r="929" spans="4:14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</row>
    <row r="930" spans="4:14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</row>
    <row r="931" spans="4:14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</row>
    <row r="932" spans="4:14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</row>
    <row r="933" spans="4:14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</row>
    <row r="934" spans="4:14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</row>
    <row r="935" spans="4:14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</row>
    <row r="936" spans="4:14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</row>
    <row r="937" spans="4:14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</row>
    <row r="938" spans="4:14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</row>
    <row r="939" spans="4:14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</row>
    <row r="940" spans="4:14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</row>
    <row r="941" spans="4:14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</row>
    <row r="942" spans="4:14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</row>
    <row r="943" spans="4:14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</row>
    <row r="944" spans="4:14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</row>
    <row r="945" spans="4:14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</row>
    <row r="946" spans="4:14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</row>
    <row r="947" spans="4:14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</row>
    <row r="948" spans="4:14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</row>
    <row r="949" spans="4:14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</row>
    <row r="950" spans="4:14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</row>
    <row r="951" spans="4:14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</row>
    <row r="952" spans="4:14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</row>
    <row r="953" spans="4:14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</row>
    <row r="954" spans="4:14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</row>
    <row r="955" spans="4:14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</row>
    <row r="956" spans="4:14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</row>
    <row r="957" spans="4:14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</row>
    <row r="958" spans="4:14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</row>
    <row r="959" spans="4:14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</row>
    <row r="960" spans="4:14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</row>
    <row r="961" spans="4:14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</row>
    <row r="962" spans="4:14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</row>
    <row r="963" spans="4:14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</row>
    <row r="964" spans="4:14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</row>
    <row r="965" spans="4:14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</row>
    <row r="966" spans="4:14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</row>
    <row r="967" spans="4:14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</row>
    <row r="968" spans="4:14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</row>
    <row r="969" spans="4:14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</row>
    <row r="970" spans="4:14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</row>
    <row r="971" spans="4:14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</row>
    <row r="972" spans="4:14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</row>
    <row r="973" spans="4:14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</row>
    <row r="974" spans="4:14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</row>
    <row r="975" spans="4:14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</row>
    <row r="976" spans="4:14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</row>
    <row r="977" spans="4:14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</row>
    <row r="978" spans="4:14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</row>
    <row r="979" spans="4:14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</row>
    <row r="980" spans="4:14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</row>
    <row r="981" spans="4:14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</row>
    <row r="982" spans="4:14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</row>
    <row r="983" spans="4:14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</row>
    <row r="984" spans="4:14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</row>
    <row r="985" spans="4:14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</row>
    <row r="986" spans="4:14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</row>
    <row r="987" spans="4:14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</row>
    <row r="988" spans="4:14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</row>
    <row r="989" spans="4:14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</row>
    <row r="990" spans="4:14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</row>
    <row r="991" spans="4:14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</row>
    <row r="992" spans="4:14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</row>
    <row r="993" spans="4:14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</row>
    <row r="994" spans="4:14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</row>
    <row r="995" spans="4:14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</row>
    <row r="996" spans="4:14"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</row>
    <row r="997" spans="4:14"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</row>
    <row r="998" spans="4:14"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</row>
    <row r="999" spans="4:14"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</row>
    <row r="1000" spans="4:14"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</row>
    <row r="1001" spans="4:14"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</row>
    <row r="1002" spans="4:14"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</row>
    <row r="1003" spans="4:14"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</row>
    <row r="1004" spans="4:14"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</row>
    <row r="1005" spans="4:14"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</row>
    <row r="1006" spans="4:14"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</row>
    <row r="1007" spans="4:14"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</row>
    <row r="1008" spans="4:14"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</row>
    <row r="1009" spans="4:14"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</row>
    <row r="1010" spans="4:14"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</row>
    <row r="1011" spans="4:14"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</row>
    <row r="1012" spans="4:14"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</row>
    <row r="1013" spans="4:14"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</row>
    <row r="1014" spans="4:14"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</row>
    <row r="1015" spans="4:14"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</row>
    <row r="1016" spans="4:14"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</row>
    <row r="1017" spans="4:14"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</row>
    <row r="1018" spans="4:14"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</row>
    <row r="1019" spans="4:14"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</row>
    <row r="1020" spans="4:14"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</row>
    <row r="1021" spans="4:14"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</row>
    <row r="1022" spans="4:14"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</row>
    <row r="1023" spans="4:14"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</row>
    <row r="1024" spans="4:14"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</row>
    <row r="1025" spans="4:14"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</row>
    <row r="1026" spans="4:14"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</row>
    <row r="1027" spans="4:14"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</row>
    <row r="1028" spans="4:14"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</row>
    <row r="1029" spans="4:14"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</row>
    <row r="1030" spans="4:14"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</row>
    <row r="1031" spans="4:14"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</row>
    <row r="1032" spans="4:14"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</row>
    <row r="1033" spans="4:14"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</row>
    <row r="1034" spans="4:14"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</row>
    <row r="1035" spans="4:14"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</row>
    <row r="1036" spans="4:14"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</row>
    <row r="1037" spans="4:14"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</row>
    <row r="1038" spans="4:14"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</row>
    <row r="1039" spans="4:14"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</row>
    <row r="1040" spans="4:14"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</row>
    <row r="1041" spans="4:14"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</row>
    <row r="1042" spans="4:14"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</row>
    <row r="1043" spans="4:14"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</row>
    <row r="1044" spans="4:14"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</row>
    <row r="1045" spans="4:14"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</row>
    <row r="1046" spans="4:14"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</row>
    <row r="1047" spans="4:14"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</row>
    <row r="1048" spans="4:14"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</row>
    <row r="1049" spans="4:14"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</row>
    <row r="1050" spans="4:14"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</row>
    <row r="1051" spans="4:14"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</row>
    <row r="1052" spans="4:14"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</row>
    <row r="1053" spans="4:14"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</row>
    <row r="1054" spans="4:14"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</row>
    <row r="1055" spans="4:14"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</row>
    <row r="1056" spans="4:14"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</row>
    <row r="1057" spans="4:14"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</row>
    <row r="1058" spans="4:14"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</row>
    <row r="1059" spans="4:14"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</row>
    <row r="1060" spans="4:14"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</row>
    <row r="1061" spans="4:14"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</row>
    <row r="1062" spans="4:14"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</row>
    <row r="1063" spans="4:14"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</row>
    <row r="1064" spans="4:14"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</row>
    <row r="1065" spans="4:14"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</row>
    <row r="1066" spans="4:14"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</row>
    <row r="1067" spans="4:14"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</row>
    <row r="1068" spans="4:14"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</row>
    <row r="1069" spans="4:14"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</row>
    <row r="1070" spans="4:14"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</row>
    <row r="1071" spans="4:14"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</row>
    <row r="1072" spans="4:14"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</row>
    <row r="1073" spans="4:14"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</row>
    <row r="1074" spans="4:14"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</row>
    <row r="1075" spans="4:14"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</row>
    <row r="1076" spans="4:14"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</row>
    <row r="1077" spans="4:14"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</row>
    <row r="1078" spans="4:14"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</row>
    <row r="1079" spans="4:14"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</row>
    <row r="1080" spans="4:14"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</row>
    <row r="1081" spans="4:14"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</row>
    <row r="1082" spans="4:14"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</row>
    <row r="1083" spans="4:14"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</row>
    <row r="1084" spans="4:14"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</row>
    <row r="1085" spans="4:14"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</row>
    <row r="1086" spans="4:14"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</row>
    <row r="1087" spans="4:14"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</row>
    <row r="1088" spans="4:14"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</row>
    <row r="1089" spans="4:14"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</row>
    <row r="1090" spans="4:14"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</row>
    <row r="1091" spans="4:14"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</row>
    <row r="1092" spans="4:14"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</row>
    <row r="1093" spans="4:14"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</row>
    <row r="1094" spans="4:14"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</row>
    <row r="1095" spans="4:14"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</row>
    <row r="1096" spans="4:14"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</row>
    <row r="1097" spans="4:14"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</row>
    <row r="1098" spans="4:14"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</row>
    <row r="1099" spans="4:14"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</row>
    <row r="1100" spans="4:14"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</row>
    <row r="1101" spans="4:14"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</row>
    <row r="1102" spans="4:14"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</row>
    <row r="1103" spans="4:14"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</row>
    <row r="1104" spans="4:14"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</row>
    <row r="1105" spans="4:14"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</row>
    <row r="1106" spans="4:14"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</row>
    <row r="1107" spans="4:14"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</row>
    <row r="1108" spans="4:14"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</row>
    <row r="1109" spans="4:14"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</row>
    <row r="1110" spans="4:14"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</row>
    <row r="1111" spans="4:14"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</row>
    <row r="1112" spans="4:14"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</row>
    <row r="1113" spans="4:14"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</row>
    <row r="1114" spans="4:14"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</row>
    <row r="1115" spans="4:14"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</row>
    <row r="1116" spans="4:14"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</row>
    <row r="1117" spans="4:14"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</row>
    <row r="1118" spans="4:14"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</row>
    <row r="1119" spans="4:14"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</row>
    <row r="1120" spans="4:14"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</row>
    <row r="1121" spans="4:14"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</row>
    <row r="1122" spans="4:14"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</row>
    <row r="1123" spans="4:14"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</row>
    <row r="1124" spans="4:14"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</row>
    <row r="1125" spans="4:14"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</row>
    <row r="1126" spans="4:14"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</row>
    <row r="1127" spans="4:14"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</row>
    <row r="1128" spans="4:14"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</row>
    <row r="1129" spans="4:14"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</row>
    <row r="1130" spans="4:14"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</row>
    <row r="1131" spans="4:14"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</row>
    <row r="1132" spans="4:14"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</row>
    <row r="1133" spans="4:14"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</row>
    <row r="1134" spans="4:14"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</row>
    <row r="1135" spans="4:14"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</row>
    <row r="1136" spans="4:14"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</row>
    <row r="1137" spans="4:14"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</row>
    <row r="1138" spans="4:14"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</row>
    <row r="1139" spans="4:14"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</row>
    <row r="1140" spans="4:14"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</row>
    <row r="1141" spans="4:14"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</row>
    <row r="1142" spans="4:14"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</row>
    <row r="1143" spans="4:14"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</row>
    <row r="1144" spans="4:14"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</row>
    <row r="1145" spans="4:14"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</row>
    <row r="1146" spans="4:14"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</row>
    <row r="1147" spans="4:14"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</row>
    <row r="1148" spans="4:14"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</row>
    <row r="1149" spans="4:14"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</row>
    <row r="1150" spans="4:14"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</row>
    <row r="1151" spans="4:14"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</row>
    <row r="1152" spans="4:14"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</row>
    <row r="1153" spans="4:14"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</row>
    <row r="1154" spans="4:14"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</row>
    <row r="1155" spans="4:14"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</row>
    <row r="1156" spans="4:14"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</row>
    <row r="1157" spans="4:14"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</row>
    <row r="1158" spans="4:14"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</row>
    <row r="1159" spans="4:14"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</row>
    <row r="1160" spans="4:14"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</row>
    <row r="1161" spans="4:14"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</row>
    <row r="1162" spans="4:14"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</row>
    <row r="1163" spans="4:14"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</row>
    <row r="1164" spans="4:14"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</row>
    <row r="1165" spans="4:14"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</row>
    <row r="1166" spans="4:14"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</row>
    <row r="1167" spans="4:14"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</row>
    <row r="1168" spans="4:14"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</row>
    <row r="1169" spans="4:14"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</row>
    <row r="1170" spans="4:14"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</row>
    <row r="1171" spans="4:14"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</row>
    <row r="1172" spans="4:14"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</row>
    <row r="1173" spans="4:14"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</row>
    <row r="1174" spans="4:14"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</row>
    <row r="1175" spans="4:14"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</row>
    <row r="1176" spans="4:14"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</row>
    <row r="1177" spans="4:14"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</row>
    <row r="1178" spans="4:14"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</row>
    <row r="1179" spans="4:14"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</row>
    <row r="1180" spans="4:14"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</row>
    <row r="1181" spans="4:14"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</row>
    <row r="1182" spans="4:14"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</row>
    <row r="1183" spans="4:14"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</row>
    <row r="1184" spans="4:14"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</row>
    <row r="1185" spans="4:14"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</row>
    <row r="1186" spans="4:14"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</row>
    <row r="1187" spans="4:14"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</row>
    <row r="1188" spans="4:14"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</row>
    <row r="1189" spans="4:14"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</row>
    <row r="1190" spans="4:14"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</row>
    <row r="1191" spans="4:14"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</row>
    <row r="1192" spans="4:14"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</row>
    <row r="1193" spans="4:14"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</row>
    <row r="1194" spans="4:14"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</row>
    <row r="1195" spans="4:14"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</row>
    <row r="1196" spans="4:14"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</row>
    <row r="1197" spans="4:14"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</row>
    <row r="1198" spans="4:14"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</row>
    <row r="1199" spans="4:14"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</row>
    <row r="1200" spans="4:14"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</row>
    <row r="1201" spans="4:14"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</row>
    <row r="1202" spans="4:14"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</row>
    <row r="1203" spans="4:14"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</row>
    <row r="1204" spans="4:14"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</row>
    <row r="1205" spans="4:14"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</row>
    <row r="1206" spans="4:14"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</row>
    <row r="1207" spans="4:14"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</row>
    <row r="1208" spans="4:14"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</row>
    <row r="1209" spans="4:14"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</row>
    <row r="1210" spans="4:14"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</row>
    <row r="1211" spans="4:14"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</row>
    <row r="1212" spans="4:14"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</row>
    <row r="1213" spans="4:14"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</row>
    <row r="1214" spans="4:14"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</row>
    <row r="1215" spans="4:14"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</row>
    <row r="1216" spans="4:14"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</row>
    <row r="1217" spans="4:14"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</row>
    <row r="1218" spans="4:14"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</row>
    <row r="1219" spans="4:14"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</row>
    <row r="1220" spans="4:14"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</row>
    <row r="1221" spans="4:14"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</row>
    <row r="1222" spans="4:14"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</row>
    <row r="1223" spans="4:14"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</row>
    <row r="1224" spans="4:14"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</row>
    <row r="1225" spans="4:14"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</row>
    <row r="1226" spans="4:14"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</row>
    <row r="1227" spans="4:14"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</row>
    <row r="1228" spans="4:14"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</row>
    <row r="1229" spans="4:14"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</row>
    <row r="1230" spans="4:14"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</row>
    <row r="1231" spans="4:14"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</row>
    <row r="1232" spans="4:14"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</row>
    <row r="1233" spans="4:14"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</row>
    <row r="1234" spans="4:14"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</row>
    <row r="1235" spans="4:14"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</row>
    <row r="1236" spans="4:14"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</row>
    <row r="1237" spans="4:14"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</row>
    <row r="1238" spans="4:14"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</row>
    <row r="1239" spans="4:14"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</row>
    <row r="1240" spans="4:14"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</row>
    <row r="1241" spans="4:14"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</row>
    <row r="1242" spans="4:14"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</row>
    <row r="1243" spans="4:14"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</row>
    <row r="1244" spans="4:14"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</row>
    <row r="1245" spans="4:14"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</row>
    <row r="1246" spans="4:14"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</row>
    <row r="1247" spans="4:14"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</row>
    <row r="1248" spans="4:14"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</row>
    <row r="1249" spans="4:14"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</row>
    <row r="1250" spans="4:14"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</row>
    <row r="1251" spans="4:14"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</row>
    <row r="1252" spans="4:14"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</row>
    <row r="1253" spans="4:14"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</row>
    <row r="1254" spans="4:14"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</row>
    <row r="1255" spans="4:14"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</row>
    <row r="1256" spans="4:14"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</row>
    <row r="1257" spans="4:14"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</row>
    <row r="1258" spans="4:14"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</row>
    <row r="1259" spans="4:14"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</row>
    <row r="1260" spans="4:14"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</row>
    <row r="1261" spans="4:14"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</row>
    <row r="1262" spans="4:14"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</row>
    <row r="1263" spans="4:14"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</row>
    <row r="1264" spans="4:14"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</row>
    <row r="1265" spans="4:14"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</row>
    <row r="1266" spans="4:14"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</row>
    <row r="1267" spans="4:14"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</row>
    <row r="1268" spans="4:14"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</row>
    <row r="1269" spans="4:14"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</row>
    <row r="1270" spans="4:14"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</row>
    <row r="1271" spans="4:14"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</row>
    <row r="1272" spans="4:14"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</row>
    <row r="1273" spans="4:14"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</row>
    <row r="1274" spans="4:14"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</row>
    <row r="1275" spans="4:14"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</row>
    <row r="1276" spans="4:14"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</row>
    <row r="1277" spans="4:14"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</row>
    <row r="1278" spans="4:14"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</row>
    <row r="1279" spans="4:14"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</row>
    <row r="1280" spans="4:14"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</row>
    <row r="1281" spans="4:14"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</row>
    <row r="1282" spans="4:14"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</row>
    <row r="1283" spans="4:14"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</row>
    <row r="1284" spans="4:14"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</row>
    <row r="1285" spans="4:14"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</row>
    <row r="1286" spans="4:14"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</row>
    <row r="1287" spans="4:14"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</row>
    <row r="1288" spans="4:14"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</row>
    <row r="1289" spans="4:14"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</row>
    <row r="1290" spans="4:14"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</row>
    <row r="1291" spans="4:14"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</row>
    <row r="1292" spans="4:14"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</row>
    <row r="1293" spans="4:14"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</row>
    <row r="1294" spans="4:14"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</row>
    <row r="1295" spans="4:14"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</row>
    <row r="1296" spans="4:14"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</row>
    <row r="1297" spans="4:14"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</row>
    <row r="1298" spans="4:14"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</row>
    <row r="1299" spans="4:14"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</row>
    <row r="1300" spans="4:14"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</row>
    <row r="1301" spans="4:14"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</row>
    <row r="1302" spans="4:14"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</row>
    <row r="1303" spans="4:14"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</row>
    <row r="1304" spans="4:14"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</row>
    <row r="1305" spans="4:14"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</row>
    <row r="1306" spans="4:14"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</row>
    <row r="1307" spans="4:14"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</row>
    <row r="1308" spans="4:14"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</row>
    <row r="1309" spans="4:14"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</row>
    <row r="1310" spans="4:14"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</row>
    <row r="1311" spans="4:14"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</row>
    <row r="1312" spans="4:14"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</row>
    <row r="1313" spans="4:14"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</row>
    <row r="1314" spans="4:14"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</row>
    <row r="1315" spans="4:14"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</row>
    <row r="1316" spans="4:14"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</row>
    <row r="1317" spans="4:14"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</row>
    <row r="1318" spans="4:14"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</row>
    <row r="1319" spans="4:14"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</row>
    <row r="1320" spans="4:14"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</row>
    <row r="1321" spans="4:14"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</row>
    <row r="1322" spans="4:14"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</row>
    <row r="1323" spans="4:14"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</row>
    <row r="1324" spans="4:14"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</row>
    <row r="1325" spans="4:14"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</row>
    <row r="1326" spans="4:14"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</row>
    <row r="1327" spans="4:14"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</row>
    <row r="1328" spans="4:14"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</row>
    <row r="1329" spans="4:14"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</row>
    <row r="1330" spans="4:14"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</row>
    <row r="1331" spans="4:14"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</row>
    <row r="1332" spans="4:14"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</row>
    <row r="1333" spans="4:14"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</row>
    <row r="1334" spans="4:14"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</row>
    <row r="1335" spans="4:14"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</row>
    <row r="1336" spans="4:14"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</row>
    <row r="1337" spans="4:14"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</row>
    <row r="1338" spans="4:14"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</row>
    <row r="1339" spans="4:14"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</row>
    <row r="1340" spans="4:14"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</row>
    <row r="1341" spans="4:14"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</row>
    <row r="1342" spans="4:14"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</row>
    <row r="1343" spans="4:14"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</row>
    <row r="1344" spans="4:14"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</row>
    <row r="1345" spans="4:14"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</row>
    <row r="1346" spans="4:14"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</row>
    <row r="1347" spans="4:14"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</row>
    <row r="1348" spans="4:14"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</row>
    <row r="1349" spans="4:14"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</row>
    <row r="1350" spans="4:14"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</row>
    <row r="1351" spans="4:14"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</row>
    <row r="1352" spans="4:14"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</row>
    <row r="1353" spans="4:14"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</row>
    <row r="1354" spans="4:14"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</row>
    <row r="1355" spans="4:14"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</row>
    <row r="1356" spans="4:14"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</row>
    <row r="1357" spans="4:14"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</row>
    <row r="1358" spans="4:14"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</row>
    <row r="1359" spans="4:14"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</row>
    <row r="1360" spans="4:14"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</row>
    <row r="1361" spans="4:14"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</row>
    <row r="1362" spans="4:14"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</row>
    <row r="1363" spans="4:14"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</row>
    <row r="1364" spans="4:14"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</row>
    <row r="1365" spans="4:14"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</row>
    <row r="1366" spans="4:14"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</row>
    <row r="1367" spans="4:14"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</row>
    <row r="1368" spans="4:14"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</row>
    <row r="1369" spans="4:14"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</row>
    <row r="1370" spans="4:14"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</row>
    <row r="1371" spans="4:14"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</row>
    <row r="1372" spans="4:14"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</row>
    <row r="1373" spans="4:14"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</row>
    <row r="1374" spans="4:14"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</row>
    <row r="1375" spans="4:14"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</row>
    <row r="1376" spans="4:14"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</row>
    <row r="1377" spans="4:14"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</row>
    <row r="1378" spans="4:14"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</row>
    <row r="1379" spans="4:14"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</row>
    <row r="1380" spans="4:14"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</row>
    <row r="1381" spans="4:14"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</row>
    <row r="1382" spans="4:14"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</row>
    <row r="1383" spans="4:14"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</row>
    <row r="1384" spans="4:14"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</row>
    <row r="1385" spans="4:14"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</row>
    <row r="1386" spans="4:14"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</row>
    <row r="1387" spans="4:14"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</row>
    <row r="1388" spans="4:14"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</row>
    <row r="1389" spans="4:14"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</row>
    <row r="1390" spans="4:14"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</row>
    <row r="1391" spans="4:14"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</row>
    <row r="1392" spans="4:14"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</row>
    <row r="1393" spans="4:14"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</row>
    <row r="1394" spans="4:14"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</row>
    <row r="1395" spans="4:14"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</row>
    <row r="1396" spans="4:14"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</row>
    <row r="1397" spans="4:14"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</row>
    <row r="1398" spans="4:14"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</row>
    <row r="1399" spans="4:14"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</row>
    <row r="1400" spans="4:14"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</row>
    <row r="1401" spans="4:14"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</row>
    <row r="1402" spans="4:14"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</row>
    <row r="1403" spans="4:14"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</row>
    <row r="1404" spans="4:14"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</row>
    <row r="1405" spans="4:14"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</row>
    <row r="1406" spans="4:14"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</row>
    <row r="1407" spans="4:14"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</row>
    <row r="1408" spans="4:14"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</row>
    <row r="1409" spans="4:14"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</row>
    <row r="1410" spans="4:14"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</row>
    <row r="1411" spans="4:14"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</row>
    <row r="1412" spans="4:14"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</row>
    <row r="1413" spans="4:14"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</row>
    <row r="1414" spans="4:14"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</row>
    <row r="1415" spans="4:14"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</row>
    <row r="1416" spans="4:14"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</row>
    <row r="1417" spans="4:14"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</row>
    <row r="1418" spans="4:14"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</row>
    <row r="1419" spans="4:14"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</row>
    <row r="1420" spans="4:14"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</row>
    <row r="1421" spans="4:14"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</row>
    <row r="1422" spans="4:14"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</row>
    <row r="1423" spans="4:14"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</row>
    <row r="1424" spans="4:14"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</row>
    <row r="1425" spans="4:14"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</row>
    <row r="1426" spans="4:14"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</row>
    <row r="1427" spans="4:14"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</row>
    <row r="1428" spans="4:14"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</row>
    <row r="1429" spans="4:14"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</row>
    <row r="1430" spans="4:14"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</row>
    <row r="1431" spans="4:14"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</row>
    <row r="1432" spans="4:14"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</row>
    <row r="1433" spans="4:14"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</row>
    <row r="1434" spans="4:14"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</row>
    <row r="1435" spans="4:14"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</row>
    <row r="1436" spans="4:14"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</row>
    <row r="1437" spans="4:14"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</row>
    <row r="1438" spans="4:14"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</row>
    <row r="1439" spans="4:14"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 s="4"/>
    </row>
    <row r="1440" spans="4:14"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 s="4"/>
    </row>
    <row r="1441" spans="4:14"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 s="4"/>
    </row>
    <row r="1442" spans="4:14"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</row>
    <row r="1443" spans="4:14"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</row>
    <row r="1444" spans="4:14"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 s="4"/>
    </row>
    <row r="1445" spans="4:14"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</row>
    <row r="1446" spans="4:14"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</row>
    <row r="1447" spans="4:14"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</row>
    <row r="1448" spans="4:14"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 s="4"/>
    </row>
    <row r="1449" spans="4:14"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</row>
    <row r="1450" spans="4:14"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</row>
    <row r="1451" spans="4:14"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</row>
    <row r="1452" spans="4:14"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</row>
    <row r="1453" spans="4:14"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</row>
    <row r="1454" spans="4:14"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</row>
    <row r="1455" spans="4:14"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</row>
    <row r="1456" spans="4:14"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</row>
    <row r="1457" spans="4:14"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</row>
    <row r="1458" spans="4:14"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</row>
    <row r="1459" spans="4:14"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 s="4"/>
    </row>
    <row r="1460" spans="4:14">
      <c r="D1460" s="4"/>
      <c r="E1460" s="4"/>
      <c r="F1460" s="4"/>
      <c r="G1460" s="4"/>
      <c r="H1460" s="4"/>
      <c r="I1460" s="4"/>
      <c r="J1460" s="4"/>
      <c r="K1460" s="4"/>
      <c r="L1460" s="4"/>
      <c r="M1460" s="4"/>
      <c r="N1460" s="4"/>
    </row>
    <row r="1461" spans="4:14"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</row>
    <row r="1462" spans="4:14"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</row>
    <row r="1463" spans="4:14"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</row>
    <row r="1464" spans="4:14"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</row>
    <row r="1465" spans="4:14"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</row>
    <row r="1466" spans="4:14"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</row>
    <row r="1467" spans="4:14"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</row>
    <row r="1468" spans="4:14"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</row>
    <row r="1469" spans="4:14"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</row>
    <row r="1470" spans="4:14"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</row>
    <row r="1471" spans="4:14"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</row>
    <row r="1472" spans="4:14">
      <c r="D1472" s="4"/>
      <c r="E1472" s="4"/>
      <c r="F1472" s="4"/>
      <c r="G1472" s="4"/>
      <c r="H1472" s="4"/>
      <c r="I1472" s="4"/>
      <c r="J1472" s="4"/>
      <c r="K1472" s="4"/>
      <c r="L1472" s="4"/>
      <c r="M1472" s="4"/>
      <c r="N1472" s="4"/>
    </row>
    <row r="1473" spans="4:14"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</row>
    <row r="1474" spans="4:14"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</row>
    <row r="1475" spans="4:14"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</row>
    <row r="1476" spans="4:14"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</row>
    <row r="1477" spans="4:14"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</row>
    <row r="1478" spans="4:14">
      <c r="D1478" s="4"/>
      <c r="E1478" s="4"/>
      <c r="F1478" s="4"/>
      <c r="G1478" s="4"/>
      <c r="H1478" s="4"/>
      <c r="I1478" s="4"/>
      <c r="J1478" s="4"/>
      <c r="K1478" s="4"/>
      <c r="L1478" s="4"/>
      <c r="M1478" s="4"/>
      <c r="N1478" s="4"/>
    </row>
    <row r="1479" spans="4:14"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</row>
    <row r="1480" spans="4:14"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</row>
    <row r="1481" spans="4:14">
      <c r="D1481" s="4"/>
      <c r="E1481" s="4"/>
      <c r="F1481" s="4"/>
      <c r="G1481" s="4"/>
      <c r="H1481" s="4"/>
      <c r="I1481" s="4"/>
      <c r="J1481" s="4"/>
      <c r="K1481" s="4"/>
      <c r="L1481" s="4"/>
      <c r="M1481" s="4"/>
      <c r="N1481" s="4"/>
    </row>
    <row r="1482" spans="4:14"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</row>
    <row r="1483" spans="4:14"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</row>
    <row r="1484" spans="4:14">
      <c r="D1484" s="4"/>
      <c r="E1484" s="4"/>
      <c r="F1484" s="4"/>
      <c r="G1484" s="4"/>
      <c r="H1484" s="4"/>
      <c r="I1484" s="4"/>
      <c r="J1484" s="4"/>
      <c r="K1484" s="4"/>
      <c r="L1484" s="4"/>
      <c r="M1484" s="4"/>
      <c r="N1484" s="4"/>
    </row>
    <row r="1485" spans="4:14"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</row>
    <row r="1486" spans="4:14"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</row>
    <row r="1487" spans="4:14">
      <c r="D1487" s="4"/>
      <c r="E1487" s="4"/>
      <c r="F1487" s="4"/>
      <c r="G1487" s="4"/>
      <c r="H1487" s="4"/>
      <c r="I1487" s="4"/>
      <c r="J1487" s="4"/>
      <c r="K1487" s="4"/>
      <c r="L1487" s="4"/>
      <c r="M1487" s="4"/>
      <c r="N1487" s="4"/>
    </row>
    <row r="1488" spans="4:14"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</row>
    <row r="1489" spans="4:14"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</row>
    <row r="1490" spans="4:14">
      <c r="D1490" s="4"/>
      <c r="E1490" s="4"/>
      <c r="F1490" s="4"/>
      <c r="G1490" s="4"/>
      <c r="H1490" s="4"/>
      <c r="I1490" s="4"/>
      <c r="J1490" s="4"/>
      <c r="K1490" s="4"/>
      <c r="L1490" s="4"/>
      <c r="M1490" s="4"/>
      <c r="N1490" s="4"/>
    </row>
    <row r="1491" spans="4:14"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 s="4"/>
    </row>
    <row r="1492" spans="4:14"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 s="4"/>
    </row>
    <row r="1493" spans="4:14">
      <c r="D1493" s="4"/>
      <c r="E1493" s="4"/>
      <c r="F1493" s="4"/>
      <c r="G1493" s="4"/>
      <c r="H1493" s="4"/>
      <c r="I1493" s="4"/>
      <c r="J1493" s="4"/>
      <c r="K1493" s="4"/>
      <c r="L1493" s="4"/>
      <c r="M1493" s="4"/>
      <c r="N1493" s="4"/>
    </row>
    <row r="1494" spans="4:14"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</row>
    <row r="1495" spans="4:14"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</row>
    <row r="1496" spans="4:14">
      <c r="D1496" s="4"/>
      <c r="E1496" s="4"/>
      <c r="F1496" s="4"/>
      <c r="G1496" s="4"/>
      <c r="H1496" s="4"/>
      <c r="I1496" s="4"/>
      <c r="J1496" s="4"/>
      <c r="K1496" s="4"/>
      <c r="L1496" s="4"/>
      <c r="M1496" s="4"/>
      <c r="N1496" s="4"/>
    </row>
    <row r="1497" spans="4:14"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</row>
    <row r="1498" spans="4:14"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</row>
    <row r="1499" spans="4:14">
      <c r="D1499" s="4"/>
      <c r="E1499" s="4"/>
      <c r="F1499" s="4"/>
      <c r="G1499" s="4"/>
      <c r="H1499" s="4"/>
      <c r="I1499" s="4"/>
      <c r="J1499" s="4"/>
      <c r="K1499" s="4"/>
      <c r="L1499" s="4"/>
      <c r="M1499" s="4"/>
      <c r="N1499" s="4"/>
    </row>
    <row r="1500" spans="4:14"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</row>
    <row r="1501" spans="4:14"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</row>
    <row r="1502" spans="4:14">
      <c r="D1502" s="4"/>
      <c r="E1502" s="4"/>
      <c r="F1502" s="4"/>
      <c r="G1502" s="4"/>
      <c r="H1502" s="4"/>
      <c r="I1502" s="4"/>
      <c r="J1502" s="4"/>
      <c r="K1502" s="4"/>
      <c r="L1502" s="4"/>
      <c r="M1502" s="4"/>
      <c r="N1502" s="4"/>
    </row>
    <row r="1503" spans="4:14"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</row>
  </sheetData>
  <mergeCells count="89">
    <mergeCell ref="C109:M109"/>
    <mergeCell ref="C136:M136"/>
    <mergeCell ref="C132:M132"/>
    <mergeCell ref="C126:M126"/>
    <mergeCell ref="C127:M127"/>
    <mergeCell ref="C128:M128"/>
    <mergeCell ref="C129:M129"/>
    <mergeCell ref="C130:M130"/>
    <mergeCell ref="C131:M131"/>
    <mergeCell ref="C113:M113"/>
    <mergeCell ref="C114:M114"/>
    <mergeCell ref="C115:M115"/>
    <mergeCell ref="C125:M125"/>
    <mergeCell ref="A137:M137"/>
    <mergeCell ref="C133:M133"/>
    <mergeCell ref="C134:M134"/>
    <mergeCell ref="C135:M135"/>
    <mergeCell ref="C110:M110"/>
    <mergeCell ref="C111:M111"/>
    <mergeCell ref="C112:M112"/>
    <mergeCell ref="C116:M116"/>
    <mergeCell ref="C117:M117"/>
    <mergeCell ref="C118:M118"/>
    <mergeCell ref="C119:M119"/>
    <mergeCell ref="C120:M120"/>
    <mergeCell ref="C121:M121"/>
    <mergeCell ref="C122:M122"/>
    <mergeCell ref="C123:M123"/>
    <mergeCell ref="C124:M124"/>
    <mergeCell ref="C76:M76"/>
    <mergeCell ref="C78:M78"/>
    <mergeCell ref="C79:M79"/>
    <mergeCell ref="C80:M80"/>
    <mergeCell ref="C81:M81"/>
    <mergeCell ref="C82:M82"/>
    <mergeCell ref="C83:M83"/>
    <mergeCell ref="C84:M84"/>
    <mergeCell ref="C85:M85"/>
    <mergeCell ref="C86:M86"/>
    <mergeCell ref="C87:M87"/>
    <mergeCell ref="C88:M88"/>
    <mergeCell ref="C89:M89"/>
    <mergeCell ref="C91:M91"/>
    <mergeCell ref="C92:M92"/>
    <mergeCell ref="C90:M90"/>
    <mergeCell ref="A1:N2"/>
    <mergeCell ref="A3:D3"/>
    <mergeCell ref="A4:D4"/>
    <mergeCell ref="A6:B6"/>
    <mergeCell ref="A9:B9"/>
    <mergeCell ref="G3:H3"/>
    <mergeCell ref="G9:H9"/>
    <mergeCell ref="I9:J9"/>
    <mergeCell ref="K9:L9"/>
    <mergeCell ref="A11:B11"/>
    <mergeCell ref="N12:N13"/>
    <mergeCell ref="B12:B13"/>
    <mergeCell ref="E12:J12"/>
    <mergeCell ref="G10:N10"/>
    <mergeCell ref="G11:N11"/>
    <mergeCell ref="K12:K13"/>
    <mergeCell ref="A12:A13"/>
    <mergeCell ref="C12:C13"/>
    <mergeCell ref="D12:D13"/>
    <mergeCell ref="L12:L13"/>
    <mergeCell ref="M12:M13"/>
    <mergeCell ref="C74:M74"/>
    <mergeCell ref="C75:M75"/>
    <mergeCell ref="A14:N14"/>
    <mergeCell ref="C70:M70"/>
    <mergeCell ref="C71:M71"/>
    <mergeCell ref="C72:M72"/>
    <mergeCell ref="C73:M73"/>
    <mergeCell ref="C98:M98"/>
    <mergeCell ref="C93:M93"/>
    <mergeCell ref="C94:M94"/>
    <mergeCell ref="C95:M95"/>
    <mergeCell ref="C96:M96"/>
    <mergeCell ref="C97:M97"/>
    <mergeCell ref="C99:M99"/>
    <mergeCell ref="C100:M100"/>
    <mergeCell ref="C101:M101"/>
    <mergeCell ref="C102:M102"/>
    <mergeCell ref="C108:M108"/>
    <mergeCell ref="C103:M103"/>
    <mergeCell ref="C104:M104"/>
    <mergeCell ref="C105:M105"/>
    <mergeCell ref="C106:M106"/>
    <mergeCell ref="C107:M107"/>
  </mergeCells>
  <phoneticPr fontId="18" type="noConversion"/>
  <hyperlinks>
    <hyperlink ref="A3:D3" location="'اصلاحی من'!A1" display="نام شرکت/شخص : شرکت سیراف بتن جنوب" xr:uid="{97812EC9-D59E-406B-88D0-130ED531A6B6}"/>
  </hyperlinks>
  <printOptions horizontalCentered="1"/>
  <pageMargins left="0" right="0" top="0" bottom="0" header="0" footer="0"/>
  <pageSetup scale="6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DFB9D-5E34-4206-92D8-C4CBFB865391}">
  <sheetPr>
    <tabColor theme="7" tint="0.39997558519241921"/>
  </sheetPr>
  <dimension ref="A1:O1434"/>
  <sheetViews>
    <sheetView rightToLeft="1" view="pageBreakPreview" zoomScale="90" zoomScaleNormal="100" zoomScaleSheetLayoutView="90" workbookViewId="0">
      <selection activeCell="Q2" sqref="Q2"/>
    </sheetView>
  </sheetViews>
  <sheetFormatPr defaultColWidth="9.140625" defaultRowHeight="18"/>
  <cols>
    <col min="1" max="1" width="3.140625" style="3" customWidth="1"/>
    <col min="2" max="2" width="11.5703125" style="17" customWidth="1"/>
    <col min="3" max="3" width="19.7109375" style="1" customWidth="1"/>
    <col min="4" max="4" width="17.28515625" style="1" customWidth="1"/>
    <col min="5" max="5" width="19.85546875" style="1" customWidth="1"/>
    <col min="6" max="6" width="11.7109375" style="1" customWidth="1"/>
    <col min="7" max="7" width="10.42578125" style="1" customWidth="1"/>
    <col min="8" max="8" width="14.140625" style="1" customWidth="1"/>
    <col min="9" max="10" width="10.42578125" style="1" customWidth="1"/>
    <col min="11" max="11" width="11.5703125" style="1" customWidth="1"/>
    <col min="12" max="12" width="13.28515625" style="1" customWidth="1"/>
    <col min="13" max="13" width="13" style="1" customWidth="1"/>
    <col min="14" max="14" width="28.42578125" style="1" customWidth="1"/>
    <col min="15" max="16384" width="9.140625" style="1"/>
  </cols>
  <sheetData>
    <row r="1" spans="1:14" ht="42.75" customHeight="1">
      <c r="A1" s="367" t="s">
        <v>20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9"/>
    </row>
    <row r="2" spans="1:14" ht="18.75" thickBot="1">
      <c r="A2" s="370"/>
      <c r="B2" s="371"/>
      <c r="C2" s="371"/>
      <c r="D2" s="371"/>
      <c r="E2" s="371"/>
      <c r="F2" s="371"/>
      <c r="G2" s="371"/>
      <c r="H2" s="371"/>
      <c r="I2" s="371"/>
      <c r="J2" s="371"/>
      <c r="K2" s="371"/>
      <c r="L2" s="371"/>
      <c r="M2" s="371"/>
      <c r="N2" s="372"/>
    </row>
    <row r="3" spans="1:14" ht="22.5" customHeight="1">
      <c r="A3" s="235"/>
      <c r="B3" s="235"/>
      <c r="C3" s="235"/>
      <c r="D3" s="235"/>
      <c r="E3" s="235"/>
      <c r="F3" s="235"/>
      <c r="G3" s="235"/>
      <c r="H3" s="236" t="s">
        <v>1001</v>
      </c>
      <c r="I3" s="235"/>
      <c r="J3" s="235"/>
      <c r="K3" s="235"/>
      <c r="L3" s="235"/>
      <c r="M3" s="235"/>
      <c r="N3" s="235"/>
    </row>
    <row r="4" spans="1:14" ht="19.5">
      <c r="A4" s="373" t="s">
        <v>1116</v>
      </c>
      <c r="B4" s="343"/>
      <c r="C4" s="343"/>
      <c r="D4" s="343"/>
      <c r="F4" s="1" t="s">
        <v>3</v>
      </c>
      <c r="G4" s="18" t="s">
        <v>438</v>
      </c>
      <c r="H4" s="1" t="s">
        <v>998</v>
      </c>
      <c r="N4" s="171"/>
    </row>
    <row r="5" spans="1:14" ht="22.5">
      <c r="A5" s="365" t="s">
        <v>1000</v>
      </c>
      <c r="B5" s="280"/>
      <c r="C5" s="280"/>
      <c r="D5" s="280"/>
      <c r="F5" s="1" t="s">
        <v>2</v>
      </c>
      <c r="G5" s="21" t="s">
        <v>125</v>
      </c>
      <c r="H5" s="21" t="s">
        <v>125</v>
      </c>
      <c r="N5" s="171"/>
    </row>
    <row r="6" spans="1:14" ht="19.5">
      <c r="A6" s="172" t="s">
        <v>437</v>
      </c>
      <c r="F6" s="1" t="s">
        <v>1</v>
      </c>
      <c r="G6" s="18" t="s">
        <v>689</v>
      </c>
      <c r="H6" s="18" t="s">
        <v>999</v>
      </c>
      <c r="N6" s="171"/>
    </row>
    <row r="7" spans="1:14" ht="19.5">
      <c r="A7" s="172"/>
      <c r="D7" s="285"/>
      <c r="E7" s="285"/>
      <c r="G7" s="18"/>
      <c r="H7" s="18"/>
      <c r="N7" s="171"/>
    </row>
    <row r="8" spans="1:14" ht="19.5" customHeight="1">
      <c r="A8" s="374" t="s">
        <v>21</v>
      </c>
      <c r="B8" s="285"/>
      <c r="C8" s="5">
        <v>123600000</v>
      </c>
      <c r="D8" s="18"/>
      <c r="F8" s="1" t="s">
        <v>24</v>
      </c>
      <c r="G8" s="286" t="s">
        <v>651</v>
      </c>
      <c r="H8" s="286"/>
      <c r="I8" s="286"/>
      <c r="J8" s="286"/>
      <c r="K8" s="286"/>
      <c r="L8" s="286"/>
      <c r="M8" s="286"/>
      <c r="N8" s="366"/>
    </row>
    <row r="9" spans="1:14" ht="19.5">
      <c r="A9" s="365" t="s">
        <v>23</v>
      </c>
      <c r="B9" s="280"/>
      <c r="C9" s="5">
        <v>12300000</v>
      </c>
      <c r="D9" s="18"/>
      <c r="G9" s="286" t="s">
        <v>33</v>
      </c>
      <c r="H9" s="286"/>
      <c r="I9" s="286"/>
      <c r="J9" s="286"/>
      <c r="K9" s="286"/>
      <c r="L9" s="286"/>
      <c r="M9" s="286"/>
      <c r="N9" s="366"/>
    </row>
    <row r="10" spans="1:14" ht="19.5">
      <c r="A10" s="365" t="s">
        <v>1001</v>
      </c>
      <c r="B10" s="280"/>
      <c r="C10" s="5">
        <v>201600000</v>
      </c>
      <c r="D10" s="17"/>
      <c r="E10" s="20"/>
      <c r="G10" s="286" t="s">
        <v>690</v>
      </c>
      <c r="H10" s="286"/>
      <c r="I10" s="286"/>
      <c r="J10" s="286"/>
      <c r="K10" s="286"/>
      <c r="L10" s="286"/>
      <c r="M10" s="286"/>
      <c r="N10" s="366"/>
    </row>
    <row r="11" spans="1:14" ht="19.5">
      <c r="A11" s="173"/>
      <c r="B11" s="2"/>
      <c r="G11" s="375" t="s">
        <v>138</v>
      </c>
      <c r="H11" s="375"/>
      <c r="I11" s="375"/>
      <c r="J11" s="375"/>
      <c r="K11" s="375"/>
      <c r="L11" s="375"/>
      <c r="M11" s="375"/>
      <c r="N11" s="376"/>
    </row>
    <row r="12" spans="1:14" ht="36" customHeight="1">
      <c r="A12" s="377" t="s">
        <v>4</v>
      </c>
      <c r="B12" s="287" t="s">
        <v>5</v>
      </c>
      <c r="C12" s="287" t="s">
        <v>6</v>
      </c>
      <c r="D12" s="287" t="s">
        <v>7</v>
      </c>
      <c r="E12" s="287" t="s">
        <v>18</v>
      </c>
      <c r="F12" s="287"/>
      <c r="G12" s="287"/>
      <c r="H12" s="287"/>
      <c r="I12" s="287"/>
      <c r="J12" s="287"/>
      <c r="K12" s="281" t="s">
        <v>14</v>
      </c>
      <c r="L12" s="281" t="s">
        <v>15</v>
      </c>
      <c r="M12" s="281" t="s">
        <v>16</v>
      </c>
      <c r="N12" s="384" t="s">
        <v>17</v>
      </c>
    </row>
    <row r="13" spans="1:14" ht="36.75" thickBot="1">
      <c r="A13" s="378"/>
      <c r="B13" s="379"/>
      <c r="C13" s="379"/>
      <c r="D13" s="379"/>
      <c r="E13" s="174" t="s">
        <v>8</v>
      </c>
      <c r="F13" s="174" t="s">
        <v>9</v>
      </c>
      <c r="G13" s="174" t="s">
        <v>10</v>
      </c>
      <c r="H13" s="174" t="s">
        <v>11</v>
      </c>
      <c r="I13" s="174" t="s">
        <v>12</v>
      </c>
      <c r="J13" s="174" t="s">
        <v>13</v>
      </c>
      <c r="K13" s="380"/>
      <c r="L13" s="380"/>
      <c r="M13" s="380"/>
      <c r="N13" s="385"/>
    </row>
    <row r="14" spans="1:14" ht="19.5">
      <c r="A14" s="386" t="s">
        <v>25</v>
      </c>
      <c r="B14" s="386"/>
      <c r="C14" s="386"/>
      <c r="D14" s="386"/>
      <c r="E14" s="386"/>
      <c r="F14" s="386"/>
      <c r="G14" s="386"/>
      <c r="H14" s="386"/>
      <c r="I14" s="386"/>
      <c r="J14" s="386"/>
      <c r="K14" s="386"/>
      <c r="L14" s="386"/>
      <c r="M14" s="386"/>
      <c r="N14" s="386"/>
    </row>
    <row r="15" spans="1:14" ht="19.5">
      <c r="A15" s="167">
        <v>1</v>
      </c>
      <c r="B15" s="139" t="s">
        <v>852</v>
      </c>
      <c r="C15" s="139" t="s">
        <v>853</v>
      </c>
      <c r="D15" s="79">
        <v>30900000</v>
      </c>
      <c r="E15" s="139"/>
      <c r="F15" s="79">
        <f>D15*5%</f>
        <v>1545000</v>
      </c>
      <c r="G15" s="139"/>
      <c r="H15" s="79">
        <f t="shared" ref="H15:H21" si="0">D15*5%</f>
        <v>1545000</v>
      </c>
      <c r="I15" s="139"/>
      <c r="J15" s="139"/>
      <c r="K15" s="79">
        <f>SUM(E15:J15)</f>
        <v>3090000</v>
      </c>
      <c r="L15" s="79">
        <f>D15-K15</f>
        <v>27810000</v>
      </c>
      <c r="M15" s="79">
        <f>D15*9%</f>
        <v>2781000</v>
      </c>
      <c r="N15" s="79">
        <f>L15+M15</f>
        <v>30591000</v>
      </c>
    </row>
    <row r="16" spans="1:14" ht="19.5">
      <c r="A16" s="167">
        <v>2</v>
      </c>
      <c r="B16" s="16" t="s">
        <v>691</v>
      </c>
      <c r="C16" s="139" t="s">
        <v>692</v>
      </c>
      <c r="D16" s="79">
        <v>30900000</v>
      </c>
      <c r="E16" s="79"/>
      <c r="F16" s="79">
        <f>D16*5%</f>
        <v>1545000</v>
      </c>
      <c r="G16" s="79"/>
      <c r="H16" s="79">
        <f t="shared" si="0"/>
        <v>1545000</v>
      </c>
      <c r="I16" s="79"/>
      <c r="J16" s="79"/>
      <c r="K16" s="79">
        <f t="shared" ref="K16:K21" si="1">SUM(E16:J16)</f>
        <v>3090000</v>
      </c>
      <c r="L16" s="79">
        <f t="shared" ref="L16:L21" si="2">D16-K16</f>
        <v>27810000</v>
      </c>
      <c r="M16" s="79">
        <f t="shared" ref="M16:M21" si="3">D16*9%</f>
        <v>2781000</v>
      </c>
      <c r="N16" s="79">
        <f>L16+M16</f>
        <v>30591000</v>
      </c>
    </row>
    <row r="17" spans="1:15" ht="19.5">
      <c r="A17" s="167">
        <v>3</v>
      </c>
      <c r="B17" s="16" t="s">
        <v>554</v>
      </c>
      <c r="C17" s="80" t="s">
        <v>693</v>
      </c>
      <c r="D17" s="79">
        <v>30900000</v>
      </c>
      <c r="E17" s="79"/>
      <c r="F17" s="79">
        <f t="shared" ref="F17:F21" si="4">D17*5%</f>
        <v>1545000</v>
      </c>
      <c r="G17" s="79"/>
      <c r="H17" s="79">
        <f t="shared" si="0"/>
        <v>1545000</v>
      </c>
      <c r="I17" s="79"/>
      <c r="J17" s="79"/>
      <c r="K17" s="79">
        <f t="shared" si="1"/>
        <v>3090000</v>
      </c>
      <c r="L17" s="79">
        <f t="shared" si="2"/>
        <v>27810000</v>
      </c>
      <c r="M17" s="79">
        <f t="shared" si="3"/>
        <v>2781000</v>
      </c>
      <c r="N17" s="79">
        <f t="shared" ref="N17:N21" si="5">L17+M17</f>
        <v>30591000</v>
      </c>
    </row>
    <row r="18" spans="1:15" ht="19.5">
      <c r="A18" s="167">
        <v>4</v>
      </c>
      <c r="B18" s="16" t="s">
        <v>695</v>
      </c>
      <c r="C18" s="80" t="s">
        <v>694</v>
      </c>
      <c r="D18" s="79">
        <v>30900000</v>
      </c>
      <c r="E18" s="79"/>
      <c r="F18" s="79">
        <f t="shared" si="4"/>
        <v>1545000</v>
      </c>
      <c r="G18" s="79"/>
      <c r="H18" s="79">
        <f t="shared" si="0"/>
        <v>1545000</v>
      </c>
      <c r="I18" s="79"/>
      <c r="J18" s="79"/>
      <c r="K18" s="79">
        <f t="shared" si="1"/>
        <v>3090000</v>
      </c>
      <c r="L18" s="79">
        <f t="shared" si="2"/>
        <v>27810000</v>
      </c>
      <c r="M18" s="79">
        <f t="shared" si="3"/>
        <v>2781000</v>
      </c>
      <c r="N18" s="79">
        <f t="shared" si="5"/>
        <v>30591000</v>
      </c>
    </row>
    <row r="19" spans="1:15" ht="19.5">
      <c r="A19" s="167">
        <v>5</v>
      </c>
      <c r="B19" s="16" t="s">
        <v>697</v>
      </c>
      <c r="C19" s="80" t="s">
        <v>696</v>
      </c>
      <c r="D19" s="79">
        <v>36900000</v>
      </c>
      <c r="E19" s="79"/>
      <c r="F19" s="79">
        <f t="shared" si="4"/>
        <v>1845000</v>
      </c>
      <c r="G19" s="79"/>
      <c r="H19" s="79">
        <f t="shared" si="0"/>
        <v>1845000</v>
      </c>
      <c r="I19" s="79"/>
      <c r="J19" s="79"/>
      <c r="K19" s="79">
        <f t="shared" si="1"/>
        <v>3690000</v>
      </c>
      <c r="L19" s="79">
        <f t="shared" si="2"/>
        <v>33210000</v>
      </c>
      <c r="M19" s="79">
        <f>D19*9%</f>
        <v>3321000</v>
      </c>
      <c r="N19" s="79">
        <f t="shared" si="5"/>
        <v>36531000</v>
      </c>
    </row>
    <row r="20" spans="1:15" ht="19.5">
      <c r="A20" s="167">
        <v>6</v>
      </c>
      <c r="B20" s="16" t="s">
        <v>797</v>
      </c>
      <c r="C20" s="80" t="s">
        <v>798</v>
      </c>
      <c r="D20" s="79">
        <v>36900000</v>
      </c>
      <c r="E20" s="79"/>
      <c r="F20" s="79">
        <f t="shared" si="4"/>
        <v>1845000</v>
      </c>
      <c r="G20" s="79"/>
      <c r="H20" s="79">
        <f t="shared" si="0"/>
        <v>1845000</v>
      </c>
      <c r="I20" s="79"/>
      <c r="J20" s="79"/>
      <c r="K20" s="79">
        <f t="shared" si="1"/>
        <v>3690000</v>
      </c>
      <c r="L20" s="79">
        <f t="shared" si="2"/>
        <v>33210000</v>
      </c>
      <c r="M20" s="79">
        <f t="shared" si="3"/>
        <v>3321000</v>
      </c>
      <c r="N20" s="79">
        <f t="shared" si="5"/>
        <v>36531000</v>
      </c>
    </row>
    <row r="21" spans="1:15" ht="19.5">
      <c r="A21" s="167">
        <v>7</v>
      </c>
      <c r="B21" s="16" t="s">
        <v>855</v>
      </c>
      <c r="C21" s="80" t="s">
        <v>854</v>
      </c>
      <c r="D21" s="79">
        <v>36900000</v>
      </c>
      <c r="E21" s="79"/>
      <c r="F21" s="79">
        <f t="shared" si="4"/>
        <v>1845000</v>
      </c>
      <c r="G21" s="79"/>
      <c r="H21" s="79">
        <f t="shared" si="0"/>
        <v>1845000</v>
      </c>
      <c r="I21" s="79"/>
      <c r="J21" s="79"/>
      <c r="K21" s="79">
        <f t="shared" si="1"/>
        <v>3690000</v>
      </c>
      <c r="L21" s="79">
        <f t="shared" si="2"/>
        <v>33210000</v>
      </c>
      <c r="M21" s="79">
        <f t="shared" si="3"/>
        <v>3321000</v>
      </c>
      <c r="N21" s="79">
        <f t="shared" si="5"/>
        <v>36531000</v>
      </c>
    </row>
    <row r="22" spans="1:15" ht="19.5">
      <c r="A22" s="167">
        <v>8</v>
      </c>
      <c r="B22" s="16" t="s">
        <v>916</v>
      </c>
      <c r="C22" s="80" t="s">
        <v>917</v>
      </c>
      <c r="D22" s="79">
        <v>36900000</v>
      </c>
      <c r="E22" s="79"/>
      <c r="F22" s="79">
        <f t="shared" ref="F22:F28" si="6">D22*5%</f>
        <v>1845000</v>
      </c>
      <c r="G22" s="79"/>
      <c r="H22" s="79">
        <f t="shared" ref="H22:H28" si="7">D22*5%</f>
        <v>1845000</v>
      </c>
      <c r="I22" s="79"/>
      <c r="J22" s="79"/>
      <c r="K22" s="79">
        <f t="shared" ref="K22:K28" si="8">SUM(E22:J22)</f>
        <v>3690000</v>
      </c>
      <c r="L22" s="79">
        <f t="shared" ref="L22:L28" si="9">D22-K22</f>
        <v>33210000</v>
      </c>
      <c r="M22" s="79">
        <f t="shared" ref="M22:M28" si="10">D22*9%</f>
        <v>3321000</v>
      </c>
      <c r="N22" s="79">
        <f t="shared" ref="N22:N28" si="11">L22+M22</f>
        <v>36531000</v>
      </c>
    </row>
    <row r="23" spans="1:15" ht="19.5">
      <c r="A23" s="167">
        <v>9</v>
      </c>
      <c r="B23" s="16" t="s">
        <v>991</v>
      </c>
      <c r="C23" s="80" t="s">
        <v>993</v>
      </c>
      <c r="D23" s="79">
        <v>44800000</v>
      </c>
      <c r="E23" s="79"/>
      <c r="F23" s="79">
        <f t="shared" si="6"/>
        <v>2240000</v>
      </c>
      <c r="G23" s="79"/>
      <c r="H23" s="79">
        <f t="shared" si="7"/>
        <v>2240000</v>
      </c>
      <c r="I23" s="79"/>
      <c r="J23" s="79"/>
      <c r="K23" s="79">
        <f t="shared" si="8"/>
        <v>4480000</v>
      </c>
      <c r="L23" s="79">
        <f t="shared" si="9"/>
        <v>40320000</v>
      </c>
      <c r="M23" s="79">
        <f t="shared" si="10"/>
        <v>4032000</v>
      </c>
      <c r="N23" s="79">
        <f t="shared" si="11"/>
        <v>44352000</v>
      </c>
    </row>
    <row r="24" spans="1:15" ht="20.25" thickBot="1">
      <c r="A24" s="167">
        <v>10</v>
      </c>
      <c r="B24" s="16" t="s">
        <v>1134</v>
      </c>
      <c r="C24" s="80" t="s">
        <v>1133</v>
      </c>
      <c r="D24" s="79">
        <v>44800000</v>
      </c>
      <c r="E24" s="79"/>
      <c r="F24" s="79">
        <f t="shared" si="6"/>
        <v>2240000</v>
      </c>
      <c r="G24" s="79"/>
      <c r="H24" s="79">
        <f t="shared" si="7"/>
        <v>2240000</v>
      </c>
      <c r="I24" s="79"/>
      <c r="J24" s="79"/>
      <c r="K24" s="79">
        <f t="shared" si="8"/>
        <v>4480000</v>
      </c>
      <c r="L24" s="79">
        <f t="shared" si="9"/>
        <v>40320000</v>
      </c>
      <c r="M24" s="79">
        <f>D24*10%</f>
        <v>4480000</v>
      </c>
      <c r="N24" s="79">
        <f t="shared" si="11"/>
        <v>44800000</v>
      </c>
    </row>
    <row r="25" spans="1:15" ht="19.5" hidden="1">
      <c r="A25" s="167">
        <v>11</v>
      </c>
      <c r="B25" s="16"/>
      <c r="C25" s="80"/>
      <c r="D25" s="79"/>
      <c r="E25" s="79"/>
      <c r="F25" s="79">
        <f t="shared" si="6"/>
        <v>0</v>
      </c>
      <c r="G25" s="79"/>
      <c r="H25" s="79">
        <f t="shared" si="7"/>
        <v>0</v>
      </c>
      <c r="I25" s="79"/>
      <c r="J25" s="79"/>
      <c r="K25" s="79">
        <f t="shared" si="8"/>
        <v>0</v>
      </c>
      <c r="L25" s="79">
        <f t="shared" si="9"/>
        <v>0</v>
      </c>
      <c r="M25" s="79">
        <f t="shared" si="10"/>
        <v>0</v>
      </c>
      <c r="N25" s="79">
        <f t="shared" si="11"/>
        <v>0</v>
      </c>
    </row>
    <row r="26" spans="1:15" ht="19.5" hidden="1">
      <c r="A26" s="167">
        <v>12</v>
      </c>
      <c r="B26" s="16"/>
      <c r="C26" s="80"/>
      <c r="D26" s="79"/>
      <c r="E26" s="79"/>
      <c r="F26" s="79">
        <f t="shared" si="6"/>
        <v>0</v>
      </c>
      <c r="G26" s="79"/>
      <c r="H26" s="79">
        <f t="shared" si="7"/>
        <v>0</v>
      </c>
      <c r="I26" s="79"/>
      <c r="J26" s="79"/>
      <c r="K26" s="79">
        <f t="shared" si="8"/>
        <v>0</v>
      </c>
      <c r="L26" s="79">
        <f t="shared" si="9"/>
        <v>0</v>
      </c>
      <c r="M26" s="79">
        <f t="shared" si="10"/>
        <v>0</v>
      </c>
      <c r="N26" s="79">
        <f t="shared" si="11"/>
        <v>0</v>
      </c>
    </row>
    <row r="27" spans="1:15" ht="19.5" hidden="1">
      <c r="A27" s="167">
        <v>13</v>
      </c>
      <c r="B27" s="16"/>
      <c r="C27" s="80"/>
      <c r="D27" s="79"/>
      <c r="E27" s="79"/>
      <c r="F27" s="79">
        <f t="shared" si="6"/>
        <v>0</v>
      </c>
      <c r="G27" s="79"/>
      <c r="H27" s="79">
        <f t="shared" si="7"/>
        <v>0</v>
      </c>
      <c r="I27" s="79"/>
      <c r="J27" s="79"/>
      <c r="K27" s="79">
        <f t="shared" si="8"/>
        <v>0</v>
      </c>
      <c r="L27" s="79">
        <f t="shared" si="9"/>
        <v>0</v>
      </c>
      <c r="M27" s="79">
        <f t="shared" si="10"/>
        <v>0</v>
      </c>
      <c r="N27" s="79">
        <f t="shared" si="11"/>
        <v>0</v>
      </c>
    </row>
    <row r="28" spans="1:15" ht="20.25" hidden="1" thickBot="1">
      <c r="A28" s="167">
        <v>14</v>
      </c>
      <c r="B28" s="26"/>
      <c r="C28" s="81"/>
      <c r="D28" s="79"/>
      <c r="E28" s="82"/>
      <c r="F28" s="79">
        <f t="shared" si="6"/>
        <v>0</v>
      </c>
      <c r="G28" s="79"/>
      <c r="H28" s="79">
        <f t="shared" si="7"/>
        <v>0</v>
      </c>
      <c r="I28" s="79"/>
      <c r="J28" s="79"/>
      <c r="K28" s="79">
        <f t="shared" si="8"/>
        <v>0</v>
      </c>
      <c r="L28" s="79">
        <f t="shared" si="9"/>
        <v>0</v>
      </c>
      <c r="M28" s="79">
        <f t="shared" si="10"/>
        <v>0</v>
      </c>
      <c r="N28" s="79">
        <f t="shared" si="11"/>
        <v>0</v>
      </c>
    </row>
    <row r="29" spans="1:15" ht="20.25" thickTop="1" thickBot="1">
      <c r="A29" s="15"/>
      <c r="B29" s="27" t="s">
        <v>19</v>
      </c>
      <c r="C29" s="83"/>
      <c r="D29" s="84">
        <f>SUM(D15:D28)</f>
        <v>360800000</v>
      </c>
      <c r="E29" s="84">
        <f t="shared" ref="E29:N29" si="12">SUM(E15:E28)</f>
        <v>0</v>
      </c>
      <c r="F29" s="84">
        <f t="shared" si="12"/>
        <v>18040000</v>
      </c>
      <c r="G29" s="84">
        <f t="shared" si="12"/>
        <v>0</v>
      </c>
      <c r="H29" s="84">
        <f t="shared" si="12"/>
        <v>18040000</v>
      </c>
      <c r="I29" s="84">
        <f t="shared" si="12"/>
        <v>0</v>
      </c>
      <c r="J29" s="84">
        <f t="shared" si="12"/>
        <v>0</v>
      </c>
      <c r="K29" s="84">
        <f t="shared" si="12"/>
        <v>36080000</v>
      </c>
      <c r="L29" s="84">
        <f t="shared" si="12"/>
        <v>324720000</v>
      </c>
      <c r="M29" s="84">
        <f t="shared" si="12"/>
        <v>32920000</v>
      </c>
      <c r="N29" s="84">
        <f t="shared" si="12"/>
        <v>357640000</v>
      </c>
    </row>
    <row r="30" spans="1:15" ht="6.75" customHeight="1" thickTop="1">
      <c r="C30" s="85"/>
      <c r="D30" s="86"/>
      <c r="E30" s="86"/>
      <c r="F30" s="86"/>
      <c r="G30" s="86"/>
      <c r="H30" s="86"/>
      <c r="I30" s="86"/>
      <c r="J30" s="86"/>
      <c r="K30" s="87"/>
      <c r="L30" s="87"/>
      <c r="M30" s="87"/>
      <c r="N30" s="87"/>
    </row>
    <row r="31" spans="1:15" ht="17.25" customHeight="1" thickBot="1">
      <c r="A31" s="23" t="s">
        <v>36</v>
      </c>
      <c r="B31" s="24"/>
      <c r="C31" s="387" t="s">
        <v>6</v>
      </c>
      <c r="D31" s="388"/>
      <c r="E31" s="388"/>
      <c r="F31" s="388"/>
      <c r="G31" s="388"/>
      <c r="H31" s="388"/>
      <c r="I31" s="388"/>
      <c r="J31" s="388"/>
      <c r="K31" s="388"/>
      <c r="L31" s="388"/>
      <c r="M31" s="389"/>
      <c r="N31" s="88" t="s">
        <v>37</v>
      </c>
      <c r="O31" s="4"/>
    </row>
    <row r="32" spans="1:15" ht="18.75" hidden="1">
      <c r="A32" s="7">
        <v>1</v>
      </c>
      <c r="B32" s="16"/>
      <c r="C32" s="381"/>
      <c r="D32" s="382"/>
      <c r="E32" s="382"/>
      <c r="F32" s="382"/>
      <c r="G32" s="382"/>
      <c r="H32" s="382"/>
      <c r="I32" s="382"/>
      <c r="J32" s="382"/>
      <c r="K32" s="382"/>
      <c r="L32" s="382"/>
      <c r="M32" s="383"/>
      <c r="N32" s="79"/>
      <c r="O32" s="4"/>
    </row>
    <row r="33" spans="1:15" ht="18.75" hidden="1">
      <c r="A33" s="7">
        <v>2</v>
      </c>
      <c r="B33" s="16"/>
      <c r="C33" s="381"/>
      <c r="D33" s="382"/>
      <c r="E33" s="382"/>
      <c r="F33" s="382"/>
      <c r="G33" s="382"/>
      <c r="H33" s="382"/>
      <c r="I33" s="382"/>
      <c r="J33" s="382"/>
      <c r="K33" s="382"/>
      <c r="L33" s="382"/>
      <c r="M33" s="383"/>
      <c r="N33" s="79"/>
      <c r="O33" s="4"/>
    </row>
    <row r="34" spans="1:15" ht="18.75" hidden="1">
      <c r="A34" s="7">
        <v>3</v>
      </c>
      <c r="B34" s="16"/>
      <c r="C34" s="381"/>
      <c r="D34" s="382"/>
      <c r="E34" s="382"/>
      <c r="F34" s="382"/>
      <c r="G34" s="382"/>
      <c r="H34" s="382"/>
      <c r="I34" s="382"/>
      <c r="J34" s="382"/>
      <c r="K34" s="382"/>
      <c r="L34" s="382"/>
      <c r="M34" s="383"/>
      <c r="N34" s="79"/>
      <c r="O34" s="4"/>
    </row>
    <row r="35" spans="1:15" ht="19.5" hidden="1" thickBot="1">
      <c r="A35" s="7">
        <v>4</v>
      </c>
      <c r="B35" s="16"/>
      <c r="C35" s="381"/>
      <c r="D35" s="382"/>
      <c r="E35" s="382"/>
      <c r="F35" s="382"/>
      <c r="G35" s="382"/>
      <c r="H35" s="382"/>
      <c r="I35" s="382"/>
      <c r="J35" s="382"/>
      <c r="K35" s="382"/>
      <c r="L35" s="382"/>
      <c r="M35" s="383"/>
      <c r="N35" s="79"/>
      <c r="O35" s="4"/>
    </row>
    <row r="36" spans="1:15" ht="18.75" hidden="1">
      <c r="A36" s="7">
        <v>5</v>
      </c>
      <c r="B36" s="16"/>
      <c r="C36" s="381"/>
      <c r="D36" s="382"/>
      <c r="E36" s="382"/>
      <c r="F36" s="382"/>
      <c r="G36" s="382"/>
      <c r="H36" s="382"/>
      <c r="I36" s="382"/>
      <c r="J36" s="382"/>
      <c r="K36" s="382"/>
      <c r="L36" s="382"/>
      <c r="M36" s="383"/>
      <c r="N36" s="79"/>
      <c r="O36" s="4"/>
    </row>
    <row r="37" spans="1:15" ht="18.75" hidden="1">
      <c r="A37" s="7">
        <v>6</v>
      </c>
      <c r="B37" s="16"/>
      <c r="C37" s="381"/>
      <c r="D37" s="382"/>
      <c r="E37" s="382"/>
      <c r="F37" s="382"/>
      <c r="G37" s="382"/>
      <c r="H37" s="382"/>
      <c r="I37" s="382"/>
      <c r="J37" s="382"/>
      <c r="K37" s="382"/>
      <c r="L37" s="382"/>
      <c r="M37" s="383"/>
      <c r="N37" s="79"/>
      <c r="O37" s="4"/>
    </row>
    <row r="38" spans="1:15" ht="18.75" hidden="1">
      <c r="A38" s="7">
        <v>7</v>
      </c>
      <c r="B38" s="16"/>
      <c r="C38" s="381"/>
      <c r="D38" s="382"/>
      <c r="E38" s="382"/>
      <c r="F38" s="382"/>
      <c r="G38" s="382"/>
      <c r="H38" s="382"/>
      <c r="I38" s="382"/>
      <c r="J38" s="382"/>
      <c r="K38" s="382"/>
      <c r="L38" s="382"/>
      <c r="M38" s="383"/>
      <c r="N38" s="79"/>
      <c r="O38" s="4"/>
    </row>
    <row r="39" spans="1:15" ht="18.75" hidden="1">
      <c r="A39" s="7">
        <v>8</v>
      </c>
      <c r="B39" s="16"/>
      <c r="C39" s="381"/>
      <c r="D39" s="382"/>
      <c r="E39" s="382"/>
      <c r="F39" s="382"/>
      <c r="G39" s="382"/>
      <c r="H39" s="382"/>
      <c r="I39" s="382"/>
      <c r="J39" s="382"/>
      <c r="K39" s="382"/>
      <c r="L39" s="382"/>
      <c r="M39" s="383"/>
      <c r="N39" s="79"/>
      <c r="O39" s="4"/>
    </row>
    <row r="40" spans="1:15" ht="19.5" hidden="1" thickBot="1">
      <c r="A40" s="7">
        <v>9</v>
      </c>
      <c r="B40" s="16"/>
      <c r="C40" s="381"/>
      <c r="D40" s="382"/>
      <c r="E40" s="382"/>
      <c r="F40" s="382"/>
      <c r="G40" s="382"/>
      <c r="H40" s="382"/>
      <c r="I40" s="382"/>
      <c r="J40" s="382"/>
      <c r="K40" s="382"/>
      <c r="L40" s="382"/>
      <c r="M40" s="383"/>
      <c r="N40" s="79"/>
      <c r="O40" s="4"/>
    </row>
    <row r="41" spans="1:15" ht="20.25" thickTop="1" thickBot="1">
      <c r="A41" s="15"/>
      <c r="B41" s="27" t="s">
        <v>19</v>
      </c>
      <c r="C41" s="390"/>
      <c r="D41" s="391"/>
      <c r="E41" s="391"/>
      <c r="F41" s="391"/>
      <c r="G41" s="391"/>
      <c r="H41" s="391"/>
      <c r="I41" s="391"/>
      <c r="J41" s="391"/>
      <c r="K41" s="391"/>
      <c r="L41" s="391"/>
      <c r="M41" s="392"/>
      <c r="N41" s="89">
        <f>SUM(N32:N40)</f>
        <v>0</v>
      </c>
      <c r="O41" s="4"/>
    </row>
    <row r="42" spans="1:15" ht="4.5" customHeight="1" thickTop="1">
      <c r="C42" s="85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4"/>
    </row>
    <row r="43" spans="1:15" ht="21">
      <c r="A43" s="23" t="s">
        <v>38</v>
      </c>
      <c r="B43" s="24"/>
      <c r="C43" s="387" t="s">
        <v>6</v>
      </c>
      <c r="D43" s="388"/>
      <c r="E43" s="388"/>
      <c r="F43" s="388"/>
      <c r="G43" s="388"/>
      <c r="H43" s="388"/>
      <c r="I43" s="388"/>
      <c r="J43" s="388"/>
      <c r="K43" s="388"/>
      <c r="L43" s="388"/>
      <c r="M43" s="389"/>
      <c r="N43" s="88" t="s">
        <v>37</v>
      </c>
      <c r="O43" s="4"/>
    </row>
    <row r="44" spans="1:15" ht="18.75">
      <c r="A44" s="7">
        <v>1</v>
      </c>
      <c r="B44" s="7" t="s">
        <v>806</v>
      </c>
      <c r="C44" s="396" t="s">
        <v>856</v>
      </c>
      <c r="D44" s="397"/>
      <c r="E44" s="397"/>
      <c r="F44" s="397"/>
      <c r="G44" s="397"/>
      <c r="H44" s="397"/>
      <c r="I44" s="397"/>
      <c r="J44" s="397"/>
      <c r="K44" s="397"/>
      <c r="L44" s="397"/>
      <c r="M44" s="398"/>
      <c r="N44" s="79">
        <v>30591000</v>
      </c>
      <c r="O44" s="4"/>
    </row>
    <row r="45" spans="1:15" ht="18.75">
      <c r="A45" s="7">
        <v>2</v>
      </c>
      <c r="B45" s="16" t="s">
        <v>556</v>
      </c>
      <c r="C45" s="381" t="s">
        <v>555</v>
      </c>
      <c r="D45" s="382"/>
      <c r="E45" s="382"/>
      <c r="F45" s="382"/>
      <c r="G45" s="382"/>
      <c r="H45" s="382"/>
      <c r="I45" s="382"/>
      <c r="J45" s="382"/>
      <c r="K45" s="382"/>
      <c r="L45" s="382"/>
      <c r="M45" s="383"/>
      <c r="N45" s="79">
        <v>30591000</v>
      </c>
      <c r="O45" s="4"/>
    </row>
    <row r="46" spans="1:15" ht="18.75">
      <c r="A46" s="7">
        <v>3</v>
      </c>
      <c r="B46" s="16" t="s">
        <v>654</v>
      </c>
      <c r="C46" s="381" t="s">
        <v>699</v>
      </c>
      <c r="D46" s="382"/>
      <c r="E46" s="382"/>
      <c r="F46" s="382"/>
      <c r="G46" s="382"/>
      <c r="H46" s="382"/>
      <c r="I46" s="382"/>
      <c r="J46" s="382"/>
      <c r="K46" s="382"/>
      <c r="L46" s="382"/>
      <c r="M46" s="383"/>
      <c r="N46" s="79">
        <v>30591000</v>
      </c>
      <c r="O46" s="4"/>
    </row>
    <row r="47" spans="1:15" ht="18.75">
      <c r="A47" s="7">
        <v>4</v>
      </c>
      <c r="B47" s="16" t="s">
        <v>700</v>
      </c>
      <c r="C47" s="381" t="s">
        <v>698</v>
      </c>
      <c r="D47" s="382"/>
      <c r="E47" s="382"/>
      <c r="F47" s="382"/>
      <c r="G47" s="382"/>
      <c r="H47" s="382"/>
      <c r="I47" s="382"/>
      <c r="J47" s="382"/>
      <c r="K47" s="382"/>
      <c r="L47" s="382"/>
      <c r="M47" s="383"/>
      <c r="N47" s="79">
        <v>30591000</v>
      </c>
      <c r="O47" s="4"/>
    </row>
    <row r="48" spans="1:15" ht="18.75">
      <c r="A48" s="7">
        <v>5</v>
      </c>
      <c r="B48" s="16" t="s">
        <v>745</v>
      </c>
      <c r="C48" s="381" t="s">
        <v>799</v>
      </c>
      <c r="D48" s="382"/>
      <c r="E48" s="382"/>
      <c r="F48" s="382"/>
      <c r="G48" s="382"/>
      <c r="H48" s="382"/>
      <c r="I48" s="382"/>
      <c r="J48" s="382"/>
      <c r="K48" s="382"/>
      <c r="L48" s="382"/>
      <c r="M48" s="383"/>
      <c r="N48" s="79">
        <v>34155000</v>
      </c>
      <c r="O48" s="4"/>
    </row>
    <row r="49" spans="1:15" ht="18.75">
      <c r="A49" s="7">
        <v>6</v>
      </c>
      <c r="B49" s="16" t="s">
        <v>814</v>
      </c>
      <c r="C49" s="393" t="s">
        <v>813</v>
      </c>
      <c r="D49" s="394"/>
      <c r="E49" s="394"/>
      <c r="F49" s="394"/>
      <c r="G49" s="394"/>
      <c r="H49" s="394"/>
      <c r="I49" s="394"/>
      <c r="J49" s="394"/>
      <c r="K49" s="394"/>
      <c r="L49" s="394"/>
      <c r="M49" s="395"/>
      <c r="N49" s="79">
        <v>38907000</v>
      </c>
      <c r="O49" s="4"/>
    </row>
    <row r="50" spans="1:15" ht="18.75">
      <c r="A50" s="7">
        <v>7</v>
      </c>
      <c r="B50" s="16" t="s">
        <v>909</v>
      </c>
      <c r="C50" s="381" t="s">
        <v>918</v>
      </c>
      <c r="D50" s="382"/>
      <c r="E50" s="382"/>
      <c r="F50" s="382"/>
      <c r="G50" s="382"/>
      <c r="H50" s="382"/>
      <c r="I50" s="382"/>
      <c r="J50" s="382"/>
      <c r="K50" s="382"/>
      <c r="L50" s="382"/>
      <c r="M50" s="383"/>
      <c r="N50" s="79">
        <v>36531000</v>
      </c>
      <c r="O50" s="4"/>
    </row>
    <row r="51" spans="1:15" ht="18.75">
      <c r="A51" s="7"/>
      <c r="B51" s="16" t="s">
        <v>997</v>
      </c>
      <c r="C51" s="232" t="s">
        <v>996</v>
      </c>
      <c r="D51" s="233"/>
      <c r="E51" s="233"/>
      <c r="F51" s="233"/>
      <c r="G51" s="233"/>
      <c r="H51" s="233"/>
      <c r="I51" s="233"/>
      <c r="J51" s="233"/>
      <c r="K51" s="233"/>
      <c r="L51" s="233"/>
      <c r="M51" s="234"/>
      <c r="N51" s="79">
        <v>36531000</v>
      </c>
      <c r="O51" s="4"/>
    </row>
    <row r="52" spans="1:15" ht="18.75">
      <c r="A52" s="7">
        <v>8</v>
      </c>
      <c r="B52" s="16" t="s">
        <v>994</v>
      </c>
      <c r="C52" s="381" t="s">
        <v>995</v>
      </c>
      <c r="D52" s="382"/>
      <c r="E52" s="382"/>
      <c r="F52" s="382"/>
      <c r="G52" s="382"/>
      <c r="H52" s="382"/>
      <c r="I52" s="382"/>
      <c r="J52" s="382"/>
      <c r="K52" s="382"/>
      <c r="L52" s="382"/>
      <c r="M52" s="383"/>
      <c r="N52" s="79">
        <v>48832000</v>
      </c>
      <c r="O52" s="4"/>
    </row>
    <row r="53" spans="1:15" ht="19.5" thickBot="1">
      <c r="A53" s="7">
        <v>9</v>
      </c>
      <c r="B53" s="16" t="s">
        <v>1065</v>
      </c>
      <c r="C53" s="232" t="s">
        <v>1135</v>
      </c>
      <c r="D53" s="233"/>
      <c r="E53" s="233"/>
      <c r="F53" s="233"/>
      <c r="G53" s="233"/>
      <c r="H53" s="233"/>
      <c r="I53" s="233"/>
      <c r="J53" s="233"/>
      <c r="K53" s="233"/>
      <c r="L53" s="233"/>
      <c r="M53" s="234"/>
      <c r="N53" s="79">
        <v>49280000</v>
      </c>
      <c r="O53" s="4"/>
    </row>
    <row r="54" spans="1:15" ht="18.75" hidden="1">
      <c r="A54" s="7">
        <v>10</v>
      </c>
      <c r="B54" s="16"/>
      <c r="C54" s="381"/>
      <c r="D54" s="382"/>
      <c r="E54" s="382"/>
      <c r="F54" s="382"/>
      <c r="G54" s="382"/>
      <c r="H54" s="382"/>
      <c r="I54" s="382"/>
      <c r="J54" s="382"/>
      <c r="K54" s="382"/>
      <c r="L54" s="382"/>
      <c r="M54" s="383"/>
      <c r="N54" s="79"/>
      <c r="O54" s="4"/>
    </row>
    <row r="55" spans="1:15" ht="19.5" hidden="1" thickBot="1">
      <c r="A55" s="7">
        <v>11</v>
      </c>
      <c r="B55" s="16"/>
      <c r="C55" s="381"/>
      <c r="D55" s="382"/>
      <c r="E55" s="382"/>
      <c r="F55" s="382"/>
      <c r="G55" s="382"/>
      <c r="H55" s="382"/>
      <c r="I55" s="382"/>
      <c r="J55" s="382"/>
      <c r="K55" s="382"/>
      <c r="L55" s="382"/>
      <c r="M55" s="383"/>
      <c r="N55" s="79"/>
      <c r="O55" s="4"/>
    </row>
    <row r="56" spans="1:15" ht="22.5" thickTop="1" thickBot="1">
      <c r="A56" s="15"/>
      <c r="B56" s="27" t="s">
        <v>19</v>
      </c>
      <c r="C56" s="390"/>
      <c r="D56" s="391"/>
      <c r="E56" s="391"/>
      <c r="F56" s="391"/>
      <c r="G56" s="391"/>
      <c r="H56" s="391"/>
      <c r="I56" s="391"/>
      <c r="J56" s="391"/>
      <c r="K56" s="391"/>
      <c r="L56" s="391"/>
      <c r="M56" s="392"/>
      <c r="N56" s="90">
        <f>SUM(N44:N54)</f>
        <v>366600000</v>
      </c>
      <c r="O56" s="4"/>
    </row>
    <row r="57" spans="1:15" ht="4.5" customHeight="1" thickTop="1">
      <c r="C57" s="85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4"/>
    </row>
    <row r="58" spans="1:15" ht="21">
      <c r="A58" s="24" t="s">
        <v>35</v>
      </c>
      <c r="B58" s="24"/>
      <c r="C58" s="387" t="s">
        <v>6</v>
      </c>
      <c r="D58" s="388"/>
      <c r="E58" s="388"/>
      <c r="F58" s="388"/>
      <c r="G58" s="388"/>
      <c r="H58" s="388"/>
      <c r="I58" s="388"/>
      <c r="J58" s="388"/>
      <c r="K58" s="388"/>
      <c r="L58" s="388"/>
      <c r="M58" s="389"/>
      <c r="N58" s="88" t="s">
        <v>37</v>
      </c>
      <c r="O58" s="4"/>
    </row>
    <row r="59" spans="1:15" ht="19.5" thickBot="1">
      <c r="A59" s="7">
        <v>1</v>
      </c>
      <c r="B59" s="16"/>
      <c r="C59" s="381"/>
      <c r="D59" s="382"/>
      <c r="E59" s="382"/>
      <c r="F59" s="382"/>
      <c r="G59" s="382"/>
      <c r="H59" s="382"/>
      <c r="I59" s="382"/>
      <c r="J59" s="382"/>
      <c r="K59" s="382"/>
      <c r="L59" s="382"/>
      <c r="M59" s="383"/>
      <c r="N59" s="79"/>
      <c r="O59" s="4"/>
    </row>
    <row r="60" spans="1:15" ht="18.75" hidden="1">
      <c r="A60" s="7">
        <v>2</v>
      </c>
      <c r="B60" s="16"/>
      <c r="C60" s="381"/>
      <c r="D60" s="382"/>
      <c r="E60" s="382"/>
      <c r="F60" s="382"/>
      <c r="G60" s="382"/>
      <c r="H60" s="382"/>
      <c r="I60" s="382"/>
      <c r="J60" s="382"/>
      <c r="K60" s="382"/>
      <c r="L60" s="382"/>
      <c r="M60" s="383"/>
      <c r="N60" s="79"/>
      <c r="O60" s="4"/>
    </row>
    <row r="61" spans="1:15" ht="18.75" hidden="1">
      <c r="A61" s="7">
        <v>3</v>
      </c>
      <c r="B61" s="16"/>
      <c r="C61" s="381"/>
      <c r="D61" s="382"/>
      <c r="E61" s="382"/>
      <c r="F61" s="382"/>
      <c r="G61" s="382"/>
      <c r="H61" s="382"/>
      <c r="I61" s="382"/>
      <c r="J61" s="382"/>
      <c r="K61" s="382"/>
      <c r="L61" s="382"/>
      <c r="M61" s="383"/>
      <c r="N61" s="79"/>
      <c r="O61" s="4"/>
    </row>
    <row r="62" spans="1:15" ht="19.5" hidden="1" thickBot="1">
      <c r="A62" s="7">
        <v>4</v>
      </c>
      <c r="B62" s="16"/>
      <c r="C62" s="381"/>
      <c r="D62" s="382"/>
      <c r="E62" s="382"/>
      <c r="F62" s="382"/>
      <c r="G62" s="382"/>
      <c r="H62" s="382"/>
      <c r="I62" s="382"/>
      <c r="J62" s="382"/>
      <c r="K62" s="382"/>
      <c r="L62" s="382"/>
      <c r="M62" s="383"/>
      <c r="N62" s="79"/>
      <c r="O62" s="4"/>
    </row>
    <row r="63" spans="1:15" ht="18.75" hidden="1">
      <c r="A63" s="7">
        <v>5</v>
      </c>
      <c r="B63" s="16"/>
      <c r="C63" s="381"/>
      <c r="D63" s="382"/>
      <c r="E63" s="382"/>
      <c r="F63" s="382"/>
      <c r="G63" s="382"/>
      <c r="H63" s="382"/>
      <c r="I63" s="382"/>
      <c r="J63" s="382"/>
      <c r="K63" s="382"/>
      <c r="L63" s="382"/>
      <c r="M63" s="383"/>
      <c r="N63" s="79"/>
      <c r="O63" s="4"/>
    </row>
    <row r="64" spans="1:15" ht="18.75" hidden="1">
      <c r="A64" s="7">
        <v>6</v>
      </c>
      <c r="B64" s="16"/>
      <c r="C64" s="381"/>
      <c r="D64" s="382"/>
      <c r="E64" s="382"/>
      <c r="F64" s="382"/>
      <c r="G64" s="382"/>
      <c r="H64" s="382"/>
      <c r="I64" s="382"/>
      <c r="J64" s="382"/>
      <c r="K64" s="382"/>
      <c r="L64" s="382"/>
      <c r="M64" s="383"/>
      <c r="N64" s="79"/>
      <c r="O64" s="4"/>
    </row>
    <row r="65" spans="1:15" ht="18.75" hidden="1">
      <c r="A65" s="7">
        <v>7</v>
      </c>
      <c r="B65" s="16"/>
      <c r="C65" s="381"/>
      <c r="D65" s="382"/>
      <c r="E65" s="382"/>
      <c r="F65" s="382"/>
      <c r="G65" s="382"/>
      <c r="H65" s="382"/>
      <c r="I65" s="382"/>
      <c r="J65" s="382"/>
      <c r="K65" s="382"/>
      <c r="L65" s="382"/>
      <c r="M65" s="383"/>
      <c r="N65" s="79"/>
      <c r="O65" s="4"/>
    </row>
    <row r="66" spans="1:15" ht="18.75" hidden="1">
      <c r="A66" s="7">
        <v>8</v>
      </c>
      <c r="B66" s="16"/>
      <c r="C66" s="381"/>
      <c r="D66" s="382"/>
      <c r="E66" s="382"/>
      <c r="F66" s="382"/>
      <c r="G66" s="382"/>
      <c r="H66" s="382"/>
      <c r="I66" s="382"/>
      <c r="J66" s="382"/>
      <c r="K66" s="382"/>
      <c r="L66" s="382"/>
      <c r="M66" s="383"/>
      <c r="N66" s="79"/>
      <c r="O66" s="4"/>
    </row>
    <row r="67" spans="1:15" ht="19.5" hidden="1" thickBot="1">
      <c r="A67" s="7">
        <v>9</v>
      </c>
      <c r="B67" s="16"/>
      <c r="C67" s="381"/>
      <c r="D67" s="382"/>
      <c r="E67" s="382"/>
      <c r="F67" s="382"/>
      <c r="G67" s="382"/>
      <c r="H67" s="382"/>
      <c r="I67" s="382"/>
      <c r="J67" s="382"/>
      <c r="K67" s="382"/>
      <c r="L67" s="382"/>
      <c r="M67" s="383"/>
      <c r="N67" s="79"/>
      <c r="O67" s="4"/>
    </row>
    <row r="68" spans="1:15" ht="22.5" thickTop="1" thickBot="1">
      <c r="A68" s="168"/>
      <c r="B68" s="169" t="s">
        <v>526</v>
      </c>
      <c r="C68" s="399"/>
      <c r="D68" s="400"/>
      <c r="E68" s="400"/>
      <c r="F68" s="400"/>
      <c r="G68" s="400"/>
      <c r="H68" s="400"/>
      <c r="I68" s="400"/>
      <c r="J68" s="400"/>
      <c r="K68" s="400"/>
      <c r="L68" s="400"/>
      <c r="M68" s="401"/>
      <c r="N68" s="170">
        <f>N29-N56</f>
        <v>-8960000</v>
      </c>
      <c r="O68" s="4"/>
    </row>
    <row r="69" spans="1:15" ht="18.75" thickTop="1"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1:15"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1:15"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1:15"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1:1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1:1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1:15"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</row>
    <row r="76" spans="1:15"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</row>
    <row r="77" spans="1:15"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</row>
    <row r="78" spans="1:15"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</row>
    <row r="79" spans="1:15"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</row>
    <row r="80" spans="1:15"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</row>
    <row r="81" spans="4:15"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4:15"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</row>
    <row r="83" spans="4:15"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</row>
    <row r="84" spans="4:15"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</row>
    <row r="85" spans="4:15"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</row>
    <row r="86" spans="4:15"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</row>
    <row r="87" spans="4:15"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</row>
    <row r="88" spans="4:15"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4:15"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4:15"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4:15"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4:15"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4:15"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4:15"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4:15"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4:15"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4:15"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4:15"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4:15"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spans="4:15"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spans="4:15"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spans="4:15"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spans="4:15"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spans="4:15"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</row>
    <row r="105" spans="4:15"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spans="4:15"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</row>
    <row r="107" spans="4:15"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</row>
    <row r="108" spans="4:15"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</row>
    <row r="109" spans="4:15"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</row>
    <row r="110" spans="4:15"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</row>
    <row r="111" spans="4:15"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4:15"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</row>
    <row r="113" spans="4:15"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4:15"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</row>
    <row r="115" spans="4:15"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4:15"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4:15"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</row>
    <row r="118" spans="4:15"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</row>
    <row r="119" spans="4:15"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</row>
    <row r="120" spans="4:15"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</row>
    <row r="121" spans="4:15"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spans="4:15"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spans="4:15"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</row>
    <row r="124" spans="4:15"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</row>
    <row r="125" spans="4:15"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</row>
    <row r="126" spans="4:15"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spans="4:15"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</row>
    <row r="128" spans="4:15"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</row>
    <row r="129" spans="4:15"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spans="4:15"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</row>
    <row r="131" spans="4:15"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</row>
    <row r="132" spans="4:15"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</row>
    <row r="133" spans="4:15"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</row>
    <row r="134" spans="4:15"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</row>
    <row r="135" spans="4:15"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</row>
    <row r="136" spans="4:15"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</row>
    <row r="137" spans="4:15"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4:15"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</row>
    <row r="139" spans="4:15"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</row>
    <row r="140" spans="4:15"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</row>
    <row r="141" spans="4:15"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</row>
    <row r="142" spans="4:15"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</row>
    <row r="143" spans="4:15"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4:15"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</row>
    <row r="145" spans="4:15"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4:15"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</row>
    <row r="147" spans="4:15"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4:15"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</row>
    <row r="149" spans="4:15"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</row>
    <row r="150" spans="4:15"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</row>
    <row r="151" spans="4:15"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</row>
    <row r="152" spans="4:15"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4:15"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4:15"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4:15"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4:15"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</row>
    <row r="157" spans="4:15"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4:15"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4:15"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</row>
    <row r="160" spans="4:15"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</row>
    <row r="161" spans="4:15"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4:15"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</row>
    <row r="163" spans="4:15"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4:15"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</row>
    <row r="165" spans="4:15"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</row>
    <row r="166" spans="4:15"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</row>
    <row r="167" spans="4:15"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</row>
    <row r="168" spans="4:15"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</row>
    <row r="169" spans="4:15"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4:15"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4:15"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</row>
    <row r="172" spans="4:15"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</row>
    <row r="173" spans="4:15"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</row>
    <row r="174" spans="4:15"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</row>
    <row r="175" spans="4:15"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</row>
    <row r="176" spans="4:15"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</row>
    <row r="177" spans="4:15"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spans="4:15"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</row>
    <row r="179" spans="4:15"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</row>
    <row r="180" spans="4:15"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</row>
    <row r="181" spans="4:15"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</row>
    <row r="182" spans="4:15"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</row>
    <row r="183" spans="4:15"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</row>
    <row r="184" spans="4:15"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</row>
    <row r="185" spans="4:15"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spans="4:15"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</row>
    <row r="187" spans="4:15"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</row>
    <row r="188" spans="4:15"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</row>
    <row r="189" spans="4:15"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</row>
    <row r="190" spans="4:15"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</row>
    <row r="191" spans="4:15"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</row>
    <row r="192" spans="4:15"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</row>
    <row r="193" spans="4:15"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spans="4:15"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</row>
    <row r="195" spans="4:15"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</row>
    <row r="196" spans="4:15"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</row>
    <row r="197" spans="4:15"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</row>
    <row r="198" spans="4:15"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</row>
    <row r="199" spans="4:15"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</row>
    <row r="200" spans="4:15"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</row>
    <row r="201" spans="4:15"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spans="4:15"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</row>
    <row r="203" spans="4:15"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</row>
    <row r="204" spans="4:15"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</row>
    <row r="205" spans="4:15"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</row>
    <row r="206" spans="4:15"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</row>
    <row r="207" spans="4:15"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</row>
    <row r="208" spans="4:15"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</row>
    <row r="209" spans="4:15"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spans="4:15"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</row>
    <row r="211" spans="4:15"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</row>
    <row r="212" spans="4:15"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</row>
    <row r="213" spans="4:15"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</row>
    <row r="214" spans="4:15"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</row>
    <row r="215" spans="4:15"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</row>
    <row r="216" spans="4:15"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</row>
    <row r="217" spans="4:15"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4:15"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</row>
    <row r="219" spans="4:15"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</row>
    <row r="220" spans="4:15"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</row>
    <row r="221" spans="4:15"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</row>
    <row r="222" spans="4:15"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</row>
    <row r="223" spans="4:15"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</row>
    <row r="224" spans="4:15"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</row>
    <row r="225" spans="4:15"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spans="4:15"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</row>
    <row r="227" spans="4:15"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</row>
    <row r="228" spans="4:15"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</row>
    <row r="229" spans="4:15"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</row>
    <row r="230" spans="4:15"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</row>
    <row r="231" spans="4:15"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</row>
    <row r="232" spans="4:15"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</row>
    <row r="233" spans="4:15"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spans="4:15"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</row>
    <row r="235" spans="4:15"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</row>
    <row r="236" spans="4:15"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4:15"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</row>
    <row r="238" spans="4:15"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</row>
    <row r="239" spans="4:15"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</row>
    <row r="240" spans="4:15"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</row>
    <row r="241" spans="4:15"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spans="4:15"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</row>
    <row r="243" spans="4:15"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</row>
    <row r="244" spans="4:15"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</row>
    <row r="245" spans="4:15"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</row>
    <row r="246" spans="4:15"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4:15"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4:15"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</row>
    <row r="249" spans="4:15"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spans="4:15"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</row>
    <row r="251" spans="4:15"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</row>
    <row r="252" spans="4:15"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</row>
    <row r="253" spans="4:15"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</row>
    <row r="254" spans="4:15"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</row>
    <row r="255" spans="4:15"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</row>
    <row r="256" spans="4:15"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</row>
    <row r="257" spans="4:15"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spans="4:15"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</row>
    <row r="259" spans="4:15"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</row>
    <row r="260" spans="4:15"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</row>
    <row r="261" spans="4:15"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</row>
    <row r="262" spans="4:15"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</row>
    <row r="263" spans="4:15"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</row>
    <row r="264" spans="4:15"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</row>
    <row r="265" spans="4:15"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spans="4:15"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</row>
    <row r="267" spans="4:15"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</row>
    <row r="268" spans="4:15"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</row>
    <row r="269" spans="4:15"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</row>
    <row r="270" spans="4:15"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</row>
    <row r="271" spans="4:15"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</row>
    <row r="272" spans="4:15"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</row>
    <row r="273" spans="4:15"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spans="4:15"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</row>
    <row r="275" spans="4:15"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</row>
    <row r="276" spans="4:15"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</row>
    <row r="277" spans="4:15"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 spans="4:15"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</row>
    <row r="279" spans="4:15"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 spans="4:15"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 spans="4:15"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4:15"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 spans="4:15"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 spans="4:15"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 spans="4:15"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 spans="4:15"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 spans="4:15"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</row>
    <row r="288" spans="4:15"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</row>
    <row r="289" spans="4:15"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spans="4:15"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</row>
    <row r="291" spans="4:15"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</row>
    <row r="292" spans="4:15"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</row>
    <row r="293" spans="4:15"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</row>
    <row r="294" spans="4:15"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</row>
    <row r="295" spans="4:15"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</row>
    <row r="296" spans="4:15"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</row>
    <row r="297" spans="4:15"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spans="4:15"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</row>
    <row r="299" spans="4:15"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</row>
    <row r="300" spans="4:15"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</row>
    <row r="301" spans="4:15"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</row>
    <row r="302" spans="4:15"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</row>
    <row r="303" spans="4:15"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</row>
    <row r="304" spans="4:15"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</row>
    <row r="305" spans="4:15"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spans="4:15"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</row>
    <row r="307" spans="4:15"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</row>
    <row r="308" spans="4:15"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</row>
    <row r="309" spans="4:15"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</row>
    <row r="310" spans="4:15"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</row>
    <row r="311" spans="4:15"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</row>
    <row r="312" spans="4:15"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</row>
    <row r="313" spans="4:15"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spans="4:15"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</row>
    <row r="315" spans="4:15"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</row>
    <row r="316" spans="4:1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</row>
    <row r="317" spans="4:1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</row>
    <row r="318" spans="4:1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</row>
    <row r="319" spans="4:1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</row>
    <row r="320" spans="4:1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</row>
    <row r="321" spans="4:1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4:15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</row>
    <row r="323" spans="4:15"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</row>
    <row r="324" spans="4:15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</row>
    <row r="325" spans="4:1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</row>
    <row r="326" spans="4:1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</row>
    <row r="327" spans="4:1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</row>
    <row r="328" spans="4:1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</row>
    <row r="329" spans="4:15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4:15"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</row>
    <row r="331" spans="4:15"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</row>
    <row r="332" spans="4:15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</row>
    <row r="333" spans="4:15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</row>
    <row r="334" spans="4:15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</row>
    <row r="335" spans="4:15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</row>
    <row r="336" spans="4:15"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</row>
    <row r="337" spans="4:15"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4:15"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</row>
    <row r="339" spans="4:15"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</row>
    <row r="340" spans="4:15"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</row>
    <row r="341" spans="4:15"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</row>
    <row r="342" spans="4:15"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</row>
    <row r="343" spans="4:15"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</row>
    <row r="344" spans="4:15"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</row>
    <row r="345" spans="4:15"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4:15"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</row>
    <row r="347" spans="4:15"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</row>
    <row r="348" spans="4:15"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</row>
    <row r="349" spans="4:15"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</row>
    <row r="350" spans="4:15"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</row>
    <row r="351" spans="4:15"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</row>
    <row r="352" spans="4:15"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</row>
    <row r="353" spans="4:15"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4:15"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</row>
    <row r="355" spans="4:15"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</row>
    <row r="356" spans="4:15"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</row>
    <row r="357" spans="4:15"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</row>
    <row r="358" spans="4:15"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</row>
    <row r="359" spans="4:15"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</row>
    <row r="360" spans="4:15"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</row>
    <row r="361" spans="4:15"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4:15"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</row>
    <row r="363" spans="4:15"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</row>
    <row r="364" spans="4:15"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</row>
    <row r="365" spans="4:15"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</row>
    <row r="366" spans="4:15"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</row>
    <row r="367" spans="4:15"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</row>
    <row r="368" spans="4:15"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</row>
    <row r="369" spans="4:15"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4:15"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</row>
    <row r="371" spans="4:15"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</row>
    <row r="372" spans="4:15"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</row>
    <row r="373" spans="4:15"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</row>
    <row r="374" spans="4:15"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</row>
    <row r="375" spans="4:15"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</row>
    <row r="376" spans="4:15"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</row>
    <row r="377" spans="4:15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4:15"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</row>
    <row r="379" spans="4:15"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</row>
    <row r="380" spans="4:15"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</row>
    <row r="381" spans="4:15"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</row>
    <row r="382" spans="4:15"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</row>
    <row r="383" spans="4:15"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</row>
    <row r="384" spans="4:15"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</row>
    <row r="385" spans="4:15"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4:15"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</row>
    <row r="387" spans="4:15"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</row>
    <row r="388" spans="4:15"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</row>
    <row r="389" spans="4:15"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</row>
    <row r="390" spans="4:15"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</row>
    <row r="391" spans="4:15"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</row>
    <row r="392" spans="4:15"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</row>
    <row r="393" spans="4:15"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4:15"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</row>
    <row r="395" spans="4:15"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</row>
    <row r="396" spans="4:15"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</row>
    <row r="397" spans="4:15"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</row>
    <row r="398" spans="4:15"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</row>
    <row r="399" spans="4:15"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</row>
    <row r="400" spans="4:15"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</row>
    <row r="401" spans="4:15"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4:15"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</row>
    <row r="403" spans="4:15"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</row>
    <row r="404" spans="4:15"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</row>
    <row r="405" spans="4:15"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</row>
    <row r="406" spans="4:15"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</row>
    <row r="407" spans="4:15"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</row>
    <row r="408" spans="4:15"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</row>
    <row r="409" spans="4:15"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4:15"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</row>
    <row r="411" spans="4:15"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</row>
    <row r="412" spans="4:15"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</row>
    <row r="413" spans="4:15"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</row>
    <row r="414" spans="4:15"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</row>
    <row r="415" spans="4:15"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</row>
    <row r="416" spans="4:15"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</row>
    <row r="417" spans="4:15"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4:15"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</row>
    <row r="419" spans="4:15"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</row>
    <row r="420" spans="4:15"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</row>
    <row r="421" spans="4:15"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</row>
    <row r="422" spans="4:15"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</row>
    <row r="423" spans="4:15"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</row>
    <row r="424" spans="4:15"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</row>
    <row r="425" spans="4:15"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4:15"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</row>
    <row r="427" spans="4:15"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</row>
    <row r="428" spans="4:15"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</row>
    <row r="429" spans="4:15"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</row>
    <row r="430" spans="4:15"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</row>
    <row r="431" spans="4:15"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</row>
    <row r="432" spans="4:15"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</row>
    <row r="433" spans="4:15"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4:15"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</row>
    <row r="435" spans="4:15"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</row>
    <row r="436" spans="4:15"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</row>
    <row r="437" spans="4:15"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</row>
    <row r="438" spans="4:15"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</row>
    <row r="439" spans="4:15"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</row>
    <row r="440" spans="4:15"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</row>
    <row r="441" spans="4:15"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4:15"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</row>
    <row r="443" spans="4:15"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</row>
    <row r="444" spans="4:15"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</row>
    <row r="445" spans="4:15"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</row>
    <row r="446" spans="4:15"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</row>
    <row r="447" spans="4:15"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</row>
    <row r="448" spans="4:15"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</row>
    <row r="449" spans="4:15"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4:15"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</row>
    <row r="451" spans="4:15"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</row>
    <row r="452" spans="4:15"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</row>
    <row r="453" spans="4:15"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</row>
    <row r="454" spans="4:15"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</row>
    <row r="455" spans="4:15"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</row>
    <row r="456" spans="4:15"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</row>
    <row r="457" spans="4:15"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4:15"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</row>
    <row r="459" spans="4:15"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</row>
    <row r="460" spans="4:15"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</row>
    <row r="461" spans="4:15"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</row>
    <row r="462" spans="4:15"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</row>
    <row r="463" spans="4:15"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</row>
    <row r="464" spans="4:15"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</row>
    <row r="465" spans="4:15"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4:15"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</row>
    <row r="467" spans="4:15"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</row>
    <row r="468" spans="4:15"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</row>
    <row r="469" spans="4:15"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</row>
    <row r="470" spans="4:15"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</row>
    <row r="471" spans="4:15"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</row>
    <row r="472" spans="4:15"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</row>
    <row r="473" spans="4:15"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4:15"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</row>
    <row r="475" spans="4:15"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</row>
    <row r="476" spans="4:15"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</row>
    <row r="477" spans="4:15"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</row>
    <row r="478" spans="4:15"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</row>
    <row r="479" spans="4:15"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</row>
    <row r="480" spans="4:15"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</row>
    <row r="481" spans="4:15"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4:15"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</row>
    <row r="483" spans="4:15"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</row>
    <row r="484" spans="4:15"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</row>
    <row r="485" spans="4:15"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</row>
    <row r="486" spans="4:15"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</row>
    <row r="487" spans="4:15"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</row>
    <row r="488" spans="4:15"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</row>
    <row r="489" spans="4:15"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4:15"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</row>
    <row r="491" spans="4:15"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</row>
    <row r="492" spans="4:15"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</row>
    <row r="493" spans="4:15"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</row>
    <row r="494" spans="4:15"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</row>
    <row r="495" spans="4:15"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</row>
    <row r="496" spans="4:15"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</row>
    <row r="497" spans="4:15"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4:15"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</row>
    <row r="499" spans="4:15"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</row>
    <row r="500" spans="4:15"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</row>
    <row r="501" spans="4:15"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</row>
    <row r="502" spans="4:15"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</row>
    <row r="503" spans="4:15"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</row>
    <row r="504" spans="4:15"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</row>
    <row r="505" spans="4:15"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4:15"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</row>
    <row r="507" spans="4:15"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</row>
    <row r="508" spans="4:15"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</row>
    <row r="509" spans="4:15"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</row>
    <row r="510" spans="4:15"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</row>
    <row r="511" spans="4:15"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</row>
    <row r="512" spans="4:15"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</row>
    <row r="513" spans="4:15"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4:15"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</row>
    <row r="515" spans="4:15"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</row>
    <row r="516" spans="4:15"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</row>
    <row r="517" spans="4:15"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</row>
    <row r="518" spans="4:15"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</row>
    <row r="519" spans="4:15"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</row>
    <row r="520" spans="4:15"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</row>
    <row r="521" spans="4:15"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4:15"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</row>
    <row r="523" spans="4:15"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</row>
    <row r="524" spans="4:15"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</row>
    <row r="525" spans="4:15"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</row>
    <row r="526" spans="4:15"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</row>
    <row r="527" spans="4:15"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</row>
    <row r="528" spans="4:15"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</row>
    <row r="529" spans="4:15"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4:15"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</row>
    <row r="531" spans="4:15"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</row>
    <row r="532" spans="4:15"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</row>
    <row r="533" spans="4:15"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</row>
    <row r="534" spans="4:15"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</row>
    <row r="535" spans="4:15"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</row>
    <row r="536" spans="4:15"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</row>
    <row r="537" spans="4:15"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4:15"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</row>
    <row r="539" spans="4:15"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</row>
    <row r="540" spans="4:15"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</row>
    <row r="541" spans="4:15"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</row>
    <row r="542" spans="4:15"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</row>
    <row r="543" spans="4:15"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</row>
    <row r="544" spans="4:15"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</row>
    <row r="545" spans="4:15"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4:15"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</row>
    <row r="547" spans="4:15"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</row>
    <row r="548" spans="4:15"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</row>
    <row r="549" spans="4:15"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</row>
    <row r="550" spans="4:15"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</row>
    <row r="551" spans="4:15"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</row>
    <row r="552" spans="4:15"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</row>
    <row r="553" spans="4:15"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4:15"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</row>
    <row r="555" spans="4:15"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</row>
    <row r="556" spans="4:15"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</row>
    <row r="557" spans="4:15"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</row>
    <row r="558" spans="4:15"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</row>
    <row r="559" spans="4:15"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</row>
    <row r="560" spans="4:15"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</row>
    <row r="561" spans="4:15"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4:15"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</row>
    <row r="563" spans="4:15"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</row>
    <row r="564" spans="4:15"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</row>
    <row r="565" spans="4:15"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</row>
    <row r="566" spans="4:15"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</row>
    <row r="567" spans="4:15"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</row>
    <row r="568" spans="4:15"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</row>
    <row r="569" spans="4:15"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4:15"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</row>
    <row r="571" spans="4:15"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</row>
    <row r="572" spans="4:15"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</row>
    <row r="573" spans="4:15"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</row>
    <row r="574" spans="4:15"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</row>
    <row r="575" spans="4:15"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</row>
    <row r="576" spans="4:15"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</row>
    <row r="577" spans="4:15"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4:15"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</row>
    <row r="579" spans="4:15"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</row>
    <row r="580" spans="4:15"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</row>
    <row r="581" spans="4:15"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</row>
    <row r="582" spans="4:15"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</row>
    <row r="583" spans="4:15"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</row>
    <row r="584" spans="4:15"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</row>
    <row r="585" spans="4:15"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4:15"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</row>
    <row r="587" spans="4:15"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</row>
    <row r="588" spans="4:15"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</row>
    <row r="589" spans="4:15"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</row>
    <row r="590" spans="4:15"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</row>
    <row r="591" spans="4:15"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</row>
    <row r="592" spans="4:15"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</row>
    <row r="593" spans="4:15"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4:15"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</row>
    <row r="595" spans="4:15"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</row>
    <row r="596" spans="4:15"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</row>
    <row r="597" spans="4:15"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</row>
    <row r="598" spans="4:15"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</row>
    <row r="599" spans="4:15"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</row>
    <row r="600" spans="4:15"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</row>
    <row r="601" spans="4:15"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4:15"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</row>
    <row r="603" spans="4:15"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</row>
    <row r="604" spans="4:15"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</row>
    <row r="605" spans="4:15"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</row>
    <row r="606" spans="4:15"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</row>
    <row r="607" spans="4:15"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</row>
    <row r="608" spans="4:15"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</row>
    <row r="609" spans="4:15"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4:15"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</row>
    <row r="611" spans="4:15"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</row>
    <row r="612" spans="4:15"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</row>
    <row r="613" spans="4:15"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</row>
    <row r="614" spans="4:15"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</row>
    <row r="615" spans="4:15"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</row>
    <row r="616" spans="4:15"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</row>
    <row r="617" spans="4:15"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4:15"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</row>
    <row r="619" spans="4:15"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</row>
    <row r="620" spans="4:15"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</row>
    <row r="621" spans="4:15"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</row>
    <row r="622" spans="4:15"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</row>
    <row r="623" spans="4:15"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</row>
    <row r="624" spans="4:15"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</row>
    <row r="625" spans="4:15"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4:15"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</row>
    <row r="627" spans="4:15"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</row>
    <row r="628" spans="4:15"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</row>
    <row r="629" spans="4:15"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</row>
    <row r="630" spans="4:15"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</row>
    <row r="631" spans="4:15"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</row>
    <row r="632" spans="4:15"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</row>
    <row r="633" spans="4:15"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4:15"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</row>
    <row r="635" spans="4:15"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</row>
    <row r="636" spans="4:15"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</row>
    <row r="637" spans="4:15"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</row>
    <row r="638" spans="4:15"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</row>
    <row r="639" spans="4:15"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</row>
    <row r="640" spans="4:15"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</row>
    <row r="641" spans="4:15"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4:15"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</row>
    <row r="643" spans="4:15"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</row>
    <row r="644" spans="4:15"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</row>
    <row r="645" spans="4:15"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</row>
    <row r="646" spans="4:15"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</row>
    <row r="647" spans="4:15"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</row>
    <row r="648" spans="4:15"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</row>
    <row r="649" spans="4:15"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4:15"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</row>
    <row r="651" spans="4:15"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</row>
    <row r="652" spans="4:15"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</row>
    <row r="653" spans="4:15"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</row>
    <row r="654" spans="4:15"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</row>
    <row r="655" spans="4:15"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</row>
    <row r="656" spans="4:15"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</row>
    <row r="657" spans="4:15"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4:15"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</row>
    <row r="659" spans="4:15"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</row>
    <row r="660" spans="4:15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</row>
    <row r="661" spans="4:15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</row>
    <row r="662" spans="4:15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</row>
    <row r="663" spans="4:15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</row>
    <row r="664" spans="4:15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</row>
    <row r="665" spans="4:15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4:15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</row>
    <row r="667" spans="4:15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</row>
    <row r="668" spans="4:15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</row>
    <row r="669" spans="4:15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</row>
    <row r="670" spans="4:15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</row>
    <row r="671" spans="4:15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</row>
    <row r="672" spans="4:15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</row>
    <row r="673" spans="4:15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4:15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</row>
    <row r="675" spans="4:15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</row>
    <row r="676" spans="4:15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</row>
    <row r="677" spans="4:15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</row>
    <row r="678" spans="4:15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</row>
    <row r="679" spans="4:15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</row>
    <row r="680" spans="4:15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</row>
    <row r="681" spans="4:15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4:15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</row>
    <row r="683" spans="4:15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</row>
    <row r="684" spans="4:15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</row>
    <row r="685" spans="4:15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</row>
    <row r="686" spans="4:15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</row>
    <row r="687" spans="4:15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</row>
    <row r="688" spans="4:15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</row>
    <row r="689" spans="4:15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4:15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</row>
    <row r="691" spans="4:15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</row>
    <row r="692" spans="4:15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</row>
    <row r="693" spans="4:15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</row>
    <row r="694" spans="4:15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</row>
    <row r="695" spans="4:15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</row>
    <row r="696" spans="4:15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</row>
    <row r="697" spans="4:15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4:15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</row>
    <row r="699" spans="4:15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</row>
    <row r="700" spans="4:15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</row>
    <row r="701" spans="4:15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</row>
    <row r="702" spans="4:15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</row>
    <row r="703" spans="4:15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</row>
    <row r="704" spans="4:15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</row>
    <row r="705" spans="4:15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4:15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</row>
    <row r="707" spans="4:15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</row>
    <row r="708" spans="4:15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</row>
    <row r="709" spans="4:15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</row>
    <row r="710" spans="4:15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</row>
    <row r="711" spans="4:15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</row>
    <row r="712" spans="4:15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</row>
    <row r="713" spans="4:15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4:15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</row>
    <row r="715" spans="4:15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</row>
    <row r="716" spans="4:15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</row>
    <row r="717" spans="4:15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</row>
    <row r="718" spans="4:15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</row>
    <row r="719" spans="4:15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</row>
    <row r="720" spans="4:15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</row>
    <row r="721" spans="4:15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4:15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</row>
    <row r="723" spans="4:15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</row>
    <row r="724" spans="4:15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</row>
    <row r="725" spans="4:15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</row>
    <row r="726" spans="4:15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</row>
    <row r="727" spans="4:15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</row>
    <row r="728" spans="4:15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</row>
    <row r="729" spans="4:15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4:15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</row>
    <row r="731" spans="4:15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</row>
    <row r="732" spans="4:15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</row>
    <row r="733" spans="4:15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</row>
    <row r="734" spans="4:15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</row>
    <row r="735" spans="4:15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</row>
    <row r="736" spans="4:15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</row>
    <row r="737" spans="4:15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4:15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</row>
    <row r="739" spans="4:15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</row>
    <row r="740" spans="4:15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</row>
    <row r="741" spans="4:15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</row>
    <row r="742" spans="4:15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</row>
    <row r="743" spans="4:15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</row>
    <row r="744" spans="4:15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</row>
    <row r="745" spans="4:15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4:15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</row>
    <row r="747" spans="4:15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</row>
    <row r="748" spans="4:15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</row>
    <row r="749" spans="4:15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</row>
    <row r="750" spans="4:15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</row>
    <row r="751" spans="4:15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</row>
    <row r="752" spans="4:15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</row>
    <row r="753" spans="4:15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4:15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</row>
    <row r="755" spans="4:15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</row>
    <row r="756" spans="4:15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</row>
    <row r="757" spans="4:15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</row>
    <row r="758" spans="4:15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</row>
    <row r="759" spans="4:15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</row>
    <row r="760" spans="4:15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</row>
    <row r="761" spans="4:15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4:15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</row>
    <row r="763" spans="4:15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</row>
    <row r="764" spans="4:15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</row>
    <row r="765" spans="4:15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</row>
    <row r="766" spans="4:15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</row>
    <row r="767" spans="4:15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</row>
    <row r="768" spans="4:15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</row>
    <row r="769" spans="4:15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4:15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</row>
    <row r="771" spans="4:15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</row>
    <row r="772" spans="4:15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</row>
    <row r="773" spans="4:15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</row>
    <row r="774" spans="4:15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</row>
    <row r="775" spans="4:15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</row>
    <row r="776" spans="4:15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</row>
    <row r="777" spans="4:15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4:15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</row>
    <row r="779" spans="4:15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</row>
    <row r="780" spans="4:15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</row>
    <row r="781" spans="4:15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</row>
    <row r="782" spans="4:15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</row>
    <row r="783" spans="4:15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</row>
    <row r="784" spans="4:15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</row>
    <row r="785" spans="4:15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4:15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</row>
    <row r="787" spans="4:15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</row>
    <row r="788" spans="4:15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</row>
    <row r="789" spans="4:15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</row>
    <row r="790" spans="4:15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</row>
    <row r="791" spans="4:15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</row>
    <row r="792" spans="4:15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</row>
    <row r="793" spans="4:15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4:15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</row>
    <row r="795" spans="4:15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</row>
    <row r="796" spans="4:15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</row>
    <row r="797" spans="4:15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</row>
    <row r="798" spans="4:15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</row>
    <row r="799" spans="4:15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</row>
    <row r="800" spans="4:15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</row>
    <row r="801" spans="4:15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4:15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</row>
    <row r="803" spans="4:15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</row>
    <row r="804" spans="4:15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</row>
    <row r="805" spans="4:15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</row>
    <row r="806" spans="4:15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</row>
    <row r="807" spans="4:15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</row>
    <row r="808" spans="4:15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</row>
    <row r="809" spans="4:15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4:15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</row>
    <row r="811" spans="4:15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</row>
    <row r="812" spans="4:15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</row>
    <row r="813" spans="4:15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</row>
    <row r="814" spans="4:15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</row>
    <row r="815" spans="4:15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</row>
    <row r="816" spans="4:15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</row>
    <row r="817" spans="4:15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4:15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</row>
    <row r="819" spans="4:15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</row>
    <row r="820" spans="4:15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</row>
    <row r="821" spans="4:15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</row>
    <row r="822" spans="4:15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</row>
    <row r="823" spans="4:15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</row>
    <row r="824" spans="4:15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</row>
    <row r="825" spans="4:15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</row>
    <row r="826" spans="4:15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</row>
    <row r="827" spans="4:15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</row>
    <row r="828" spans="4:15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</row>
    <row r="829" spans="4:15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</row>
    <row r="830" spans="4:15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</row>
    <row r="831" spans="4:15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</row>
    <row r="832" spans="4:15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</row>
    <row r="833" spans="4:15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</row>
    <row r="834" spans="4:15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</row>
    <row r="835" spans="4:15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</row>
    <row r="836" spans="4:15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</row>
    <row r="837" spans="4:15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</row>
    <row r="838" spans="4:15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</row>
    <row r="839" spans="4:15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</row>
    <row r="840" spans="4:15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</row>
    <row r="841" spans="4:15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</row>
    <row r="842" spans="4:15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</row>
    <row r="843" spans="4:15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</row>
    <row r="844" spans="4:15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</row>
    <row r="845" spans="4:15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</row>
    <row r="846" spans="4:15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</row>
    <row r="847" spans="4:15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</row>
    <row r="848" spans="4:15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</row>
    <row r="849" spans="4:15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</row>
    <row r="850" spans="4:15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</row>
    <row r="851" spans="4:15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</row>
    <row r="852" spans="4:15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</row>
    <row r="853" spans="4:15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</row>
    <row r="854" spans="4:15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</row>
    <row r="855" spans="4:15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</row>
    <row r="856" spans="4:15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</row>
    <row r="857" spans="4:15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</row>
    <row r="858" spans="4:15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</row>
    <row r="859" spans="4:15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</row>
    <row r="860" spans="4:15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</row>
    <row r="861" spans="4:15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</row>
    <row r="862" spans="4:15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</row>
    <row r="863" spans="4:15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</row>
    <row r="864" spans="4:15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</row>
    <row r="865" spans="4:15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</row>
    <row r="866" spans="4:15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</row>
    <row r="867" spans="4:15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</row>
    <row r="868" spans="4:15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</row>
    <row r="869" spans="4:15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</row>
    <row r="870" spans="4:15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</row>
    <row r="871" spans="4:15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</row>
    <row r="872" spans="4:15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</row>
    <row r="873" spans="4:15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</row>
    <row r="874" spans="4:15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</row>
    <row r="875" spans="4:15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</row>
    <row r="876" spans="4:15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</row>
    <row r="877" spans="4:15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</row>
    <row r="878" spans="4:15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</row>
    <row r="879" spans="4:15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</row>
    <row r="880" spans="4:15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</row>
    <row r="881" spans="4:15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</row>
    <row r="882" spans="4:15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</row>
    <row r="883" spans="4:15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</row>
    <row r="884" spans="4:15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</row>
    <row r="885" spans="4:15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</row>
    <row r="886" spans="4:15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</row>
    <row r="887" spans="4:15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</row>
    <row r="888" spans="4:15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</row>
    <row r="889" spans="4:15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</row>
    <row r="890" spans="4:15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</row>
    <row r="891" spans="4:15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</row>
    <row r="892" spans="4:15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</row>
    <row r="893" spans="4:15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</row>
    <row r="894" spans="4:15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</row>
    <row r="895" spans="4:15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</row>
    <row r="896" spans="4:15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</row>
    <row r="897" spans="4:15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</row>
    <row r="898" spans="4:15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</row>
    <row r="899" spans="4:15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</row>
    <row r="900" spans="4:15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</row>
    <row r="901" spans="4:15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</row>
    <row r="902" spans="4:15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</row>
    <row r="903" spans="4:15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</row>
    <row r="904" spans="4:15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</row>
    <row r="905" spans="4:15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</row>
    <row r="906" spans="4:15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</row>
    <row r="907" spans="4:15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</row>
    <row r="908" spans="4:15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</row>
    <row r="909" spans="4:15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</row>
    <row r="910" spans="4:15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</row>
    <row r="911" spans="4:15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</row>
    <row r="912" spans="4:15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</row>
    <row r="913" spans="4:15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</row>
    <row r="914" spans="4:15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</row>
    <row r="915" spans="4:15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</row>
    <row r="916" spans="4:15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</row>
    <row r="917" spans="4:15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</row>
    <row r="918" spans="4:15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</row>
    <row r="919" spans="4:15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</row>
    <row r="920" spans="4:15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</row>
    <row r="921" spans="4:15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</row>
    <row r="922" spans="4:15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</row>
    <row r="923" spans="4:15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</row>
    <row r="924" spans="4:15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</row>
    <row r="925" spans="4:15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</row>
    <row r="926" spans="4:15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</row>
    <row r="927" spans="4:15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</row>
    <row r="928" spans="4:15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</row>
    <row r="929" spans="4:15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</row>
    <row r="930" spans="4:15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</row>
    <row r="931" spans="4:15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</row>
    <row r="932" spans="4:15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</row>
    <row r="933" spans="4:15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</row>
    <row r="934" spans="4:15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</row>
    <row r="935" spans="4:15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</row>
    <row r="936" spans="4:15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</row>
    <row r="937" spans="4:15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</row>
    <row r="938" spans="4:15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</row>
    <row r="939" spans="4:15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</row>
    <row r="940" spans="4:15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</row>
    <row r="941" spans="4:15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</row>
    <row r="942" spans="4:15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</row>
    <row r="943" spans="4:15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</row>
    <row r="944" spans="4:15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</row>
    <row r="945" spans="4:15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</row>
    <row r="946" spans="4:15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</row>
    <row r="947" spans="4:15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</row>
    <row r="948" spans="4:15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</row>
    <row r="949" spans="4:15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</row>
    <row r="950" spans="4:15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</row>
    <row r="951" spans="4:15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</row>
    <row r="952" spans="4:15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</row>
    <row r="953" spans="4:15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</row>
    <row r="954" spans="4:15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</row>
    <row r="955" spans="4:15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</row>
    <row r="956" spans="4:15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</row>
    <row r="957" spans="4:15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</row>
    <row r="958" spans="4:15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</row>
    <row r="959" spans="4:15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</row>
    <row r="960" spans="4:15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</row>
    <row r="961" spans="4:15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</row>
    <row r="962" spans="4:15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</row>
    <row r="963" spans="4:15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</row>
    <row r="964" spans="4:15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</row>
    <row r="965" spans="4:15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</row>
    <row r="966" spans="4:15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</row>
    <row r="967" spans="4:15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</row>
    <row r="968" spans="4:15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</row>
    <row r="969" spans="4:15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</row>
    <row r="970" spans="4:15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</row>
    <row r="971" spans="4:15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</row>
    <row r="972" spans="4:15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</row>
    <row r="973" spans="4:15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</row>
    <row r="974" spans="4:15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</row>
    <row r="975" spans="4:15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</row>
    <row r="976" spans="4:15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</row>
    <row r="977" spans="4:15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</row>
    <row r="978" spans="4:15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</row>
    <row r="979" spans="4:15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</row>
    <row r="980" spans="4:15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</row>
    <row r="981" spans="4:15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</row>
    <row r="982" spans="4:15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</row>
    <row r="983" spans="4:15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</row>
    <row r="984" spans="4:15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</row>
    <row r="985" spans="4:15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</row>
    <row r="986" spans="4:15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</row>
    <row r="987" spans="4:15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</row>
    <row r="988" spans="4:15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</row>
    <row r="989" spans="4:15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</row>
    <row r="990" spans="4:15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</row>
    <row r="991" spans="4:15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</row>
    <row r="992" spans="4:15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</row>
    <row r="993" spans="4:15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</row>
    <row r="994" spans="4:15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</row>
    <row r="995" spans="4:15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</row>
    <row r="996" spans="4:15"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</row>
    <row r="997" spans="4:15"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</row>
    <row r="998" spans="4:15"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</row>
    <row r="999" spans="4:15"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</row>
    <row r="1000" spans="4:15"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</row>
    <row r="1001" spans="4:15"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</row>
    <row r="1002" spans="4:15"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</row>
    <row r="1003" spans="4:15"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</row>
    <row r="1004" spans="4:15"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</row>
    <row r="1005" spans="4:15"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</row>
    <row r="1006" spans="4:15"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</row>
    <row r="1007" spans="4:15"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</row>
    <row r="1008" spans="4:15"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</row>
    <row r="1009" spans="4:15"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</row>
    <row r="1010" spans="4:15"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</row>
    <row r="1011" spans="4:15"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</row>
    <row r="1012" spans="4:15"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</row>
    <row r="1013" spans="4:15"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</row>
    <row r="1014" spans="4:15"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</row>
    <row r="1015" spans="4:15"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</row>
    <row r="1016" spans="4:15"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</row>
    <row r="1017" spans="4:15"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</row>
    <row r="1018" spans="4:15"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</row>
    <row r="1019" spans="4:15"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</row>
    <row r="1020" spans="4:15"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</row>
    <row r="1021" spans="4:15"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</row>
    <row r="1022" spans="4:15"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</row>
    <row r="1023" spans="4:15"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</row>
    <row r="1024" spans="4:15"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</row>
    <row r="1025" spans="4:15"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</row>
    <row r="1026" spans="4:15"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</row>
    <row r="1027" spans="4:15"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</row>
    <row r="1028" spans="4:15"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</row>
    <row r="1029" spans="4:15"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</row>
    <row r="1030" spans="4:15"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</row>
    <row r="1031" spans="4:15"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</row>
    <row r="1032" spans="4:15"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</row>
    <row r="1033" spans="4:15"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</row>
    <row r="1034" spans="4:15"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</row>
    <row r="1035" spans="4:15"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</row>
    <row r="1036" spans="4:15"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</row>
    <row r="1037" spans="4:15"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</row>
    <row r="1038" spans="4:15"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</row>
    <row r="1039" spans="4:15"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</row>
    <row r="1040" spans="4:15"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</row>
    <row r="1041" spans="4:15"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</row>
    <row r="1042" spans="4:15"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</row>
    <row r="1043" spans="4:15"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</row>
    <row r="1044" spans="4:15"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</row>
    <row r="1045" spans="4:15"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</row>
    <row r="1046" spans="4:15"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</row>
    <row r="1047" spans="4:15"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</row>
    <row r="1048" spans="4:15"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</row>
    <row r="1049" spans="4:15"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</row>
    <row r="1050" spans="4:15"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</row>
    <row r="1051" spans="4:15"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</row>
    <row r="1052" spans="4:15"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</row>
    <row r="1053" spans="4:15"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</row>
    <row r="1054" spans="4:15"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</row>
    <row r="1055" spans="4:15"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</row>
    <row r="1056" spans="4:15"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</row>
    <row r="1057" spans="4:15"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</row>
    <row r="1058" spans="4:15"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</row>
    <row r="1059" spans="4:15"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</row>
    <row r="1060" spans="4:15"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</row>
    <row r="1061" spans="4:15"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</row>
    <row r="1062" spans="4:15"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</row>
    <row r="1063" spans="4:15"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</row>
    <row r="1064" spans="4:15"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</row>
    <row r="1065" spans="4:15"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</row>
    <row r="1066" spans="4:15"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</row>
    <row r="1067" spans="4:15"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</row>
    <row r="1068" spans="4:15"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</row>
    <row r="1069" spans="4:15"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</row>
    <row r="1070" spans="4:15"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</row>
    <row r="1071" spans="4:15"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</row>
    <row r="1072" spans="4:15"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</row>
    <row r="1073" spans="4:15"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</row>
    <row r="1074" spans="4:15"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</row>
    <row r="1075" spans="4:15"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</row>
    <row r="1076" spans="4:15"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</row>
    <row r="1077" spans="4:15"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</row>
    <row r="1078" spans="4:15"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</row>
    <row r="1079" spans="4:15"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</row>
    <row r="1080" spans="4:15"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</row>
    <row r="1081" spans="4:15"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</row>
    <row r="1082" spans="4:15"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</row>
    <row r="1083" spans="4:15"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</row>
    <row r="1084" spans="4:15"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</row>
    <row r="1085" spans="4:15"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</row>
    <row r="1086" spans="4:15"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</row>
    <row r="1087" spans="4:15"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</row>
    <row r="1088" spans="4:15"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</row>
    <row r="1089" spans="4:15"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</row>
    <row r="1090" spans="4:15"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</row>
    <row r="1091" spans="4:15"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</row>
    <row r="1092" spans="4:15"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</row>
    <row r="1093" spans="4:15"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</row>
    <row r="1094" spans="4:15"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</row>
    <row r="1095" spans="4:15"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</row>
    <row r="1096" spans="4:15"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</row>
    <row r="1097" spans="4:15"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</row>
    <row r="1098" spans="4:15"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</row>
    <row r="1099" spans="4:15"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</row>
    <row r="1100" spans="4:15"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</row>
    <row r="1101" spans="4:15"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</row>
    <row r="1102" spans="4:15"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</row>
    <row r="1103" spans="4:15"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</row>
    <row r="1104" spans="4:15"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</row>
    <row r="1105" spans="4:15"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</row>
    <row r="1106" spans="4:15"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</row>
    <row r="1107" spans="4:15"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</row>
    <row r="1108" spans="4:15"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</row>
    <row r="1109" spans="4:15"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</row>
    <row r="1110" spans="4:15"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</row>
    <row r="1111" spans="4:15"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</row>
    <row r="1112" spans="4:15"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</row>
    <row r="1113" spans="4:15"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</row>
    <row r="1114" spans="4:15"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</row>
    <row r="1115" spans="4:15"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</row>
    <row r="1116" spans="4:15"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</row>
    <row r="1117" spans="4:15"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</row>
    <row r="1118" spans="4:15"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</row>
    <row r="1119" spans="4:15"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</row>
    <row r="1120" spans="4:15"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</row>
    <row r="1121" spans="4:15"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</row>
    <row r="1122" spans="4:15"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</row>
    <row r="1123" spans="4:15"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</row>
    <row r="1124" spans="4:15"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</row>
    <row r="1125" spans="4:15"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</row>
    <row r="1126" spans="4:15"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</row>
    <row r="1127" spans="4:15"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</row>
    <row r="1128" spans="4:15"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</row>
    <row r="1129" spans="4:15"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</row>
    <row r="1130" spans="4:15"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</row>
    <row r="1131" spans="4:15"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</row>
    <row r="1132" spans="4:15"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</row>
    <row r="1133" spans="4:15"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</row>
    <row r="1134" spans="4:15"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</row>
    <row r="1135" spans="4:15"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</row>
    <row r="1136" spans="4:15"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</row>
    <row r="1137" spans="4:15"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</row>
    <row r="1138" spans="4:15"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</row>
    <row r="1139" spans="4:15"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</row>
    <row r="1140" spans="4:15"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</row>
    <row r="1141" spans="4:15"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</row>
    <row r="1142" spans="4:15"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</row>
    <row r="1143" spans="4:15"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</row>
    <row r="1144" spans="4:15"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</row>
    <row r="1145" spans="4:15"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</row>
    <row r="1146" spans="4:15"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</row>
    <row r="1147" spans="4:15"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</row>
    <row r="1148" spans="4:15"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</row>
    <row r="1149" spans="4:15"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</row>
    <row r="1150" spans="4:15"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</row>
    <row r="1151" spans="4:15"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</row>
    <row r="1152" spans="4:15"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</row>
    <row r="1153" spans="4:15"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</row>
    <row r="1154" spans="4:15"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</row>
    <row r="1155" spans="4:15"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</row>
    <row r="1156" spans="4:15"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</row>
    <row r="1157" spans="4:15"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</row>
    <row r="1158" spans="4:15"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</row>
    <row r="1159" spans="4:15"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</row>
    <row r="1160" spans="4:15"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</row>
    <row r="1161" spans="4:15"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</row>
    <row r="1162" spans="4:15"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</row>
    <row r="1163" spans="4:15"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</row>
    <row r="1164" spans="4:15"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</row>
    <row r="1165" spans="4:15"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</row>
    <row r="1166" spans="4:15"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</row>
    <row r="1167" spans="4:15"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</row>
    <row r="1168" spans="4:15"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</row>
    <row r="1169" spans="4:15"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</row>
    <row r="1170" spans="4:15"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</row>
    <row r="1171" spans="4:15"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</row>
    <row r="1172" spans="4:15"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</row>
    <row r="1173" spans="4:15"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</row>
    <row r="1174" spans="4:15"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</row>
    <row r="1175" spans="4:15"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</row>
    <row r="1176" spans="4:15"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</row>
    <row r="1177" spans="4:15"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</row>
    <row r="1178" spans="4:15"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</row>
    <row r="1179" spans="4:15"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</row>
    <row r="1180" spans="4:15"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</row>
    <row r="1181" spans="4:15"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</row>
    <row r="1182" spans="4:15"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</row>
    <row r="1183" spans="4:15"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</row>
    <row r="1184" spans="4:15"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</row>
    <row r="1185" spans="4:15"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</row>
    <row r="1186" spans="4:15"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</row>
    <row r="1187" spans="4:15"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</row>
    <row r="1188" spans="4:15"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</row>
    <row r="1189" spans="4:15"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</row>
    <row r="1190" spans="4:15"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</row>
    <row r="1191" spans="4:15"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</row>
    <row r="1192" spans="4:15"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</row>
    <row r="1193" spans="4:15"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</row>
    <row r="1194" spans="4:15"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</row>
    <row r="1195" spans="4:15"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</row>
    <row r="1196" spans="4:15"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</row>
    <row r="1197" spans="4:15"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</row>
    <row r="1198" spans="4:15"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</row>
    <row r="1199" spans="4:15"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</row>
    <row r="1200" spans="4:15"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</row>
    <row r="1201" spans="4:15"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</row>
    <row r="1202" spans="4:15"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</row>
    <row r="1203" spans="4:15"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</row>
    <row r="1204" spans="4:15"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</row>
    <row r="1205" spans="4:15"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</row>
    <row r="1206" spans="4:15"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</row>
    <row r="1207" spans="4:15"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</row>
    <row r="1208" spans="4:15"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</row>
    <row r="1209" spans="4:15"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</row>
    <row r="1210" spans="4:15"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</row>
    <row r="1211" spans="4:15"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</row>
    <row r="1212" spans="4:15"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</row>
    <row r="1213" spans="4:15"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</row>
    <row r="1214" spans="4:15"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</row>
    <row r="1215" spans="4:15"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</row>
    <row r="1216" spans="4:15"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</row>
    <row r="1217" spans="4:15"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</row>
    <row r="1218" spans="4:15"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</row>
    <row r="1219" spans="4:15"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</row>
    <row r="1220" spans="4:15"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</row>
    <row r="1221" spans="4:15"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</row>
    <row r="1222" spans="4:15"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</row>
    <row r="1223" spans="4:15"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</row>
    <row r="1224" spans="4:15"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</row>
    <row r="1225" spans="4:15"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</row>
    <row r="1226" spans="4:15"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</row>
    <row r="1227" spans="4:15"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</row>
    <row r="1228" spans="4:15"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</row>
    <row r="1229" spans="4:15"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</row>
    <row r="1230" spans="4:15"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</row>
    <row r="1231" spans="4:15"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</row>
    <row r="1232" spans="4:15"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</row>
    <row r="1233" spans="4:15"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</row>
    <row r="1234" spans="4:15"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</row>
    <row r="1235" spans="4:15"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</row>
    <row r="1236" spans="4:15"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</row>
    <row r="1237" spans="4:15"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</row>
    <row r="1238" spans="4:15"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</row>
    <row r="1239" spans="4:15"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</row>
    <row r="1240" spans="4:15"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</row>
    <row r="1241" spans="4:15"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</row>
    <row r="1242" spans="4:15"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</row>
    <row r="1243" spans="4:15"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</row>
    <row r="1244" spans="4:15"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</row>
    <row r="1245" spans="4:15"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</row>
    <row r="1246" spans="4:15"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</row>
    <row r="1247" spans="4:15"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</row>
    <row r="1248" spans="4:15"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</row>
    <row r="1249" spans="4:15"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</row>
    <row r="1250" spans="4:15"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</row>
    <row r="1251" spans="4:15"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</row>
    <row r="1252" spans="4:15"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</row>
    <row r="1253" spans="4:15"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</row>
    <row r="1254" spans="4:15"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</row>
    <row r="1255" spans="4:15"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</row>
    <row r="1256" spans="4:15"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</row>
    <row r="1257" spans="4:15"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</row>
    <row r="1258" spans="4:15"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</row>
    <row r="1259" spans="4:15"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</row>
    <row r="1260" spans="4:15"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</row>
    <row r="1261" spans="4:15"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</row>
    <row r="1262" spans="4:15"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</row>
    <row r="1263" spans="4:15"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</row>
    <row r="1264" spans="4:15"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</row>
    <row r="1265" spans="4:15"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</row>
    <row r="1266" spans="4:15"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</row>
    <row r="1267" spans="4:15"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</row>
    <row r="1268" spans="4:15"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</row>
    <row r="1269" spans="4:15"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</row>
    <row r="1270" spans="4:15"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</row>
    <row r="1271" spans="4:15"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</row>
    <row r="1272" spans="4:15"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</row>
    <row r="1273" spans="4:15"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</row>
    <row r="1274" spans="4:15"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</row>
    <row r="1275" spans="4:15"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</row>
    <row r="1276" spans="4:15"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</row>
    <row r="1277" spans="4:15"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</row>
    <row r="1278" spans="4:15"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</row>
    <row r="1279" spans="4:15"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</row>
    <row r="1280" spans="4:15"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</row>
    <row r="1281" spans="4:15"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</row>
    <row r="1282" spans="4:15"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</row>
    <row r="1283" spans="4:15"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</row>
    <row r="1284" spans="4:15"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</row>
    <row r="1285" spans="4:15"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</row>
    <row r="1286" spans="4:15"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</row>
    <row r="1287" spans="4:15"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</row>
    <row r="1288" spans="4:15"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</row>
    <row r="1289" spans="4:15"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</row>
    <row r="1290" spans="4:15"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</row>
    <row r="1291" spans="4:15"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</row>
    <row r="1292" spans="4:15"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</row>
    <row r="1293" spans="4:15"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</row>
    <row r="1294" spans="4:15"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</row>
    <row r="1295" spans="4:15"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</row>
    <row r="1296" spans="4:15"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</row>
    <row r="1297" spans="4:15"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</row>
    <row r="1298" spans="4:15"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</row>
    <row r="1299" spans="4:15"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</row>
    <row r="1300" spans="4:15"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</row>
    <row r="1301" spans="4:15"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</row>
    <row r="1302" spans="4:15"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</row>
    <row r="1303" spans="4:15"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</row>
    <row r="1304" spans="4:15"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</row>
    <row r="1305" spans="4:15"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</row>
    <row r="1306" spans="4:15"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</row>
    <row r="1307" spans="4:15"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</row>
    <row r="1308" spans="4:15"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</row>
    <row r="1309" spans="4:15"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</row>
    <row r="1310" spans="4:15"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</row>
    <row r="1311" spans="4:15"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</row>
    <row r="1312" spans="4:15"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</row>
    <row r="1313" spans="4:15"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</row>
    <row r="1314" spans="4:15"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</row>
    <row r="1315" spans="4:15"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</row>
    <row r="1316" spans="4:15"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</row>
    <row r="1317" spans="4:15"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</row>
    <row r="1318" spans="4:15"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</row>
    <row r="1319" spans="4:15"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</row>
    <row r="1320" spans="4:15"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</row>
    <row r="1321" spans="4:15"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</row>
    <row r="1322" spans="4:15"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</row>
    <row r="1323" spans="4:15"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</row>
    <row r="1324" spans="4:15"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</row>
    <row r="1325" spans="4:15"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</row>
    <row r="1326" spans="4:15"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</row>
    <row r="1327" spans="4:15"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</row>
    <row r="1328" spans="4:15"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</row>
    <row r="1329" spans="4:15"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</row>
    <row r="1330" spans="4:15"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</row>
    <row r="1331" spans="4:15"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</row>
    <row r="1332" spans="4:15"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</row>
    <row r="1333" spans="4:15"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</row>
    <row r="1334" spans="4:15"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</row>
    <row r="1335" spans="4:15"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</row>
    <row r="1336" spans="4:15"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</row>
    <row r="1337" spans="4:15"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</row>
    <row r="1338" spans="4:15"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</row>
    <row r="1339" spans="4:15"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</row>
    <row r="1340" spans="4:15"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</row>
    <row r="1341" spans="4:15"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</row>
    <row r="1342" spans="4:15"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</row>
    <row r="1343" spans="4:15"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</row>
    <row r="1344" spans="4:15"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</row>
    <row r="1345" spans="4:15"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</row>
    <row r="1346" spans="4:15"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</row>
    <row r="1347" spans="4:15"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</row>
    <row r="1348" spans="4:15"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</row>
    <row r="1349" spans="4:15"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</row>
    <row r="1350" spans="4:15"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</row>
    <row r="1351" spans="4:15"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</row>
    <row r="1352" spans="4:15"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</row>
    <row r="1353" spans="4:15"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</row>
    <row r="1354" spans="4:15"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</row>
    <row r="1355" spans="4:15"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</row>
    <row r="1356" spans="4:15"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</row>
    <row r="1357" spans="4:15"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</row>
    <row r="1358" spans="4:15"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</row>
    <row r="1359" spans="4:15"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</row>
    <row r="1360" spans="4:15"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</row>
    <row r="1361" spans="4:15"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</row>
    <row r="1362" spans="4:15"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</row>
    <row r="1363" spans="4:15"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</row>
    <row r="1364" spans="4:15"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</row>
    <row r="1365" spans="4:15"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</row>
    <row r="1366" spans="4:15"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</row>
    <row r="1367" spans="4:15"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</row>
    <row r="1368" spans="4:15"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</row>
    <row r="1369" spans="4:15"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</row>
    <row r="1370" spans="4:15"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</row>
    <row r="1371" spans="4:15"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</row>
    <row r="1372" spans="4:15"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</row>
    <row r="1373" spans="4:15"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</row>
    <row r="1374" spans="4:15"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</row>
    <row r="1375" spans="4:15"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</row>
    <row r="1376" spans="4:15"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</row>
    <row r="1377" spans="4:15"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</row>
    <row r="1378" spans="4:15"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</row>
    <row r="1379" spans="4:15"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</row>
    <row r="1380" spans="4:15"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</row>
    <row r="1381" spans="4:15"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</row>
    <row r="1382" spans="4:15"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</row>
    <row r="1383" spans="4:15"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</row>
    <row r="1384" spans="4:15"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</row>
    <row r="1385" spans="4:15"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</row>
    <row r="1386" spans="4:15"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</row>
    <row r="1387" spans="4:15"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</row>
    <row r="1388" spans="4:15"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</row>
    <row r="1389" spans="4:15"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</row>
    <row r="1390" spans="4:15"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</row>
    <row r="1391" spans="4:15"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</row>
    <row r="1392" spans="4:15"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</row>
    <row r="1393" spans="4:15"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</row>
    <row r="1394" spans="4:15"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</row>
    <row r="1395" spans="4:15"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</row>
    <row r="1396" spans="4:15"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</row>
    <row r="1397" spans="4:15"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</row>
    <row r="1398" spans="4:15"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</row>
    <row r="1399" spans="4:15"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</row>
    <row r="1400" spans="4:15"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</row>
    <row r="1401" spans="4:15"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</row>
    <row r="1402" spans="4:15"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</row>
    <row r="1403" spans="4:15"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</row>
    <row r="1404" spans="4:15"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</row>
    <row r="1405" spans="4:15"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</row>
    <row r="1406" spans="4:15"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</row>
    <row r="1407" spans="4:15"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</row>
    <row r="1408" spans="4:15"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</row>
    <row r="1409" spans="4:15"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</row>
    <row r="1410" spans="4:15"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</row>
    <row r="1411" spans="4:15"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</row>
    <row r="1412" spans="4:15"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</row>
    <row r="1413" spans="4:15"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</row>
    <row r="1414" spans="4:15"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</row>
    <row r="1415" spans="4:15"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</row>
    <row r="1416" spans="4:15"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</row>
    <row r="1417" spans="4:15"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</row>
    <row r="1418" spans="4:15"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</row>
    <row r="1419" spans="4:15"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</row>
    <row r="1420" spans="4:15"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</row>
    <row r="1421" spans="4:15"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</row>
    <row r="1422" spans="4:15"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</row>
    <row r="1423" spans="4:15"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</row>
    <row r="1424" spans="4:15"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</row>
    <row r="1425" spans="4:15"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</row>
    <row r="1426" spans="4:15"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</row>
    <row r="1427" spans="4:15"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</row>
    <row r="1428" spans="4:15"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</row>
    <row r="1429" spans="4:15"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</row>
    <row r="1430" spans="4:15"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</row>
    <row r="1431" spans="4:15"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</row>
    <row r="1432" spans="4:15"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</row>
    <row r="1433" spans="4:15"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</row>
    <row r="1434" spans="4:15"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</row>
  </sheetData>
  <mergeCells count="55">
    <mergeCell ref="C68:M68"/>
    <mergeCell ref="C56:M56"/>
    <mergeCell ref="C58:M58"/>
    <mergeCell ref="C59:M59"/>
    <mergeCell ref="C60:M60"/>
    <mergeCell ref="C61:M61"/>
    <mergeCell ref="C62:M62"/>
    <mergeCell ref="C63:M63"/>
    <mergeCell ref="C64:M64"/>
    <mergeCell ref="C65:M65"/>
    <mergeCell ref="C66:M66"/>
    <mergeCell ref="C67:M67"/>
    <mergeCell ref="C55:M55"/>
    <mergeCell ref="C41:M41"/>
    <mergeCell ref="C43:M43"/>
    <mergeCell ref="C45:M45"/>
    <mergeCell ref="C46:M46"/>
    <mergeCell ref="C47:M47"/>
    <mergeCell ref="C48:M48"/>
    <mergeCell ref="C50:M50"/>
    <mergeCell ref="C52:M52"/>
    <mergeCell ref="C54:M54"/>
    <mergeCell ref="C49:M49"/>
    <mergeCell ref="C44:M44"/>
    <mergeCell ref="C40:M40"/>
    <mergeCell ref="N12:N13"/>
    <mergeCell ref="A14:N14"/>
    <mergeCell ref="C31:M31"/>
    <mergeCell ref="C32:M32"/>
    <mergeCell ref="C33:M33"/>
    <mergeCell ref="C34:M34"/>
    <mergeCell ref="C35:M35"/>
    <mergeCell ref="C36:M36"/>
    <mergeCell ref="C37:M37"/>
    <mergeCell ref="C38:M38"/>
    <mergeCell ref="C39:M39"/>
    <mergeCell ref="G10:N10"/>
    <mergeCell ref="G11:N11"/>
    <mergeCell ref="A12:A13"/>
    <mergeCell ref="B12:B13"/>
    <mergeCell ref="C12:C13"/>
    <mergeCell ref="D12:D13"/>
    <mergeCell ref="E12:J12"/>
    <mergeCell ref="K12:K13"/>
    <mergeCell ref="L12:L13"/>
    <mergeCell ref="M12:M13"/>
    <mergeCell ref="A10:B10"/>
    <mergeCell ref="A9:B9"/>
    <mergeCell ref="G9:N9"/>
    <mergeCell ref="A1:N2"/>
    <mergeCell ref="A4:D4"/>
    <mergeCell ref="A5:D5"/>
    <mergeCell ref="A8:B8"/>
    <mergeCell ref="G8:N8"/>
    <mergeCell ref="D7:E7"/>
  </mergeCells>
  <phoneticPr fontId="18" type="noConversion"/>
  <hyperlinks>
    <hyperlink ref="A4:D4" location="'اصلاحی من'!A1" display="نام شرکت/شخص : شبکه انتقال داده های رهام تک " xr:uid="{793214AF-4481-4172-8669-E4294C9268DE}"/>
  </hyperlinks>
  <printOptions horizontalCentered="1"/>
  <pageMargins left="0" right="0" top="0" bottom="0" header="0" footer="0"/>
  <pageSetup paperSize="9" scale="6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932D1-5C0B-4114-BD70-31CB5E9A6FE2}">
  <sheetPr>
    <tabColor theme="7" tint="0.39997558519241921"/>
    <pageSetUpPr fitToPage="1"/>
  </sheetPr>
  <dimension ref="A1:O1443"/>
  <sheetViews>
    <sheetView rightToLeft="1" tabSelected="1" view="pageBreakPreview" zoomScale="85" zoomScaleNormal="100" zoomScaleSheetLayoutView="85" workbookViewId="0">
      <selection activeCell="R4" sqref="R4"/>
    </sheetView>
  </sheetViews>
  <sheetFormatPr defaultColWidth="9.140625" defaultRowHeight="18"/>
  <cols>
    <col min="1" max="1" width="3.140625" style="3" customWidth="1"/>
    <col min="2" max="2" width="11.5703125" style="17" customWidth="1"/>
    <col min="3" max="3" width="15.7109375" style="1" customWidth="1"/>
    <col min="4" max="4" width="12.28515625" style="3" bestFit="1" customWidth="1"/>
    <col min="5" max="5" width="9.42578125" style="3" bestFit="1" customWidth="1"/>
    <col min="6" max="6" width="12.28515625" style="3" customWidth="1"/>
    <col min="7" max="7" width="13.85546875" style="3" bestFit="1" customWidth="1"/>
    <col min="8" max="8" width="11" style="3" bestFit="1" customWidth="1"/>
    <col min="9" max="9" width="9" style="3" bestFit="1" customWidth="1"/>
    <col min="10" max="10" width="4" style="3" bestFit="1" customWidth="1"/>
    <col min="11" max="11" width="10.85546875" style="3" bestFit="1" customWidth="1"/>
    <col min="12" max="12" width="11.85546875" style="3" customWidth="1"/>
    <col min="13" max="13" width="11" style="3" bestFit="1" customWidth="1"/>
    <col min="14" max="14" width="18" style="3" bestFit="1" customWidth="1"/>
    <col min="15" max="16384" width="9.140625" style="1"/>
  </cols>
  <sheetData>
    <row r="1" spans="1:14" ht="42.75" customHeight="1">
      <c r="A1" s="367" t="s">
        <v>20</v>
      </c>
      <c r="B1" s="368"/>
      <c r="C1" s="368"/>
      <c r="D1" s="368"/>
      <c r="E1" s="368"/>
      <c r="F1" s="368"/>
      <c r="G1" s="368"/>
      <c r="H1" s="368"/>
      <c r="I1" s="368"/>
      <c r="J1" s="368"/>
      <c r="K1" s="368"/>
      <c r="L1" s="368"/>
      <c r="M1" s="368"/>
      <c r="N1" s="369"/>
    </row>
    <row r="2" spans="1:14">
      <c r="A2" s="412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413"/>
    </row>
    <row r="3" spans="1:14" ht="19.5">
      <c r="A3" s="373" t="s">
        <v>867</v>
      </c>
      <c r="B3" s="343"/>
      <c r="C3" s="343"/>
      <c r="D3" s="343"/>
      <c r="F3" s="3" t="s">
        <v>3</v>
      </c>
      <c r="G3" s="72" t="s">
        <v>870</v>
      </c>
      <c r="H3" s="72" t="s">
        <v>1074</v>
      </c>
      <c r="N3" s="204"/>
    </row>
    <row r="4" spans="1:14" ht="19.5">
      <c r="A4" s="365" t="s">
        <v>868</v>
      </c>
      <c r="B4" s="280"/>
      <c r="C4" s="280"/>
      <c r="D4" s="280"/>
      <c r="F4" s="3" t="s">
        <v>2</v>
      </c>
      <c r="G4" s="72" t="s">
        <v>874</v>
      </c>
      <c r="H4" s="72" t="s">
        <v>874</v>
      </c>
      <c r="N4" s="204"/>
    </row>
    <row r="5" spans="1:14" ht="19.5">
      <c r="A5" s="172" t="s">
        <v>869</v>
      </c>
      <c r="F5" s="3" t="s">
        <v>1</v>
      </c>
      <c r="G5" s="72" t="s">
        <v>828</v>
      </c>
      <c r="H5" s="72" t="s">
        <v>1075</v>
      </c>
      <c r="N5" s="204"/>
    </row>
    <row r="6" spans="1:14" ht="19.5" customHeight="1">
      <c r="A6" s="374" t="s">
        <v>21</v>
      </c>
      <c r="B6" s="285"/>
      <c r="C6" s="5">
        <v>2160000000</v>
      </c>
      <c r="D6" s="72"/>
      <c r="F6" s="3" t="s">
        <v>24</v>
      </c>
      <c r="G6" s="410"/>
      <c r="H6" s="410"/>
      <c r="I6" s="410"/>
      <c r="J6" s="410"/>
      <c r="K6" s="410"/>
      <c r="L6" s="410"/>
      <c r="M6" s="410"/>
      <c r="N6" s="411"/>
    </row>
    <row r="7" spans="1:14" ht="19.5">
      <c r="A7" s="365" t="s">
        <v>23</v>
      </c>
      <c r="B7" s="280"/>
      <c r="C7" s="19"/>
      <c r="D7" s="72"/>
      <c r="G7" s="410"/>
      <c r="H7" s="410"/>
      <c r="I7" s="410"/>
      <c r="J7" s="410"/>
      <c r="K7" s="410"/>
      <c r="L7" s="410"/>
      <c r="M7" s="410"/>
      <c r="N7" s="411"/>
    </row>
    <row r="8" spans="1:14" ht="19.5">
      <c r="A8" s="172" t="s">
        <v>0</v>
      </c>
      <c r="C8" s="20">
        <v>2160000000</v>
      </c>
      <c r="D8" s="72" t="s">
        <v>22</v>
      </c>
      <c r="G8" s="410"/>
      <c r="H8" s="410"/>
      <c r="I8" s="410"/>
      <c r="J8" s="410"/>
      <c r="K8" s="410"/>
      <c r="L8" s="410"/>
      <c r="M8" s="410"/>
      <c r="N8" s="411"/>
    </row>
    <row r="9" spans="1:14" ht="18.75" thickBot="1">
      <c r="A9" s="177"/>
      <c r="B9" s="178"/>
      <c r="C9" s="179"/>
      <c r="D9" s="205"/>
      <c r="E9" s="205"/>
      <c r="F9" s="205"/>
      <c r="G9" s="414"/>
      <c r="H9" s="414"/>
      <c r="I9" s="414"/>
      <c r="J9" s="414"/>
      <c r="K9" s="414"/>
      <c r="L9" s="414"/>
      <c r="M9" s="414"/>
      <c r="N9" s="415"/>
    </row>
    <row r="10" spans="1:14" ht="36" customHeight="1">
      <c r="A10" s="416" t="s">
        <v>4</v>
      </c>
      <c r="B10" s="407" t="s">
        <v>5</v>
      </c>
      <c r="C10" s="407" t="s">
        <v>6</v>
      </c>
      <c r="D10" s="407" t="s">
        <v>7</v>
      </c>
      <c r="E10" s="407" t="s">
        <v>18</v>
      </c>
      <c r="F10" s="407"/>
      <c r="G10" s="407"/>
      <c r="H10" s="407"/>
      <c r="I10" s="407"/>
      <c r="J10" s="407"/>
      <c r="K10" s="408" t="s">
        <v>14</v>
      </c>
      <c r="L10" s="408" t="s">
        <v>15</v>
      </c>
      <c r="M10" s="408" t="s">
        <v>16</v>
      </c>
      <c r="N10" s="409" t="s">
        <v>17</v>
      </c>
    </row>
    <row r="11" spans="1:14" ht="36">
      <c r="A11" s="377"/>
      <c r="B11" s="287"/>
      <c r="C11" s="287"/>
      <c r="D11" s="287"/>
      <c r="E11" s="6" t="s">
        <v>8</v>
      </c>
      <c r="F11" s="6" t="s">
        <v>9</v>
      </c>
      <c r="G11" s="6" t="s">
        <v>10</v>
      </c>
      <c r="H11" s="6" t="s">
        <v>11</v>
      </c>
      <c r="I11" s="6" t="s">
        <v>12</v>
      </c>
      <c r="J11" s="6" t="s">
        <v>13</v>
      </c>
      <c r="K11" s="281"/>
      <c r="L11" s="281"/>
      <c r="M11" s="281"/>
      <c r="N11" s="384"/>
    </row>
    <row r="12" spans="1:14" ht="19.5">
      <c r="A12" s="405" t="s">
        <v>25</v>
      </c>
      <c r="B12" s="283"/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406"/>
    </row>
    <row r="13" spans="1:14" hidden="1">
      <c r="A13" s="180">
        <v>1</v>
      </c>
      <c r="B13" s="16">
        <v>1399</v>
      </c>
      <c r="C13" s="8"/>
      <c r="D13" s="73"/>
      <c r="E13" s="73"/>
      <c r="F13" s="73"/>
      <c r="G13" s="73"/>
      <c r="H13" s="73">
        <v>14400000</v>
      </c>
      <c r="I13" s="73"/>
      <c r="J13" s="73"/>
      <c r="K13" s="73">
        <f t="shared" ref="K13" si="0">SUM(E13:J13)</f>
        <v>14400000</v>
      </c>
      <c r="L13" s="73">
        <f t="shared" ref="L13" si="1">D13-K13</f>
        <v>-14400000</v>
      </c>
      <c r="M13" s="73">
        <f t="shared" ref="M13" si="2">D13*9%</f>
        <v>0</v>
      </c>
      <c r="N13" s="206"/>
    </row>
    <row r="14" spans="1:14" hidden="1">
      <c r="A14" s="180">
        <v>2</v>
      </c>
      <c r="B14" s="16" t="s">
        <v>271</v>
      </c>
      <c r="C14" s="8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206">
        <v>545000000</v>
      </c>
    </row>
    <row r="15" spans="1:14" hidden="1">
      <c r="A15" s="180">
        <v>3</v>
      </c>
      <c r="B15" s="16" t="s">
        <v>1051</v>
      </c>
      <c r="C15" s="8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206">
        <v>381500000</v>
      </c>
    </row>
    <row r="16" spans="1:14" hidden="1">
      <c r="A16" s="180">
        <v>4</v>
      </c>
      <c r="B16" s="16" t="s">
        <v>1052</v>
      </c>
      <c r="C16" s="8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206">
        <v>353160000</v>
      </c>
    </row>
    <row r="17" spans="1:14" hidden="1">
      <c r="A17" s="180">
        <v>5</v>
      </c>
      <c r="B17" s="16" t="s">
        <v>654</v>
      </c>
      <c r="C17" s="8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206">
        <v>327000000</v>
      </c>
    </row>
    <row r="18" spans="1:14" hidden="1">
      <c r="A18" s="180">
        <v>6</v>
      </c>
      <c r="B18" s="16" t="s">
        <v>666</v>
      </c>
      <c r="C18" s="8" t="s">
        <v>1002</v>
      </c>
      <c r="D18" s="73">
        <v>1036800000</v>
      </c>
      <c r="E18" s="73"/>
      <c r="F18" s="73">
        <f t="shared" ref="F18:F19" si="3">D18*10%</f>
        <v>103680000</v>
      </c>
      <c r="G18" s="73"/>
      <c r="H18" s="73">
        <f t="shared" ref="H18:H19" si="4">D18*5%</f>
        <v>51840000</v>
      </c>
      <c r="I18" s="73"/>
      <c r="J18" s="73"/>
      <c r="K18" s="73">
        <f t="shared" ref="K18:K26" si="5">SUM(E18:J18)</f>
        <v>155520000</v>
      </c>
      <c r="L18" s="73">
        <f t="shared" ref="L18:L19" si="6">D18-K18</f>
        <v>881280000</v>
      </c>
      <c r="M18" s="73">
        <f t="shared" ref="M18:M19" si="7">D18*9%</f>
        <v>93312000</v>
      </c>
      <c r="N18" s="206">
        <f t="shared" ref="N18:N19" si="8">L18+M18</f>
        <v>974592000</v>
      </c>
    </row>
    <row r="19" spans="1:14">
      <c r="A19" s="180">
        <v>7</v>
      </c>
      <c r="B19" s="16" t="s">
        <v>1004</v>
      </c>
      <c r="C19" s="8" t="s">
        <v>1003</v>
      </c>
      <c r="D19" s="73">
        <v>1036100000</v>
      </c>
      <c r="E19" s="73"/>
      <c r="F19" s="73">
        <f t="shared" si="3"/>
        <v>103610000</v>
      </c>
      <c r="G19" s="73"/>
      <c r="H19" s="73">
        <f t="shared" si="4"/>
        <v>51805000</v>
      </c>
      <c r="I19" s="73"/>
      <c r="J19" s="73"/>
      <c r="K19" s="73">
        <f t="shared" si="5"/>
        <v>155415000</v>
      </c>
      <c r="L19" s="73">
        <f t="shared" si="6"/>
        <v>880685000</v>
      </c>
      <c r="M19" s="73">
        <f t="shared" si="7"/>
        <v>93249000</v>
      </c>
      <c r="N19" s="206">
        <f t="shared" si="8"/>
        <v>973934000</v>
      </c>
    </row>
    <row r="20" spans="1:14">
      <c r="A20" s="180">
        <v>8</v>
      </c>
      <c r="B20" s="16" t="s">
        <v>871</v>
      </c>
      <c r="C20" s="8" t="s">
        <v>872</v>
      </c>
      <c r="D20" s="73">
        <v>411000000</v>
      </c>
      <c r="E20" s="73"/>
      <c r="F20" s="73">
        <f>D20*10%</f>
        <v>41100000</v>
      </c>
      <c r="G20" s="73"/>
      <c r="H20" s="73">
        <f>D20*5%</f>
        <v>20550000</v>
      </c>
      <c r="I20" s="73"/>
      <c r="J20" s="73"/>
      <c r="K20" s="73">
        <f t="shared" si="5"/>
        <v>61650000</v>
      </c>
      <c r="L20" s="73">
        <f t="shared" ref="L20:L26" si="9">D20-K20</f>
        <v>349350000</v>
      </c>
      <c r="M20" s="73">
        <f t="shared" ref="M20:M26" si="10">D20*9%</f>
        <v>36990000</v>
      </c>
      <c r="N20" s="206">
        <f>L20+M20</f>
        <v>386340000</v>
      </c>
    </row>
    <row r="21" spans="1:14">
      <c r="A21" s="180">
        <v>9</v>
      </c>
      <c r="B21" s="16" t="s">
        <v>877</v>
      </c>
      <c r="C21" s="8" t="s">
        <v>878</v>
      </c>
      <c r="D21" s="73">
        <v>137000000</v>
      </c>
      <c r="E21" s="73"/>
      <c r="F21" s="73">
        <f t="shared" ref="F21:F33" si="11">D21*10%</f>
        <v>13700000</v>
      </c>
      <c r="G21" s="73"/>
      <c r="H21" s="73">
        <f t="shared" ref="H21:H33" si="12">D21*5%</f>
        <v>6850000</v>
      </c>
      <c r="I21" s="73"/>
      <c r="J21" s="73"/>
      <c r="K21" s="73">
        <f t="shared" si="5"/>
        <v>20550000</v>
      </c>
      <c r="L21" s="73">
        <f t="shared" si="9"/>
        <v>116450000</v>
      </c>
      <c r="M21" s="73">
        <f t="shared" si="10"/>
        <v>12330000</v>
      </c>
      <c r="N21" s="206">
        <f t="shared" ref="N21:N26" si="13">L21+M21</f>
        <v>128780000</v>
      </c>
    </row>
    <row r="22" spans="1:14">
      <c r="A22" s="180">
        <v>10</v>
      </c>
      <c r="B22" s="16" t="s">
        <v>890</v>
      </c>
      <c r="C22" s="8" t="s">
        <v>891</v>
      </c>
      <c r="D22" s="73">
        <v>137000000</v>
      </c>
      <c r="E22" s="73"/>
      <c r="F22" s="73">
        <f t="shared" si="11"/>
        <v>13700000</v>
      </c>
      <c r="G22" s="73"/>
      <c r="H22" s="73">
        <f t="shared" si="12"/>
        <v>6850000</v>
      </c>
      <c r="I22" s="73"/>
      <c r="J22" s="73"/>
      <c r="K22" s="73">
        <f t="shared" si="5"/>
        <v>20550000</v>
      </c>
      <c r="L22" s="73">
        <f t="shared" si="9"/>
        <v>116450000</v>
      </c>
      <c r="M22" s="73">
        <f t="shared" si="10"/>
        <v>12330000</v>
      </c>
      <c r="N22" s="206">
        <f t="shared" si="13"/>
        <v>128780000</v>
      </c>
    </row>
    <row r="23" spans="1:14">
      <c r="A23" s="180">
        <v>11</v>
      </c>
      <c r="B23" s="16" t="s">
        <v>913</v>
      </c>
      <c r="C23" s="8" t="s">
        <v>914</v>
      </c>
      <c r="D23" s="73">
        <v>137000000</v>
      </c>
      <c r="E23" s="73"/>
      <c r="F23" s="73">
        <f t="shared" si="11"/>
        <v>13700000</v>
      </c>
      <c r="G23" s="73"/>
      <c r="H23" s="73">
        <f t="shared" si="12"/>
        <v>6850000</v>
      </c>
      <c r="I23" s="73"/>
      <c r="J23" s="73"/>
      <c r="K23" s="73">
        <f t="shared" si="5"/>
        <v>20550000</v>
      </c>
      <c r="L23" s="73">
        <f t="shared" si="9"/>
        <v>116450000</v>
      </c>
      <c r="M23" s="73">
        <f t="shared" si="10"/>
        <v>12330000</v>
      </c>
      <c r="N23" s="206">
        <f t="shared" si="13"/>
        <v>128780000</v>
      </c>
    </row>
    <row r="24" spans="1:14">
      <c r="A24" s="180">
        <v>12</v>
      </c>
      <c r="B24" s="16" t="s">
        <v>947</v>
      </c>
      <c r="C24" s="8" t="s">
        <v>1008</v>
      </c>
      <c r="D24" s="73">
        <v>137000000</v>
      </c>
      <c r="E24" s="73"/>
      <c r="F24" s="73">
        <f t="shared" si="11"/>
        <v>13700000</v>
      </c>
      <c r="G24" s="73"/>
      <c r="H24" s="73">
        <f t="shared" si="12"/>
        <v>6850000</v>
      </c>
      <c r="I24" s="73"/>
      <c r="J24" s="73"/>
      <c r="K24" s="73">
        <f t="shared" si="5"/>
        <v>20550000</v>
      </c>
      <c r="L24" s="73">
        <f t="shared" si="9"/>
        <v>116450000</v>
      </c>
      <c r="M24" s="73">
        <f t="shared" si="10"/>
        <v>12330000</v>
      </c>
      <c r="N24" s="206">
        <f t="shared" si="13"/>
        <v>128780000</v>
      </c>
    </row>
    <row r="25" spans="1:14">
      <c r="A25" s="180">
        <v>13</v>
      </c>
      <c r="B25" s="16" t="s">
        <v>1010</v>
      </c>
      <c r="C25" s="8" t="s">
        <v>1007</v>
      </c>
      <c r="D25" s="73">
        <v>137000000</v>
      </c>
      <c r="E25" s="73"/>
      <c r="F25" s="73">
        <f t="shared" si="11"/>
        <v>13700000</v>
      </c>
      <c r="G25" s="73"/>
      <c r="H25" s="73">
        <f t="shared" si="12"/>
        <v>6850000</v>
      </c>
      <c r="I25" s="73"/>
      <c r="J25" s="73"/>
      <c r="K25" s="73">
        <f t="shared" si="5"/>
        <v>20550000</v>
      </c>
      <c r="L25" s="73">
        <f t="shared" si="9"/>
        <v>116450000</v>
      </c>
      <c r="M25" s="73">
        <f t="shared" si="10"/>
        <v>12330000</v>
      </c>
      <c r="N25" s="206">
        <f t="shared" si="13"/>
        <v>128780000</v>
      </c>
    </row>
    <row r="26" spans="1:14">
      <c r="A26" s="180">
        <v>14</v>
      </c>
      <c r="B26" s="16" t="s">
        <v>1009</v>
      </c>
      <c r="C26" s="8" t="s">
        <v>1006</v>
      </c>
      <c r="D26" s="73">
        <v>137000000</v>
      </c>
      <c r="E26" s="73"/>
      <c r="F26" s="73">
        <f t="shared" si="11"/>
        <v>13700000</v>
      </c>
      <c r="G26" s="73"/>
      <c r="H26" s="73">
        <f t="shared" si="12"/>
        <v>6850000</v>
      </c>
      <c r="I26" s="73"/>
      <c r="J26" s="73"/>
      <c r="K26" s="73">
        <f t="shared" si="5"/>
        <v>20550000</v>
      </c>
      <c r="L26" s="73">
        <f t="shared" si="9"/>
        <v>116450000</v>
      </c>
      <c r="M26" s="73">
        <f t="shared" si="10"/>
        <v>12330000</v>
      </c>
      <c r="N26" s="206">
        <f t="shared" si="13"/>
        <v>128780000</v>
      </c>
    </row>
    <row r="27" spans="1:14">
      <c r="A27" s="180">
        <v>15</v>
      </c>
      <c r="B27" s="16" t="s">
        <v>1009</v>
      </c>
      <c r="C27" s="8" t="s">
        <v>1005</v>
      </c>
      <c r="D27" s="73">
        <v>137000000</v>
      </c>
      <c r="E27" s="73"/>
      <c r="F27" s="73">
        <f t="shared" si="11"/>
        <v>13700000</v>
      </c>
      <c r="G27" s="73"/>
      <c r="H27" s="73">
        <f t="shared" si="12"/>
        <v>6850000</v>
      </c>
      <c r="I27" s="73"/>
      <c r="J27" s="73"/>
      <c r="K27" s="73">
        <f t="shared" ref="K27:K33" si="14">SUM(E27:J27)</f>
        <v>20550000</v>
      </c>
      <c r="L27" s="73">
        <f t="shared" ref="L27:L33" si="15">D27-K27</f>
        <v>116450000</v>
      </c>
      <c r="M27" s="73">
        <f t="shared" ref="M27:M33" si="16">D27*9%</f>
        <v>12330000</v>
      </c>
      <c r="N27" s="206">
        <f t="shared" ref="N27:N33" si="17">L27+M27</f>
        <v>128780000</v>
      </c>
    </row>
    <row r="28" spans="1:14">
      <c r="A28" s="180">
        <v>16</v>
      </c>
      <c r="B28" s="16" t="s">
        <v>1019</v>
      </c>
      <c r="C28" s="8" t="s">
        <v>1020</v>
      </c>
      <c r="D28" s="73">
        <v>137000000</v>
      </c>
      <c r="E28" s="73"/>
      <c r="F28" s="73">
        <f t="shared" si="11"/>
        <v>13700000</v>
      </c>
      <c r="G28" s="73"/>
      <c r="H28" s="73">
        <f t="shared" si="12"/>
        <v>6850000</v>
      </c>
      <c r="I28" s="73"/>
      <c r="J28" s="73"/>
      <c r="K28" s="73">
        <f t="shared" si="14"/>
        <v>20550000</v>
      </c>
      <c r="L28" s="73">
        <f t="shared" si="15"/>
        <v>116450000</v>
      </c>
      <c r="M28" s="73">
        <f t="shared" si="16"/>
        <v>12330000</v>
      </c>
      <c r="N28" s="206">
        <f t="shared" si="17"/>
        <v>128780000</v>
      </c>
    </row>
    <row r="29" spans="1:14">
      <c r="A29" s="180">
        <v>17</v>
      </c>
      <c r="B29" s="16" t="s">
        <v>1048</v>
      </c>
      <c r="C29" s="8" t="s">
        <v>1049</v>
      </c>
      <c r="D29" s="73">
        <v>137000000</v>
      </c>
      <c r="E29" s="73"/>
      <c r="F29" s="73">
        <f t="shared" si="11"/>
        <v>13700000</v>
      </c>
      <c r="G29" s="73"/>
      <c r="H29" s="73">
        <f t="shared" si="12"/>
        <v>6850000</v>
      </c>
      <c r="I29" s="73"/>
      <c r="J29" s="73"/>
      <c r="K29" s="73">
        <f t="shared" si="14"/>
        <v>20550000</v>
      </c>
      <c r="L29" s="73">
        <f t="shared" si="15"/>
        <v>116450000</v>
      </c>
      <c r="M29" s="73">
        <f>D29*10%</f>
        <v>13700000</v>
      </c>
      <c r="N29" s="206">
        <f>L29+M29</f>
        <v>130150000</v>
      </c>
    </row>
    <row r="30" spans="1:14">
      <c r="A30" s="180">
        <v>14</v>
      </c>
      <c r="B30" s="16" t="s">
        <v>1059</v>
      </c>
      <c r="C30" s="8" t="s">
        <v>1060</v>
      </c>
      <c r="D30" s="73">
        <v>180000000</v>
      </c>
      <c r="E30" s="73"/>
      <c r="F30" s="73">
        <f t="shared" si="11"/>
        <v>18000000</v>
      </c>
      <c r="G30" s="73"/>
      <c r="H30" s="73">
        <f t="shared" si="12"/>
        <v>9000000</v>
      </c>
      <c r="I30" s="73"/>
      <c r="J30" s="73"/>
      <c r="K30" s="73">
        <f t="shared" si="14"/>
        <v>27000000</v>
      </c>
      <c r="L30" s="73">
        <f t="shared" si="15"/>
        <v>153000000</v>
      </c>
      <c r="M30" s="73">
        <f>D30*10%</f>
        <v>18000000</v>
      </c>
      <c r="N30" s="206">
        <f t="shared" si="17"/>
        <v>171000000</v>
      </c>
    </row>
    <row r="31" spans="1:14">
      <c r="A31" s="180">
        <v>15</v>
      </c>
      <c r="B31" s="16" t="s">
        <v>1059</v>
      </c>
      <c r="C31" s="8" t="s">
        <v>1061</v>
      </c>
      <c r="D31" s="73">
        <v>180000000</v>
      </c>
      <c r="E31" s="73"/>
      <c r="F31" s="73">
        <f t="shared" si="11"/>
        <v>18000000</v>
      </c>
      <c r="G31" s="73"/>
      <c r="H31" s="73">
        <f t="shared" si="12"/>
        <v>9000000</v>
      </c>
      <c r="I31" s="73"/>
      <c r="J31" s="73"/>
      <c r="K31" s="73">
        <f t="shared" si="14"/>
        <v>27000000</v>
      </c>
      <c r="L31" s="73">
        <f t="shared" si="15"/>
        <v>153000000</v>
      </c>
      <c r="M31" s="73">
        <f>D31*10%</f>
        <v>18000000</v>
      </c>
      <c r="N31" s="206">
        <f t="shared" si="17"/>
        <v>171000000</v>
      </c>
    </row>
    <row r="32" spans="1:14" ht="18.75" thickBot="1">
      <c r="A32" s="180">
        <v>16</v>
      </c>
      <c r="B32" s="16" t="s">
        <v>1076</v>
      </c>
      <c r="C32" s="8" t="s">
        <v>1077</v>
      </c>
      <c r="D32" s="73">
        <v>180000000</v>
      </c>
      <c r="E32" s="73"/>
      <c r="F32" s="73">
        <f t="shared" si="11"/>
        <v>18000000</v>
      </c>
      <c r="G32" s="73"/>
      <c r="H32" s="73">
        <f t="shared" si="12"/>
        <v>9000000</v>
      </c>
      <c r="I32" s="73"/>
      <c r="J32" s="73"/>
      <c r="K32" s="73">
        <f t="shared" si="14"/>
        <v>27000000</v>
      </c>
      <c r="L32" s="73">
        <f t="shared" si="15"/>
        <v>153000000</v>
      </c>
      <c r="M32" s="73">
        <f>D32*10%</f>
        <v>18000000</v>
      </c>
      <c r="N32" s="206">
        <f t="shared" si="17"/>
        <v>171000000</v>
      </c>
    </row>
    <row r="33" spans="1:15" ht="18.75" hidden="1" thickBot="1">
      <c r="A33" s="180">
        <v>17</v>
      </c>
      <c r="B33" s="26"/>
      <c r="C33" s="11"/>
      <c r="D33" s="77"/>
      <c r="E33" s="77"/>
      <c r="F33" s="73">
        <f t="shared" si="11"/>
        <v>0</v>
      </c>
      <c r="G33" s="77"/>
      <c r="H33" s="73">
        <f t="shared" si="12"/>
        <v>0</v>
      </c>
      <c r="I33" s="77"/>
      <c r="J33" s="77"/>
      <c r="K33" s="73">
        <f t="shared" si="14"/>
        <v>0</v>
      </c>
      <c r="L33" s="73">
        <f t="shared" si="15"/>
        <v>0</v>
      </c>
      <c r="M33" s="73">
        <f t="shared" si="16"/>
        <v>0</v>
      </c>
      <c r="N33" s="206">
        <f t="shared" si="17"/>
        <v>0</v>
      </c>
    </row>
    <row r="34" spans="1:15" ht="21" thickTop="1" thickBot="1">
      <c r="A34" s="181"/>
      <c r="B34" s="175" t="s">
        <v>19</v>
      </c>
      <c r="C34" s="176"/>
      <c r="D34" s="186">
        <f>SUM(D13:D33)</f>
        <v>4256900000</v>
      </c>
      <c r="E34" s="186">
        <f t="shared" ref="E34:N34" si="18">SUM(E13:E33)</f>
        <v>0</v>
      </c>
      <c r="F34" s="186">
        <f t="shared" si="18"/>
        <v>425690000</v>
      </c>
      <c r="G34" s="186">
        <f t="shared" si="18"/>
        <v>0</v>
      </c>
      <c r="H34" s="186">
        <f t="shared" si="18"/>
        <v>227245000</v>
      </c>
      <c r="I34" s="186">
        <f t="shared" si="18"/>
        <v>0</v>
      </c>
      <c r="J34" s="186">
        <f t="shared" si="18"/>
        <v>0</v>
      </c>
      <c r="K34" s="186">
        <f t="shared" si="18"/>
        <v>652935000</v>
      </c>
      <c r="L34" s="186">
        <f t="shared" si="18"/>
        <v>3603965000</v>
      </c>
      <c r="M34" s="186">
        <f t="shared" si="18"/>
        <v>389891000</v>
      </c>
      <c r="N34" s="186">
        <f t="shared" si="18"/>
        <v>5614916000</v>
      </c>
    </row>
    <row r="35" spans="1:15" ht="6.75" customHeight="1" thickTop="1">
      <c r="A35" s="14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207"/>
    </row>
    <row r="36" spans="1:15" ht="17.25" customHeight="1">
      <c r="A36" s="182" t="s">
        <v>36</v>
      </c>
      <c r="B36" s="24"/>
      <c r="C36" s="268" t="s">
        <v>6</v>
      </c>
      <c r="D36" s="269"/>
      <c r="E36" s="269"/>
      <c r="F36" s="269"/>
      <c r="G36" s="269"/>
      <c r="H36" s="269"/>
      <c r="I36" s="269"/>
      <c r="J36" s="269"/>
      <c r="K36" s="269"/>
      <c r="L36" s="269"/>
      <c r="M36" s="270"/>
      <c r="N36" s="183" t="s">
        <v>37</v>
      </c>
      <c r="O36" s="4"/>
    </row>
    <row r="37" spans="1:15" ht="18.75" thickBot="1">
      <c r="A37" s="180">
        <v>1</v>
      </c>
      <c r="B37" s="16"/>
      <c r="C37" s="274"/>
      <c r="D37" s="275"/>
      <c r="E37" s="275"/>
      <c r="F37" s="275"/>
      <c r="G37" s="275"/>
      <c r="H37" s="275"/>
      <c r="I37" s="275"/>
      <c r="J37" s="275"/>
      <c r="K37" s="275"/>
      <c r="L37" s="275"/>
      <c r="M37" s="276"/>
      <c r="N37" s="206"/>
      <c r="O37" s="4"/>
    </row>
    <row r="38" spans="1:15" ht="18.75" hidden="1" thickBot="1">
      <c r="A38" s="180">
        <v>2</v>
      </c>
      <c r="B38" s="16"/>
      <c r="C38" s="274"/>
      <c r="D38" s="275"/>
      <c r="E38" s="275"/>
      <c r="F38" s="275"/>
      <c r="G38" s="275"/>
      <c r="H38" s="275"/>
      <c r="I38" s="275"/>
      <c r="J38" s="275"/>
      <c r="K38" s="275"/>
      <c r="L38" s="275"/>
      <c r="M38" s="276"/>
      <c r="N38" s="206"/>
      <c r="O38" s="4"/>
    </row>
    <row r="39" spans="1:15" ht="18.75" hidden="1" thickBot="1">
      <c r="A39" s="180">
        <v>3</v>
      </c>
      <c r="B39" s="16"/>
      <c r="C39" s="274"/>
      <c r="D39" s="275"/>
      <c r="E39" s="275"/>
      <c r="F39" s="275"/>
      <c r="G39" s="275"/>
      <c r="H39" s="275"/>
      <c r="I39" s="275"/>
      <c r="J39" s="275"/>
      <c r="K39" s="275"/>
      <c r="L39" s="275"/>
      <c r="M39" s="276"/>
      <c r="N39" s="206"/>
      <c r="O39" s="4"/>
    </row>
    <row r="40" spans="1:15" ht="18.75" hidden="1" thickBot="1">
      <c r="A40" s="180">
        <v>4</v>
      </c>
      <c r="B40" s="16"/>
      <c r="C40" s="274"/>
      <c r="D40" s="275"/>
      <c r="E40" s="275"/>
      <c r="F40" s="275"/>
      <c r="G40" s="275"/>
      <c r="H40" s="275"/>
      <c r="I40" s="275"/>
      <c r="J40" s="275"/>
      <c r="K40" s="275"/>
      <c r="L40" s="275"/>
      <c r="M40" s="276"/>
      <c r="N40" s="206"/>
      <c r="O40" s="4"/>
    </row>
    <row r="41" spans="1:15" ht="18.75" hidden="1" thickBot="1">
      <c r="A41" s="180">
        <v>5</v>
      </c>
      <c r="B41" s="16"/>
      <c r="C41" s="274"/>
      <c r="D41" s="275"/>
      <c r="E41" s="275"/>
      <c r="F41" s="275"/>
      <c r="G41" s="275"/>
      <c r="H41" s="275"/>
      <c r="I41" s="275"/>
      <c r="J41" s="275"/>
      <c r="K41" s="275"/>
      <c r="L41" s="275"/>
      <c r="M41" s="276"/>
      <c r="N41" s="206"/>
      <c r="O41" s="4"/>
    </row>
    <row r="42" spans="1:15" ht="18.75" hidden="1" thickBot="1">
      <c r="A42" s="180">
        <v>6</v>
      </c>
      <c r="B42" s="16"/>
      <c r="C42" s="274"/>
      <c r="D42" s="275"/>
      <c r="E42" s="275"/>
      <c r="F42" s="275"/>
      <c r="G42" s="275"/>
      <c r="H42" s="275"/>
      <c r="I42" s="275"/>
      <c r="J42" s="275"/>
      <c r="K42" s="275"/>
      <c r="L42" s="275"/>
      <c r="M42" s="276"/>
      <c r="N42" s="206"/>
      <c r="O42" s="4"/>
    </row>
    <row r="43" spans="1:15" ht="18.75" hidden="1" thickBot="1">
      <c r="A43" s="180">
        <v>7</v>
      </c>
      <c r="B43" s="16"/>
      <c r="C43" s="274"/>
      <c r="D43" s="275"/>
      <c r="E43" s="275"/>
      <c r="F43" s="275"/>
      <c r="G43" s="275"/>
      <c r="H43" s="275"/>
      <c r="I43" s="275"/>
      <c r="J43" s="275"/>
      <c r="K43" s="275"/>
      <c r="L43" s="275"/>
      <c r="M43" s="276"/>
      <c r="N43" s="206"/>
      <c r="O43" s="4"/>
    </row>
    <row r="44" spans="1:15" ht="18.75" hidden="1" thickBot="1">
      <c r="A44" s="180">
        <v>8</v>
      </c>
      <c r="B44" s="16"/>
      <c r="C44" s="274"/>
      <c r="D44" s="275"/>
      <c r="E44" s="275"/>
      <c r="F44" s="275"/>
      <c r="G44" s="275"/>
      <c r="H44" s="275"/>
      <c r="I44" s="275"/>
      <c r="J44" s="275"/>
      <c r="K44" s="275"/>
      <c r="L44" s="275"/>
      <c r="M44" s="276"/>
      <c r="N44" s="206"/>
      <c r="O44" s="4"/>
    </row>
    <row r="45" spans="1:15" ht="18.75" hidden="1" thickBot="1">
      <c r="A45" s="180">
        <v>9</v>
      </c>
      <c r="B45" s="16"/>
      <c r="C45" s="274"/>
      <c r="D45" s="275"/>
      <c r="E45" s="275"/>
      <c r="F45" s="275"/>
      <c r="G45" s="275"/>
      <c r="H45" s="275"/>
      <c r="I45" s="275"/>
      <c r="J45" s="275"/>
      <c r="K45" s="275"/>
      <c r="L45" s="275"/>
      <c r="M45" s="276"/>
      <c r="N45" s="206"/>
      <c r="O45" s="4"/>
    </row>
    <row r="46" spans="1:15" ht="19.5" thickTop="1" thickBot="1">
      <c r="A46" s="181"/>
      <c r="B46" s="27" t="s">
        <v>19</v>
      </c>
      <c r="C46" s="265"/>
      <c r="D46" s="266"/>
      <c r="E46" s="266"/>
      <c r="F46" s="266"/>
      <c r="G46" s="266"/>
      <c r="H46" s="266"/>
      <c r="I46" s="266"/>
      <c r="J46" s="266"/>
      <c r="K46" s="266"/>
      <c r="L46" s="266"/>
      <c r="M46" s="267"/>
      <c r="N46" s="208">
        <f>SUM(N37:N45)</f>
        <v>0</v>
      </c>
      <c r="O46" s="4"/>
    </row>
    <row r="47" spans="1:15" ht="4.5" customHeight="1" thickTop="1">
      <c r="A47" s="14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207"/>
      <c r="O47" s="4"/>
    </row>
    <row r="48" spans="1:15" ht="19.5">
      <c r="A48" s="182" t="s">
        <v>38</v>
      </c>
      <c r="B48" s="24"/>
      <c r="C48" s="268" t="s">
        <v>6</v>
      </c>
      <c r="D48" s="269"/>
      <c r="E48" s="269"/>
      <c r="F48" s="269"/>
      <c r="G48" s="269"/>
      <c r="H48" s="269"/>
      <c r="I48" s="269"/>
      <c r="J48" s="269"/>
      <c r="K48" s="269"/>
      <c r="L48" s="269"/>
      <c r="M48" s="270"/>
      <c r="N48" s="183" t="s">
        <v>37</v>
      </c>
      <c r="O48" s="4"/>
    </row>
    <row r="49" spans="1:15">
      <c r="A49" s="180">
        <v>1</v>
      </c>
      <c r="B49" s="16" t="s">
        <v>271</v>
      </c>
      <c r="C49" s="274" t="s">
        <v>1053</v>
      </c>
      <c r="D49" s="275"/>
      <c r="E49" s="275"/>
      <c r="F49" s="275"/>
      <c r="G49" s="275"/>
      <c r="H49" s="275"/>
      <c r="I49" s="275"/>
      <c r="J49" s="275"/>
      <c r="K49" s="275"/>
      <c r="L49" s="275"/>
      <c r="M49" s="276"/>
      <c r="N49" s="206">
        <v>545000000</v>
      </c>
      <c r="O49" s="4"/>
    </row>
    <row r="50" spans="1:15">
      <c r="A50" s="180">
        <v>2</v>
      </c>
      <c r="B50" s="16" t="s">
        <v>1051</v>
      </c>
      <c r="C50" s="274" t="s">
        <v>1054</v>
      </c>
      <c r="D50" s="275"/>
      <c r="E50" s="275"/>
      <c r="F50" s="275"/>
      <c r="G50" s="275"/>
      <c r="H50" s="275"/>
      <c r="I50" s="275"/>
      <c r="J50" s="275"/>
      <c r="K50" s="275"/>
      <c r="L50" s="275"/>
      <c r="M50" s="276"/>
      <c r="N50" s="206">
        <v>381500000</v>
      </c>
      <c r="O50" s="4"/>
    </row>
    <row r="51" spans="1:15">
      <c r="A51" s="180">
        <v>3</v>
      </c>
      <c r="B51" s="16" t="s">
        <v>1052</v>
      </c>
      <c r="C51" s="274" t="s">
        <v>1056</v>
      </c>
      <c r="D51" s="275"/>
      <c r="E51" s="275"/>
      <c r="F51" s="275"/>
      <c r="G51" s="275"/>
      <c r="H51" s="275"/>
      <c r="I51" s="275"/>
      <c r="J51" s="275"/>
      <c r="K51" s="275"/>
      <c r="L51" s="275"/>
      <c r="M51" s="276"/>
      <c r="N51" s="206">
        <v>353160000</v>
      </c>
      <c r="O51" s="4"/>
    </row>
    <row r="52" spans="1:15">
      <c r="A52" s="180">
        <v>4</v>
      </c>
      <c r="B52" s="16" t="s">
        <v>843</v>
      </c>
      <c r="C52" s="274" t="s">
        <v>1055</v>
      </c>
      <c r="D52" s="275"/>
      <c r="E52" s="275"/>
      <c r="F52" s="275"/>
      <c r="G52" s="275"/>
      <c r="H52" s="275"/>
      <c r="I52" s="275"/>
      <c r="J52" s="275"/>
      <c r="K52" s="275"/>
      <c r="L52" s="275"/>
      <c r="M52" s="276"/>
      <c r="N52" s="206">
        <v>354550000</v>
      </c>
      <c r="O52" s="4"/>
    </row>
    <row r="53" spans="1:15">
      <c r="A53" s="180">
        <v>5</v>
      </c>
      <c r="B53" s="16" t="s">
        <v>727</v>
      </c>
      <c r="C53" s="274" t="s">
        <v>1057</v>
      </c>
      <c r="D53" s="275"/>
      <c r="E53" s="275"/>
      <c r="F53" s="275"/>
      <c r="G53" s="275"/>
      <c r="H53" s="275"/>
      <c r="I53" s="275"/>
      <c r="J53" s="275"/>
      <c r="K53" s="275"/>
      <c r="L53" s="275"/>
      <c r="M53" s="276"/>
      <c r="N53" s="206">
        <v>621432000</v>
      </c>
      <c r="O53" s="4"/>
    </row>
    <row r="54" spans="1:15">
      <c r="A54" s="180">
        <v>6</v>
      </c>
      <c r="B54" s="16" t="s">
        <v>745</v>
      </c>
      <c r="C54" s="274" t="s">
        <v>1058</v>
      </c>
      <c r="D54" s="275"/>
      <c r="E54" s="275"/>
      <c r="F54" s="275"/>
      <c r="G54" s="275"/>
      <c r="H54" s="275"/>
      <c r="I54" s="275"/>
      <c r="J54" s="275"/>
      <c r="K54" s="275"/>
      <c r="L54" s="275"/>
      <c r="M54" s="276"/>
      <c r="N54" s="206">
        <v>973934000</v>
      </c>
      <c r="O54" s="4"/>
    </row>
    <row r="55" spans="1:15">
      <c r="A55" s="180">
        <v>7</v>
      </c>
      <c r="B55" s="16" t="s">
        <v>877</v>
      </c>
      <c r="C55" s="274" t="s">
        <v>1012</v>
      </c>
      <c r="D55" s="275"/>
      <c r="E55" s="275"/>
      <c r="F55" s="275"/>
      <c r="G55" s="275"/>
      <c r="H55" s="275"/>
      <c r="I55" s="275"/>
      <c r="J55" s="275"/>
      <c r="K55" s="275"/>
      <c r="L55" s="275"/>
      <c r="M55" s="276"/>
      <c r="N55" s="206">
        <v>327000000</v>
      </c>
      <c r="O55" s="4"/>
    </row>
    <row r="56" spans="1:15">
      <c r="A56" s="180">
        <v>8</v>
      </c>
      <c r="B56" s="16" t="s">
        <v>1011</v>
      </c>
      <c r="C56" s="274" t="s">
        <v>892</v>
      </c>
      <c r="D56" s="275"/>
      <c r="E56" s="275"/>
      <c r="F56" s="275"/>
      <c r="G56" s="275"/>
      <c r="H56" s="275"/>
      <c r="I56" s="275"/>
      <c r="J56" s="275"/>
      <c r="K56" s="275"/>
      <c r="L56" s="275"/>
      <c r="M56" s="276"/>
      <c r="N56" s="206">
        <v>515120000</v>
      </c>
      <c r="O56" s="4"/>
    </row>
    <row r="57" spans="1:15">
      <c r="A57" s="180">
        <v>9</v>
      </c>
      <c r="B57" s="16" t="s">
        <v>893</v>
      </c>
      <c r="C57" s="274" t="s">
        <v>915</v>
      </c>
      <c r="D57" s="275"/>
      <c r="E57" s="275"/>
      <c r="F57" s="275"/>
      <c r="G57" s="275"/>
      <c r="H57" s="275"/>
      <c r="I57" s="275"/>
      <c r="J57" s="275"/>
      <c r="K57" s="275"/>
      <c r="L57" s="275"/>
      <c r="M57" s="276"/>
      <c r="N57" s="206">
        <v>128780000</v>
      </c>
      <c r="O57" s="4"/>
    </row>
    <row r="58" spans="1:15">
      <c r="A58" s="180">
        <v>10</v>
      </c>
      <c r="B58" s="16" t="s">
        <v>1014</v>
      </c>
      <c r="C58" s="274" t="s">
        <v>1013</v>
      </c>
      <c r="D58" s="275"/>
      <c r="E58" s="275"/>
      <c r="F58" s="275"/>
      <c r="G58" s="275"/>
      <c r="H58" s="275"/>
      <c r="I58" s="275"/>
      <c r="J58" s="275"/>
      <c r="K58" s="275"/>
      <c r="L58" s="275"/>
      <c r="M58" s="276"/>
      <c r="N58" s="206">
        <v>128780000</v>
      </c>
      <c r="O58" s="4"/>
    </row>
    <row r="59" spans="1:15">
      <c r="A59" s="180">
        <v>11</v>
      </c>
      <c r="B59" s="16" t="s">
        <v>1016</v>
      </c>
      <c r="C59" s="274" t="s">
        <v>1015</v>
      </c>
      <c r="D59" s="275"/>
      <c r="E59" s="275"/>
      <c r="F59" s="275"/>
      <c r="G59" s="275"/>
      <c r="H59" s="275"/>
      <c r="I59" s="275"/>
      <c r="J59" s="275"/>
      <c r="K59" s="275"/>
      <c r="L59" s="275"/>
      <c r="M59" s="276"/>
      <c r="N59" s="206">
        <v>257560000</v>
      </c>
      <c r="O59" s="4"/>
    </row>
    <row r="60" spans="1:15">
      <c r="A60" s="180">
        <v>12</v>
      </c>
      <c r="B60" s="16" t="s">
        <v>1017</v>
      </c>
      <c r="C60" s="274" t="s">
        <v>1018</v>
      </c>
      <c r="D60" s="275"/>
      <c r="E60" s="275"/>
      <c r="F60" s="275"/>
      <c r="G60" s="275"/>
      <c r="H60" s="275"/>
      <c r="I60" s="275"/>
      <c r="J60" s="275"/>
      <c r="K60" s="275"/>
      <c r="L60" s="275"/>
      <c r="M60" s="276"/>
      <c r="N60" s="206">
        <v>257560000</v>
      </c>
      <c r="O60" s="4"/>
    </row>
    <row r="61" spans="1:15">
      <c r="A61" s="180">
        <v>13</v>
      </c>
      <c r="B61" s="16" t="s">
        <v>1021</v>
      </c>
      <c r="C61" s="274" t="s">
        <v>1050</v>
      </c>
      <c r="D61" s="275"/>
      <c r="E61" s="275"/>
      <c r="F61" s="275"/>
      <c r="G61" s="275"/>
      <c r="H61" s="275"/>
      <c r="I61" s="275"/>
      <c r="J61" s="275"/>
      <c r="K61" s="275"/>
      <c r="L61" s="275"/>
      <c r="M61" s="276"/>
      <c r="N61" s="206">
        <v>128780000</v>
      </c>
      <c r="O61" s="4"/>
    </row>
    <row r="62" spans="1:15">
      <c r="A62" s="180">
        <v>14</v>
      </c>
      <c r="B62" s="16" t="s">
        <v>1073</v>
      </c>
      <c r="C62" s="274" t="s">
        <v>1072</v>
      </c>
      <c r="D62" s="275"/>
      <c r="E62" s="275"/>
      <c r="F62" s="275"/>
      <c r="G62" s="275"/>
      <c r="H62" s="275"/>
      <c r="I62" s="275"/>
      <c r="J62" s="275"/>
      <c r="K62" s="275"/>
      <c r="L62" s="275"/>
      <c r="M62" s="276"/>
      <c r="N62" s="206">
        <v>130150000</v>
      </c>
      <c r="O62" s="4"/>
    </row>
    <row r="63" spans="1:15" ht="18.75" thickBot="1">
      <c r="A63" s="180">
        <v>15</v>
      </c>
      <c r="B63" s="16" t="s">
        <v>1128</v>
      </c>
      <c r="C63" s="274" t="s">
        <v>1127</v>
      </c>
      <c r="D63" s="275"/>
      <c r="E63" s="275"/>
      <c r="F63" s="275"/>
      <c r="G63" s="275"/>
      <c r="H63" s="275"/>
      <c r="I63" s="275"/>
      <c r="J63" s="275"/>
      <c r="K63" s="275"/>
      <c r="L63" s="275"/>
      <c r="M63" s="276"/>
      <c r="N63" s="206">
        <v>513000000</v>
      </c>
      <c r="O63" s="4"/>
    </row>
    <row r="64" spans="1:15" ht="18.75" hidden="1" thickBot="1">
      <c r="A64" s="180">
        <v>16</v>
      </c>
      <c r="B64" s="16"/>
      <c r="C64" s="274"/>
      <c r="D64" s="275"/>
      <c r="E64" s="275"/>
      <c r="F64" s="275"/>
      <c r="G64" s="275"/>
      <c r="H64" s="275"/>
      <c r="I64" s="275"/>
      <c r="J64" s="275"/>
      <c r="K64" s="275"/>
      <c r="L64" s="275"/>
      <c r="M64" s="276"/>
      <c r="N64" s="206"/>
      <c r="O64" s="4"/>
    </row>
    <row r="65" spans="1:15" ht="21" thickTop="1" thickBot="1">
      <c r="A65" s="181"/>
      <c r="B65" s="27" t="s">
        <v>19</v>
      </c>
      <c r="C65" s="265"/>
      <c r="D65" s="266"/>
      <c r="E65" s="266"/>
      <c r="F65" s="266"/>
      <c r="G65" s="266"/>
      <c r="H65" s="266"/>
      <c r="I65" s="266"/>
      <c r="J65" s="266"/>
      <c r="K65" s="266"/>
      <c r="L65" s="266"/>
      <c r="M65" s="267"/>
      <c r="N65" s="209">
        <f>SUM(N49:N64)</f>
        <v>5616306000</v>
      </c>
      <c r="O65" s="4"/>
    </row>
    <row r="66" spans="1:15" ht="4.5" customHeight="1" thickTop="1">
      <c r="A66" s="144"/>
      <c r="D66" s="74"/>
      <c r="E66" s="74"/>
      <c r="F66" s="74"/>
      <c r="G66" s="74"/>
      <c r="H66" s="74"/>
      <c r="I66" s="74"/>
      <c r="J66" s="74"/>
      <c r="K66" s="74"/>
      <c r="L66" s="74"/>
      <c r="M66" s="74"/>
      <c r="N66" s="207"/>
      <c r="O66" s="4"/>
    </row>
    <row r="67" spans="1:15" ht="20.25" thickBot="1">
      <c r="A67" s="182" t="s">
        <v>35</v>
      </c>
      <c r="B67" s="24"/>
      <c r="C67" s="271" t="s">
        <v>6</v>
      </c>
      <c r="D67" s="272"/>
      <c r="E67" s="272"/>
      <c r="F67" s="272"/>
      <c r="G67" s="272"/>
      <c r="H67" s="272"/>
      <c r="I67" s="272"/>
      <c r="J67" s="272"/>
      <c r="K67" s="272"/>
      <c r="L67" s="272"/>
      <c r="M67" s="273"/>
      <c r="N67" s="183" t="s">
        <v>37</v>
      </c>
      <c r="O67" s="4"/>
    </row>
    <row r="68" spans="1:15" hidden="1">
      <c r="A68" s="180">
        <v>1</v>
      </c>
      <c r="B68" s="16"/>
      <c r="C68" s="274"/>
      <c r="D68" s="275"/>
      <c r="E68" s="275"/>
      <c r="F68" s="275"/>
      <c r="G68" s="275"/>
      <c r="H68" s="275"/>
      <c r="I68" s="275"/>
      <c r="J68" s="275"/>
      <c r="K68" s="275"/>
      <c r="L68" s="275"/>
      <c r="M68" s="276"/>
      <c r="N68" s="206"/>
      <c r="O68" s="4"/>
    </row>
    <row r="69" spans="1:15" ht="18.75" hidden="1" thickBot="1">
      <c r="A69" s="180">
        <v>2</v>
      </c>
      <c r="B69" s="16"/>
      <c r="C69" s="274"/>
      <c r="D69" s="275"/>
      <c r="E69" s="275"/>
      <c r="F69" s="275"/>
      <c r="G69" s="275"/>
      <c r="H69" s="275"/>
      <c r="I69" s="275"/>
      <c r="J69" s="275"/>
      <c r="K69" s="275"/>
      <c r="L69" s="275"/>
      <c r="M69" s="276"/>
      <c r="N69" s="206"/>
      <c r="O69" s="4"/>
    </row>
    <row r="70" spans="1:15" ht="30" hidden="1" customHeight="1">
      <c r="A70" s="180">
        <v>3</v>
      </c>
      <c r="B70" s="16"/>
      <c r="C70" s="274"/>
      <c r="D70" s="275"/>
      <c r="E70" s="275"/>
      <c r="F70" s="275"/>
      <c r="G70" s="275"/>
      <c r="H70" s="275"/>
      <c r="I70" s="275"/>
      <c r="J70" s="275"/>
      <c r="K70" s="275"/>
      <c r="L70" s="275"/>
      <c r="M70" s="276"/>
      <c r="N70" s="206"/>
      <c r="O70" s="4"/>
    </row>
    <row r="71" spans="1:15" ht="18.75" hidden="1" thickBot="1">
      <c r="A71" s="180">
        <v>4</v>
      </c>
      <c r="B71" s="16"/>
      <c r="C71" s="274"/>
      <c r="D71" s="275"/>
      <c r="E71" s="275"/>
      <c r="F71" s="275"/>
      <c r="G71" s="275"/>
      <c r="H71" s="275"/>
      <c r="I71" s="275"/>
      <c r="J71" s="275"/>
      <c r="K71" s="275"/>
      <c r="L71" s="275"/>
      <c r="M71" s="276"/>
      <c r="N71" s="206"/>
      <c r="O71" s="4"/>
    </row>
    <row r="72" spans="1:15" ht="18.75" hidden="1" thickBot="1">
      <c r="A72" s="180">
        <v>5</v>
      </c>
      <c r="B72" s="16"/>
      <c r="C72" s="274"/>
      <c r="D72" s="275"/>
      <c r="E72" s="275"/>
      <c r="F72" s="275"/>
      <c r="G72" s="275"/>
      <c r="H72" s="275"/>
      <c r="I72" s="275"/>
      <c r="J72" s="275"/>
      <c r="K72" s="275"/>
      <c r="L72" s="275"/>
      <c r="M72" s="276"/>
      <c r="N72" s="206"/>
      <c r="O72" s="4"/>
    </row>
    <row r="73" spans="1:15" ht="18.75" hidden="1" thickBot="1">
      <c r="A73" s="180">
        <v>6</v>
      </c>
      <c r="B73" s="16"/>
      <c r="C73" s="274"/>
      <c r="D73" s="275"/>
      <c r="E73" s="275"/>
      <c r="F73" s="275"/>
      <c r="G73" s="275"/>
      <c r="H73" s="275"/>
      <c r="I73" s="275"/>
      <c r="J73" s="275"/>
      <c r="K73" s="275"/>
      <c r="L73" s="275"/>
      <c r="M73" s="276"/>
      <c r="N73" s="206"/>
      <c r="O73" s="4"/>
    </row>
    <row r="74" spans="1:15" ht="18.75" hidden="1" thickBot="1">
      <c r="A74" s="180">
        <v>7</v>
      </c>
      <c r="B74" s="16"/>
      <c r="C74" s="274" t="s">
        <v>26</v>
      </c>
      <c r="D74" s="275"/>
      <c r="E74" s="275"/>
      <c r="F74" s="275"/>
      <c r="G74" s="275"/>
      <c r="H74" s="275"/>
      <c r="I74" s="275"/>
      <c r="J74" s="275"/>
      <c r="K74" s="275"/>
      <c r="L74" s="275"/>
      <c r="M74" s="276"/>
      <c r="N74" s="206"/>
      <c r="O74" s="4"/>
    </row>
    <row r="75" spans="1:15" ht="18.75" hidden="1" thickBot="1">
      <c r="A75" s="180">
        <v>8</v>
      </c>
      <c r="B75" s="16"/>
      <c r="C75" s="274"/>
      <c r="D75" s="275"/>
      <c r="E75" s="275"/>
      <c r="F75" s="275"/>
      <c r="G75" s="275"/>
      <c r="H75" s="275"/>
      <c r="I75" s="275"/>
      <c r="J75" s="275"/>
      <c r="K75" s="275"/>
      <c r="L75" s="275"/>
      <c r="M75" s="276"/>
      <c r="N75" s="206"/>
      <c r="O75" s="4"/>
    </row>
    <row r="76" spans="1:15" ht="18.75" hidden="1" thickBot="1">
      <c r="A76" s="180">
        <v>9</v>
      </c>
      <c r="B76" s="16"/>
      <c r="C76" s="274"/>
      <c r="D76" s="275"/>
      <c r="E76" s="275"/>
      <c r="F76" s="275"/>
      <c r="G76" s="275"/>
      <c r="H76" s="275"/>
      <c r="I76" s="275"/>
      <c r="J76" s="275"/>
      <c r="K76" s="275"/>
      <c r="L76" s="275"/>
      <c r="M76" s="276"/>
      <c r="N76" s="206"/>
      <c r="O76" s="4"/>
    </row>
    <row r="77" spans="1:15" ht="30.75" customHeight="1" thickTop="1" thickBot="1">
      <c r="A77" s="402" t="s">
        <v>873</v>
      </c>
      <c r="B77" s="403"/>
      <c r="C77" s="403"/>
      <c r="D77" s="403"/>
      <c r="E77" s="403"/>
      <c r="F77" s="403"/>
      <c r="G77" s="403"/>
      <c r="H77" s="403"/>
      <c r="I77" s="403"/>
      <c r="J77" s="403"/>
      <c r="K77" s="403"/>
      <c r="L77" s="403"/>
      <c r="M77" s="404"/>
      <c r="N77" s="210">
        <f>N34-N46-N65+1390000</f>
        <v>0</v>
      </c>
      <c r="O77" s="4"/>
    </row>
    <row r="78" spans="1:15">
      <c r="D78" s="74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4"/>
    </row>
    <row r="79" spans="1:15">
      <c r="D79" s="74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4"/>
    </row>
    <row r="80" spans="1:15">
      <c r="D80" s="74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4"/>
    </row>
    <row r="81" spans="4:15">
      <c r="D81" s="74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4"/>
    </row>
    <row r="82" spans="4:15"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4"/>
    </row>
    <row r="83" spans="4:15">
      <c r="D83" s="74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4"/>
    </row>
    <row r="84" spans="4:15">
      <c r="D84" s="74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4"/>
    </row>
    <row r="85" spans="4:15">
      <c r="D85" s="74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4"/>
    </row>
    <row r="86" spans="4:15"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4"/>
    </row>
    <row r="87" spans="4:15"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4"/>
    </row>
    <row r="88" spans="4:15"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4"/>
    </row>
    <row r="89" spans="4:15"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4"/>
    </row>
    <row r="90" spans="4:15"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4"/>
    </row>
    <row r="91" spans="4:15"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4"/>
    </row>
    <row r="92" spans="4:15"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4"/>
    </row>
    <row r="93" spans="4:15"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4"/>
    </row>
    <row r="94" spans="4:15">
      <c r="D94" s="74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4"/>
    </row>
    <row r="95" spans="4:15">
      <c r="D95" s="74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4"/>
    </row>
    <row r="96" spans="4:15"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4"/>
    </row>
    <row r="97" spans="4:15"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4"/>
    </row>
    <row r="98" spans="4:15"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4"/>
    </row>
    <row r="99" spans="4:15"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4"/>
    </row>
    <row r="100" spans="4:15"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4"/>
    </row>
    <row r="101" spans="4:15"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4"/>
    </row>
    <row r="102" spans="4:15"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4"/>
    </row>
    <row r="103" spans="4:15"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4"/>
    </row>
    <row r="104" spans="4:15"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4"/>
    </row>
    <row r="105" spans="4:15"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4"/>
    </row>
    <row r="106" spans="4:15"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4"/>
    </row>
    <row r="107" spans="4:15">
      <c r="D107" s="74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4"/>
    </row>
    <row r="108" spans="4:15"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4"/>
    </row>
    <row r="109" spans="4:15">
      <c r="D109" s="74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4"/>
    </row>
    <row r="110" spans="4:15"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4"/>
    </row>
    <row r="111" spans="4:15">
      <c r="D111" s="74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4"/>
    </row>
    <row r="112" spans="4:15">
      <c r="D112" s="74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4"/>
    </row>
    <row r="113" spans="4:15">
      <c r="D113" s="74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4"/>
    </row>
    <row r="114" spans="4:15">
      <c r="D114" s="74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4"/>
    </row>
    <row r="115" spans="4:15">
      <c r="D115" s="74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4"/>
    </row>
    <row r="116" spans="4:15">
      <c r="D116" s="74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4"/>
    </row>
    <row r="117" spans="4:15"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4"/>
    </row>
    <row r="118" spans="4:15"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4"/>
    </row>
    <row r="119" spans="4:15"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4"/>
    </row>
    <row r="120" spans="4:15"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4"/>
    </row>
    <row r="121" spans="4:15">
      <c r="D121" s="74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4"/>
    </row>
    <row r="122" spans="4:15">
      <c r="D122" s="74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4"/>
    </row>
    <row r="123" spans="4:15"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4"/>
    </row>
    <row r="124" spans="4:15"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4"/>
    </row>
    <row r="125" spans="4:15"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4"/>
    </row>
    <row r="126" spans="4:15">
      <c r="D126" s="74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4"/>
    </row>
    <row r="127" spans="4:15"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4"/>
    </row>
    <row r="128" spans="4:15"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4"/>
    </row>
    <row r="129" spans="4:15"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4"/>
    </row>
    <row r="130" spans="4:15"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4"/>
    </row>
    <row r="131" spans="4:15"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4"/>
    </row>
    <row r="132" spans="4:15"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4"/>
    </row>
    <row r="133" spans="4:15"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4"/>
    </row>
    <row r="134" spans="4:15"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4"/>
    </row>
    <row r="135" spans="4:15"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4"/>
    </row>
    <row r="136" spans="4:15"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4"/>
    </row>
    <row r="137" spans="4:15"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4"/>
    </row>
    <row r="138" spans="4:15"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4"/>
    </row>
    <row r="139" spans="4:15"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4"/>
    </row>
    <row r="140" spans="4:15"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4"/>
    </row>
    <row r="141" spans="4:15"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4"/>
    </row>
    <row r="142" spans="4:15"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4"/>
    </row>
    <row r="143" spans="4:15">
      <c r="D143" s="74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4"/>
    </row>
    <row r="144" spans="4:15">
      <c r="D144" s="74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4"/>
    </row>
    <row r="145" spans="4:15">
      <c r="D145" s="74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4"/>
    </row>
    <row r="146" spans="4:15">
      <c r="D146" s="74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4"/>
    </row>
    <row r="147" spans="4:15">
      <c r="D147" s="74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4"/>
    </row>
    <row r="148" spans="4:15">
      <c r="D148" s="74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4"/>
    </row>
    <row r="149" spans="4:15">
      <c r="D149" s="74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4"/>
    </row>
    <row r="150" spans="4:15">
      <c r="D150" s="74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4"/>
    </row>
    <row r="151" spans="4:15">
      <c r="D151" s="74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4"/>
    </row>
    <row r="152" spans="4:15">
      <c r="D152" s="74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4"/>
    </row>
    <row r="153" spans="4:15">
      <c r="D153" s="74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4"/>
    </row>
    <row r="154" spans="4:15">
      <c r="D154" s="74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4"/>
    </row>
    <row r="155" spans="4:15">
      <c r="D155" s="74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4"/>
    </row>
    <row r="156" spans="4:15">
      <c r="D156" s="74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4"/>
    </row>
    <row r="157" spans="4:15">
      <c r="D157" s="74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4"/>
    </row>
    <row r="158" spans="4:15"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4"/>
    </row>
    <row r="159" spans="4:15">
      <c r="D159" s="74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4"/>
    </row>
    <row r="160" spans="4:15"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4"/>
    </row>
    <row r="161" spans="4:15"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4"/>
    </row>
    <row r="162" spans="4:15"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4"/>
    </row>
    <row r="163" spans="4:15"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4"/>
    </row>
    <row r="164" spans="4:15"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4"/>
    </row>
    <row r="165" spans="4:15"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4"/>
    </row>
    <row r="166" spans="4:15"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4"/>
    </row>
    <row r="167" spans="4:15"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4"/>
    </row>
    <row r="168" spans="4:15"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4"/>
    </row>
    <row r="169" spans="4:15"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4"/>
    </row>
    <row r="170" spans="4:15"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4"/>
    </row>
    <row r="171" spans="4:15"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4"/>
    </row>
    <row r="172" spans="4:15"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4"/>
    </row>
    <row r="173" spans="4:15"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4"/>
    </row>
    <row r="174" spans="4:15"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4"/>
    </row>
    <row r="175" spans="4:15"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4"/>
    </row>
    <row r="176" spans="4:15"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4"/>
    </row>
    <row r="177" spans="4:15"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4"/>
    </row>
    <row r="178" spans="4:15"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4"/>
    </row>
    <row r="179" spans="4:15"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4"/>
    </row>
    <row r="180" spans="4:15">
      <c r="D180" s="74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4"/>
    </row>
    <row r="181" spans="4:15">
      <c r="D181" s="74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4"/>
    </row>
    <row r="182" spans="4:15"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4"/>
    </row>
    <row r="183" spans="4:15"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4"/>
    </row>
    <row r="184" spans="4:15"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4"/>
    </row>
    <row r="185" spans="4:15"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4"/>
    </row>
    <row r="186" spans="4:15"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4"/>
    </row>
    <row r="187" spans="4:15"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4"/>
    </row>
    <row r="188" spans="4:15"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4"/>
    </row>
    <row r="189" spans="4:15"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4"/>
    </row>
    <row r="190" spans="4:15"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4"/>
    </row>
    <row r="191" spans="4:15"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4"/>
    </row>
    <row r="192" spans="4:15"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4"/>
    </row>
    <row r="193" spans="4:15"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4"/>
    </row>
    <row r="194" spans="4:15"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4"/>
    </row>
    <row r="195" spans="4:15"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4"/>
    </row>
    <row r="196" spans="4:15"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4"/>
    </row>
    <row r="197" spans="4:15"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4"/>
    </row>
    <row r="198" spans="4:15"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4"/>
    </row>
    <row r="199" spans="4:15"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4"/>
    </row>
    <row r="200" spans="4:15"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4"/>
    </row>
    <row r="201" spans="4:15"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4"/>
    </row>
    <row r="202" spans="4:15">
      <c r="D202" s="74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4"/>
    </row>
    <row r="203" spans="4:15">
      <c r="D203" s="74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4"/>
    </row>
    <row r="204" spans="4:15">
      <c r="D204" s="74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4"/>
    </row>
    <row r="205" spans="4:15">
      <c r="D205" s="74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4"/>
    </row>
    <row r="206" spans="4:15">
      <c r="D206" s="74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4"/>
    </row>
    <row r="207" spans="4:15">
      <c r="D207" s="74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4"/>
    </row>
    <row r="208" spans="4:15">
      <c r="D208" s="74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4"/>
    </row>
    <row r="209" spans="4:15">
      <c r="D209" s="74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4"/>
    </row>
    <row r="210" spans="4:15">
      <c r="D210" s="74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4"/>
    </row>
    <row r="211" spans="4:15">
      <c r="D211" s="74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4"/>
    </row>
    <row r="212" spans="4:15">
      <c r="D212" s="74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4"/>
    </row>
    <row r="213" spans="4:15">
      <c r="D213" s="74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4"/>
    </row>
    <row r="214" spans="4:15">
      <c r="D214" s="74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4"/>
    </row>
    <row r="215" spans="4:15">
      <c r="D215" s="74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4"/>
    </row>
    <row r="216" spans="4:15">
      <c r="D216" s="74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4"/>
    </row>
    <row r="217" spans="4:15">
      <c r="D217" s="74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4"/>
    </row>
    <row r="218" spans="4:15">
      <c r="D218" s="74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4"/>
    </row>
    <row r="219" spans="4:15">
      <c r="D219" s="74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4"/>
    </row>
    <row r="220" spans="4:15">
      <c r="D220" s="74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4"/>
    </row>
    <row r="221" spans="4:15">
      <c r="D221" s="74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4"/>
    </row>
    <row r="222" spans="4:15">
      <c r="D222" s="74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4"/>
    </row>
    <row r="223" spans="4:15">
      <c r="D223" s="74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4"/>
    </row>
    <row r="224" spans="4:15">
      <c r="D224" s="74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4"/>
    </row>
    <row r="225" spans="4:15">
      <c r="D225" s="74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4"/>
    </row>
    <row r="226" spans="4:15">
      <c r="D226" s="74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4"/>
    </row>
    <row r="227" spans="4:15">
      <c r="D227" s="74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4"/>
    </row>
    <row r="228" spans="4:15">
      <c r="D228" s="74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4"/>
    </row>
    <row r="229" spans="4:15"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4"/>
    </row>
    <row r="230" spans="4:15">
      <c r="D230" s="74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4"/>
    </row>
    <row r="231" spans="4:15">
      <c r="D231" s="74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4"/>
    </row>
    <row r="232" spans="4:15">
      <c r="D232" s="74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4"/>
    </row>
    <row r="233" spans="4:15">
      <c r="D233" s="74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4"/>
    </row>
    <row r="234" spans="4:15">
      <c r="D234" s="74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4"/>
    </row>
    <row r="235" spans="4:15"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4"/>
    </row>
    <row r="236" spans="4:15">
      <c r="D236" s="74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4"/>
    </row>
    <row r="237" spans="4:15">
      <c r="D237" s="74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4"/>
    </row>
    <row r="238" spans="4:15">
      <c r="D238" s="74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4"/>
    </row>
    <row r="239" spans="4:15">
      <c r="D239" s="74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4"/>
    </row>
    <row r="240" spans="4:15">
      <c r="D240" s="74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4"/>
    </row>
    <row r="241" spans="4:15"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4"/>
    </row>
    <row r="242" spans="4:15">
      <c r="D242" s="74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4"/>
    </row>
    <row r="243" spans="4:15">
      <c r="D243" s="74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4"/>
    </row>
    <row r="244" spans="4:15">
      <c r="D244" s="74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4"/>
    </row>
    <row r="245" spans="4:15">
      <c r="D245" s="74"/>
      <c r="E245" s="74"/>
      <c r="F245" s="74"/>
      <c r="G245" s="74"/>
      <c r="H245" s="74"/>
      <c r="I245" s="74"/>
      <c r="J245" s="74"/>
      <c r="K245" s="74"/>
      <c r="L245" s="74"/>
      <c r="M245" s="74"/>
      <c r="N245" s="74"/>
      <c r="O245" s="4"/>
    </row>
    <row r="246" spans="4:15">
      <c r="D246" s="74"/>
      <c r="E246" s="74"/>
      <c r="F246" s="74"/>
      <c r="G246" s="74"/>
      <c r="H246" s="74"/>
      <c r="I246" s="74"/>
      <c r="J246" s="74"/>
      <c r="K246" s="74"/>
      <c r="L246" s="74"/>
      <c r="M246" s="74"/>
      <c r="N246" s="74"/>
      <c r="O246" s="4"/>
    </row>
    <row r="247" spans="4:15">
      <c r="D247" s="74"/>
      <c r="E247" s="74"/>
      <c r="F247" s="74"/>
      <c r="G247" s="74"/>
      <c r="H247" s="74"/>
      <c r="I247" s="74"/>
      <c r="J247" s="74"/>
      <c r="K247" s="74"/>
      <c r="L247" s="74"/>
      <c r="M247" s="74"/>
      <c r="N247" s="74"/>
      <c r="O247" s="4"/>
    </row>
    <row r="248" spans="4:15"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4"/>
    </row>
    <row r="249" spans="4:15"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4"/>
    </row>
    <row r="250" spans="4:15"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4"/>
    </row>
    <row r="251" spans="4:15"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4"/>
    </row>
    <row r="252" spans="4:15"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4"/>
    </row>
    <row r="253" spans="4:15"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4"/>
    </row>
    <row r="254" spans="4:15"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4"/>
    </row>
    <row r="255" spans="4:15"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4"/>
    </row>
    <row r="256" spans="4:15"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4"/>
    </row>
    <row r="257" spans="4:15"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4"/>
    </row>
    <row r="258" spans="4:15"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4"/>
    </row>
    <row r="259" spans="4:15"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4"/>
    </row>
    <row r="260" spans="4:15"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4"/>
    </row>
    <row r="261" spans="4:15"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4"/>
    </row>
    <row r="262" spans="4:15"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4"/>
    </row>
    <row r="263" spans="4:15"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4"/>
    </row>
    <row r="264" spans="4:15"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4"/>
    </row>
    <row r="265" spans="4:15"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4"/>
    </row>
    <row r="266" spans="4:15"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4"/>
    </row>
    <row r="267" spans="4:15"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4"/>
    </row>
    <row r="268" spans="4:15">
      <c r="D268" s="74"/>
      <c r="E268" s="74"/>
      <c r="F268" s="74"/>
      <c r="G268" s="74"/>
      <c r="H268" s="74"/>
      <c r="I268" s="74"/>
      <c r="J268" s="74"/>
      <c r="K268" s="74"/>
      <c r="L268" s="74"/>
      <c r="M268" s="74"/>
      <c r="N268" s="74"/>
      <c r="O268" s="4"/>
    </row>
    <row r="269" spans="4:15">
      <c r="D269" s="74"/>
      <c r="E269" s="74"/>
      <c r="F269" s="74"/>
      <c r="G269" s="74"/>
      <c r="H269" s="74"/>
      <c r="I269" s="74"/>
      <c r="J269" s="74"/>
      <c r="K269" s="74"/>
      <c r="L269" s="74"/>
      <c r="M269" s="74"/>
      <c r="N269" s="74"/>
      <c r="O269" s="4"/>
    </row>
    <row r="270" spans="4:15"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4"/>
    </row>
    <row r="271" spans="4:15"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4"/>
    </row>
    <row r="272" spans="4:15"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4"/>
    </row>
    <row r="273" spans="4:15"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4"/>
    </row>
    <row r="274" spans="4:15"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4"/>
    </row>
    <row r="275" spans="4:15"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4"/>
    </row>
    <row r="276" spans="4:15"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4"/>
    </row>
    <row r="277" spans="4:15"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4"/>
    </row>
    <row r="278" spans="4:15"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4"/>
    </row>
    <row r="279" spans="4:15"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4"/>
    </row>
    <row r="280" spans="4:15"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4"/>
    </row>
    <row r="281" spans="4:15"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4"/>
    </row>
    <row r="282" spans="4:15"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4"/>
    </row>
    <row r="283" spans="4:15"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4"/>
    </row>
    <row r="284" spans="4:15"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4"/>
    </row>
    <row r="285" spans="4:15"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4"/>
    </row>
    <row r="286" spans="4:15"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4"/>
    </row>
    <row r="287" spans="4:15"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4"/>
    </row>
    <row r="288" spans="4:15"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4"/>
    </row>
    <row r="289" spans="4:15"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4"/>
    </row>
    <row r="290" spans="4:15">
      <c r="D290" s="74"/>
      <c r="E290" s="74"/>
      <c r="F290" s="74"/>
      <c r="G290" s="74"/>
      <c r="H290" s="74"/>
      <c r="I290" s="74"/>
      <c r="J290" s="74"/>
      <c r="K290" s="74"/>
      <c r="L290" s="74"/>
      <c r="M290" s="74"/>
      <c r="N290" s="74"/>
      <c r="O290" s="4"/>
    </row>
    <row r="291" spans="4:15">
      <c r="D291" s="74"/>
      <c r="E291" s="74"/>
      <c r="F291" s="74"/>
      <c r="G291" s="74"/>
      <c r="H291" s="74"/>
      <c r="I291" s="74"/>
      <c r="J291" s="74"/>
      <c r="K291" s="74"/>
      <c r="L291" s="74"/>
      <c r="M291" s="74"/>
      <c r="N291" s="74"/>
      <c r="O291" s="4"/>
    </row>
    <row r="292" spans="4:15"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4"/>
    </row>
    <row r="293" spans="4:15"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4"/>
    </row>
    <row r="294" spans="4:15"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4"/>
    </row>
    <row r="295" spans="4:15"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4"/>
    </row>
    <row r="296" spans="4:15"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4"/>
    </row>
    <row r="297" spans="4:15"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4"/>
    </row>
    <row r="298" spans="4:15"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4"/>
    </row>
    <row r="299" spans="4:15"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4"/>
    </row>
    <row r="300" spans="4:15"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4"/>
    </row>
    <row r="301" spans="4:15"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4"/>
    </row>
    <row r="302" spans="4:15"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4"/>
    </row>
    <row r="303" spans="4:15"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4"/>
    </row>
    <row r="304" spans="4:15"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4"/>
    </row>
    <row r="305" spans="4:15"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4"/>
    </row>
    <row r="306" spans="4:15"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4"/>
    </row>
    <row r="307" spans="4:15"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4"/>
    </row>
    <row r="308" spans="4:15"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4"/>
    </row>
    <row r="309" spans="4:15"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4"/>
    </row>
    <row r="310" spans="4:15"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4"/>
    </row>
    <row r="311" spans="4:15"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4"/>
    </row>
    <row r="312" spans="4:15">
      <c r="D312" s="74"/>
      <c r="E312" s="74"/>
      <c r="F312" s="74"/>
      <c r="G312" s="74"/>
      <c r="H312" s="74"/>
      <c r="I312" s="74"/>
      <c r="J312" s="74"/>
      <c r="K312" s="74"/>
      <c r="L312" s="74"/>
      <c r="M312" s="74"/>
      <c r="N312" s="74"/>
      <c r="O312" s="4"/>
    </row>
    <row r="313" spans="4:15">
      <c r="D313" s="74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4"/>
    </row>
    <row r="314" spans="4:15"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4"/>
    </row>
    <row r="315" spans="4:15"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4"/>
    </row>
    <row r="316" spans="4:15"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4"/>
    </row>
    <row r="317" spans="4:15"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4"/>
    </row>
    <row r="318" spans="4:15"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4"/>
    </row>
    <row r="319" spans="4:15"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4"/>
    </row>
    <row r="320" spans="4:15">
      <c r="D320" s="74"/>
      <c r="E320" s="74"/>
      <c r="F320" s="74"/>
      <c r="G320" s="74"/>
      <c r="H320" s="74"/>
      <c r="I320" s="74"/>
      <c r="J320" s="74"/>
      <c r="K320" s="74"/>
      <c r="L320" s="74"/>
      <c r="M320" s="74"/>
      <c r="N320" s="74"/>
      <c r="O320" s="4"/>
    </row>
    <row r="321" spans="4:15">
      <c r="D321" s="74"/>
      <c r="E321" s="74"/>
      <c r="F321" s="74"/>
      <c r="G321" s="74"/>
      <c r="H321" s="74"/>
      <c r="I321" s="74"/>
      <c r="J321" s="74"/>
      <c r="K321" s="74"/>
      <c r="L321" s="74"/>
      <c r="M321" s="74"/>
      <c r="N321" s="74"/>
      <c r="O321" s="4"/>
    </row>
    <row r="322" spans="4:15">
      <c r="D322" s="74"/>
      <c r="E322" s="74"/>
      <c r="F322" s="74"/>
      <c r="G322" s="74"/>
      <c r="H322" s="74"/>
      <c r="I322" s="74"/>
      <c r="J322" s="74"/>
      <c r="K322" s="74"/>
      <c r="L322" s="74"/>
      <c r="M322" s="74"/>
      <c r="N322" s="74"/>
      <c r="O322" s="4"/>
    </row>
    <row r="323" spans="4:15">
      <c r="D323" s="74"/>
      <c r="E323" s="74"/>
      <c r="F323" s="74"/>
      <c r="G323" s="74"/>
      <c r="H323" s="74"/>
      <c r="I323" s="74"/>
      <c r="J323" s="74"/>
      <c r="K323" s="74"/>
      <c r="L323" s="74"/>
      <c r="M323" s="74"/>
      <c r="N323" s="74"/>
      <c r="O323" s="4"/>
    </row>
    <row r="324" spans="4:15">
      <c r="D324" s="74"/>
      <c r="E324" s="74"/>
      <c r="F324" s="74"/>
      <c r="G324" s="74"/>
      <c r="H324" s="74"/>
      <c r="I324" s="74"/>
      <c r="J324" s="74"/>
      <c r="K324" s="74"/>
      <c r="L324" s="74"/>
      <c r="M324" s="74"/>
      <c r="N324" s="74"/>
      <c r="O324" s="4"/>
    </row>
    <row r="325" spans="4:15">
      <c r="D325" s="74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4"/>
    </row>
    <row r="326" spans="4:15">
      <c r="D326" s="74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4"/>
    </row>
    <row r="327" spans="4:15">
      <c r="D327" s="74"/>
      <c r="E327" s="74"/>
      <c r="F327" s="74"/>
      <c r="G327" s="74"/>
      <c r="H327" s="74"/>
      <c r="I327" s="74"/>
      <c r="J327" s="74"/>
      <c r="K327" s="74"/>
      <c r="L327" s="74"/>
      <c r="M327" s="74"/>
      <c r="N327" s="74"/>
      <c r="O327" s="4"/>
    </row>
    <row r="328" spans="4:15">
      <c r="D328" s="74"/>
      <c r="E328" s="74"/>
      <c r="F328" s="74"/>
      <c r="G328" s="74"/>
      <c r="H328" s="74"/>
      <c r="I328" s="74"/>
      <c r="J328" s="74"/>
      <c r="K328" s="74"/>
      <c r="L328" s="74"/>
      <c r="M328" s="74"/>
      <c r="N328" s="74"/>
      <c r="O328" s="4"/>
    </row>
    <row r="329" spans="4:15">
      <c r="D329" s="74"/>
      <c r="E329" s="74"/>
      <c r="F329" s="74"/>
      <c r="G329" s="74"/>
      <c r="H329" s="74"/>
      <c r="I329" s="74"/>
      <c r="J329" s="74"/>
      <c r="K329" s="74"/>
      <c r="L329" s="74"/>
      <c r="M329" s="74"/>
      <c r="N329" s="74"/>
      <c r="O329" s="4"/>
    </row>
    <row r="330" spans="4:15">
      <c r="D330" s="74"/>
      <c r="E330" s="74"/>
      <c r="F330" s="74"/>
      <c r="G330" s="74"/>
      <c r="H330" s="74"/>
      <c r="I330" s="74"/>
      <c r="J330" s="74"/>
      <c r="K330" s="74"/>
      <c r="L330" s="74"/>
      <c r="M330" s="74"/>
      <c r="N330" s="74"/>
      <c r="O330" s="4"/>
    </row>
    <row r="331" spans="4:15">
      <c r="D331" s="74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4"/>
    </row>
    <row r="332" spans="4:15">
      <c r="D332" s="74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4"/>
    </row>
    <row r="333" spans="4:15">
      <c r="D333" s="74"/>
      <c r="E333" s="74"/>
      <c r="F333" s="74"/>
      <c r="G333" s="74"/>
      <c r="H333" s="74"/>
      <c r="I333" s="74"/>
      <c r="J333" s="74"/>
      <c r="K333" s="74"/>
      <c r="L333" s="74"/>
      <c r="M333" s="74"/>
      <c r="N333" s="74"/>
      <c r="O333" s="4"/>
    </row>
    <row r="334" spans="4:15">
      <c r="D334" s="74"/>
      <c r="E334" s="74"/>
      <c r="F334" s="74"/>
      <c r="G334" s="74"/>
      <c r="H334" s="74"/>
      <c r="I334" s="74"/>
      <c r="J334" s="74"/>
      <c r="K334" s="74"/>
      <c r="L334" s="74"/>
      <c r="M334" s="74"/>
      <c r="N334" s="74"/>
      <c r="O334" s="4"/>
    </row>
    <row r="335" spans="4:15"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4"/>
    </row>
    <row r="336" spans="4:15">
      <c r="D336" s="74"/>
      <c r="E336" s="74"/>
      <c r="F336" s="74"/>
      <c r="G336" s="74"/>
      <c r="H336" s="74"/>
      <c r="I336" s="74"/>
      <c r="J336" s="74"/>
      <c r="K336" s="74"/>
      <c r="L336" s="74"/>
      <c r="M336" s="74"/>
      <c r="N336" s="74"/>
      <c r="O336" s="4"/>
    </row>
    <row r="337" spans="4:15">
      <c r="D337" s="74"/>
      <c r="E337" s="74"/>
      <c r="F337" s="74"/>
      <c r="G337" s="74"/>
      <c r="H337" s="74"/>
      <c r="I337" s="74"/>
      <c r="J337" s="74"/>
      <c r="K337" s="74"/>
      <c r="L337" s="74"/>
      <c r="M337" s="74"/>
      <c r="N337" s="74"/>
      <c r="O337" s="4"/>
    </row>
    <row r="338" spans="4:15">
      <c r="D338" s="74"/>
      <c r="E338" s="74"/>
      <c r="F338" s="74"/>
      <c r="G338" s="74"/>
      <c r="H338" s="74"/>
      <c r="I338" s="74"/>
      <c r="J338" s="74"/>
      <c r="K338" s="74"/>
      <c r="L338" s="74"/>
      <c r="M338" s="74"/>
      <c r="N338" s="74"/>
      <c r="O338" s="4"/>
    </row>
    <row r="339" spans="4:15">
      <c r="D339" s="74"/>
      <c r="E339" s="74"/>
      <c r="F339" s="74"/>
      <c r="G339" s="74"/>
      <c r="H339" s="74"/>
      <c r="I339" s="74"/>
      <c r="J339" s="74"/>
      <c r="K339" s="74"/>
      <c r="L339" s="74"/>
      <c r="M339" s="74"/>
      <c r="N339" s="74"/>
      <c r="O339" s="4"/>
    </row>
    <row r="340" spans="4:15">
      <c r="D340" s="74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4"/>
    </row>
    <row r="341" spans="4:15">
      <c r="D341" s="74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4"/>
    </row>
    <row r="342" spans="4:15">
      <c r="D342" s="74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4"/>
    </row>
    <row r="343" spans="4:15">
      <c r="D343" s="74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4"/>
    </row>
    <row r="344" spans="4:15">
      <c r="D344" s="74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4"/>
    </row>
    <row r="345" spans="4:15">
      <c r="D345" s="74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4"/>
    </row>
    <row r="346" spans="4:15">
      <c r="D346" s="74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4"/>
    </row>
    <row r="347" spans="4:15">
      <c r="D347" s="74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4"/>
    </row>
    <row r="348" spans="4:15">
      <c r="D348" s="74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4"/>
    </row>
    <row r="349" spans="4:15"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4"/>
    </row>
    <row r="350" spans="4:15">
      <c r="D350" s="74"/>
      <c r="E350" s="74"/>
      <c r="F350" s="74"/>
      <c r="G350" s="74"/>
      <c r="H350" s="74"/>
      <c r="I350" s="74"/>
      <c r="J350" s="74"/>
      <c r="K350" s="74"/>
      <c r="L350" s="74"/>
      <c r="M350" s="74"/>
      <c r="N350" s="74"/>
      <c r="O350" s="4"/>
    </row>
    <row r="351" spans="4:15">
      <c r="D351" s="74"/>
      <c r="E351" s="74"/>
      <c r="F351" s="74"/>
      <c r="G351" s="74"/>
      <c r="H351" s="74"/>
      <c r="I351" s="74"/>
      <c r="J351" s="74"/>
      <c r="K351" s="74"/>
      <c r="L351" s="74"/>
      <c r="M351" s="74"/>
      <c r="N351" s="74"/>
      <c r="O351" s="4"/>
    </row>
    <row r="352" spans="4:15">
      <c r="D352" s="74"/>
      <c r="E352" s="74"/>
      <c r="F352" s="74"/>
      <c r="G352" s="74"/>
      <c r="H352" s="74"/>
      <c r="I352" s="74"/>
      <c r="J352" s="74"/>
      <c r="K352" s="74"/>
      <c r="L352" s="74"/>
      <c r="M352" s="74"/>
      <c r="N352" s="74"/>
      <c r="O352" s="4"/>
    </row>
    <row r="353" spans="4:15">
      <c r="D353" s="74"/>
      <c r="E353" s="74"/>
      <c r="F353" s="74"/>
      <c r="G353" s="74"/>
      <c r="H353" s="74"/>
      <c r="I353" s="74"/>
      <c r="J353" s="74"/>
      <c r="K353" s="74"/>
      <c r="L353" s="74"/>
      <c r="M353" s="74"/>
      <c r="N353" s="74"/>
      <c r="O353" s="4"/>
    </row>
    <row r="354" spans="4:15">
      <c r="D354" s="74"/>
      <c r="E354" s="74"/>
      <c r="F354" s="74"/>
      <c r="G354" s="74"/>
      <c r="H354" s="74"/>
      <c r="I354" s="74"/>
      <c r="J354" s="74"/>
      <c r="K354" s="74"/>
      <c r="L354" s="74"/>
      <c r="M354" s="74"/>
      <c r="N354" s="74"/>
      <c r="O354" s="4"/>
    </row>
    <row r="355" spans="4:15">
      <c r="D355" s="74"/>
      <c r="E355" s="74"/>
      <c r="F355" s="74"/>
      <c r="G355" s="74"/>
      <c r="H355" s="74"/>
      <c r="I355" s="74"/>
      <c r="J355" s="74"/>
      <c r="K355" s="74"/>
      <c r="L355" s="74"/>
      <c r="M355" s="74"/>
      <c r="N355" s="74"/>
      <c r="O355" s="4"/>
    </row>
    <row r="356" spans="4:15">
      <c r="D356" s="74"/>
      <c r="E356" s="74"/>
      <c r="F356" s="74"/>
      <c r="G356" s="74"/>
      <c r="H356" s="74"/>
      <c r="I356" s="74"/>
      <c r="J356" s="74"/>
      <c r="K356" s="74"/>
      <c r="L356" s="74"/>
      <c r="M356" s="74"/>
      <c r="N356" s="74"/>
      <c r="O356" s="4"/>
    </row>
    <row r="357" spans="4:15">
      <c r="D357" s="74"/>
      <c r="E357" s="74"/>
      <c r="F357" s="74"/>
      <c r="G357" s="74"/>
      <c r="H357" s="74"/>
      <c r="I357" s="74"/>
      <c r="J357" s="74"/>
      <c r="K357" s="74"/>
      <c r="L357" s="74"/>
      <c r="M357" s="74"/>
      <c r="N357" s="74"/>
      <c r="O357" s="4"/>
    </row>
    <row r="358" spans="4:15"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4"/>
    </row>
    <row r="359" spans="4:15"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4"/>
    </row>
    <row r="360" spans="4:15"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4"/>
    </row>
    <row r="361" spans="4:15"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4"/>
    </row>
    <row r="362" spans="4:15"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4"/>
    </row>
    <row r="363" spans="4:15"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4"/>
    </row>
    <row r="364" spans="4:15"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4"/>
    </row>
    <row r="365" spans="4:15"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4"/>
    </row>
    <row r="366" spans="4:15"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4"/>
    </row>
    <row r="367" spans="4:15"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4"/>
    </row>
    <row r="368" spans="4:15"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4"/>
    </row>
    <row r="369" spans="4:15"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4"/>
    </row>
    <row r="370" spans="4:15"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4"/>
    </row>
    <row r="371" spans="4:15"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4"/>
    </row>
    <row r="372" spans="4:15"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4"/>
    </row>
    <row r="373" spans="4:15"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4"/>
    </row>
    <row r="374" spans="4:15"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4"/>
    </row>
    <row r="375" spans="4:15"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4"/>
    </row>
    <row r="376" spans="4:15"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4"/>
    </row>
    <row r="377" spans="4:15"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4"/>
    </row>
    <row r="378" spans="4:15">
      <c r="D378" s="74"/>
      <c r="E378" s="74"/>
      <c r="F378" s="74"/>
      <c r="G378" s="74"/>
      <c r="H378" s="74"/>
      <c r="I378" s="74"/>
      <c r="J378" s="74"/>
      <c r="K378" s="74"/>
      <c r="L378" s="74"/>
      <c r="M378" s="74"/>
      <c r="N378" s="74"/>
      <c r="O378" s="4"/>
    </row>
    <row r="379" spans="4:15">
      <c r="D379" s="74"/>
      <c r="E379" s="74"/>
      <c r="F379" s="74"/>
      <c r="G379" s="74"/>
      <c r="H379" s="74"/>
      <c r="I379" s="74"/>
      <c r="J379" s="74"/>
      <c r="K379" s="74"/>
      <c r="L379" s="74"/>
      <c r="M379" s="74"/>
      <c r="N379" s="74"/>
      <c r="O379" s="4"/>
    </row>
    <row r="380" spans="4:15">
      <c r="D380" s="74"/>
      <c r="E380" s="74"/>
      <c r="F380" s="74"/>
      <c r="G380" s="74"/>
      <c r="H380" s="74"/>
      <c r="I380" s="74"/>
      <c r="J380" s="74"/>
      <c r="K380" s="74"/>
      <c r="L380" s="74"/>
      <c r="M380" s="74"/>
      <c r="N380" s="74"/>
      <c r="O380" s="4"/>
    </row>
    <row r="381" spans="4:15">
      <c r="D381" s="74"/>
      <c r="E381" s="74"/>
      <c r="F381" s="74"/>
      <c r="G381" s="74"/>
      <c r="H381" s="74"/>
      <c r="I381" s="74"/>
      <c r="J381" s="74"/>
      <c r="K381" s="74"/>
      <c r="L381" s="74"/>
      <c r="M381" s="74"/>
      <c r="N381" s="74"/>
      <c r="O381" s="4"/>
    </row>
    <row r="382" spans="4:15">
      <c r="D382" s="74"/>
      <c r="E382" s="74"/>
      <c r="F382" s="74"/>
      <c r="G382" s="74"/>
      <c r="H382" s="74"/>
      <c r="I382" s="74"/>
      <c r="J382" s="74"/>
      <c r="K382" s="74"/>
      <c r="L382" s="74"/>
      <c r="M382" s="74"/>
      <c r="N382" s="74"/>
      <c r="O382" s="4"/>
    </row>
    <row r="383" spans="4:15">
      <c r="D383" s="74"/>
      <c r="E383" s="74"/>
      <c r="F383" s="74"/>
      <c r="G383" s="74"/>
      <c r="H383" s="74"/>
      <c r="I383" s="74"/>
      <c r="J383" s="74"/>
      <c r="K383" s="74"/>
      <c r="L383" s="74"/>
      <c r="M383" s="74"/>
      <c r="N383" s="74"/>
      <c r="O383" s="4"/>
    </row>
    <row r="384" spans="4:15">
      <c r="D384" s="74"/>
      <c r="E384" s="74"/>
      <c r="F384" s="74"/>
      <c r="G384" s="74"/>
      <c r="H384" s="74"/>
      <c r="I384" s="74"/>
      <c r="J384" s="74"/>
      <c r="K384" s="74"/>
      <c r="L384" s="74"/>
      <c r="M384" s="74"/>
      <c r="N384" s="74"/>
      <c r="O384" s="4"/>
    </row>
    <row r="385" spans="4:15">
      <c r="D385" s="74"/>
      <c r="E385" s="74"/>
      <c r="F385" s="74"/>
      <c r="G385" s="74"/>
      <c r="H385" s="74"/>
      <c r="I385" s="74"/>
      <c r="J385" s="74"/>
      <c r="K385" s="74"/>
      <c r="L385" s="74"/>
      <c r="M385" s="74"/>
      <c r="N385" s="74"/>
      <c r="O385" s="4"/>
    </row>
    <row r="386" spans="4:15">
      <c r="D386" s="74"/>
      <c r="E386" s="74"/>
      <c r="F386" s="74"/>
      <c r="G386" s="74"/>
      <c r="H386" s="74"/>
      <c r="I386" s="74"/>
      <c r="J386" s="74"/>
      <c r="K386" s="74"/>
      <c r="L386" s="74"/>
      <c r="M386" s="74"/>
      <c r="N386" s="74"/>
      <c r="O386" s="4"/>
    </row>
    <row r="387" spans="4:15">
      <c r="D387" s="74"/>
      <c r="E387" s="74"/>
      <c r="F387" s="74"/>
      <c r="G387" s="74"/>
      <c r="H387" s="74"/>
      <c r="I387" s="74"/>
      <c r="J387" s="74"/>
      <c r="K387" s="74"/>
      <c r="L387" s="74"/>
      <c r="M387" s="74"/>
      <c r="N387" s="74"/>
      <c r="O387" s="4"/>
    </row>
    <row r="388" spans="4:15">
      <c r="D388" s="74"/>
      <c r="E388" s="74"/>
      <c r="F388" s="74"/>
      <c r="G388" s="74"/>
      <c r="H388" s="74"/>
      <c r="I388" s="74"/>
      <c r="J388" s="74"/>
      <c r="K388" s="74"/>
      <c r="L388" s="74"/>
      <c r="M388" s="74"/>
      <c r="N388" s="74"/>
      <c r="O388" s="4"/>
    </row>
    <row r="389" spans="4:15">
      <c r="D389" s="74"/>
      <c r="E389" s="74"/>
      <c r="F389" s="74"/>
      <c r="G389" s="74"/>
      <c r="H389" s="74"/>
      <c r="I389" s="74"/>
      <c r="J389" s="74"/>
      <c r="K389" s="74"/>
      <c r="L389" s="74"/>
      <c r="M389" s="74"/>
      <c r="N389" s="74"/>
      <c r="O389" s="4"/>
    </row>
    <row r="390" spans="4:15">
      <c r="D390" s="74"/>
      <c r="E390" s="74"/>
      <c r="F390" s="74"/>
      <c r="G390" s="74"/>
      <c r="H390" s="74"/>
      <c r="I390" s="74"/>
      <c r="J390" s="74"/>
      <c r="K390" s="74"/>
      <c r="L390" s="74"/>
      <c r="M390" s="74"/>
      <c r="N390" s="74"/>
      <c r="O390" s="4"/>
    </row>
    <row r="391" spans="4:15">
      <c r="D391" s="74"/>
      <c r="E391" s="74"/>
      <c r="F391" s="74"/>
      <c r="G391" s="74"/>
      <c r="H391" s="74"/>
      <c r="I391" s="74"/>
      <c r="J391" s="74"/>
      <c r="K391" s="74"/>
      <c r="L391" s="74"/>
      <c r="M391" s="74"/>
      <c r="N391" s="74"/>
      <c r="O391" s="4"/>
    </row>
    <row r="392" spans="4:15">
      <c r="D392" s="74"/>
      <c r="E392" s="74"/>
      <c r="F392" s="74"/>
      <c r="G392" s="74"/>
      <c r="H392" s="74"/>
      <c r="I392" s="74"/>
      <c r="J392" s="74"/>
      <c r="K392" s="74"/>
      <c r="L392" s="74"/>
      <c r="M392" s="74"/>
      <c r="N392" s="74"/>
      <c r="O392" s="4"/>
    </row>
    <row r="393" spans="4:15">
      <c r="D393" s="74"/>
      <c r="E393" s="74"/>
      <c r="F393" s="74"/>
      <c r="G393" s="74"/>
      <c r="H393" s="74"/>
      <c r="I393" s="74"/>
      <c r="J393" s="74"/>
      <c r="K393" s="74"/>
      <c r="L393" s="74"/>
      <c r="M393" s="74"/>
      <c r="N393" s="74"/>
      <c r="O393" s="4"/>
    </row>
    <row r="394" spans="4:15">
      <c r="D394" s="74"/>
      <c r="E394" s="74"/>
      <c r="F394" s="74"/>
      <c r="G394" s="74"/>
      <c r="H394" s="74"/>
      <c r="I394" s="74"/>
      <c r="J394" s="74"/>
      <c r="K394" s="74"/>
      <c r="L394" s="74"/>
      <c r="M394" s="74"/>
      <c r="N394" s="74"/>
      <c r="O394" s="4"/>
    </row>
    <row r="395" spans="4:15">
      <c r="D395" s="74"/>
      <c r="E395" s="74"/>
      <c r="F395" s="74"/>
      <c r="G395" s="74"/>
      <c r="H395" s="74"/>
      <c r="I395" s="74"/>
      <c r="J395" s="74"/>
      <c r="K395" s="74"/>
      <c r="L395" s="74"/>
      <c r="M395" s="74"/>
      <c r="N395" s="74"/>
      <c r="O395" s="4"/>
    </row>
    <row r="396" spans="4:15">
      <c r="D396" s="74"/>
      <c r="E396" s="74"/>
      <c r="F396" s="74"/>
      <c r="G396" s="74"/>
      <c r="H396" s="74"/>
      <c r="I396" s="74"/>
      <c r="J396" s="74"/>
      <c r="K396" s="74"/>
      <c r="L396" s="74"/>
      <c r="M396" s="74"/>
      <c r="N396" s="74"/>
      <c r="O396" s="4"/>
    </row>
    <row r="397" spans="4:15">
      <c r="D397" s="74"/>
      <c r="E397" s="74"/>
      <c r="F397" s="74"/>
      <c r="G397" s="74"/>
      <c r="H397" s="74"/>
      <c r="I397" s="74"/>
      <c r="J397" s="74"/>
      <c r="K397" s="74"/>
      <c r="L397" s="74"/>
      <c r="M397" s="74"/>
      <c r="N397" s="74"/>
      <c r="O397" s="4"/>
    </row>
    <row r="398" spans="4:15">
      <c r="D398" s="74"/>
      <c r="E398" s="74"/>
      <c r="F398" s="74"/>
      <c r="G398" s="74"/>
      <c r="H398" s="74"/>
      <c r="I398" s="74"/>
      <c r="J398" s="74"/>
      <c r="K398" s="74"/>
      <c r="L398" s="74"/>
      <c r="M398" s="74"/>
      <c r="N398" s="74"/>
      <c r="O398" s="4"/>
    </row>
    <row r="399" spans="4:15"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4"/>
    </row>
    <row r="400" spans="4:15"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4"/>
    </row>
    <row r="401" spans="4:15"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4"/>
    </row>
    <row r="402" spans="4:15"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4"/>
    </row>
    <row r="403" spans="4:15"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4"/>
    </row>
    <row r="404" spans="4:15"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4"/>
    </row>
    <row r="405" spans="4:15"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4"/>
    </row>
    <row r="406" spans="4:15"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4"/>
    </row>
    <row r="407" spans="4:15"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4"/>
    </row>
    <row r="408" spans="4:15"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4"/>
    </row>
    <row r="409" spans="4:15"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4"/>
    </row>
    <row r="410" spans="4:15"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4"/>
    </row>
    <row r="411" spans="4:15"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4"/>
    </row>
    <row r="412" spans="4:15"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4"/>
    </row>
    <row r="413" spans="4:15"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4"/>
    </row>
    <row r="414" spans="4:15"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4"/>
    </row>
    <row r="415" spans="4:15"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4"/>
    </row>
    <row r="416" spans="4:15"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4"/>
    </row>
    <row r="417" spans="4:15"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4"/>
    </row>
    <row r="418" spans="4:15"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4"/>
    </row>
    <row r="419" spans="4:15">
      <c r="D419" s="74"/>
      <c r="E419" s="74"/>
      <c r="F419" s="74"/>
      <c r="G419" s="74"/>
      <c r="H419" s="74"/>
      <c r="I419" s="74"/>
      <c r="J419" s="74"/>
      <c r="K419" s="74"/>
      <c r="L419" s="74"/>
      <c r="M419" s="74"/>
      <c r="N419" s="74"/>
      <c r="O419" s="4"/>
    </row>
    <row r="420" spans="4:15">
      <c r="D420" s="74"/>
      <c r="E420" s="74"/>
      <c r="F420" s="74"/>
      <c r="G420" s="74"/>
      <c r="H420" s="74"/>
      <c r="I420" s="74"/>
      <c r="J420" s="74"/>
      <c r="K420" s="74"/>
      <c r="L420" s="74"/>
      <c r="M420" s="74"/>
      <c r="N420" s="74"/>
      <c r="O420" s="4"/>
    </row>
    <row r="421" spans="4:15">
      <c r="D421" s="74"/>
      <c r="E421" s="74"/>
      <c r="F421" s="74"/>
      <c r="G421" s="74"/>
      <c r="H421" s="74"/>
      <c r="I421" s="74"/>
      <c r="J421" s="74"/>
      <c r="K421" s="74"/>
      <c r="L421" s="74"/>
      <c r="M421" s="74"/>
      <c r="N421" s="74"/>
      <c r="O421" s="4"/>
    </row>
    <row r="422" spans="4:15">
      <c r="D422" s="74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4"/>
    </row>
    <row r="423" spans="4:15">
      <c r="D423" s="74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4"/>
    </row>
    <row r="424" spans="4:15">
      <c r="D424" s="74"/>
      <c r="E424" s="74"/>
      <c r="F424" s="74"/>
      <c r="G424" s="74"/>
      <c r="H424" s="74"/>
      <c r="I424" s="74"/>
      <c r="J424" s="74"/>
      <c r="K424" s="74"/>
      <c r="L424" s="74"/>
      <c r="M424" s="74"/>
      <c r="N424" s="74"/>
      <c r="O424" s="4"/>
    </row>
    <row r="425" spans="4:15">
      <c r="D425" s="74"/>
      <c r="E425" s="74"/>
      <c r="F425" s="74"/>
      <c r="G425" s="74"/>
      <c r="H425" s="74"/>
      <c r="I425" s="74"/>
      <c r="J425" s="74"/>
      <c r="K425" s="74"/>
      <c r="L425" s="74"/>
      <c r="M425" s="74"/>
      <c r="N425" s="74"/>
      <c r="O425" s="4"/>
    </row>
    <row r="426" spans="4:15">
      <c r="D426" s="74"/>
      <c r="E426" s="74"/>
      <c r="F426" s="74"/>
      <c r="G426" s="74"/>
      <c r="H426" s="74"/>
      <c r="I426" s="74"/>
      <c r="J426" s="74"/>
      <c r="K426" s="74"/>
      <c r="L426" s="74"/>
      <c r="M426" s="74"/>
      <c r="N426" s="74"/>
      <c r="O426" s="4"/>
    </row>
    <row r="427" spans="4:15">
      <c r="D427" s="74"/>
      <c r="E427" s="74"/>
      <c r="F427" s="74"/>
      <c r="G427" s="74"/>
      <c r="H427" s="74"/>
      <c r="I427" s="74"/>
      <c r="J427" s="74"/>
      <c r="K427" s="74"/>
      <c r="L427" s="74"/>
      <c r="M427" s="74"/>
      <c r="N427" s="74"/>
      <c r="O427" s="4"/>
    </row>
    <row r="428" spans="4:15">
      <c r="D428" s="74"/>
      <c r="E428" s="74"/>
      <c r="F428" s="74"/>
      <c r="G428" s="74"/>
      <c r="H428" s="74"/>
      <c r="I428" s="74"/>
      <c r="J428" s="74"/>
      <c r="K428" s="74"/>
      <c r="L428" s="74"/>
      <c r="M428" s="74"/>
      <c r="N428" s="74"/>
      <c r="O428" s="4"/>
    </row>
    <row r="429" spans="4:15">
      <c r="D429" s="74"/>
      <c r="E429" s="74"/>
      <c r="F429" s="74"/>
      <c r="G429" s="74"/>
      <c r="H429" s="74"/>
      <c r="I429" s="74"/>
      <c r="J429" s="74"/>
      <c r="K429" s="74"/>
      <c r="L429" s="74"/>
      <c r="M429" s="74"/>
      <c r="N429" s="74"/>
      <c r="O429" s="4"/>
    </row>
    <row r="430" spans="4:15">
      <c r="D430" s="74"/>
      <c r="E430" s="74"/>
      <c r="F430" s="74"/>
      <c r="G430" s="74"/>
      <c r="H430" s="74"/>
      <c r="I430" s="74"/>
      <c r="J430" s="74"/>
      <c r="K430" s="74"/>
      <c r="L430" s="74"/>
      <c r="M430" s="74"/>
      <c r="N430" s="74"/>
      <c r="O430" s="4"/>
    </row>
    <row r="431" spans="4:15">
      <c r="D431" s="74"/>
      <c r="E431" s="74"/>
      <c r="F431" s="74"/>
      <c r="G431" s="74"/>
      <c r="H431" s="74"/>
      <c r="I431" s="74"/>
      <c r="J431" s="74"/>
      <c r="K431" s="74"/>
      <c r="L431" s="74"/>
      <c r="M431" s="74"/>
      <c r="N431" s="74"/>
      <c r="O431" s="4"/>
    </row>
    <row r="432" spans="4:15">
      <c r="D432" s="74"/>
      <c r="E432" s="74"/>
      <c r="F432" s="74"/>
      <c r="G432" s="74"/>
      <c r="H432" s="74"/>
      <c r="I432" s="74"/>
      <c r="J432" s="74"/>
      <c r="K432" s="74"/>
      <c r="L432" s="74"/>
      <c r="M432" s="74"/>
      <c r="N432" s="74"/>
      <c r="O432" s="4"/>
    </row>
    <row r="433" spans="4:15">
      <c r="D433" s="74"/>
      <c r="E433" s="74"/>
      <c r="F433" s="74"/>
      <c r="G433" s="74"/>
      <c r="H433" s="74"/>
      <c r="I433" s="74"/>
      <c r="J433" s="74"/>
      <c r="K433" s="74"/>
      <c r="L433" s="74"/>
      <c r="M433" s="74"/>
      <c r="N433" s="74"/>
      <c r="O433" s="4"/>
    </row>
    <row r="434" spans="4:15">
      <c r="D434" s="74"/>
      <c r="E434" s="74"/>
      <c r="F434" s="74"/>
      <c r="G434" s="74"/>
      <c r="H434" s="74"/>
      <c r="I434" s="74"/>
      <c r="J434" s="74"/>
      <c r="K434" s="74"/>
      <c r="L434" s="74"/>
      <c r="M434" s="74"/>
      <c r="N434" s="74"/>
      <c r="O434" s="4"/>
    </row>
    <row r="435" spans="4:15">
      <c r="D435" s="74"/>
      <c r="E435" s="74"/>
      <c r="F435" s="74"/>
      <c r="G435" s="74"/>
      <c r="H435" s="74"/>
      <c r="I435" s="74"/>
      <c r="J435" s="74"/>
      <c r="K435" s="74"/>
      <c r="L435" s="74"/>
      <c r="M435" s="74"/>
      <c r="N435" s="74"/>
      <c r="O435" s="4"/>
    </row>
    <row r="436" spans="4:15">
      <c r="D436" s="74"/>
      <c r="E436" s="74"/>
      <c r="F436" s="74"/>
      <c r="G436" s="74"/>
      <c r="H436" s="74"/>
      <c r="I436" s="74"/>
      <c r="J436" s="74"/>
      <c r="K436" s="74"/>
      <c r="L436" s="74"/>
      <c r="M436" s="74"/>
      <c r="N436" s="74"/>
      <c r="O436" s="4"/>
    </row>
    <row r="437" spans="4:15">
      <c r="D437" s="74"/>
      <c r="E437" s="74"/>
      <c r="F437" s="74"/>
      <c r="G437" s="74"/>
      <c r="H437" s="74"/>
      <c r="I437" s="74"/>
      <c r="J437" s="74"/>
      <c r="K437" s="74"/>
      <c r="L437" s="74"/>
      <c r="M437" s="74"/>
      <c r="N437" s="74"/>
      <c r="O437" s="4"/>
    </row>
    <row r="438" spans="4:15"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4"/>
    </row>
    <row r="439" spans="4:15"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4"/>
    </row>
    <row r="440" spans="4:15"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4"/>
    </row>
    <row r="441" spans="4:15"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4"/>
    </row>
    <row r="442" spans="4:15"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4"/>
    </row>
    <row r="443" spans="4:15"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4"/>
    </row>
    <row r="444" spans="4:15"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4"/>
    </row>
    <row r="445" spans="4:15"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4"/>
    </row>
    <row r="446" spans="4:15"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4"/>
    </row>
    <row r="447" spans="4:15"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4"/>
    </row>
    <row r="448" spans="4:15"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4"/>
    </row>
    <row r="449" spans="4:15"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4"/>
    </row>
    <row r="450" spans="4:15"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4"/>
    </row>
    <row r="451" spans="4:15"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4"/>
    </row>
    <row r="452" spans="4:15"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4"/>
    </row>
    <row r="453" spans="4:15"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4"/>
    </row>
    <row r="454" spans="4:15"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4"/>
    </row>
    <row r="455" spans="4:15"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4"/>
    </row>
    <row r="456" spans="4:15"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4"/>
    </row>
    <row r="457" spans="4:15"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4"/>
    </row>
    <row r="458" spans="4:15">
      <c r="D458" s="74"/>
      <c r="E458" s="74"/>
      <c r="F458" s="74"/>
      <c r="G458" s="74"/>
      <c r="H458" s="74"/>
      <c r="I458" s="74"/>
      <c r="J458" s="74"/>
      <c r="K458" s="74"/>
      <c r="L458" s="74"/>
      <c r="M458" s="74"/>
      <c r="N458" s="74"/>
      <c r="O458" s="4"/>
    </row>
    <row r="459" spans="4:15">
      <c r="D459" s="74"/>
      <c r="E459" s="74"/>
      <c r="F459" s="74"/>
      <c r="G459" s="74"/>
      <c r="H459" s="74"/>
      <c r="I459" s="74"/>
      <c r="J459" s="74"/>
      <c r="K459" s="74"/>
      <c r="L459" s="74"/>
      <c r="M459" s="74"/>
      <c r="N459" s="74"/>
      <c r="O459" s="4"/>
    </row>
    <row r="460" spans="4:15">
      <c r="D460" s="74"/>
      <c r="E460" s="74"/>
      <c r="F460" s="74"/>
      <c r="G460" s="74"/>
      <c r="H460" s="74"/>
      <c r="I460" s="74"/>
      <c r="J460" s="74"/>
      <c r="K460" s="74"/>
      <c r="L460" s="74"/>
      <c r="M460" s="74"/>
      <c r="N460" s="74"/>
      <c r="O460" s="4"/>
    </row>
    <row r="461" spans="4:15">
      <c r="D461" s="74"/>
      <c r="E461" s="74"/>
      <c r="F461" s="74"/>
      <c r="G461" s="74"/>
      <c r="H461" s="74"/>
      <c r="I461" s="74"/>
      <c r="J461" s="74"/>
      <c r="K461" s="74"/>
      <c r="L461" s="74"/>
      <c r="M461" s="74"/>
      <c r="N461" s="74"/>
      <c r="O461" s="4"/>
    </row>
    <row r="462" spans="4:15">
      <c r="D462" s="74"/>
      <c r="E462" s="74"/>
      <c r="F462" s="74"/>
      <c r="G462" s="74"/>
      <c r="H462" s="74"/>
      <c r="I462" s="74"/>
      <c r="J462" s="74"/>
      <c r="K462" s="74"/>
      <c r="L462" s="74"/>
      <c r="M462" s="74"/>
      <c r="N462" s="74"/>
      <c r="O462" s="4"/>
    </row>
    <row r="463" spans="4:15"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4"/>
    </row>
    <row r="464" spans="4:15">
      <c r="D464" s="74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4"/>
    </row>
    <row r="465" spans="4:15">
      <c r="D465" s="74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4"/>
    </row>
    <row r="466" spans="4:15">
      <c r="D466" s="74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4"/>
    </row>
    <row r="467" spans="4:15">
      <c r="D467" s="74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4"/>
    </row>
    <row r="468" spans="4:15">
      <c r="D468" s="74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4"/>
    </row>
    <row r="469" spans="4:15">
      <c r="D469" s="74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4"/>
    </row>
    <row r="470" spans="4:15">
      <c r="D470" s="74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4"/>
    </row>
    <row r="471" spans="4:15">
      <c r="D471" s="74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4"/>
    </row>
    <row r="472" spans="4:15">
      <c r="D472" s="74"/>
      <c r="E472" s="74"/>
      <c r="F472" s="74"/>
      <c r="G472" s="74"/>
      <c r="H472" s="74"/>
      <c r="I472" s="74"/>
      <c r="J472" s="74"/>
      <c r="K472" s="74"/>
      <c r="L472" s="74"/>
      <c r="M472" s="74"/>
      <c r="N472" s="74"/>
      <c r="O472" s="4"/>
    </row>
    <row r="473" spans="4:15">
      <c r="D473" s="74"/>
      <c r="E473" s="74"/>
      <c r="F473" s="74"/>
      <c r="G473" s="74"/>
      <c r="H473" s="74"/>
      <c r="I473" s="74"/>
      <c r="J473" s="74"/>
      <c r="K473" s="74"/>
      <c r="L473" s="74"/>
      <c r="M473" s="74"/>
      <c r="N473" s="74"/>
      <c r="O473" s="4"/>
    </row>
    <row r="474" spans="4:15">
      <c r="D474" s="74"/>
      <c r="E474" s="74"/>
      <c r="F474" s="74"/>
      <c r="G474" s="74"/>
      <c r="H474" s="74"/>
      <c r="I474" s="74"/>
      <c r="J474" s="74"/>
      <c r="K474" s="74"/>
      <c r="L474" s="74"/>
      <c r="M474" s="74"/>
      <c r="N474" s="74"/>
      <c r="O474" s="4"/>
    </row>
    <row r="475" spans="4:15"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4"/>
    </row>
    <row r="476" spans="4:15">
      <c r="D476" s="74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4"/>
    </row>
    <row r="477" spans="4:15">
      <c r="D477" s="74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4"/>
    </row>
    <row r="478" spans="4:15">
      <c r="D478" s="74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4"/>
    </row>
    <row r="479" spans="4:15">
      <c r="D479" s="74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4"/>
    </row>
    <row r="480" spans="4:15"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4"/>
    </row>
    <row r="481" spans="4:15">
      <c r="D481" s="74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4"/>
    </row>
    <row r="482" spans="4:15">
      <c r="D482" s="74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4"/>
    </row>
    <row r="483" spans="4:15">
      <c r="D483" s="74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4"/>
    </row>
    <row r="484" spans="4:15">
      <c r="D484" s="74"/>
      <c r="E484" s="74"/>
      <c r="F484" s="74"/>
      <c r="G484" s="74"/>
      <c r="H484" s="74"/>
      <c r="I484" s="74"/>
      <c r="J484" s="74"/>
      <c r="K484" s="74"/>
      <c r="L484" s="74"/>
      <c r="M484" s="74"/>
      <c r="N484" s="74"/>
      <c r="O484" s="4"/>
    </row>
    <row r="485" spans="4:15">
      <c r="D485" s="74"/>
      <c r="E485" s="74"/>
      <c r="F485" s="74"/>
      <c r="G485" s="74"/>
      <c r="H485" s="74"/>
      <c r="I485" s="74"/>
      <c r="J485" s="74"/>
      <c r="K485" s="74"/>
      <c r="L485" s="74"/>
      <c r="M485" s="74"/>
      <c r="N485" s="74"/>
      <c r="O485" s="4"/>
    </row>
    <row r="486" spans="4:15">
      <c r="D486" s="74"/>
      <c r="E486" s="74"/>
      <c r="F486" s="74"/>
      <c r="G486" s="74"/>
      <c r="H486" s="74"/>
      <c r="I486" s="74"/>
      <c r="J486" s="74"/>
      <c r="K486" s="74"/>
      <c r="L486" s="74"/>
      <c r="M486" s="74"/>
      <c r="N486" s="74"/>
      <c r="O486" s="4"/>
    </row>
    <row r="487" spans="4:15">
      <c r="D487" s="74"/>
      <c r="E487" s="74"/>
      <c r="F487" s="74"/>
      <c r="G487" s="74"/>
      <c r="H487" s="74"/>
      <c r="I487" s="74"/>
      <c r="J487" s="74"/>
      <c r="K487" s="74"/>
      <c r="L487" s="74"/>
      <c r="M487" s="74"/>
      <c r="N487" s="74"/>
      <c r="O487" s="4"/>
    </row>
    <row r="488" spans="4:15">
      <c r="D488" s="74"/>
      <c r="E488" s="74"/>
      <c r="F488" s="74"/>
      <c r="G488" s="74"/>
      <c r="H488" s="74"/>
      <c r="I488" s="74"/>
      <c r="J488" s="74"/>
      <c r="K488" s="74"/>
      <c r="L488" s="74"/>
      <c r="M488" s="74"/>
      <c r="N488" s="74"/>
      <c r="O488" s="4"/>
    </row>
    <row r="489" spans="4:15">
      <c r="D489" s="74"/>
      <c r="E489" s="74"/>
      <c r="F489" s="74"/>
      <c r="G489" s="74"/>
      <c r="H489" s="74"/>
      <c r="I489" s="74"/>
      <c r="J489" s="74"/>
      <c r="K489" s="74"/>
      <c r="L489" s="74"/>
      <c r="M489" s="74"/>
      <c r="N489" s="74"/>
      <c r="O489" s="4"/>
    </row>
    <row r="490" spans="4:15">
      <c r="D490" s="74"/>
      <c r="E490" s="74"/>
      <c r="F490" s="74"/>
      <c r="G490" s="74"/>
      <c r="H490" s="74"/>
      <c r="I490" s="74"/>
      <c r="J490" s="74"/>
      <c r="K490" s="74"/>
      <c r="L490" s="74"/>
      <c r="M490" s="74"/>
      <c r="N490" s="74"/>
      <c r="O490" s="4"/>
    </row>
    <row r="491" spans="4:15">
      <c r="D491" s="74"/>
      <c r="E491" s="74"/>
      <c r="F491" s="74"/>
      <c r="G491" s="74"/>
      <c r="H491" s="74"/>
      <c r="I491" s="74"/>
      <c r="J491" s="74"/>
      <c r="K491" s="74"/>
      <c r="L491" s="74"/>
      <c r="M491" s="74"/>
      <c r="N491" s="74"/>
      <c r="O491" s="4"/>
    </row>
    <row r="492" spans="4:15">
      <c r="D492" s="74"/>
      <c r="E492" s="74"/>
      <c r="F492" s="74"/>
      <c r="G492" s="74"/>
      <c r="H492" s="74"/>
      <c r="I492" s="74"/>
      <c r="J492" s="74"/>
      <c r="K492" s="74"/>
      <c r="L492" s="74"/>
      <c r="M492" s="74"/>
      <c r="N492" s="74"/>
      <c r="O492" s="4"/>
    </row>
    <row r="493" spans="4:15">
      <c r="D493" s="74"/>
      <c r="E493" s="74"/>
      <c r="F493" s="74"/>
      <c r="G493" s="74"/>
      <c r="H493" s="74"/>
      <c r="I493" s="74"/>
      <c r="J493" s="74"/>
      <c r="K493" s="74"/>
      <c r="L493" s="74"/>
      <c r="M493" s="74"/>
      <c r="N493" s="74"/>
      <c r="O493" s="4"/>
    </row>
    <row r="494" spans="4:15">
      <c r="D494" s="74"/>
      <c r="E494" s="74"/>
      <c r="F494" s="74"/>
      <c r="G494" s="74"/>
      <c r="H494" s="74"/>
      <c r="I494" s="74"/>
      <c r="J494" s="74"/>
      <c r="K494" s="74"/>
      <c r="L494" s="74"/>
      <c r="M494" s="74"/>
      <c r="N494" s="74"/>
      <c r="O494" s="4"/>
    </row>
    <row r="495" spans="4:15">
      <c r="D495" s="74"/>
      <c r="E495" s="74"/>
      <c r="F495" s="74"/>
      <c r="G495" s="74"/>
      <c r="H495" s="74"/>
      <c r="I495" s="74"/>
      <c r="J495" s="74"/>
      <c r="K495" s="74"/>
      <c r="L495" s="74"/>
      <c r="M495" s="74"/>
      <c r="N495" s="74"/>
      <c r="O495" s="4"/>
    </row>
    <row r="496" spans="4:15">
      <c r="D496" s="74"/>
      <c r="E496" s="74"/>
      <c r="F496" s="74"/>
      <c r="G496" s="74"/>
      <c r="H496" s="74"/>
      <c r="I496" s="74"/>
      <c r="J496" s="74"/>
      <c r="K496" s="74"/>
      <c r="L496" s="74"/>
      <c r="M496" s="74"/>
      <c r="N496" s="74"/>
      <c r="O496" s="4"/>
    </row>
    <row r="497" spans="4:15">
      <c r="D497" s="74"/>
      <c r="E497" s="74"/>
      <c r="F497" s="74"/>
      <c r="G497" s="74"/>
      <c r="H497" s="74"/>
      <c r="I497" s="74"/>
      <c r="J497" s="74"/>
      <c r="K497" s="74"/>
      <c r="L497" s="74"/>
      <c r="M497" s="74"/>
      <c r="N497" s="74"/>
      <c r="O497" s="4"/>
    </row>
    <row r="498" spans="4:15">
      <c r="D498" s="74"/>
      <c r="E498" s="74"/>
      <c r="F498" s="74"/>
      <c r="G498" s="74"/>
      <c r="H498" s="74"/>
      <c r="I498" s="74"/>
      <c r="J498" s="74"/>
      <c r="K498" s="74"/>
      <c r="L498" s="74"/>
      <c r="M498" s="74"/>
      <c r="N498" s="74"/>
      <c r="O498" s="4"/>
    </row>
    <row r="499" spans="4:15">
      <c r="D499" s="74"/>
      <c r="E499" s="74"/>
      <c r="F499" s="74"/>
      <c r="G499" s="74"/>
      <c r="H499" s="74"/>
      <c r="I499" s="74"/>
      <c r="J499" s="74"/>
      <c r="K499" s="74"/>
      <c r="L499" s="74"/>
      <c r="M499" s="74"/>
      <c r="N499" s="74"/>
      <c r="O499" s="4"/>
    </row>
    <row r="500" spans="4:15">
      <c r="D500" s="74"/>
      <c r="E500" s="74"/>
      <c r="F500" s="74"/>
      <c r="G500" s="74"/>
      <c r="H500" s="74"/>
      <c r="I500" s="74"/>
      <c r="J500" s="74"/>
      <c r="K500" s="74"/>
      <c r="L500" s="74"/>
      <c r="M500" s="74"/>
      <c r="N500" s="74"/>
      <c r="O500" s="4"/>
    </row>
    <row r="501" spans="4:15">
      <c r="D501" s="74"/>
      <c r="E501" s="74"/>
      <c r="F501" s="74"/>
      <c r="G501" s="74"/>
      <c r="H501" s="74"/>
      <c r="I501" s="74"/>
      <c r="J501" s="74"/>
      <c r="K501" s="74"/>
      <c r="L501" s="74"/>
      <c r="M501" s="74"/>
      <c r="N501" s="74"/>
      <c r="O501" s="4"/>
    </row>
    <row r="502" spans="4:15">
      <c r="D502" s="74"/>
      <c r="E502" s="74"/>
      <c r="F502" s="74"/>
      <c r="G502" s="74"/>
      <c r="H502" s="74"/>
      <c r="I502" s="74"/>
      <c r="J502" s="74"/>
      <c r="K502" s="74"/>
      <c r="L502" s="74"/>
      <c r="M502" s="74"/>
      <c r="N502" s="74"/>
      <c r="O502" s="4"/>
    </row>
    <row r="503" spans="4:15">
      <c r="D503" s="74"/>
      <c r="E503" s="74"/>
      <c r="F503" s="74"/>
      <c r="G503" s="74"/>
      <c r="H503" s="74"/>
      <c r="I503" s="74"/>
      <c r="J503" s="74"/>
      <c r="K503" s="74"/>
      <c r="L503" s="74"/>
      <c r="M503" s="74"/>
      <c r="N503" s="74"/>
      <c r="O503" s="4"/>
    </row>
    <row r="504" spans="4:15">
      <c r="D504" s="74"/>
      <c r="E504" s="74"/>
      <c r="F504" s="74"/>
      <c r="G504" s="74"/>
      <c r="H504" s="74"/>
      <c r="I504" s="74"/>
      <c r="J504" s="74"/>
      <c r="K504" s="74"/>
      <c r="L504" s="74"/>
      <c r="M504" s="74"/>
      <c r="N504" s="74"/>
      <c r="O504" s="4"/>
    </row>
    <row r="505" spans="4:15">
      <c r="D505" s="74"/>
      <c r="E505" s="74"/>
      <c r="F505" s="74"/>
      <c r="G505" s="74"/>
      <c r="H505" s="74"/>
      <c r="I505" s="74"/>
      <c r="J505" s="74"/>
      <c r="K505" s="74"/>
      <c r="L505" s="74"/>
      <c r="M505" s="74"/>
      <c r="N505" s="74"/>
      <c r="O505" s="4"/>
    </row>
    <row r="506" spans="4:15">
      <c r="D506" s="74"/>
      <c r="E506" s="74"/>
      <c r="F506" s="74"/>
      <c r="G506" s="74"/>
      <c r="H506" s="74"/>
      <c r="I506" s="74"/>
      <c r="J506" s="74"/>
      <c r="K506" s="74"/>
      <c r="L506" s="74"/>
      <c r="M506" s="74"/>
      <c r="N506" s="74"/>
      <c r="O506" s="4"/>
    </row>
    <row r="507" spans="4:15">
      <c r="D507" s="74"/>
      <c r="E507" s="74"/>
      <c r="F507" s="74"/>
      <c r="G507" s="74"/>
      <c r="H507" s="74"/>
      <c r="I507" s="74"/>
      <c r="J507" s="74"/>
      <c r="K507" s="74"/>
      <c r="L507" s="74"/>
      <c r="M507" s="74"/>
      <c r="N507" s="74"/>
      <c r="O507" s="4"/>
    </row>
    <row r="508" spans="4:15">
      <c r="D508" s="74"/>
      <c r="E508" s="74"/>
      <c r="F508" s="74"/>
      <c r="G508" s="74"/>
      <c r="H508" s="74"/>
      <c r="I508" s="74"/>
      <c r="J508" s="74"/>
      <c r="K508" s="74"/>
      <c r="L508" s="74"/>
      <c r="M508" s="74"/>
      <c r="N508" s="74"/>
      <c r="O508" s="4"/>
    </row>
    <row r="509" spans="4:15">
      <c r="D509" s="74"/>
      <c r="E509" s="74"/>
      <c r="F509" s="74"/>
      <c r="G509" s="74"/>
      <c r="H509" s="74"/>
      <c r="I509" s="74"/>
      <c r="J509" s="74"/>
      <c r="K509" s="74"/>
      <c r="L509" s="74"/>
      <c r="M509" s="74"/>
      <c r="N509" s="74"/>
      <c r="O509" s="4"/>
    </row>
    <row r="510" spans="4:15">
      <c r="D510" s="74"/>
      <c r="E510" s="74"/>
      <c r="F510" s="74"/>
      <c r="G510" s="74"/>
      <c r="H510" s="74"/>
      <c r="I510" s="74"/>
      <c r="J510" s="74"/>
      <c r="K510" s="74"/>
      <c r="L510" s="74"/>
      <c r="M510" s="74"/>
      <c r="N510" s="74"/>
      <c r="O510" s="4"/>
    </row>
    <row r="511" spans="4:15">
      <c r="D511" s="74"/>
      <c r="E511" s="74"/>
      <c r="F511" s="74"/>
      <c r="G511" s="74"/>
      <c r="H511" s="74"/>
      <c r="I511" s="74"/>
      <c r="J511" s="74"/>
      <c r="K511" s="74"/>
      <c r="L511" s="74"/>
      <c r="M511" s="74"/>
      <c r="N511" s="74"/>
      <c r="O511" s="4"/>
    </row>
    <row r="512" spans="4:15">
      <c r="D512" s="74"/>
      <c r="E512" s="74"/>
      <c r="F512" s="74"/>
      <c r="G512" s="74"/>
      <c r="H512" s="74"/>
      <c r="I512" s="74"/>
      <c r="J512" s="74"/>
      <c r="K512" s="74"/>
      <c r="L512" s="74"/>
      <c r="M512" s="74"/>
      <c r="N512" s="74"/>
      <c r="O512" s="4"/>
    </row>
    <row r="513" spans="4:15">
      <c r="D513" s="74"/>
      <c r="E513" s="74"/>
      <c r="F513" s="74"/>
      <c r="G513" s="74"/>
      <c r="H513" s="74"/>
      <c r="I513" s="74"/>
      <c r="J513" s="74"/>
      <c r="K513" s="74"/>
      <c r="L513" s="74"/>
      <c r="M513" s="74"/>
      <c r="N513" s="74"/>
      <c r="O513" s="4"/>
    </row>
    <row r="514" spans="4:15"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4"/>
    </row>
    <row r="515" spans="4:15"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4"/>
    </row>
    <row r="516" spans="4:15"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4"/>
    </row>
    <row r="517" spans="4:15"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4"/>
    </row>
    <row r="518" spans="4:15"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4"/>
    </row>
    <row r="519" spans="4:15"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4"/>
    </row>
    <row r="520" spans="4:15"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4"/>
    </row>
    <row r="521" spans="4:15"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4"/>
    </row>
    <row r="522" spans="4:15"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4"/>
    </row>
    <row r="523" spans="4:15"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4"/>
    </row>
    <row r="524" spans="4:15"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4"/>
    </row>
    <row r="525" spans="4:15"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4"/>
    </row>
    <row r="526" spans="4:15"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4"/>
    </row>
    <row r="527" spans="4:15"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4"/>
    </row>
    <row r="528" spans="4:15"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4"/>
    </row>
    <row r="529" spans="4:15"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4"/>
    </row>
    <row r="530" spans="4:15"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4"/>
    </row>
    <row r="531" spans="4:15"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4"/>
    </row>
    <row r="532" spans="4:15"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4"/>
    </row>
    <row r="533" spans="4:15"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4"/>
    </row>
    <row r="534" spans="4:15">
      <c r="D534" s="74"/>
      <c r="E534" s="74"/>
      <c r="F534" s="74"/>
      <c r="G534" s="74"/>
      <c r="H534" s="74"/>
      <c r="I534" s="74"/>
      <c r="J534" s="74"/>
      <c r="K534" s="74"/>
      <c r="L534" s="74"/>
      <c r="M534" s="74"/>
      <c r="N534" s="74"/>
      <c r="O534" s="4"/>
    </row>
    <row r="535" spans="4:15">
      <c r="D535" s="74"/>
      <c r="E535" s="74"/>
      <c r="F535" s="74"/>
      <c r="G535" s="74"/>
      <c r="H535" s="74"/>
      <c r="I535" s="74"/>
      <c r="J535" s="74"/>
      <c r="K535" s="74"/>
      <c r="L535" s="74"/>
      <c r="M535" s="74"/>
      <c r="N535" s="74"/>
      <c r="O535" s="4"/>
    </row>
    <row r="536" spans="4:15">
      <c r="D536" s="74"/>
      <c r="E536" s="74"/>
      <c r="F536" s="74"/>
      <c r="G536" s="74"/>
      <c r="H536" s="74"/>
      <c r="I536" s="74"/>
      <c r="J536" s="74"/>
      <c r="K536" s="74"/>
      <c r="L536" s="74"/>
      <c r="M536" s="74"/>
      <c r="N536" s="74"/>
      <c r="O536" s="4"/>
    </row>
    <row r="537" spans="4:15">
      <c r="D537" s="74"/>
      <c r="E537" s="74"/>
      <c r="F537" s="74"/>
      <c r="G537" s="74"/>
      <c r="H537" s="74"/>
      <c r="I537" s="74"/>
      <c r="J537" s="74"/>
      <c r="K537" s="74"/>
      <c r="L537" s="74"/>
      <c r="M537" s="74"/>
      <c r="N537" s="74"/>
      <c r="O537" s="4"/>
    </row>
    <row r="538" spans="4:15">
      <c r="D538" s="74"/>
      <c r="E538" s="74"/>
      <c r="F538" s="74"/>
      <c r="G538" s="74"/>
      <c r="H538" s="74"/>
      <c r="I538" s="74"/>
      <c r="J538" s="74"/>
      <c r="K538" s="74"/>
      <c r="L538" s="74"/>
      <c r="M538" s="74"/>
      <c r="N538" s="74"/>
      <c r="O538" s="4"/>
    </row>
    <row r="539" spans="4:15">
      <c r="D539" s="74"/>
      <c r="E539" s="74"/>
      <c r="F539" s="74"/>
      <c r="G539" s="74"/>
      <c r="H539" s="74"/>
      <c r="I539" s="74"/>
      <c r="J539" s="74"/>
      <c r="K539" s="74"/>
      <c r="L539" s="74"/>
      <c r="M539" s="74"/>
      <c r="N539" s="74"/>
      <c r="O539" s="4"/>
    </row>
    <row r="540" spans="4:15">
      <c r="D540" s="74"/>
      <c r="E540" s="74"/>
      <c r="F540" s="74"/>
      <c r="G540" s="74"/>
      <c r="H540" s="74"/>
      <c r="I540" s="74"/>
      <c r="J540" s="74"/>
      <c r="K540" s="74"/>
      <c r="L540" s="74"/>
      <c r="M540" s="74"/>
      <c r="N540" s="74"/>
      <c r="O540" s="4"/>
    </row>
    <row r="541" spans="4:15">
      <c r="D541" s="74"/>
      <c r="E541" s="74"/>
      <c r="F541" s="74"/>
      <c r="G541" s="74"/>
      <c r="H541" s="74"/>
      <c r="I541" s="74"/>
      <c r="J541" s="74"/>
      <c r="K541" s="74"/>
      <c r="L541" s="74"/>
      <c r="M541" s="74"/>
      <c r="N541" s="74"/>
      <c r="O541" s="4"/>
    </row>
    <row r="542" spans="4:15">
      <c r="D542" s="74"/>
      <c r="E542" s="74"/>
      <c r="F542" s="74"/>
      <c r="G542" s="74"/>
      <c r="H542" s="74"/>
      <c r="I542" s="74"/>
      <c r="J542" s="74"/>
      <c r="K542" s="74"/>
      <c r="L542" s="74"/>
      <c r="M542" s="74"/>
      <c r="N542" s="74"/>
      <c r="O542" s="4"/>
    </row>
    <row r="543" spans="4:15">
      <c r="D543" s="74"/>
      <c r="E543" s="74"/>
      <c r="F543" s="74"/>
      <c r="G543" s="74"/>
      <c r="H543" s="74"/>
      <c r="I543" s="74"/>
      <c r="J543" s="74"/>
      <c r="K543" s="74"/>
      <c r="L543" s="74"/>
      <c r="M543" s="74"/>
      <c r="N543" s="74"/>
      <c r="O543" s="4"/>
    </row>
    <row r="544" spans="4:15">
      <c r="D544" s="74"/>
      <c r="E544" s="74"/>
      <c r="F544" s="74"/>
      <c r="G544" s="74"/>
      <c r="H544" s="74"/>
      <c r="I544" s="74"/>
      <c r="J544" s="74"/>
      <c r="K544" s="74"/>
      <c r="L544" s="74"/>
      <c r="M544" s="74"/>
      <c r="N544" s="74"/>
      <c r="O544" s="4"/>
    </row>
    <row r="545" spans="4:15">
      <c r="D545" s="74"/>
      <c r="E545" s="74"/>
      <c r="F545" s="74"/>
      <c r="G545" s="74"/>
      <c r="H545" s="74"/>
      <c r="I545" s="74"/>
      <c r="J545" s="74"/>
      <c r="K545" s="74"/>
      <c r="L545" s="74"/>
      <c r="M545" s="74"/>
      <c r="N545" s="74"/>
      <c r="O545" s="4"/>
    </row>
    <row r="546" spans="4:15">
      <c r="D546" s="74"/>
      <c r="E546" s="74"/>
      <c r="F546" s="74"/>
      <c r="G546" s="74"/>
      <c r="H546" s="74"/>
      <c r="I546" s="74"/>
      <c r="J546" s="74"/>
      <c r="K546" s="74"/>
      <c r="L546" s="74"/>
      <c r="M546" s="74"/>
      <c r="N546" s="74"/>
      <c r="O546" s="4"/>
    </row>
    <row r="547" spans="4:15">
      <c r="D547" s="74"/>
      <c r="E547" s="74"/>
      <c r="F547" s="74"/>
      <c r="G547" s="74"/>
      <c r="H547" s="74"/>
      <c r="I547" s="74"/>
      <c r="J547" s="74"/>
      <c r="K547" s="74"/>
      <c r="L547" s="74"/>
      <c r="M547" s="74"/>
      <c r="N547" s="74"/>
      <c r="O547" s="4"/>
    </row>
    <row r="548" spans="4:15">
      <c r="D548" s="74"/>
      <c r="E548" s="74"/>
      <c r="F548" s="74"/>
      <c r="G548" s="74"/>
      <c r="H548" s="74"/>
      <c r="I548" s="74"/>
      <c r="J548" s="74"/>
      <c r="K548" s="74"/>
      <c r="L548" s="74"/>
      <c r="M548" s="74"/>
      <c r="N548" s="74"/>
      <c r="O548" s="4"/>
    </row>
    <row r="549" spans="4:15">
      <c r="D549" s="74"/>
      <c r="E549" s="74"/>
      <c r="F549" s="74"/>
      <c r="G549" s="74"/>
      <c r="H549" s="74"/>
      <c r="I549" s="74"/>
      <c r="J549" s="74"/>
      <c r="K549" s="74"/>
      <c r="L549" s="74"/>
      <c r="M549" s="74"/>
      <c r="N549" s="74"/>
      <c r="O549" s="4"/>
    </row>
    <row r="550" spans="4:15">
      <c r="D550" s="74"/>
      <c r="E550" s="74"/>
      <c r="F550" s="74"/>
      <c r="G550" s="74"/>
      <c r="H550" s="74"/>
      <c r="I550" s="74"/>
      <c r="J550" s="74"/>
      <c r="K550" s="74"/>
      <c r="L550" s="74"/>
      <c r="M550" s="74"/>
      <c r="N550" s="74"/>
      <c r="O550" s="4"/>
    </row>
    <row r="551" spans="4:15">
      <c r="D551" s="74"/>
      <c r="E551" s="74"/>
      <c r="F551" s="74"/>
      <c r="G551" s="74"/>
      <c r="H551" s="74"/>
      <c r="I551" s="74"/>
      <c r="J551" s="74"/>
      <c r="K551" s="74"/>
      <c r="L551" s="74"/>
      <c r="M551" s="74"/>
      <c r="N551" s="74"/>
      <c r="O551" s="4"/>
    </row>
    <row r="552" spans="4:15">
      <c r="D552" s="74"/>
      <c r="E552" s="74"/>
      <c r="F552" s="74"/>
      <c r="G552" s="74"/>
      <c r="H552" s="74"/>
      <c r="I552" s="74"/>
      <c r="J552" s="74"/>
      <c r="K552" s="74"/>
      <c r="L552" s="74"/>
      <c r="M552" s="74"/>
      <c r="N552" s="74"/>
      <c r="O552" s="4"/>
    </row>
    <row r="553" spans="4:15">
      <c r="D553" s="74"/>
      <c r="E553" s="74"/>
      <c r="F553" s="74"/>
      <c r="G553" s="74"/>
      <c r="H553" s="74"/>
      <c r="I553" s="74"/>
      <c r="J553" s="74"/>
      <c r="K553" s="74"/>
      <c r="L553" s="74"/>
      <c r="M553" s="74"/>
      <c r="N553" s="74"/>
      <c r="O553" s="4"/>
    </row>
    <row r="554" spans="4:15">
      <c r="D554" s="74"/>
      <c r="E554" s="74"/>
      <c r="F554" s="74"/>
      <c r="G554" s="74"/>
      <c r="H554" s="74"/>
      <c r="I554" s="74"/>
      <c r="J554" s="74"/>
      <c r="K554" s="74"/>
      <c r="L554" s="74"/>
      <c r="M554" s="74"/>
      <c r="N554" s="74"/>
      <c r="O554" s="4"/>
    </row>
    <row r="555" spans="4:15">
      <c r="D555" s="74"/>
      <c r="E555" s="74"/>
      <c r="F555" s="74"/>
      <c r="G555" s="74"/>
      <c r="H555" s="74"/>
      <c r="I555" s="74"/>
      <c r="J555" s="74"/>
      <c r="K555" s="74"/>
      <c r="L555" s="74"/>
      <c r="M555" s="74"/>
      <c r="N555" s="74"/>
      <c r="O555" s="4"/>
    </row>
    <row r="556" spans="4:15">
      <c r="D556" s="74"/>
      <c r="E556" s="74"/>
      <c r="F556" s="74"/>
      <c r="G556" s="74"/>
      <c r="H556" s="74"/>
      <c r="I556" s="74"/>
      <c r="J556" s="74"/>
      <c r="K556" s="74"/>
      <c r="L556" s="74"/>
      <c r="M556" s="74"/>
      <c r="N556" s="74"/>
      <c r="O556" s="4"/>
    </row>
    <row r="557" spans="4:15">
      <c r="D557" s="74"/>
      <c r="E557" s="74"/>
      <c r="F557" s="74"/>
      <c r="G557" s="74"/>
      <c r="H557" s="74"/>
      <c r="I557" s="74"/>
      <c r="J557" s="74"/>
      <c r="K557" s="74"/>
      <c r="L557" s="74"/>
      <c r="M557" s="74"/>
      <c r="N557" s="74"/>
      <c r="O557" s="4"/>
    </row>
    <row r="558" spans="4:15">
      <c r="D558" s="74"/>
      <c r="E558" s="74"/>
      <c r="F558" s="74"/>
      <c r="G558" s="74"/>
      <c r="H558" s="74"/>
      <c r="I558" s="74"/>
      <c r="J558" s="74"/>
      <c r="K558" s="74"/>
      <c r="L558" s="74"/>
      <c r="M558" s="74"/>
      <c r="N558" s="74"/>
      <c r="O558" s="4"/>
    </row>
    <row r="559" spans="4:15">
      <c r="D559" s="74"/>
      <c r="E559" s="74"/>
      <c r="F559" s="74"/>
      <c r="G559" s="74"/>
      <c r="H559" s="74"/>
      <c r="I559" s="74"/>
      <c r="J559" s="74"/>
      <c r="K559" s="74"/>
      <c r="L559" s="74"/>
      <c r="M559" s="74"/>
      <c r="N559" s="74"/>
      <c r="O559" s="4"/>
    </row>
    <row r="560" spans="4:15">
      <c r="D560" s="74"/>
      <c r="E560" s="74"/>
      <c r="F560" s="74"/>
      <c r="G560" s="74"/>
      <c r="H560" s="74"/>
      <c r="I560" s="74"/>
      <c r="J560" s="74"/>
      <c r="K560" s="74"/>
      <c r="L560" s="74"/>
      <c r="M560" s="74"/>
      <c r="N560" s="74"/>
      <c r="O560" s="4"/>
    </row>
    <row r="561" spans="4:15">
      <c r="D561" s="74"/>
      <c r="E561" s="74"/>
      <c r="F561" s="74"/>
      <c r="G561" s="74"/>
      <c r="H561" s="74"/>
      <c r="I561" s="74"/>
      <c r="J561" s="74"/>
      <c r="K561" s="74"/>
      <c r="L561" s="74"/>
      <c r="M561" s="74"/>
      <c r="N561" s="74"/>
      <c r="O561" s="4"/>
    </row>
    <row r="562" spans="4:15">
      <c r="D562" s="74"/>
      <c r="E562" s="74"/>
      <c r="F562" s="74"/>
      <c r="G562" s="74"/>
      <c r="H562" s="74"/>
      <c r="I562" s="74"/>
      <c r="J562" s="74"/>
      <c r="K562" s="74"/>
      <c r="L562" s="74"/>
      <c r="M562" s="74"/>
      <c r="N562" s="74"/>
      <c r="O562" s="4"/>
    </row>
    <row r="563" spans="4:15">
      <c r="D563" s="74"/>
      <c r="E563" s="74"/>
      <c r="F563" s="74"/>
      <c r="G563" s="74"/>
      <c r="H563" s="74"/>
      <c r="I563" s="74"/>
      <c r="J563" s="74"/>
      <c r="K563" s="74"/>
      <c r="L563" s="74"/>
      <c r="M563" s="74"/>
      <c r="N563" s="74"/>
      <c r="O563" s="4"/>
    </row>
    <row r="564" spans="4:15">
      <c r="D564" s="74"/>
      <c r="E564" s="74"/>
      <c r="F564" s="74"/>
      <c r="G564" s="74"/>
      <c r="H564" s="74"/>
      <c r="I564" s="74"/>
      <c r="J564" s="74"/>
      <c r="K564" s="74"/>
      <c r="L564" s="74"/>
      <c r="M564" s="74"/>
      <c r="N564" s="74"/>
      <c r="O564" s="4"/>
    </row>
    <row r="565" spans="4:15">
      <c r="D565" s="74"/>
      <c r="E565" s="74"/>
      <c r="F565" s="74"/>
      <c r="G565" s="74"/>
      <c r="H565" s="74"/>
      <c r="I565" s="74"/>
      <c r="J565" s="74"/>
      <c r="K565" s="74"/>
      <c r="L565" s="74"/>
      <c r="M565" s="74"/>
      <c r="N565" s="74"/>
      <c r="O565" s="4"/>
    </row>
    <row r="566" spans="4:15">
      <c r="D566" s="74"/>
      <c r="E566" s="74"/>
      <c r="F566" s="74"/>
      <c r="G566" s="74"/>
      <c r="H566" s="74"/>
      <c r="I566" s="74"/>
      <c r="J566" s="74"/>
      <c r="K566" s="74"/>
      <c r="L566" s="74"/>
      <c r="M566" s="74"/>
      <c r="N566" s="74"/>
      <c r="O566" s="4"/>
    </row>
    <row r="567" spans="4:15">
      <c r="D567" s="74"/>
      <c r="E567" s="74"/>
      <c r="F567" s="74"/>
      <c r="G567" s="74"/>
      <c r="H567" s="74"/>
      <c r="I567" s="74"/>
      <c r="J567" s="74"/>
      <c r="K567" s="74"/>
      <c r="L567" s="74"/>
      <c r="M567" s="74"/>
      <c r="N567" s="74"/>
      <c r="O567" s="4"/>
    </row>
    <row r="568" spans="4:15">
      <c r="D568" s="74"/>
      <c r="E568" s="74"/>
      <c r="F568" s="74"/>
      <c r="G568" s="74"/>
      <c r="H568" s="74"/>
      <c r="I568" s="74"/>
      <c r="J568" s="74"/>
      <c r="K568" s="74"/>
      <c r="L568" s="74"/>
      <c r="M568" s="74"/>
      <c r="N568" s="74"/>
      <c r="O568" s="4"/>
    </row>
    <row r="569" spans="4:15">
      <c r="D569" s="74"/>
      <c r="E569" s="74"/>
      <c r="F569" s="74"/>
      <c r="G569" s="74"/>
      <c r="H569" s="74"/>
      <c r="I569" s="74"/>
      <c r="J569" s="74"/>
      <c r="K569" s="74"/>
      <c r="L569" s="74"/>
      <c r="M569" s="74"/>
      <c r="N569" s="74"/>
      <c r="O569" s="4"/>
    </row>
    <row r="570" spans="4:15">
      <c r="D570" s="74"/>
      <c r="E570" s="74"/>
      <c r="F570" s="74"/>
      <c r="G570" s="74"/>
      <c r="H570" s="74"/>
      <c r="I570" s="74"/>
      <c r="J570" s="74"/>
      <c r="K570" s="74"/>
      <c r="L570" s="74"/>
      <c r="M570" s="74"/>
      <c r="N570" s="74"/>
      <c r="O570" s="4"/>
    </row>
    <row r="571" spans="4:15">
      <c r="D571" s="74"/>
      <c r="E571" s="74"/>
      <c r="F571" s="74"/>
      <c r="G571" s="74"/>
      <c r="H571" s="74"/>
      <c r="I571" s="74"/>
      <c r="J571" s="74"/>
      <c r="K571" s="74"/>
      <c r="L571" s="74"/>
      <c r="M571" s="74"/>
      <c r="N571" s="74"/>
      <c r="O571" s="4"/>
    </row>
    <row r="572" spans="4:15">
      <c r="D572" s="74"/>
      <c r="E572" s="74"/>
      <c r="F572" s="74"/>
      <c r="G572" s="74"/>
      <c r="H572" s="74"/>
      <c r="I572" s="74"/>
      <c r="J572" s="74"/>
      <c r="K572" s="74"/>
      <c r="L572" s="74"/>
      <c r="M572" s="74"/>
      <c r="N572" s="74"/>
      <c r="O572" s="4"/>
    </row>
    <row r="573" spans="4:15"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4"/>
    </row>
    <row r="574" spans="4:15"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4"/>
    </row>
    <row r="575" spans="4:15"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4"/>
    </row>
    <row r="576" spans="4:15"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4"/>
    </row>
    <row r="577" spans="4:15"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4"/>
    </row>
    <row r="578" spans="4:15"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4"/>
    </row>
    <row r="579" spans="4:15"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4"/>
    </row>
    <row r="580" spans="4:15"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4"/>
    </row>
    <row r="581" spans="4:15"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4"/>
    </row>
    <row r="582" spans="4:15"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4"/>
    </row>
    <row r="583" spans="4:15"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4"/>
    </row>
    <row r="584" spans="4:15"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4"/>
    </row>
    <row r="585" spans="4:15"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4"/>
    </row>
    <row r="586" spans="4:15"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4"/>
    </row>
    <row r="587" spans="4:15"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4"/>
    </row>
    <row r="588" spans="4:15"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4"/>
    </row>
    <row r="589" spans="4:15"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4"/>
    </row>
    <row r="590" spans="4:15"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4"/>
    </row>
    <row r="591" spans="4:15"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4"/>
    </row>
    <row r="592" spans="4:15"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4"/>
    </row>
    <row r="593" spans="4:15">
      <c r="D593" s="74"/>
      <c r="E593" s="74"/>
      <c r="F593" s="74"/>
      <c r="G593" s="74"/>
      <c r="H593" s="74"/>
      <c r="I593" s="74"/>
      <c r="J593" s="74"/>
      <c r="K593" s="74"/>
      <c r="L593" s="74"/>
      <c r="M593" s="74"/>
      <c r="N593" s="74"/>
      <c r="O593" s="4"/>
    </row>
    <row r="594" spans="4:15">
      <c r="D594" s="74"/>
      <c r="E594" s="74"/>
      <c r="F594" s="74"/>
      <c r="G594" s="74"/>
      <c r="H594" s="74"/>
      <c r="I594" s="74"/>
      <c r="J594" s="74"/>
      <c r="K594" s="74"/>
      <c r="L594" s="74"/>
      <c r="M594" s="74"/>
      <c r="N594" s="74"/>
      <c r="O594" s="4"/>
    </row>
    <row r="595" spans="4:15">
      <c r="D595" s="74"/>
      <c r="E595" s="74"/>
      <c r="F595" s="74"/>
      <c r="G595" s="74"/>
      <c r="H595" s="74"/>
      <c r="I595" s="74"/>
      <c r="J595" s="74"/>
      <c r="K595" s="74"/>
      <c r="L595" s="74"/>
      <c r="M595" s="74"/>
      <c r="N595" s="74"/>
      <c r="O595" s="4"/>
    </row>
    <row r="596" spans="4:15"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4"/>
    </row>
    <row r="597" spans="4:15"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4"/>
    </row>
    <row r="598" spans="4:15"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4"/>
    </row>
    <row r="599" spans="4:15"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4"/>
    </row>
    <row r="600" spans="4:15"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4"/>
    </row>
    <row r="601" spans="4:15"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4"/>
    </row>
    <row r="602" spans="4:15"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4"/>
    </row>
    <row r="603" spans="4:15"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4"/>
    </row>
    <row r="604" spans="4:15"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4"/>
    </row>
    <row r="605" spans="4:15"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4"/>
    </row>
    <row r="606" spans="4:15"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4"/>
    </row>
    <row r="607" spans="4:15"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4"/>
    </row>
    <row r="608" spans="4:15"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4"/>
    </row>
    <row r="609" spans="4:15"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4"/>
    </row>
    <row r="610" spans="4:15"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4"/>
    </row>
    <row r="611" spans="4:15"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4"/>
    </row>
    <row r="612" spans="4:15"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4"/>
    </row>
    <row r="613" spans="4:15"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4"/>
    </row>
    <row r="614" spans="4:15"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4"/>
    </row>
    <row r="615" spans="4:15"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4"/>
    </row>
    <row r="616" spans="4:15">
      <c r="D616" s="74"/>
      <c r="E616" s="74"/>
      <c r="F616" s="74"/>
      <c r="G616" s="74"/>
      <c r="H616" s="74"/>
      <c r="I616" s="74"/>
      <c r="J616" s="74"/>
      <c r="K616" s="74"/>
      <c r="L616" s="74"/>
      <c r="M616" s="74"/>
      <c r="N616" s="74"/>
      <c r="O616" s="4"/>
    </row>
    <row r="617" spans="4:15">
      <c r="D617" s="74"/>
      <c r="E617" s="74"/>
      <c r="F617" s="74"/>
      <c r="G617" s="74"/>
      <c r="H617" s="74"/>
      <c r="I617" s="74"/>
      <c r="J617" s="74"/>
      <c r="K617" s="74"/>
      <c r="L617" s="74"/>
      <c r="M617" s="74"/>
      <c r="N617" s="74"/>
      <c r="O617" s="4"/>
    </row>
    <row r="618" spans="4:15">
      <c r="D618" s="74"/>
      <c r="E618" s="74"/>
      <c r="F618" s="74"/>
      <c r="G618" s="74"/>
      <c r="H618" s="74"/>
      <c r="I618" s="74"/>
      <c r="J618" s="74"/>
      <c r="K618" s="74"/>
      <c r="L618" s="74"/>
      <c r="M618" s="74"/>
      <c r="N618" s="74"/>
      <c r="O618" s="4"/>
    </row>
    <row r="619" spans="4:15">
      <c r="D619" s="74"/>
      <c r="E619" s="74"/>
      <c r="F619" s="74"/>
      <c r="G619" s="74"/>
      <c r="H619" s="74"/>
      <c r="I619" s="74"/>
      <c r="J619" s="74"/>
      <c r="K619" s="74"/>
      <c r="L619" s="74"/>
      <c r="M619" s="74"/>
      <c r="N619" s="74"/>
      <c r="O619" s="4"/>
    </row>
    <row r="620" spans="4:15">
      <c r="D620" s="74"/>
      <c r="E620" s="74"/>
      <c r="F620" s="74"/>
      <c r="G620" s="74"/>
      <c r="H620" s="74"/>
      <c r="I620" s="74"/>
      <c r="J620" s="74"/>
      <c r="K620" s="74"/>
      <c r="L620" s="74"/>
      <c r="M620" s="74"/>
      <c r="N620" s="74"/>
      <c r="O620" s="4"/>
    </row>
    <row r="621" spans="4:15"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4"/>
    </row>
    <row r="622" spans="4:15"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4"/>
    </row>
    <row r="623" spans="4:15"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4"/>
    </row>
    <row r="624" spans="4:15"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4"/>
    </row>
    <row r="625" spans="4:15"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4"/>
    </row>
    <row r="626" spans="4:15"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4"/>
    </row>
    <row r="627" spans="4:15"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4"/>
    </row>
    <row r="628" spans="4:15"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4"/>
    </row>
    <row r="629" spans="4:15"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4"/>
    </row>
    <row r="630" spans="4:15"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4"/>
    </row>
    <row r="631" spans="4:15"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4"/>
    </row>
    <row r="632" spans="4:15"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4"/>
    </row>
    <row r="633" spans="4:15"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4"/>
    </row>
    <row r="634" spans="4:15"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4"/>
    </row>
    <row r="635" spans="4:15"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4"/>
    </row>
    <row r="636" spans="4:15"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4"/>
    </row>
    <row r="637" spans="4:15"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4"/>
    </row>
    <row r="638" spans="4:15"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4"/>
    </row>
    <row r="639" spans="4:15"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4"/>
    </row>
    <row r="640" spans="4:15"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4"/>
    </row>
    <row r="641" spans="4:15">
      <c r="D641" s="74"/>
      <c r="E641" s="74"/>
      <c r="F641" s="74"/>
      <c r="G641" s="74"/>
      <c r="H641" s="74"/>
      <c r="I641" s="74"/>
      <c r="J641" s="74"/>
      <c r="K641" s="74"/>
      <c r="L641" s="74"/>
      <c r="M641" s="74"/>
      <c r="N641" s="74"/>
      <c r="O641" s="4"/>
    </row>
    <row r="642" spans="4:15">
      <c r="D642" s="74"/>
      <c r="E642" s="74"/>
      <c r="F642" s="74"/>
      <c r="G642" s="74"/>
      <c r="H642" s="74"/>
      <c r="I642" s="74"/>
      <c r="J642" s="74"/>
      <c r="K642" s="74"/>
      <c r="L642" s="74"/>
      <c r="M642" s="74"/>
      <c r="N642" s="74"/>
      <c r="O642" s="4"/>
    </row>
    <row r="643" spans="4:15">
      <c r="D643" s="74"/>
      <c r="E643" s="74"/>
      <c r="F643" s="74"/>
      <c r="G643" s="74"/>
      <c r="H643" s="74"/>
      <c r="I643" s="74"/>
      <c r="J643" s="74"/>
      <c r="K643" s="74"/>
      <c r="L643" s="74"/>
      <c r="M643" s="74"/>
      <c r="N643" s="74"/>
      <c r="O643" s="4"/>
    </row>
    <row r="644" spans="4:15"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4"/>
    </row>
    <row r="645" spans="4:15">
      <c r="D645" s="74"/>
      <c r="E645" s="74"/>
      <c r="F645" s="74"/>
      <c r="G645" s="74"/>
      <c r="H645" s="74"/>
      <c r="I645" s="74"/>
      <c r="J645" s="74"/>
      <c r="K645" s="74"/>
      <c r="L645" s="74"/>
      <c r="M645" s="74"/>
      <c r="N645" s="74"/>
      <c r="O645" s="4"/>
    </row>
    <row r="646" spans="4:15">
      <c r="D646" s="74"/>
      <c r="E646" s="74"/>
      <c r="F646" s="74"/>
      <c r="G646" s="74"/>
      <c r="H646" s="74"/>
      <c r="I646" s="74"/>
      <c r="J646" s="74"/>
      <c r="K646" s="74"/>
      <c r="L646" s="74"/>
      <c r="M646" s="74"/>
      <c r="N646" s="74"/>
      <c r="O646" s="4"/>
    </row>
    <row r="647" spans="4:15">
      <c r="D647" s="74"/>
      <c r="E647" s="74"/>
      <c r="F647" s="74"/>
      <c r="G647" s="74"/>
      <c r="H647" s="74"/>
      <c r="I647" s="74"/>
      <c r="J647" s="74"/>
      <c r="K647" s="74"/>
      <c r="L647" s="74"/>
      <c r="M647" s="74"/>
      <c r="N647" s="74"/>
      <c r="O647" s="4"/>
    </row>
    <row r="648" spans="4:15">
      <c r="D648" s="74"/>
      <c r="E648" s="74"/>
      <c r="F648" s="74"/>
      <c r="G648" s="74"/>
      <c r="H648" s="74"/>
      <c r="I648" s="74"/>
      <c r="J648" s="74"/>
      <c r="K648" s="74"/>
      <c r="L648" s="74"/>
      <c r="M648" s="74"/>
      <c r="N648" s="74"/>
      <c r="O648" s="4"/>
    </row>
    <row r="649" spans="4:15">
      <c r="D649" s="74"/>
      <c r="E649" s="74"/>
      <c r="F649" s="74"/>
      <c r="G649" s="74"/>
      <c r="H649" s="74"/>
      <c r="I649" s="74"/>
      <c r="J649" s="74"/>
      <c r="K649" s="74"/>
      <c r="L649" s="74"/>
      <c r="M649" s="74"/>
      <c r="N649" s="74"/>
      <c r="O649" s="4"/>
    </row>
    <row r="650" spans="4:15">
      <c r="D650" s="74"/>
      <c r="E650" s="74"/>
      <c r="F650" s="74"/>
      <c r="G650" s="74"/>
      <c r="H650" s="74"/>
      <c r="I650" s="74"/>
      <c r="J650" s="74"/>
      <c r="K650" s="74"/>
      <c r="L650" s="74"/>
      <c r="M650" s="74"/>
      <c r="N650" s="74"/>
      <c r="O650" s="4"/>
    </row>
    <row r="651" spans="4:15">
      <c r="D651" s="74"/>
      <c r="E651" s="74"/>
      <c r="F651" s="74"/>
      <c r="G651" s="74"/>
      <c r="H651" s="74"/>
      <c r="I651" s="74"/>
      <c r="J651" s="74"/>
      <c r="K651" s="74"/>
      <c r="L651" s="74"/>
      <c r="M651" s="74"/>
      <c r="N651" s="74"/>
      <c r="O651" s="4"/>
    </row>
    <row r="652" spans="4:15">
      <c r="D652" s="74"/>
      <c r="E652" s="74"/>
      <c r="F652" s="74"/>
      <c r="G652" s="74"/>
      <c r="H652" s="74"/>
      <c r="I652" s="74"/>
      <c r="J652" s="74"/>
      <c r="K652" s="74"/>
      <c r="L652" s="74"/>
      <c r="M652" s="74"/>
      <c r="N652" s="74"/>
      <c r="O652" s="4"/>
    </row>
    <row r="653" spans="4:15">
      <c r="D653" s="74"/>
      <c r="E653" s="74"/>
      <c r="F653" s="74"/>
      <c r="G653" s="74"/>
      <c r="H653" s="74"/>
      <c r="I653" s="74"/>
      <c r="J653" s="74"/>
      <c r="K653" s="74"/>
      <c r="L653" s="74"/>
      <c r="M653" s="74"/>
      <c r="N653" s="74"/>
      <c r="O653" s="4"/>
    </row>
    <row r="654" spans="4:15">
      <c r="D654" s="74"/>
      <c r="E654" s="74"/>
      <c r="F654" s="74"/>
      <c r="G654" s="74"/>
      <c r="H654" s="74"/>
      <c r="I654" s="74"/>
      <c r="J654" s="74"/>
      <c r="K654" s="74"/>
      <c r="L654" s="74"/>
      <c r="M654" s="74"/>
      <c r="N654" s="74"/>
      <c r="O654" s="4"/>
    </row>
    <row r="655" spans="4:15">
      <c r="D655" s="74"/>
      <c r="E655" s="74"/>
      <c r="F655" s="74"/>
      <c r="G655" s="74"/>
      <c r="H655" s="74"/>
      <c r="I655" s="74"/>
      <c r="J655" s="74"/>
      <c r="K655" s="74"/>
      <c r="L655" s="74"/>
      <c r="M655" s="74"/>
      <c r="N655" s="74"/>
      <c r="O655" s="4"/>
    </row>
    <row r="656" spans="4:15">
      <c r="D656" s="74"/>
      <c r="E656" s="74"/>
      <c r="F656" s="74"/>
      <c r="G656" s="74"/>
      <c r="H656" s="74"/>
      <c r="I656" s="74"/>
      <c r="J656" s="74"/>
      <c r="K656" s="74"/>
      <c r="L656" s="74"/>
      <c r="M656" s="74"/>
      <c r="N656" s="74"/>
      <c r="O656" s="4"/>
    </row>
    <row r="657" spans="4:15">
      <c r="D657" s="74"/>
      <c r="E657" s="74"/>
      <c r="F657" s="74"/>
      <c r="G657" s="74"/>
      <c r="H657" s="74"/>
      <c r="I657" s="74"/>
      <c r="J657" s="74"/>
      <c r="K657" s="74"/>
      <c r="L657" s="74"/>
      <c r="M657" s="74"/>
      <c r="N657" s="74"/>
      <c r="O657" s="4"/>
    </row>
    <row r="658" spans="4:15">
      <c r="D658" s="74"/>
      <c r="E658" s="74"/>
      <c r="F658" s="74"/>
      <c r="G658" s="74"/>
      <c r="H658" s="74"/>
      <c r="I658" s="74"/>
      <c r="J658" s="74"/>
      <c r="K658" s="74"/>
      <c r="L658" s="74"/>
      <c r="M658" s="74"/>
      <c r="N658" s="74"/>
      <c r="O658" s="4"/>
    </row>
    <row r="659" spans="4:15">
      <c r="D659" s="74"/>
      <c r="E659" s="74"/>
      <c r="F659" s="74"/>
      <c r="G659" s="74"/>
      <c r="H659" s="74"/>
      <c r="I659" s="74"/>
      <c r="J659" s="74"/>
      <c r="K659" s="74"/>
      <c r="L659" s="74"/>
      <c r="M659" s="74"/>
      <c r="N659" s="74"/>
      <c r="O659" s="4"/>
    </row>
    <row r="660" spans="4:15">
      <c r="D660" s="74"/>
      <c r="E660" s="74"/>
      <c r="F660" s="74"/>
      <c r="G660" s="74"/>
      <c r="H660" s="74"/>
      <c r="I660" s="74"/>
      <c r="J660" s="74"/>
      <c r="K660" s="74"/>
      <c r="L660" s="74"/>
      <c r="M660" s="74"/>
      <c r="N660" s="74"/>
      <c r="O660" s="4"/>
    </row>
    <row r="661" spans="4:15">
      <c r="D661" s="74"/>
      <c r="E661" s="74"/>
      <c r="F661" s="74"/>
      <c r="G661" s="74"/>
      <c r="H661" s="74"/>
      <c r="I661" s="74"/>
      <c r="J661" s="74"/>
      <c r="K661" s="74"/>
      <c r="L661" s="74"/>
      <c r="M661" s="74"/>
      <c r="N661" s="74"/>
      <c r="O661" s="4"/>
    </row>
    <row r="662" spans="4:15">
      <c r="D662" s="74"/>
      <c r="E662" s="74"/>
      <c r="F662" s="74"/>
      <c r="G662" s="74"/>
      <c r="H662" s="74"/>
      <c r="I662" s="74"/>
      <c r="J662" s="74"/>
      <c r="K662" s="74"/>
      <c r="L662" s="74"/>
      <c r="M662" s="74"/>
      <c r="N662" s="74"/>
      <c r="O662" s="4"/>
    </row>
    <row r="663" spans="4:15">
      <c r="D663" s="74"/>
      <c r="E663" s="74"/>
      <c r="F663" s="74"/>
      <c r="G663" s="74"/>
      <c r="H663" s="74"/>
      <c r="I663" s="74"/>
      <c r="J663" s="74"/>
      <c r="K663" s="74"/>
      <c r="L663" s="74"/>
      <c r="M663" s="74"/>
      <c r="N663" s="74"/>
      <c r="O663" s="4"/>
    </row>
    <row r="664" spans="4:15">
      <c r="D664" s="74"/>
      <c r="E664" s="74"/>
      <c r="F664" s="74"/>
      <c r="G664" s="74"/>
      <c r="H664" s="74"/>
      <c r="I664" s="74"/>
      <c r="J664" s="74"/>
      <c r="K664" s="74"/>
      <c r="L664" s="74"/>
      <c r="M664" s="74"/>
      <c r="N664" s="74"/>
      <c r="O664" s="4"/>
    </row>
    <row r="665" spans="4:15">
      <c r="D665" s="74"/>
      <c r="E665" s="74"/>
      <c r="F665" s="74"/>
      <c r="G665" s="74"/>
      <c r="H665" s="74"/>
      <c r="I665" s="74"/>
      <c r="J665" s="74"/>
      <c r="K665" s="74"/>
      <c r="L665" s="74"/>
      <c r="M665" s="74"/>
      <c r="N665" s="74"/>
      <c r="O665" s="4"/>
    </row>
    <row r="666" spans="4:15">
      <c r="D666" s="74"/>
      <c r="E666" s="74"/>
      <c r="F666" s="74"/>
      <c r="G666" s="74"/>
      <c r="H666" s="74"/>
      <c r="I666" s="74"/>
      <c r="J666" s="74"/>
      <c r="K666" s="74"/>
      <c r="L666" s="74"/>
      <c r="M666" s="74"/>
      <c r="N666" s="74"/>
      <c r="O666" s="4"/>
    </row>
    <row r="667" spans="4:15">
      <c r="D667" s="74"/>
      <c r="E667" s="74"/>
      <c r="F667" s="74"/>
      <c r="G667" s="74"/>
      <c r="H667" s="74"/>
      <c r="I667" s="74"/>
      <c r="J667" s="74"/>
      <c r="K667" s="74"/>
      <c r="L667" s="74"/>
      <c r="M667" s="74"/>
      <c r="N667" s="74"/>
      <c r="O667" s="4"/>
    </row>
    <row r="668" spans="4:15">
      <c r="D668" s="74"/>
      <c r="E668" s="74"/>
      <c r="F668" s="74"/>
      <c r="G668" s="74"/>
      <c r="H668" s="74"/>
      <c r="I668" s="74"/>
      <c r="J668" s="74"/>
      <c r="K668" s="74"/>
      <c r="L668" s="74"/>
      <c r="M668" s="74"/>
      <c r="N668" s="74"/>
      <c r="O668" s="4"/>
    </row>
    <row r="669" spans="4:15">
      <c r="D669" s="74"/>
      <c r="E669" s="74"/>
      <c r="F669" s="74"/>
      <c r="G669" s="74"/>
      <c r="H669" s="74"/>
      <c r="I669" s="74"/>
      <c r="J669" s="74"/>
      <c r="K669" s="74"/>
      <c r="L669" s="74"/>
      <c r="M669" s="74"/>
      <c r="N669" s="74"/>
      <c r="O669" s="4"/>
    </row>
    <row r="670" spans="4:15">
      <c r="D670" s="74"/>
      <c r="E670" s="74"/>
      <c r="F670" s="74"/>
      <c r="G670" s="74"/>
      <c r="H670" s="74"/>
      <c r="I670" s="74"/>
      <c r="J670" s="74"/>
      <c r="K670" s="74"/>
      <c r="L670" s="74"/>
      <c r="M670" s="74"/>
      <c r="N670" s="74"/>
      <c r="O670" s="4"/>
    </row>
    <row r="671" spans="4:15">
      <c r="D671" s="74"/>
      <c r="E671" s="74"/>
      <c r="F671" s="74"/>
      <c r="G671" s="74"/>
      <c r="H671" s="74"/>
      <c r="I671" s="74"/>
      <c r="J671" s="74"/>
      <c r="K671" s="74"/>
      <c r="L671" s="74"/>
      <c r="M671" s="74"/>
      <c r="N671" s="74"/>
      <c r="O671" s="4"/>
    </row>
    <row r="672" spans="4:15">
      <c r="D672" s="74"/>
      <c r="E672" s="74"/>
      <c r="F672" s="74"/>
      <c r="G672" s="74"/>
      <c r="H672" s="74"/>
      <c r="I672" s="74"/>
      <c r="J672" s="74"/>
      <c r="K672" s="74"/>
      <c r="L672" s="74"/>
      <c r="M672" s="74"/>
      <c r="N672" s="74"/>
      <c r="O672" s="4"/>
    </row>
    <row r="673" spans="4:15">
      <c r="D673" s="74"/>
      <c r="E673" s="74"/>
      <c r="F673" s="74"/>
      <c r="G673" s="74"/>
      <c r="H673" s="74"/>
      <c r="I673" s="74"/>
      <c r="J673" s="74"/>
      <c r="K673" s="74"/>
      <c r="L673" s="74"/>
      <c r="M673" s="74"/>
      <c r="N673" s="74"/>
      <c r="O673" s="4"/>
    </row>
    <row r="674" spans="4:15">
      <c r="D674" s="74"/>
      <c r="E674" s="74"/>
      <c r="F674" s="74"/>
      <c r="G674" s="74"/>
      <c r="H674" s="74"/>
      <c r="I674" s="74"/>
      <c r="J674" s="74"/>
      <c r="K674" s="74"/>
      <c r="L674" s="74"/>
      <c r="M674" s="74"/>
      <c r="N674" s="74"/>
      <c r="O674" s="4"/>
    </row>
    <row r="675" spans="4:15">
      <c r="D675" s="74"/>
      <c r="E675" s="74"/>
      <c r="F675" s="74"/>
      <c r="G675" s="74"/>
      <c r="H675" s="74"/>
      <c r="I675" s="74"/>
      <c r="J675" s="74"/>
      <c r="K675" s="74"/>
      <c r="L675" s="74"/>
      <c r="M675" s="74"/>
      <c r="N675" s="74"/>
      <c r="O675" s="4"/>
    </row>
    <row r="676" spans="4:15">
      <c r="D676" s="74"/>
      <c r="E676" s="74"/>
      <c r="F676" s="74"/>
      <c r="G676" s="74"/>
      <c r="H676" s="74"/>
      <c r="I676" s="74"/>
      <c r="J676" s="74"/>
      <c r="K676" s="74"/>
      <c r="L676" s="74"/>
      <c r="M676" s="74"/>
      <c r="N676" s="74"/>
      <c r="O676" s="4"/>
    </row>
    <row r="677" spans="4:15">
      <c r="D677" s="74"/>
      <c r="E677" s="74"/>
      <c r="F677" s="74"/>
      <c r="G677" s="74"/>
      <c r="H677" s="74"/>
      <c r="I677" s="74"/>
      <c r="J677" s="74"/>
      <c r="K677" s="74"/>
      <c r="L677" s="74"/>
      <c r="M677" s="74"/>
      <c r="N677" s="74"/>
      <c r="O677" s="4"/>
    </row>
    <row r="678" spans="4:15">
      <c r="D678" s="74"/>
      <c r="E678" s="74"/>
      <c r="F678" s="74"/>
      <c r="G678" s="74"/>
      <c r="H678" s="74"/>
      <c r="I678" s="74"/>
      <c r="J678" s="74"/>
      <c r="K678" s="74"/>
      <c r="L678" s="74"/>
      <c r="M678" s="74"/>
      <c r="N678" s="74"/>
      <c r="O678" s="4"/>
    </row>
    <row r="679" spans="4:15">
      <c r="D679" s="74"/>
      <c r="E679" s="74"/>
      <c r="F679" s="74"/>
      <c r="G679" s="74"/>
      <c r="H679" s="74"/>
      <c r="I679" s="74"/>
      <c r="J679" s="74"/>
      <c r="K679" s="74"/>
      <c r="L679" s="74"/>
      <c r="M679" s="74"/>
      <c r="N679" s="74"/>
      <c r="O679" s="4"/>
    </row>
    <row r="680" spans="4:15">
      <c r="D680" s="74"/>
      <c r="E680" s="74"/>
      <c r="F680" s="74"/>
      <c r="G680" s="74"/>
      <c r="H680" s="74"/>
      <c r="I680" s="74"/>
      <c r="J680" s="74"/>
      <c r="K680" s="74"/>
      <c r="L680" s="74"/>
      <c r="M680" s="74"/>
      <c r="N680" s="74"/>
      <c r="O680" s="4"/>
    </row>
    <row r="681" spans="4:15">
      <c r="D681" s="74"/>
      <c r="E681" s="74"/>
      <c r="F681" s="74"/>
      <c r="G681" s="74"/>
      <c r="H681" s="74"/>
      <c r="I681" s="74"/>
      <c r="J681" s="74"/>
      <c r="K681" s="74"/>
      <c r="L681" s="74"/>
      <c r="M681" s="74"/>
      <c r="N681" s="74"/>
      <c r="O681" s="4"/>
    </row>
    <row r="682" spans="4:15">
      <c r="D682" s="74"/>
      <c r="E682" s="74"/>
      <c r="F682" s="74"/>
      <c r="G682" s="74"/>
      <c r="H682" s="74"/>
      <c r="I682" s="74"/>
      <c r="J682" s="74"/>
      <c r="K682" s="74"/>
      <c r="L682" s="74"/>
      <c r="M682" s="74"/>
      <c r="N682" s="74"/>
      <c r="O682" s="4"/>
    </row>
    <row r="683" spans="4:15">
      <c r="D683" s="74"/>
      <c r="E683" s="74"/>
      <c r="F683" s="74"/>
      <c r="G683" s="74"/>
      <c r="H683" s="74"/>
      <c r="I683" s="74"/>
      <c r="J683" s="74"/>
      <c r="K683" s="74"/>
      <c r="L683" s="74"/>
      <c r="M683" s="74"/>
      <c r="N683" s="74"/>
      <c r="O683" s="4"/>
    </row>
    <row r="684" spans="4:15">
      <c r="D684" s="74"/>
      <c r="E684" s="74"/>
      <c r="F684" s="74"/>
      <c r="G684" s="74"/>
      <c r="H684" s="74"/>
      <c r="I684" s="74"/>
      <c r="J684" s="74"/>
      <c r="K684" s="74"/>
      <c r="L684" s="74"/>
      <c r="M684" s="74"/>
      <c r="N684" s="74"/>
      <c r="O684" s="4"/>
    </row>
    <row r="685" spans="4:15">
      <c r="D685" s="74"/>
      <c r="E685" s="74"/>
      <c r="F685" s="74"/>
      <c r="G685" s="74"/>
      <c r="H685" s="74"/>
      <c r="I685" s="74"/>
      <c r="J685" s="74"/>
      <c r="K685" s="74"/>
      <c r="L685" s="74"/>
      <c r="M685" s="74"/>
      <c r="N685" s="74"/>
      <c r="O685" s="4"/>
    </row>
    <row r="686" spans="4:15">
      <c r="D686" s="74"/>
      <c r="E686" s="74"/>
      <c r="F686" s="74"/>
      <c r="G686" s="74"/>
      <c r="H686" s="74"/>
      <c r="I686" s="74"/>
      <c r="J686" s="74"/>
      <c r="K686" s="74"/>
      <c r="L686" s="74"/>
      <c r="M686" s="74"/>
      <c r="N686" s="74"/>
      <c r="O686" s="4"/>
    </row>
    <row r="687" spans="4:15">
      <c r="D687" s="74"/>
      <c r="E687" s="74"/>
      <c r="F687" s="74"/>
      <c r="G687" s="74"/>
      <c r="H687" s="74"/>
      <c r="I687" s="74"/>
      <c r="J687" s="74"/>
      <c r="K687" s="74"/>
      <c r="L687" s="74"/>
      <c r="M687" s="74"/>
      <c r="N687" s="74"/>
      <c r="O687" s="4"/>
    </row>
    <row r="688" spans="4:15">
      <c r="D688" s="74"/>
      <c r="E688" s="74"/>
      <c r="F688" s="74"/>
      <c r="G688" s="74"/>
      <c r="H688" s="74"/>
      <c r="I688" s="74"/>
      <c r="J688" s="74"/>
      <c r="K688" s="74"/>
      <c r="L688" s="74"/>
      <c r="M688" s="74"/>
      <c r="N688" s="74"/>
      <c r="O688" s="4"/>
    </row>
    <row r="689" spans="4:15">
      <c r="D689" s="74"/>
      <c r="E689" s="74"/>
      <c r="F689" s="74"/>
      <c r="G689" s="74"/>
      <c r="H689" s="74"/>
      <c r="I689" s="74"/>
      <c r="J689" s="74"/>
      <c r="K689" s="74"/>
      <c r="L689" s="74"/>
      <c r="M689" s="74"/>
      <c r="N689" s="74"/>
      <c r="O689" s="4"/>
    </row>
    <row r="690" spans="4:15">
      <c r="D690" s="74"/>
      <c r="E690" s="74"/>
      <c r="F690" s="74"/>
      <c r="G690" s="74"/>
      <c r="H690" s="74"/>
      <c r="I690" s="74"/>
      <c r="J690" s="74"/>
      <c r="K690" s="74"/>
      <c r="L690" s="74"/>
      <c r="M690" s="74"/>
      <c r="N690" s="74"/>
      <c r="O690" s="4"/>
    </row>
    <row r="691" spans="4:15">
      <c r="D691" s="74"/>
      <c r="E691" s="74"/>
      <c r="F691" s="74"/>
      <c r="G691" s="74"/>
      <c r="H691" s="74"/>
      <c r="I691" s="74"/>
      <c r="J691" s="74"/>
      <c r="K691" s="74"/>
      <c r="L691" s="74"/>
      <c r="M691" s="74"/>
      <c r="N691" s="74"/>
      <c r="O691" s="4"/>
    </row>
    <row r="692" spans="4:15">
      <c r="D692" s="74"/>
      <c r="E692" s="74"/>
      <c r="F692" s="74"/>
      <c r="G692" s="74"/>
      <c r="H692" s="74"/>
      <c r="I692" s="74"/>
      <c r="J692" s="74"/>
      <c r="K692" s="74"/>
      <c r="L692" s="74"/>
      <c r="M692" s="74"/>
      <c r="N692" s="74"/>
      <c r="O692" s="4"/>
    </row>
    <row r="693" spans="4:15">
      <c r="D693" s="74"/>
      <c r="E693" s="74"/>
      <c r="F693" s="74"/>
      <c r="G693" s="74"/>
      <c r="H693" s="74"/>
      <c r="I693" s="74"/>
      <c r="J693" s="74"/>
      <c r="K693" s="74"/>
      <c r="L693" s="74"/>
      <c r="M693" s="74"/>
      <c r="N693" s="74"/>
      <c r="O693" s="4"/>
    </row>
    <row r="694" spans="4:15">
      <c r="D694" s="74"/>
      <c r="E694" s="74"/>
      <c r="F694" s="74"/>
      <c r="G694" s="74"/>
      <c r="H694" s="74"/>
      <c r="I694" s="74"/>
      <c r="J694" s="74"/>
      <c r="K694" s="74"/>
      <c r="L694" s="74"/>
      <c r="M694" s="74"/>
      <c r="N694" s="74"/>
      <c r="O694" s="4"/>
    </row>
    <row r="695" spans="4:15">
      <c r="D695" s="74"/>
      <c r="E695" s="74"/>
      <c r="F695" s="74"/>
      <c r="G695" s="74"/>
      <c r="H695" s="74"/>
      <c r="I695" s="74"/>
      <c r="J695" s="74"/>
      <c r="K695" s="74"/>
      <c r="L695" s="74"/>
      <c r="M695" s="74"/>
      <c r="N695" s="74"/>
      <c r="O695" s="4"/>
    </row>
    <row r="696" spans="4:15">
      <c r="D696" s="74"/>
      <c r="E696" s="74"/>
      <c r="F696" s="74"/>
      <c r="G696" s="74"/>
      <c r="H696" s="74"/>
      <c r="I696" s="74"/>
      <c r="J696" s="74"/>
      <c r="K696" s="74"/>
      <c r="L696" s="74"/>
      <c r="M696" s="74"/>
      <c r="N696" s="74"/>
      <c r="O696" s="4"/>
    </row>
    <row r="697" spans="4:15">
      <c r="D697" s="74"/>
      <c r="E697" s="74"/>
      <c r="F697" s="74"/>
      <c r="G697" s="74"/>
      <c r="H697" s="74"/>
      <c r="I697" s="74"/>
      <c r="J697" s="74"/>
      <c r="K697" s="74"/>
      <c r="L697" s="74"/>
      <c r="M697" s="74"/>
      <c r="N697" s="74"/>
      <c r="O697" s="4"/>
    </row>
    <row r="698" spans="4:15">
      <c r="D698" s="74"/>
      <c r="E698" s="74"/>
      <c r="F698" s="74"/>
      <c r="G698" s="74"/>
      <c r="H698" s="74"/>
      <c r="I698" s="74"/>
      <c r="J698" s="74"/>
      <c r="K698" s="74"/>
      <c r="L698" s="74"/>
      <c r="M698" s="74"/>
      <c r="N698" s="74"/>
      <c r="O698" s="4"/>
    </row>
    <row r="699" spans="4:15">
      <c r="D699" s="74"/>
      <c r="E699" s="74"/>
      <c r="F699" s="74"/>
      <c r="G699" s="74"/>
      <c r="H699" s="74"/>
      <c r="I699" s="74"/>
      <c r="J699" s="74"/>
      <c r="K699" s="74"/>
      <c r="L699" s="74"/>
      <c r="M699" s="74"/>
      <c r="N699" s="74"/>
      <c r="O699" s="4"/>
    </row>
    <row r="700" spans="4:15">
      <c r="D700" s="74"/>
      <c r="E700" s="74"/>
      <c r="F700" s="74"/>
      <c r="G700" s="74"/>
      <c r="H700" s="74"/>
      <c r="I700" s="74"/>
      <c r="J700" s="74"/>
      <c r="K700" s="74"/>
      <c r="L700" s="74"/>
      <c r="M700" s="74"/>
      <c r="N700" s="74"/>
      <c r="O700" s="4"/>
    </row>
    <row r="701" spans="4:15">
      <c r="D701" s="74"/>
      <c r="E701" s="74"/>
      <c r="F701" s="74"/>
      <c r="G701" s="74"/>
      <c r="H701" s="74"/>
      <c r="I701" s="74"/>
      <c r="J701" s="74"/>
      <c r="K701" s="74"/>
      <c r="L701" s="74"/>
      <c r="M701" s="74"/>
      <c r="N701" s="74"/>
      <c r="O701" s="4"/>
    </row>
    <row r="702" spans="4:15">
      <c r="D702" s="74"/>
      <c r="E702" s="74"/>
      <c r="F702" s="74"/>
      <c r="G702" s="74"/>
      <c r="H702" s="74"/>
      <c r="I702" s="74"/>
      <c r="J702" s="74"/>
      <c r="K702" s="74"/>
      <c r="L702" s="74"/>
      <c r="M702" s="74"/>
      <c r="N702" s="74"/>
      <c r="O702" s="4"/>
    </row>
    <row r="703" spans="4:15">
      <c r="D703" s="74"/>
      <c r="E703" s="74"/>
      <c r="F703" s="74"/>
      <c r="G703" s="74"/>
      <c r="H703" s="74"/>
      <c r="I703" s="74"/>
      <c r="J703" s="74"/>
      <c r="K703" s="74"/>
      <c r="L703" s="74"/>
      <c r="M703" s="74"/>
      <c r="N703" s="74"/>
      <c r="O703" s="4"/>
    </row>
    <row r="704" spans="4:15">
      <c r="D704" s="74"/>
      <c r="E704" s="74"/>
      <c r="F704" s="74"/>
      <c r="G704" s="74"/>
      <c r="H704" s="74"/>
      <c r="I704" s="74"/>
      <c r="J704" s="74"/>
      <c r="K704" s="74"/>
      <c r="L704" s="74"/>
      <c r="M704" s="74"/>
      <c r="N704" s="74"/>
      <c r="O704" s="4"/>
    </row>
    <row r="705" spans="4:15">
      <c r="D705" s="74"/>
      <c r="E705" s="74"/>
      <c r="F705" s="74"/>
      <c r="G705" s="74"/>
      <c r="H705" s="74"/>
      <c r="I705" s="74"/>
      <c r="J705" s="74"/>
      <c r="K705" s="74"/>
      <c r="L705" s="74"/>
      <c r="M705" s="74"/>
      <c r="N705" s="74"/>
      <c r="O705" s="4"/>
    </row>
    <row r="706" spans="4:15">
      <c r="D706" s="74"/>
      <c r="E706" s="74"/>
      <c r="F706" s="74"/>
      <c r="G706" s="74"/>
      <c r="H706" s="74"/>
      <c r="I706" s="74"/>
      <c r="J706" s="74"/>
      <c r="K706" s="74"/>
      <c r="L706" s="74"/>
      <c r="M706" s="74"/>
      <c r="N706" s="74"/>
      <c r="O706" s="4"/>
    </row>
    <row r="707" spans="4:15">
      <c r="D707" s="74"/>
      <c r="E707" s="74"/>
      <c r="F707" s="74"/>
      <c r="G707" s="74"/>
      <c r="H707" s="74"/>
      <c r="I707" s="74"/>
      <c r="J707" s="74"/>
      <c r="K707" s="74"/>
      <c r="L707" s="74"/>
      <c r="M707" s="74"/>
      <c r="N707" s="74"/>
      <c r="O707" s="4"/>
    </row>
    <row r="708" spans="4:15">
      <c r="D708" s="74"/>
      <c r="E708" s="74"/>
      <c r="F708" s="74"/>
      <c r="G708" s="74"/>
      <c r="H708" s="74"/>
      <c r="I708" s="74"/>
      <c r="J708" s="74"/>
      <c r="K708" s="74"/>
      <c r="L708" s="74"/>
      <c r="M708" s="74"/>
      <c r="N708" s="74"/>
      <c r="O708" s="4"/>
    </row>
    <row r="709" spans="4:15">
      <c r="D709" s="74"/>
      <c r="E709" s="74"/>
      <c r="F709" s="74"/>
      <c r="G709" s="74"/>
      <c r="H709" s="74"/>
      <c r="I709" s="74"/>
      <c r="J709" s="74"/>
      <c r="K709" s="74"/>
      <c r="L709" s="74"/>
      <c r="M709" s="74"/>
      <c r="N709" s="74"/>
      <c r="O709" s="4"/>
    </row>
    <row r="710" spans="4:15">
      <c r="D710" s="74"/>
      <c r="E710" s="74"/>
      <c r="F710" s="74"/>
      <c r="G710" s="74"/>
      <c r="H710" s="74"/>
      <c r="I710" s="74"/>
      <c r="J710" s="74"/>
      <c r="K710" s="74"/>
      <c r="L710" s="74"/>
      <c r="M710" s="74"/>
      <c r="N710" s="74"/>
      <c r="O710" s="4"/>
    </row>
    <row r="711" spans="4:15">
      <c r="D711" s="74"/>
      <c r="E711" s="74"/>
      <c r="F711" s="74"/>
      <c r="G711" s="74"/>
      <c r="H711" s="74"/>
      <c r="I711" s="74"/>
      <c r="J711" s="74"/>
      <c r="K711" s="74"/>
      <c r="L711" s="74"/>
      <c r="M711" s="74"/>
      <c r="N711" s="74"/>
      <c r="O711" s="4"/>
    </row>
    <row r="712" spans="4:15">
      <c r="D712" s="74"/>
      <c r="E712" s="74"/>
      <c r="F712" s="74"/>
      <c r="G712" s="74"/>
      <c r="H712" s="74"/>
      <c r="I712" s="74"/>
      <c r="J712" s="74"/>
      <c r="K712" s="74"/>
      <c r="L712" s="74"/>
      <c r="M712" s="74"/>
      <c r="N712" s="74"/>
      <c r="O712" s="4"/>
    </row>
    <row r="713" spans="4:15">
      <c r="D713" s="74"/>
      <c r="E713" s="74"/>
      <c r="F713" s="74"/>
      <c r="G713" s="74"/>
      <c r="H713" s="74"/>
      <c r="I713" s="74"/>
      <c r="J713" s="74"/>
      <c r="K713" s="74"/>
      <c r="L713" s="74"/>
      <c r="M713" s="74"/>
      <c r="N713" s="74"/>
      <c r="O713" s="4"/>
    </row>
    <row r="714" spans="4:15">
      <c r="D714" s="74"/>
      <c r="E714" s="74"/>
      <c r="F714" s="74"/>
      <c r="G714" s="74"/>
      <c r="H714" s="74"/>
      <c r="I714" s="74"/>
      <c r="J714" s="74"/>
      <c r="K714" s="74"/>
      <c r="L714" s="74"/>
      <c r="M714" s="74"/>
      <c r="N714" s="74"/>
      <c r="O714" s="4"/>
    </row>
    <row r="715" spans="4:15">
      <c r="D715" s="74"/>
      <c r="E715" s="74"/>
      <c r="F715" s="74"/>
      <c r="G715" s="74"/>
      <c r="H715" s="74"/>
      <c r="I715" s="74"/>
      <c r="J715" s="74"/>
      <c r="K715" s="74"/>
      <c r="L715" s="74"/>
      <c r="M715" s="74"/>
      <c r="N715" s="74"/>
      <c r="O715" s="4"/>
    </row>
    <row r="716" spans="4:15">
      <c r="D716" s="74"/>
      <c r="E716" s="74"/>
      <c r="F716" s="74"/>
      <c r="G716" s="74"/>
      <c r="H716" s="74"/>
      <c r="I716" s="74"/>
      <c r="J716" s="74"/>
      <c r="K716" s="74"/>
      <c r="L716" s="74"/>
      <c r="M716" s="74"/>
      <c r="N716" s="74"/>
      <c r="O716" s="4"/>
    </row>
    <row r="717" spans="4:15">
      <c r="D717" s="74"/>
      <c r="E717" s="74"/>
      <c r="F717" s="74"/>
      <c r="G717" s="74"/>
      <c r="H717" s="74"/>
      <c r="I717" s="74"/>
      <c r="J717" s="74"/>
      <c r="K717" s="74"/>
      <c r="L717" s="74"/>
      <c r="M717" s="74"/>
      <c r="N717" s="74"/>
      <c r="O717" s="4"/>
    </row>
    <row r="718" spans="4:15">
      <c r="D718" s="74"/>
      <c r="E718" s="74"/>
      <c r="F718" s="74"/>
      <c r="G718" s="74"/>
      <c r="H718" s="74"/>
      <c r="I718" s="74"/>
      <c r="J718" s="74"/>
      <c r="K718" s="74"/>
      <c r="L718" s="74"/>
      <c r="M718" s="74"/>
      <c r="N718" s="74"/>
      <c r="O718" s="4"/>
    </row>
    <row r="719" spans="4:15">
      <c r="D719" s="74"/>
      <c r="E719" s="74"/>
      <c r="F719" s="74"/>
      <c r="G719" s="74"/>
      <c r="H719" s="74"/>
      <c r="I719" s="74"/>
      <c r="J719" s="74"/>
      <c r="K719" s="74"/>
      <c r="L719" s="74"/>
      <c r="M719" s="74"/>
      <c r="N719" s="74"/>
      <c r="O719" s="4"/>
    </row>
    <row r="720" spans="4:15">
      <c r="D720" s="74"/>
      <c r="E720" s="74"/>
      <c r="F720" s="74"/>
      <c r="G720" s="74"/>
      <c r="H720" s="74"/>
      <c r="I720" s="74"/>
      <c r="J720" s="74"/>
      <c r="K720" s="74"/>
      <c r="L720" s="74"/>
      <c r="M720" s="74"/>
      <c r="N720" s="74"/>
      <c r="O720" s="4"/>
    </row>
    <row r="721" spans="4:15">
      <c r="D721" s="74"/>
      <c r="E721" s="74"/>
      <c r="F721" s="74"/>
      <c r="G721" s="74"/>
      <c r="H721" s="74"/>
      <c r="I721" s="74"/>
      <c r="J721" s="74"/>
      <c r="K721" s="74"/>
      <c r="L721" s="74"/>
      <c r="M721" s="74"/>
      <c r="N721" s="74"/>
      <c r="O721" s="4"/>
    </row>
    <row r="722" spans="4:15">
      <c r="D722" s="74"/>
      <c r="E722" s="74"/>
      <c r="F722" s="74"/>
      <c r="G722" s="74"/>
      <c r="H722" s="74"/>
      <c r="I722" s="74"/>
      <c r="J722" s="74"/>
      <c r="K722" s="74"/>
      <c r="L722" s="74"/>
      <c r="M722" s="74"/>
      <c r="N722" s="74"/>
      <c r="O722" s="4"/>
    </row>
    <row r="723" spans="4:15">
      <c r="D723" s="74"/>
      <c r="E723" s="74"/>
      <c r="F723" s="74"/>
      <c r="G723" s="74"/>
      <c r="H723" s="74"/>
      <c r="I723" s="74"/>
      <c r="J723" s="74"/>
      <c r="K723" s="74"/>
      <c r="L723" s="74"/>
      <c r="M723" s="74"/>
      <c r="N723" s="74"/>
      <c r="O723" s="4"/>
    </row>
    <row r="724" spans="4:15">
      <c r="D724" s="74"/>
      <c r="E724" s="74"/>
      <c r="F724" s="74"/>
      <c r="G724" s="74"/>
      <c r="H724" s="74"/>
      <c r="I724" s="74"/>
      <c r="J724" s="74"/>
      <c r="K724" s="74"/>
      <c r="L724" s="74"/>
      <c r="M724" s="74"/>
      <c r="N724" s="74"/>
      <c r="O724" s="4"/>
    </row>
    <row r="725" spans="4:15">
      <c r="D725" s="74"/>
      <c r="E725" s="74"/>
      <c r="F725" s="74"/>
      <c r="G725" s="74"/>
      <c r="H725" s="74"/>
      <c r="I725" s="74"/>
      <c r="J725" s="74"/>
      <c r="K725" s="74"/>
      <c r="L725" s="74"/>
      <c r="M725" s="74"/>
      <c r="N725" s="74"/>
      <c r="O725" s="4"/>
    </row>
    <row r="726" spans="4:15">
      <c r="D726" s="74"/>
      <c r="E726" s="74"/>
      <c r="F726" s="74"/>
      <c r="G726" s="74"/>
      <c r="H726" s="74"/>
      <c r="I726" s="74"/>
      <c r="J726" s="74"/>
      <c r="K726" s="74"/>
      <c r="L726" s="74"/>
      <c r="M726" s="74"/>
      <c r="N726" s="74"/>
      <c r="O726" s="4"/>
    </row>
    <row r="727" spans="4:15">
      <c r="D727" s="74"/>
      <c r="E727" s="74"/>
      <c r="F727" s="74"/>
      <c r="G727" s="74"/>
      <c r="H727" s="74"/>
      <c r="I727" s="74"/>
      <c r="J727" s="74"/>
      <c r="K727" s="74"/>
      <c r="L727" s="74"/>
      <c r="M727" s="74"/>
      <c r="N727" s="74"/>
      <c r="O727" s="4"/>
    </row>
    <row r="728" spans="4:15">
      <c r="D728" s="74"/>
      <c r="E728" s="74"/>
      <c r="F728" s="74"/>
      <c r="G728" s="74"/>
      <c r="H728" s="74"/>
      <c r="I728" s="74"/>
      <c r="J728" s="74"/>
      <c r="K728" s="74"/>
      <c r="L728" s="74"/>
      <c r="M728" s="74"/>
      <c r="N728" s="74"/>
      <c r="O728" s="4"/>
    </row>
    <row r="729" spans="4:15">
      <c r="D729" s="74"/>
      <c r="E729" s="74"/>
      <c r="F729" s="74"/>
      <c r="G729" s="74"/>
      <c r="H729" s="74"/>
      <c r="I729" s="74"/>
      <c r="J729" s="74"/>
      <c r="K729" s="74"/>
      <c r="L729" s="74"/>
      <c r="M729" s="74"/>
      <c r="N729" s="74"/>
      <c r="O729" s="4"/>
    </row>
    <row r="730" spans="4:15">
      <c r="D730" s="74"/>
      <c r="E730" s="74"/>
      <c r="F730" s="74"/>
      <c r="G730" s="74"/>
      <c r="H730" s="74"/>
      <c r="I730" s="74"/>
      <c r="J730" s="74"/>
      <c r="K730" s="74"/>
      <c r="L730" s="74"/>
      <c r="M730" s="74"/>
      <c r="N730" s="74"/>
      <c r="O730" s="4"/>
    </row>
    <row r="731" spans="4:15">
      <c r="D731" s="74"/>
      <c r="E731" s="74"/>
      <c r="F731" s="74"/>
      <c r="G731" s="74"/>
      <c r="H731" s="74"/>
      <c r="I731" s="74"/>
      <c r="J731" s="74"/>
      <c r="K731" s="74"/>
      <c r="L731" s="74"/>
      <c r="M731" s="74"/>
      <c r="N731" s="74"/>
      <c r="O731" s="4"/>
    </row>
    <row r="732" spans="4:15">
      <c r="D732" s="74"/>
      <c r="E732" s="74"/>
      <c r="F732" s="74"/>
      <c r="G732" s="74"/>
      <c r="H732" s="74"/>
      <c r="I732" s="74"/>
      <c r="J732" s="74"/>
      <c r="K732" s="74"/>
      <c r="L732" s="74"/>
      <c r="M732" s="74"/>
      <c r="N732" s="74"/>
      <c r="O732" s="4"/>
    </row>
    <row r="733" spans="4:15">
      <c r="D733" s="74"/>
      <c r="E733" s="74"/>
      <c r="F733" s="74"/>
      <c r="G733" s="74"/>
      <c r="H733" s="74"/>
      <c r="I733" s="74"/>
      <c r="J733" s="74"/>
      <c r="K733" s="74"/>
      <c r="L733" s="74"/>
      <c r="M733" s="74"/>
      <c r="N733" s="74"/>
      <c r="O733" s="4"/>
    </row>
    <row r="734" spans="4:15">
      <c r="D734" s="74"/>
      <c r="E734" s="74"/>
      <c r="F734" s="74"/>
      <c r="G734" s="74"/>
      <c r="H734" s="74"/>
      <c r="I734" s="74"/>
      <c r="J734" s="74"/>
      <c r="K734" s="74"/>
      <c r="L734" s="74"/>
      <c r="M734" s="74"/>
      <c r="N734" s="74"/>
      <c r="O734" s="4"/>
    </row>
    <row r="735" spans="4:15">
      <c r="D735" s="74"/>
      <c r="E735" s="74"/>
      <c r="F735" s="74"/>
      <c r="G735" s="74"/>
      <c r="H735" s="74"/>
      <c r="I735" s="74"/>
      <c r="J735" s="74"/>
      <c r="K735" s="74"/>
      <c r="L735" s="74"/>
      <c r="M735" s="74"/>
      <c r="N735" s="74"/>
      <c r="O735" s="4"/>
    </row>
    <row r="736" spans="4:15">
      <c r="D736" s="74"/>
      <c r="E736" s="74"/>
      <c r="F736" s="74"/>
      <c r="G736" s="74"/>
      <c r="H736" s="74"/>
      <c r="I736" s="74"/>
      <c r="J736" s="74"/>
      <c r="K736" s="74"/>
      <c r="L736" s="74"/>
      <c r="M736" s="74"/>
      <c r="N736" s="74"/>
      <c r="O736" s="4"/>
    </row>
    <row r="737" spans="4:15">
      <c r="D737" s="74"/>
      <c r="E737" s="74"/>
      <c r="F737" s="74"/>
      <c r="G737" s="74"/>
      <c r="H737" s="74"/>
      <c r="I737" s="74"/>
      <c r="J737" s="74"/>
      <c r="K737" s="74"/>
      <c r="L737" s="74"/>
      <c r="M737" s="74"/>
      <c r="N737" s="74"/>
      <c r="O737" s="4"/>
    </row>
    <row r="738" spans="4:15">
      <c r="D738" s="74"/>
      <c r="E738" s="74"/>
      <c r="F738" s="74"/>
      <c r="G738" s="74"/>
      <c r="H738" s="74"/>
      <c r="I738" s="74"/>
      <c r="J738" s="74"/>
      <c r="K738" s="74"/>
      <c r="L738" s="74"/>
      <c r="M738" s="74"/>
      <c r="N738" s="74"/>
      <c r="O738" s="4"/>
    </row>
    <row r="739" spans="4:15">
      <c r="D739" s="74"/>
      <c r="E739" s="74"/>
      <c r="F739" s="74"/>
      <c r="G739" s="74"/>
      <c r="H739" s="74"/>
      <c r="I739" s="74"/>
      <c r="J739" s="74"/>
      <c r="K739" s="74"/>
      <c r="L739" s="74"/>
      <c r="M739" s="74"/>
      <c r="N739" s="74"/>
      <c r="O739" s="4"/>
    </row>
    <row r="740" spans="4:15">
      <c r="D740" s="74"/>
      <c r="E740" s="74"/>
      <c r="F740" s="74"/>
      <c r="G740" s="74"/>
      <c r="H740" s="74"/>
      <c r="I740" s="74"/>
      <c r="J740" s="74"/>
      <c r="K740" s="74"/>
      <c r="L740" s="74"/>
      <c r="M740" s="74"/>
      <c r="N740" s="74"/>
      <c r="O740" s="4"/>
    </row>
    <row r="741" spans="4:15">
      <c r="D741" s="74"/>
      <c r="E741" s="74"/>
      <c r="F741" s="74"/>
      <c r="G741" s="74"/>
      <c r="H741" s="74"/>
      <c r="I741" s="74"/>
      <c r="J741" s="74"/>
      <c r="K741" s="74"/>
      <c r="L741" s="74"/>
      <c r="M741" s="74"/>
      <c r="N741" s="74"/>
      <c r="O741" s="4"/>
    </row>
    <row r="742" spans="4:15">
      <c r="D742" s="74"/>
      <c r="E742" s="74"/>
      <c r="F742" s="74"/>
      <c r="G742" s="74"/>
      <c r="H742" s="74"/>
      <c r="I742" s="74"/>
      <c r="J742" s="74"/>
      <c r="K742" s="74"/>
      <c r="L742" s="74"/>
      <c r="M742" s="74"/>
      <c r="N742" s="74"/>
      <c r="O742" s="4"/>
    </row>
    <row r="743" spans="4:15">
      <c r="D743" s="74"/>
      <c r="E743" s="74"/>
      <c r="F743" s="74"/>
      <c r="G743" s="74"/>
      <c r="H743" s="74"/>
      <c r="I743" s="74"/>
      <c r="J743" s="74"/>
      <c r="K743" s="74"/>
      <c r="L743" s="74"/>
      <c r="M743" s="74"/>
      <c r="N743" s="74"/>
      <c r="O743" s="4"/>
    </row>
    <row r="744" spans="4:15">
      <c r="D744" s="74"/>
      <c r="E744" s="74"/>
      <c r="F744" s="74"/>
      <c r="G744" s="74"/>
      <c r="H744" s="74"/>
      <c r="I744" s="74"/>
      <c r="J744" s="74"/>
      <c r="K744" s="74"/>
      <c r="L744" s="74"/>
      <c r="M744" s="74"/>
      <c r="N744" s="74"/>
      <c r="O744" s="4"/>
    </row>
    <row r="745" spans="4:15">
      <c r="D745" s="74"/>
      <c r="E745" s="74"/>
      <c r="F745" s="74"/>
      <c r="G745" s="74"/>
      <c r="H745" s="74"/>
      <c r="I745" s="74"/>
      <c r="J745" s="74"/>
      <c r="K745" s="74"/>
      <c r="L745" s="74"/>
      <c r="M745" s="74"/>
      <c r="N745" s="74"/>
      <c r="O745" s="4"/>
    </row>
    <row r="746" spans="4:15">
      <c r="D746" s="74"/>
      <c r="E746" s="74"/>
      <c r="F746" s="74"/>
      <c r="G746" s="74"/>
      <c r="H746" s="74"/>
      <c r="I746" s="74"/>
      <c r="J746" s="74"/>
      <c r="K746" s="74"/>
      <c r="L746" s="74"/>
      <c r="M746" s="74"/>
      <c r="N746" s="74"/>
      <c r="O746" s="4"/>
    </row>
    <row r="747" spans="4:15">
      <c r="D747" s="74"/>
      <c r="E747" s="74"/>
      <c r="F747" s="74"/>
      <c r="G747" s="74"/>
      <c r="H747" s="74"/>
      <c r="I747" s="74"/>
      <c r="J747" s="74"/>
      <c r="K747" s="74"/>
      <c r="L747" s="74"/>
      <c r="M747" s="74"/>
      <c r="N747" s="74"/>
      <c r="O747" s="4"/>
    </row>
    <row r="748" spans="4:15">
      <c r="D748" s="74"/>
      <c r="E748" s="74"/>
      <c r="F748" s="74"/>
      <c r="G748" s="74"/>
      <c r="H748" s="74"/>
      <c r="I748" s="74"/>
      <c r="J748" s="74"/>
      <c r="K748" s="74"/>
      <c r="L748" s="74"/>
      <c r="M748" s="74"/>
      <c r="N748" s="74"/>
      <c r="O748" s="4"/>
    </row>
    <row r="749" spans="4:15">
      <c r="D749" s="74"/>
      <c r="E749" s="74"/>
      <c r="F749" s="74"/>
      <c r="G749" s="74"/>
      <c r="H749" s="74"/>
      <c r="I749" s="74"/>
      <c r="J749" s="74"/>
      <c r="K749" s="74"/>
      <c r="L749" s="74"/>
      <c r="M749" s="74"/>
      <c r="N749" s="74"/>
      <c r="O749" s="4"/>
    </row>
    <row r="750" spans="4:15">
      <c r="D750" s="74"/>
      <c r="E750" s="74"/>
      <c r="F750" s="74"/>
      <c r="G750" s="74"/>
      <c r="H750" s="74"/>
      <c r="I750" s="74"/>
      <c r="J750" s="74"/>
      <c r="K750" s="74"/>
      <c r="L750" s="74"/>
      <c r="M750" s="74"/>
      <c r="N750" s="74"/>
      <c r="O750" s="4"/>
    </row>
    <row r="751" spans="4:15">
      <c r="D751" s="74"/>
      <c r="E751" s="74"/>
      <c r="F751" s="74"/>
      <c r="G751" s="74"/>
      <c r="H751" s="74"/>
      <c r="I751" s="74"/>
      <c r="J751" s="74"/>
      <c r="K751" s="74"/>
      <c r="L751" s="74"/>
      <c r="M751" s="74"/>
      <c r="N751" s="74"/>
      <c r="O751" s="4"/>
    </row>
    <row r="752" spans="4:15">
      <c r="D752" s="74"/>
      <c r="E752" s="74"/>
      <c r="F752" s="74"/>
      <c r="G752" s="74"/>
      <c r="H752" s="74"/>
      <c r="I752" s="74"/>
      <c r="J752" s="74"/>
      <c r="K752" s="74"/>
      <c r="L752" s="74"/>
      <c r="M752" s="74"/>
      <c r="N752" s="74"/>
      <c r="O752" s="4"/>
    </row>
    <row r="753" spans="4:15">
      <c r="D753" s="74"/>
      <c r="E753" s="74"/>
      <c r="F753" s="74"/>
      <c r="G753" s="74"/>
      <c r="H753" s="74"/>
      <c r="I753" s="74"/>
      <c r="J753" s="74"/>
      <c r="K753" s="74"/>
      <c r="L753" s="74"/>
      <c r="M753" s="74"/>
      <c r="N753" s="74"/>
      <c r="O753" s="4"/>
    </row>
    <row r="754" spans="4:15">
      <c r="D754" s="74"/>
      <c r="E754" s="74"/>
      <c r="F754" s="74"/>
      <c r="G754" s="74"/>
      <c r="H754" s="74"/>
      <c r="I754" s="74"/>
      <c r="J754" s="74"/>
      <c r="K754" s="74"/>
      <c r="L754" s="74"/>
      <c r="M754" s="74"/>
      <c r="N754" s="74"/>
      <c r="O754" s="4"/>
    </row>
    <row r="755" spans="4:15">
      <c r="D755" s="74"/>
      <c r="E755" s="74"/>
      <c r="F755" s="74"/>
      <c r="G755" s="74"/>
      <c r="H755" s="74"/>
      <c r="I755" s="74"/>
      <c r="J755" s="74"/>
      <c r="K755" s="74"/>
      <c r="L755" s="74"/>
      <c r="M755" s="74"/>
      <c r="N755" s="74"/>
      <c r="O755" s="4"/>
    </row>
    <row r="756" spans="4:15">
      <c r="D756" s="74"/>
      <c r="E756" s="74"/>
      <c r="F756" s="74"/>
      <c r="G756" s="74"/>
      <c r="H756" s="74"/>
      <c r="I756" s="74"/>
      <c r="J756" s="74"/>
      <c r="K756" s="74"/>
      <c r="L756" s="74"/>
      <c r="M756" s="74"/>
      <c r="N756" s="74"/>
      <c r="O756" s="4"/>
    </row>
    <row r="757" spans="4:15">
      <c r="D757" s="74"/>
      <c r="E757" s="74"/>
      <c r="F757" s="74"/>
      <c r="G757" s="74"/>
      <c r="H757" s="74"/>
      <c r="I757" s="74"/>
      <c r="J757" s="74"/>
      <c r="K757" s="74"/>
      <c r="L757" s="74"/>
      <c r="M757" s="74"/>
      <c r="N757" s="74"/>
      <c r="O757" s="4"/>
    </row>
    <row r="758" spans="4:15">
      <c r="D758" s="74"/>
      <c r="E758" s="74"/>
      <c r="F758" s="74"/>
      <c r="G758" s="74"/>
      <c r="H758" s="74"/>
      <c r="I758" s="74"/>
      <c r="J758" s="74"/>
      <c r="K758" s="74"/>
      <c r="L758" s="74"/>
      <c r="M758" s="74"/>
      <c r="N758" s="74"/>
      <c r="O758" s="4"/>
    </row>
    <row r="759" spans="4:15">
      <c r="D759" s="74"/>
      <c r="E759" s="74"/>
      <c r="F759" s="74"/>
      <c r="G759" s="74"/>
      <c r="H759" s="74"/>
      <c r="I759" s="74"/>
      <c r="J759" s="74"/>
      <c r="K759" s="74"/>
      <c r="L759" s="74"/>
      <c r="M759" s="74"/>
      <c r="N759" s="74"/>
      <c r="O759" s="4"/>
    </row>
    <row r="760" spans="4:15">
      <c r="D760" s="74"/>
      <c r="E760" s="74"/>
      <c r="F760" s="74"/>
      <c r="G760" s="74"/>
      <c r="H760" s="74"/>
      <c r="I760" s="74"/>
      <c r="J760" s="74"/>
      <c r="K760" s="74"/>
      <c r="L760" s="74"/>
      <c r="M760" s="74"/>
      <c r="N760" s="74"/>
      <c r="O760" s="4"/>
    </row>
    <row r="761" spans="4:15">
      <c r="D761" s="74"/>
      <c r="E761" s="74"/>
      <c r="F761" s="74"/>
      <c r="G761" s="74"/>
      <c r="H761" s="74"/>
      <c r="I761" s="74"/>
      <c r="J761" s="74"/>
      <c r="K761" s="74"/>
      <c r="L761" s="74"/>
      <c r="M761" s="74"/>
      <c r="N761" s="74"/>
      <c r="O761" s="4"/>
    </row>
    <row r="762" spans="4:15">
      <c r="D762" s="74"/>
      <c r="E762" s="74"/>
      <c r="F762" s="74"/>
      <c r="G762" s="74"/>
      <c r="H762" s="74"/>
      <c r="I762" s="74"/>
      <c r="J762" s="74"/>
      <c r="K762" s="74"/>
      <c r="L762" s="74"/>
      <c r="M762" s="74"/>
      <c r="N762" s="74"/>
      <c r="O762" s="4"/>
    </row>
    <row r="763" spans="4:15">
      <c r="D763" s="74"/>
      <c r="E763" s="74"/>
      <c r="F763" s="74"/>
      <c r="G763" s="74"/>
      <c r="H763" s="74"/>
      <c r="I763" s="74"/>
      <c r="J763" s="74"/>
      <c r="K763" s="74"/>
      <c r="L763" s="74"/>
      <c r="M763" s="74"/>
      <c r="N763" s="74"/>
      <c r="O763" s="4"/>
    </row>
    <row r="764" spans="4:15">
      <c r="D764" s="74"/>
      <c r="E764" s="74"/>
      <c r="F764" s="74"/>
      <c r="G764" s="74"/>
      <c r="H764" s="74"/>
      <c r="I764" s="74"/>
      <c r="J764" s="74"/>
      <c r="K764" s="74"/>
      <c r="L764" s="74"/>
      <c r="M764" s="74"/>
      <c r="N764" s="74"/>
      <c r="O764" s="4"/>
    </row>
    <row r="765" spans="4:15">
      <c r="D765" s="74"/>
      <c r="E765" s="74"/>
      <c r="F765" s="74"/>
      <c r="G765" s="74"/>
      <c r="H765" s="74"/>
      <c r="I765" s="74"/>
      <c r="J765" s="74"/>
      <c r="K765" s="74"/>
      <c r="L765" s="74"/>
      <c r="M765" s="74"/>
      <c r="N765" s="74"/>
      <c r="O765" s="4"/>
    </row>
    <row r="766" spans="4:15">
      <c r="D766" s="74"/>
      <c r="E766" s="74"/>
      <c r="F766" s="74"/>
      <c r="G766" s="74"/>
      <c r="H766" s="74"/>
      <c r="I766" s="74"/>
      <c r="J766" s="74"/>
      <c r="K766" s="74"/>
      <c r="L766" s="74"/>
      <c r="M766" s="74"/>
      <c r="N766" s="74"/>
      <c r="O766" s="4"/>
    </row>
    <row r="767" spans="4:15">
      <c r="D767" s="74"/>
      <c r="E767" s="74"/>
      <c r="F767" s="74"/>
      <c r="G767" s="74"/>
      <c r="H767" s="74"/>
      <c r="I767" s="74"/>
      <c r="J767" s="74"/>
      <c r="K767" s="74"/>
      <c r="L767" s="74"/>
      <c r="M767" s="74"/>
      <c r="N767" s="74"/>
      <c r="O767" s="4"/>
    </row>
    <row r="768" spans="4:15">
      <c r="D768" s="74"/>
      <c r="E768" s="74"/>
      <c r="F768" s="74"/>
      <c r="G768" s="74"/>
      <c r="H768" s="74"/>
      <c r="I768" s="74"/>
      <c r="J768" s="74"/>
      <c r="K768" s="74"/>
      <c r="L768" s="74"/>
      <c r="M768" s="74"/>
      <c r="N768" s="74"/>
      <c r="O768" s="4"/>
    </row>
    <row r="769" spans="4:15">
      <c r="D769" s="74"/>
      <c r="E769" s="74"/>
      <c r="F769" s="74"/>
      <c r="G769" s="74"/>
      <c r="H769" s="74"/>
      <c r="I769" s="74"/>
      <c r="J769" s="74"/>
      <c r="K769" s="74"/>
      <c r="L769" s="74"/>
      <c r="M769" s="74"/>
      <c r="N769" s="74"/>
      <c r="O769" s="4"/>
    </row>
    <row r="770" spans="4:15">
      <c r="D770" s="74"/>
      <c r="E770" s="74"/>
      <c r="F770" s="74"/>
      <c r="G770" s="74"/>
      <c r="H770" s="74"/>
      <c r="I770" s="74"/>
      <c r="J770" s="74"/>
      <c r="K770" s="74"/>
      <c r="L770" s="74"/>
      <c r="M770" s="74"/>
      <c r="N770" s="74"/>
      <c r="O770" s="4"/>
    </row>
    <row r="771" spans="4:15">
      <c r="D771" s="74"/>
      <c r="E771" s="74"/>
      <c r="F771" s="74"/>
      <c r="G771" s="74"/>
      <c r="H771" s="74"/>
      <c r="I771" s="74"/>
      <c r="J771" s="74"/>
      <c r="K771" s="74"/>
      <c r="L771" s="74"/>
      <c r="M771" s="74"/>
      <c r="N771" s="74"/>
      <c r="O771" s="4"/>
    </row>
    <row r="772" spans="4:15">
      <c r="D772" s="74"/>
      <c r="E772" s="74"/>
      <c r="F772" s="74"/>
      <c r="G772" s="74"/>
      <c r="H772" s="74"/>
      <c r="I772" s="74"/>
      <c r="J772" s="74"/>
      <c r="K772" s="74"/>
      <c r="L772" s="74"/>
      <c r="M772" s="74"/>
      <c r="N772" s="74"/>
      <c r="O772" s="4"/>
    </row>
    <row r="773" spans="4:15">
      <c r="D773" s="74"/>
      <c r="E773" s="74"/>
      <c r="F773" s="74"/>
      <c r="G773" s="74"/>
      <c r="H773" s="74"/>
      <c r="I773" s="74"/>
      <c r="J773" s="74"/>
      <c r="K773" s="74"/>
      <c r="L773" s="74"/>
      <c r="M773" s="74"/>
      <c r="N773" s="74"/>
      <c r="O773" s="4"/>
    </row>
    <row r="774" spans="4:15">
      <c r="D774" s="74"/>
      <c r="E774" s="74"/>
      <c r="F774" s="74"/>
      <c r="G774" s="74"/>
      <c r="H774" s="74"/>
      <c r="I774" s="74"/>
      <c r="J774" s="74"/>
      <c r="K774" s="74"/>
      <c r="L774" s="74"/>
      <c r="M774" s="74"/>
      <c r="N774" s="74"/>
      <c r="O774" s="4"/>
    </row>
    <row r="775" spans="4:15">
      <c r="D775" s="74"/>
      <c r="E775" s="74"/>
      <c r="F775" s="74"/>
      <c r="G775" s="74"/>
      <c r="H775" s="74"/>
      <c r="I775" s="74"/>
      <c r="J775" s="74"/>
      <c r="K775" s="74"/>
      <c r="L775" s="74"/>
      <c r="M775" s="74"/>
      <c r="N775" s="74"/>
      <c r="O775" s="4"/>
    </row>
    <row r="776" spans="4:15">
      <c r="D776" s="74"/>
      <c r="E776" s="74"/>
      <c r="F776" s="74"/>
      <c r="G776" s="74"/>
      <c r="H776" s="74"/>
      <c r="I776" s="74"/>
      <c r="J776" s="74"/>
      <c r="K776" s="74"/>
      <c r="L776" s="74"/>
      <c r="M776" s="74"/>
      <c r="N776" s="74"/>
      <c r="O776" s="4"/>
    </row>
    <row r="777" spans="4:15">
      <c r="D777" s="74"/>
      <c r="E777" s="74"/>
      <c r="F777" s="74"/>
      <c r="G777" s="74"/>
      <c r="H777" s="74"/>
      <c r="I777" s="74"/>
      <c r="J777" s="74"/>
      <c r="K777" s="74"/>
      <c r="L777" s="74"/>
      <c r="M777" s="74"/>
      <c r="N777" s="74"/>
      <c r="O777" s="4"/>
    </row>
    <row r="778" spans="4:15">
      <c r="D778" s="74"/>
      <c r="E778" s="74"/>
      <c r="F778" s="74"/>
      <c r="G778" s="74"/>
      <c r="H778" s="74"/>
      <c r="I778" s="74"/>
      <c r="J778" s="74"/>
      <c r="K778" s="74"/>
      <c r="L778" s="74"/>
      <c r="M778" s="74"/>
      <c r="N778" s="74"/>
      <c r="O778" s="4"/>
    </row>
    <row r="779" spans="4:15">
      <c r="D779" s="74"/>
      <c r="E779" s="74"/>
      <c r="F779" s="74"/>
      <c r="G779" s="74"/>
      <c r="H779" s="74"/>
      <c r="I779" s="74"/>
      <c r="J779" s="74"/>
      <c r="K779" s="74"/>
      <c r="L779" s="74"/>
      <c r="M779" s="74"/>
      <c r="N779" s="74"/>
      <c r="O779" s="4"/>
    </row>
    <row r="780" spans="4:15">
      <c r="D780" s="74"/>
      <c r="E780" s="74"/>
      <c r="F780" s="74"/>
      <c r="G780" s="74"/>
      <c r="H780" s="74"/>
      <c r="I780" s="74"/>
      <c r="J780" s="74"/>
      <c r="K780" s="74"/>
      <c r="L780" s="74"/>
      <c r="M780" s="74"/>
      <c r="N780" s="74"/>
      <c r="O780" s="4"/>
    </row>
    <row r="781" spans="4:15">
      <c r="D781" s="74"/>
      <c r="E781" s="74"/>
      <c r="F781" s="74"/>
      <c r="G781" s="74"/>
      <c r="H781" s="74"/>
      <c r="I781" s="74"/>
      <c r="J781" s="74"/>
      <c r="K781" s="74"/>
      <c r="L781" s="74"/>
      <c r="M781" s="74"/>
      <c r="N781" s="74"/>
      <c r="O781" s="4"/>
    </row>
    <row r="782" spans="4:15">
      <c r="D782" s="74"/>
      <c r="E782" s="74"/>
      <c r="F782" s="74"/>
      <c r="G782" s="74"/>
      <c r="H782" s="74"/>
      <c r="I782" s="74"/>
      <c r="J782" s="74"/>
      <c r="K782" s="74"/>
      <c r="L782" s="74"/>
      <c r="M782" s="74"/>
      <c r="N782" s="74"/>
      <c r="O782" s="4"/>
    </row>
    <row r="783" spans="4:15">
      <c r="D783" s="74"/>
      <c r="E783" s="74"/>
      <c r="F783" s="74"/>
      <c r="G783" s="74"/>
      <c r="H783" s="74"/>
      <c r="I783" s="74"/>
      <c r="J783" s="74"/>
      <c r="K783" s="74"/>
      <c r="L783" s="74"/>
      <c r="M783" s="74"/>
      <c r="N783" s="74"/>
      <c r="O783" s="4"/>
    </row>
    <row r="784" spans="4:15">
      <c r="D784" s="74"/>
      <c r="E784" s="74"/>
      <c r="F784" s="74"/>
      <c r="G784" s="74"/>
      <c r="H784" s="74"/>
      <c r="I784" s="74"/>
      <c r="J784" s="74"/>
      <c r="K784" s="74"/>
      <c r="L784" s="74"/>
      <c r="M784" s="74"/>
      <c r="N784" s="74"/>
      <c r="O784" s="4"/>
    </row>
    <row r="785" spans="4:15">
      <c r="D785" s="74"/>
      <c r="E785" s="74"/>
      <c r="F785" s="74"/>
      <c r="G785" s="74"/>
      <c r="H785" s="74"/>
      <c r="I785" s="74"/>
      <c r="J785" s="74"/>
      <c r="K785" s="74"/>
      <c r="L785" s="74"/>
      <c r="M785" s="74"/>
      <c r="N785" s="74"/>
      <c r="O785" s="4"/>
    </row>
    <row r="786" spans="4:15">
      <c r="D786" s="74"/>
      <c r="E786" s="74"/>
      <c r="F786" s="74"/>
      <c r="G786" s="74"/>
      <c r="H786" s="74"/>
      <c r="I786" s="74"/>
      <c r="J786" s="74"/>
      <c r="K786" s="74"/>
      <c r="L786" s="74"/>
      <c r="M786" s="74"/>
      <c r="N786" s="74"/>
      <c r="O786" s="4"/>
    </row>
    <row r="787" spans="4:15">
      <c r="D787" s="74"/>
      <c r="E787" s="74"/>
      <c r="F787" s="74"/>
      <c r="G787" s="74"/>
      <c r="H787" s="74"/>
      <c r="I787" s="74"/>
      <c r="J787" s="74"/>
      <c r="K787" s="74"/>
      <c r="L787" s="74"/>
      <c r="M787" s="74"/>
      <c r="N787" s="74"/>
      <c r="O787" s="4"/>
    </row>
    <row r="788" spans="4:15">
      <c r="D788" s="74"/>
      <c r="E788" s="74"/>
      <c r="F788" s="74"/>
      <c r="G788" s="74"/>
      <c r="H788" s="74"/>
      <c r="I788" s="74"/>
      <c r="J788" s="74"/>
      <c r="K788" s="74"/>
      <c r="L788" s="74"/>
      <c r="M788" s="74"/>
      <c r="N788" s="74"/>
      <c r="O788" s="4"/>
    </row>
    <row r="789" spans="4:15">
      <c r="D789" s="74"/>
      <c r="E789" s="74"/>
      <c r="F789" s="74"/>
      <c r="G789" s="74"/>
      <c r="H789" s="74"/>
      <c r="I789" s="74"/>
      <c r="J789" s="74"/>
      <c r="K789" s="74"/>
      <c r="L789" s="74"/>
      <c r="M789" s="74"/>
      <c r="N789" s="74"/>
      <c r="O789" s="4"/>
    </row>
    <row r="790" spans="4:15">
      <c r="D790" s="74"/>
      <c r="E790" s="74"/>
      <c r="F790" s="74"/>
      <c r="G790" s="74"/>
      <c r="H790" s="74"/>
      <c r="I790" s="74"/>
      <c r="J790" s="74"/>
      <c r="K790" s="74"/>
      <c r="L790" s="74"/>
      <c r="M790" s="74"/>
      <c r="N790" s="74"/>
      <c r="O790" s="4"/>
    </row>
    <row r="791" spans="4:15">
      <c r="D791" s="74"/>
      <c r="E791" s="74"/>
      <c r="F791" s="74"/>
      <c r="G791" s="74"/>
      <c r="H791" s="74"/>
      <c r="I791" s="74"/>
      <c r="J791" s="74"/>
      <c r="K791" s="74"/>
      <c r="L791" s="74"/>
      <c r="M791" s="74"/>
      <c r="N791" s="74"/>
      <c r="O791" s="4"/>
    </row>
    <row r="792" spans="4:15">
      <c r="D792" s="74"/>
      <c r="E792" s="74"/>
      <c r="F792" s="74"/>
      <c r="G792" s="74"/>
      <c r="H792" s="74"/>
      <c r="I792" s="74"/>
      <c r="J792" s="74"/>
      <c r="K792" s="74"/>
      <c r="L792" s="74"/>
      <c r="M792" s="74"/>
      <c r="N792" s="74"/>
      <c r="O792" s="4"/>
    </row>
    <row r="793" spans="4:15">
      <c r="D793" s="74"/>
      <c r="E793" s="74"/>
      <c r="F793" s="74"/>
      <c r="G793" s="74"/>
      <c r="H793" s="74"/>
      <c r="I793" s="74"/>
      <c r="J793" s="74"/>
      <c r="K793" s="74"/>
      <c r="L793" s="74"/>
      <c r="M793" s="74"/>
      <c r="N793" s="74"/>
      <c r="O793" s="4"/>
    </row>
    <row r="794" spans="4:15">
      <c r="D794" s="74"/>
      <c r="E794" s="74"/>
      <c r="F794" s="74"/>
      <c r="G794" s="74"/>
      <c r="H794" s="74"/>
      <c r="I794" s="74"/>
      <c r="J794" s="74"/>
      <c r="K794" s="74"/>
      <c r="L794" s="74"/>
      <c r="M794" s="74"/>
      <c r="N794" s="74"/>
      <c r="O794" s="4"/>
    </row>
    <row r="795" spans="4:15">
      <c r="D795" s="74"/>
      <c r="E795" s="74"/>
      <c r="F795" s="74"/>
      <c r="G795" s="74"/>
      <c r="H795" s="74"/>
      <c r="I795" s="74"/>
      <c r="J795" s="74"/>
      <c r="K795" s="74"/>
      <c r="L795" s="74"/>
      <c r="M795" s="74"/>
      <c r="N795" s="74"/>
      <c r="O795" s="4"/>
    </row>
    <row r="796" spans="4:15">
      <c r="D796" s="74"/>
      <c r="E796" s="74"/>
      <c r="F796" s="74"/>
      <c r="G796" s="74"/>
      <c r="H796" s="74"/>
      <c r="I796" s="74"/>
      <c r="J796" s="74"/>
      <c r="K796" s="74"/>
      <c r="L796" s="74"/>
      <c r="M796" s="74"/>
      <c r="N796" s="74"/>
      <c r="O796" s="4"/>
    </row>
    <row r="797" spans="4:15">
      <c r="D797" s="74"/>
      <c r="E797" s="74"/>
      <c r="F797" s="74"/>
      <c r="G797" s="74"/>
      <c r="H797" s="74"/>
      <c r="I797" s="74"/>
      <c r="J797" s="74"/>
      <c r="K797" s="74"/>
      <c r="L797" s="74"/>
      <c r="M797" s="74"/>
      <c r="N797" s="74"/>
      <c r="O797" s="4"/>
    </row>
    <row r="798" spans="4:15">
      <c r="D798" s="74"/>
      <c r="E798" s="74"/>
      <c r="F798" s="74"/>
      <c r="G798" s="74"/>
      <c r="H798" s="74"/>
      <c r="I798" s="74"/>
      <c r="J798" s="74"/>
      <c r="K798" s="74"/>
      <c r="L798" s="74"/>
      <c r="M798" s="74"/>
      <c r="N798" s="74"/>
      <c r="O798" s="4"/>
    </row>
    <row r="799" spans="4:15">
      <c r="D799" s="74"/>
      <c r="E799" s="74"/>
      <c r="F799" s="74"/>
      <c r="G799" s="74"/>
      <c r="H799" s="74"/>
      <c r="I799" s="74"/>
      <c r="J799" s="74"/>
      <c r="K799" s="74"/>
      <c r="L799" s="74"/>
      <c r="M799" s="74"/>
      <c r="N799" s="74"/>
      <c r="O799" s="4"/>
    </row>
    <row r="800" spans="4:15">
      <c r="D800" s="74"/>
      <c r="E800" s="74"/>
      <c r="F800" s="74"/>
      <c r="G800" s="74"/>
      <c r="H800" s="74"/>
      <c r="I800" s="74"/>
      <c r="J800" s="74"/>
      <c r="K800" s="74"/>
      <c r="L800" s="74"/>
      <c r="M800" s="74"/>
      <c r="N800" s="74"/>
      <c r="O800" s="4"/>
    </row>
    <row r="801" spans="4:15">
      <c r="D801" s="74"/>
      <c r="E801" s="74"/>
      <c r="F801" s="74"/>
      <c r="G801" s="74"/>
      <c r="H801" s="74"/>
      <c r="I801" s="74"/>
      <c r="J801" s="74"/>
      <c r="K801" s="74"/>
      <c r="L801" s="74"/>
      <c r="M801" s="74"/>
      <c r="N801" s="74"/>
      <c r="O801" s="4"/>
    </row>
    <row r="802" spans="4:15">
      <c r="D802" s="74"/>
      <c r="E802" s="74"/>
      <c r="F802" s="74"/>
      <c r="G802" s="74"/>
      <c r="H802" s="74"/>
      <c r="I802" s="74"/>
      <c r="J802" s="74"/>
      <c r="K802" s="74"/>
      <c r="L802" s="74"/>
      <c r="M802" s="74"/>
      <c r="N802" s="74"/>
      <c r="O802" s="4"/>
    </row>
    <row r="803" spans="4:15">
      <c r="D803" s="74"/>
      <c r="E803" s="74"/>
      <c r="F803" s="74"/>
      <c r="G803" s="74"/>
      <c r="H803" s="74"/>
      <c r="I803" s="74"/>
      <c r="J803" s="74"/>
      <c r="K803" s="74"/>
      <c r="L803" s="74"/>
      <c r="M803" s="74"/>
      <c r="N803" s="74"/>
      <c r="O803" s="4"/>
    </row>
    <row r="804" spans="4:15">
      <c r="D804" s="74"/>
      <c r="E804" s="74"/>
      <c r="F804" s="74"/>
      <c r="G804" s="74"/>
      <c r="H804" s="74"/>
      <c r="I804" s="74"/>
      <c r="J804" s="74"/>
      <c r="K804" s="74"/>
      <c r="L804" s="74"/>
      <c r="M804" s="74"/>
      <c r="N804" s="74"/>
      <c r="O804" s="4"/>
    </row>
    <row r="805" spans="4:15">
      <c r="D805" s="74"/>
      <c r="E805" s="74"/>
      <c r="F805" s="74"/>
      <c r="G805" s="74"/>
      <c r="H805" s="74"/>
      <c r="I805" s="74"/>
      <c r="J805" s="74"/>
      <c r="K805" s="74"/>
      <c r="L805" s="74"/>
      <c r="M805" s="74"/>
      <c r="N805" s="74"/>
      <c r="O805" s="4"/>
    </row>
    <row r="806" spans="4:15">
      <c r="D806" s="74"/>
      <c r="E806" s="74"/>
      <c r="F806" s="74"/>
      <c r="G806" s="74"/>
      <c r="H806" s="74"/>
      <c r="I806" s="74"/>
      <c r="J806" s="74"/>
      <c r="K806" s="74"/>
      <c r="L806" s="74"/>
      <c r="M806" s="74"/>
      <c r="N806" s="74"/>
      <c r="O806" s="4"/>
    </row>
    <row r="807" spans="4:15">
      <c r="D807" s="74"/>
      <c r="E807" s="74"/>
      <c r="F807" s="74"/>
      <c r="G807" s="74"/>
      <c r="H807" s="74"/>
      <c r="I807" s="74"/>
      <c r="J807" s="74"/>
      <c r="K807" s="74"/>
      <c r="L807" s="74"/>
      <c r="M807" s="74"/>
      <c r="N807" s="74"/>
      <c r="O807" s="4"/>
    </row>
    <row r="808" spans="4:15">
      <c r="D808" s="74"/>
      <c r="E808" s="74"/>
      <c r="F808" s="74"/>
      <c r="G808" s="74"/>
      <c r="H808" s="74"/>
      <c r="I808" s="74"/>
      <c r="J808" s="74"/>
      <c r="K808" s="74"/>
      <c r="L808" s="74"/>
      <c r="M808" s="74"/>
      <c r="N808" s="74"/>
      <c r="O808" s="4"/>
    </row>
    <row r="809" spans="4:15">
      <c r="D809" s="74"/>
      <c r="E809" s="74"/>
      <c r="F809" s="74"/>
      <c r="G809" s="74"/>
      <c r="H809" s="74"/>
      <c r="I809" s="74"/>
      <c r="J809" s="74"/>
      <c r="K809" s="74"/>
      <c r="L809" s="74"/>
      <c r="M809" s="74"/>
      <c r="N809" s="74"/>
      <c r="O809" s="4"/>
    </row>
    <row r="810" spans="4:15">
      <c r="D810" s="74"/>
      <c r="E810" s="74"/>
      <c r="F810" s="74"/>
      <c r="G810" s="74"/>
      <c r="H810" s="74"/>
      <c r="I810" s="74"/>
      <c r="J810" s="74"/>
      <c r="K810" s="74"/>
      <c r="L810" s="74"/>
      <c r="M810" s="74"/>
      <c r="N810" s="74"/>
      <c r="O810" s="4"/>
    </row>
    <row r="811" spans="4:15">
      <c r="D811" s="74"/>
      <c r="E811" s="74"/>
      <c r="F811" s="74"/>
      <c r="G811" s="74"/>
      <c r="H811" s="74"/>
      <c r="I811" s="74"/>
      <c r="J811" s="74"/>
      <c r="K811" s="74"/>
      <c r="L811" s="74"/>
      <c r="M811" s="74"/>
      <c r="N811" s="74"/>
      <c r="O811" s="4"/>
    </row>
    <row r="812" spans="4:15">
      <c r="D812" s="74"/>
      <c r="E812" s="74"/>
      <c r="F812" s="74"/>
      <c r="G812" s="74"/>
      <c r="H812" s="74"/>
      <c r="I812" s="74"/>
      <c r="J812" s="74"/>
      <c r="K812" s="74"/>
      <c r="L812" s="74"/>
      <c r="M812" s="74"/>
      <c r="N812" s="74"/>
      <c r="O812" s="4"/>
    </row>
    <row r="813" spans="4:15">
      <c r="D813" s="74"/>
      <c r="E813" s="74"/>
      <c r="F813" s="74"/>
      <c r="G813" s="74"/>
      <c r="H813" s="74"/>
      <c r="I813" s="74"/>
      <c r="J813" s="74"/>
      <c r="K813" s="74"/>
      <c r="L813" s="74"/>
      <c r="M813" s="74"/>
      <c r="N813" s="74"/>
      <c r="O813" s="4"/>
    </row>
    <row r="814" spans="4:15">
      <c r="D814" s="74"/>
      <c r="E814" s="74"/>
      <c r="F814" s="74"/>
      <c r="G814" s="74"/>
      <c r="H814" s="74"/>
      <c r="I814" s="74"/>
      <c r="J814" s="74"/>
      <c r="K814" s="74"/>
      <c r="L814" s="74"/>
      <c r="M814" s="74"/>
      <c r="N814" s="74"/>
      <c r="O814" s="4"/>
    </row>
    <row r="815" spans="4:15">
      <c r="D815" s="74"/>
      <c r="E815" s="74"/>
      <c r="F815" s="74"/>
      <c r="G815" s="74"/>
      <c r="H815" s="74"/>
      <c r="I815" s="74"/>
      <c r="J815" s="74"/>
      <c r="K815" s="74"/>
      <c r="L815" s="74"/>
      <c r="M815" s="74"/>
      <c r="N815" s="74"/>
      <c r="O815" s="4"/>
    </row>
    <row r="816" spans="4:15">
      <c r="D816" s="74"/>
      <c r="E816" s="74"/>
      <c r="F816" s="74"/>
      <c r="G816" s="74"/>
      <c r="H816" s="74"/>
      <c r="I816" s="74"/>
      <c r="J816" s="74"/>
      <c r="K816" s="74"/>
      <c r="L816" s="74"/>
      <c r="M816" s="74"/>
      <c r="N816" s="74"/>
      <c r="O816" s="4"/>
    </row>
    <row r="817" spans="4:15">
      <c r="D817" s="74"/>
      <c r="E817" s="74"/>
      <c r="F817" s="74"/>
      <c r="G817" s="74"/>
      <c r="H817" s="74"/>
      <c r="I817" s="74"/>
      <c r="J817" s="74"/>
      <c r="K817" s="74"/>
      <c r="L817" s="74"/>
      <c r="M817" s="74"/>
      <c r="N817" s="74"/>
      <c r="O817" s="4"/>
    </row>
    <row r="818" spans="4:15">
      <c r="D818" s="74"/>
      <c r="E818" s="74"/>
      <c r="F818" s="74"/>
      <c r="G818" s="74"/>
      <c r="H818" s="74"/>
      <c r="I818" s="74"/>
      <c r="J818" s="74"/>
      <c r="K818" s="74"/>
      <c r="L818" s="74"/>
      <c r="M818" s="74"/>
      <c r="N818" s="74"/>
      <c r="O818" s="4"/>
    </row>
    <row r="819" spans="4:15">
      <c r="D819" s="74"/>
      <c r="E819" s="74"/>
      <c r="F819" s="74"/>
      <c r="G819" s="74"/>
      <c r="H819" s="74"/>
      <c r="I819" s="74"/>
      <c r="J819" s="74"/>
      <c r="K819" s="74"/>
      <c r="L819" s="74"/>
      <c r="M819" s="74"/>
      <c r="N819" s="74"/>
      <c r="O819" s="4"/>
    </row>
    <row r="820" spans="4:15">
      <c r="D820" s="74"/>
      <c r="E820" s="74"/>
      <c r="F820" s="74"/>
      <c r="G820" s="74"/>
      <c r="H820" s="74"/>
      <c r="I820" s="74"/>
      <c r="J820" s="74"/>
      <c r="K820" s="74"/>
      <c r="L820" s="74"/>
      <c r="M820" s="74"/>
      <c r="N820" s="74"/>
      <c r="O820" s="4"/>
    </row>
    <row r="821" spans="4:15">
      <c r="D821" s="74"/>
      <c r="E821" s="74"/>
      <c r="F821" s="74"/>
      <c r="G821" s="74"/>
      <c r="H821" s="74"/>
      <c r="I821" s="74"/>
      <c r="J821" s="74"/>
      <c r="K821" s="74"/>
      <c r="L821" s="74"/>
      <c r="M821" s="74"/>
      <c r="N821" s="74"/>
      <c r="O821" s="4"/>
    </row>
    <row r="822" spans="4:15">
      <c r="D822" s="74"/>
      <c r="E822" s="74"/>
      <c r="F822" s="74"/>
      <c r="G822" s="74"/>
      <c r="H822" s="74"/>
      <c r="I822" s="74"/>
      <c r="J822" s="74"/>
      <c r="K822" s="74"/>
      <c r="L822" s="74"/>
      <c r="M822" s="74"/>
      <c r="N822" s="74"/>
      <c r="O822" s="4"/>
    </row>
    <row r="823" spans="4:15">
      <c r="D823" s="74"/>
      <c r="E823" s="74"/>
      <c r="F823" s="74"/>
      <c r="G823" s="74"/>
      <c r="H823" s="74"/>
      <c r="I823" s="74"/>
      <c r="J823" s="74"/>
      <c r="K823" s="74"/>
      <c r="L823" s="74"/>
      <c r="M823" s="74"/>
      <c r="N823" s="74"/>
      <c r="O823" s="4"/>
    </row>
    <row r="824" spans="4:15">
      <c r="D824" s="74"/>
      <c r="E824" s="74"/>
      <c r="F824" s="74"/>
      <c r="G824" s="74"/>
      <c r="H824" s="74"/>
      <c r="I824" s="74"/>
      <c r="J824" s="74"/>
      <c r="K824" s="74"/>
      <c r="L824" s="74"/>
      <c r="M824" s="74"/>
      <c r="N824" s="74"/>
      <c r="O824" s="4"/>
    </row>
    <row r="825" spans="4:15">
      <c r="D825" s="74"/>
      <c r="E825" s="74"/>
      <c r="F825" s="74"/>
      <c r="G825" s="74"/>
      <c r="H825" s="74"/>
      <c r="I825" s="74"/>
      <c r="J825" s="74"/>
      <c r="K825" s="74"/>
      <c r="L825" s="74"/>
      <c r="M825" s="74"/>
      <c r="N825" s="74"/>
      <c r="O825" s="4"/>
    </row>
    <row r="826" spans="4:15">
      <c r="D826" s="74"/>
      <c r="E826" s="74"/>
      <c r="F826" s="74"/>
      <c r="G826" s="74"/>
      <c r="H826" s="74"/>
      <c r="I826" s="74"/>
      <c r="J826" s="74"/>
      <c r="K826" s="74"/>
      <c r="L826" s="74"/>
      <c r="M826" s="74"/>
      <c r="N826" s="74"/>
      <c r="O826" s="4"/>
    </row>
    <row r="827" spans="4:15">
      <c r="D827" s="74"/>
      <c r="E827" s="74"/>
      <c r="F827" s="74"/>
      <c r="G827" s="74"/>
      <c r="H827" s="74"/>
      <c r="I827" s="74"/>
      <c r="J827" s="74"/>
      <c r="K827" s="74"/>
      <c r="L827" s="74"/>
      <c r="M827" s="74"/>
      <c r="N827" s="74"/>
      <c r="O827" s="4"/>
    </row>
    <row r="828" spans="4:15">
      <c r="D828" s="74"/>
      <c r="E828" s="74"/>
      <c r="F828" s="74"/>
      <c r="G828" s="74"/>
      <c r="H828" s="74"/>
      <c r="I828" s="74"/>
      <c r="J828" s="74"/>
      <c r="K828" s="74"/>
      <c r="L828" s="74"/>
      <c r="M828" s="74"/>
      <c r="N828" s="74"/>
      <c r="O828" s="4"/>
    </row>
    <row r="829" spans="4:15">
      <c r="D829" s="74"/>
      <c r="E829" s="74"/>
      <c r="F829" s="74"/>
      <c r="G829" s="74"/>
      <c r="H829" s="74"/>
      <c r="I829" s="74"/>
      <c r="J829" s="74"/>
      <c r="K829" s="74"/>
      <c r="L829" s="74"/>
      <c r="M829" s="74"/>
      <c r="N829" s="74"/>
      <c r="O829" s="4"/>
    </row>
    <row r="830" spans="4:15">
      <c r="D830" s="74"/>
      <c r="E830" s="74"/>
      <c r="F830" s="74"/>
      <c r="G830" s="74"/>
      <c r="H830" s="74"/>
      <c r="I830" s="74"/>
      <c r="J830" s="74"/>
      <c r="K830" s="74"/>
      <c r="L830" s="74"/>
      <c r="M830" s="74"/>
      <c r="N830" s="74"/>
      <c r="O830" s="4"/>
    </row>
    <row r="831" spans="4:15">
      <c r="D831" s="74"/>
      <c r="E831" s="74"/>
      <c r="F831" s="74"/>
      <c r="G831" s="74"/>
      <c r="H831" s="74"/>
      <c r="I831" s="74"/>
      <c r="J831" s="74"/>
      <c r="K831" s="74"/>
      <c r="L831" s="74"/>
      <c r="M831" s="74"/>
      <c r="N831" s="74"/>
      <c r="O831" s="4"/>
    </row>
    <row r="832" spans="4:15">
      <c r="D832" s="74"/>
      <c r="E832" s="74"/>
      <c r="F832" s="74"/>
      <c r="G832" s="74"/>
      <c r="H832" s="74"/>
      <c r="I832" s="74"/>
      <c r="J832" s="74"/>
      <c r="K832" s="74"/>
      <c r="L832" s="74"/>
      <c r="M832" s="74"/>
      <c r="N832" s="74"/>
      <c r="O832" s="4"/>
    </row>
    <row r="833" spans="4:15">
      <c r="D833" s="74"/>
      <c r="E833" s="74"/>
      <c r="F833" s="74"/>
      <c r="G833" s="74"/>
      <c r="H833" s="74"/>
      <c r="I833" s="74"/>
      <c r="J833" s="74"/>
      <c r="K833" s="74"/>
      <c r="L833" s="74"/>
      <c r="M833" s="74"/>
      <c r="N833" s="74"/>
      <c r="O833" s="4"/>
    </row>
    <row r="834" spans="4:15">
      <c r="D834" s="74"/>
      <c r="E834" s="74"/>
      <c r="F834" s="74"/>
      <c r="G834" s="74"/>
      <c r="H834" s="74"/>
      <c r="I834" s="74"/>
      <c r="J834" s="74"/>
      <c r="K834" s="74"/>
      <c r="L834" s="74"/>
      <c r="M834" s="74"/>
      <c r="N834" s="74"/>
      <c r="O834" s="4"/>
    </row>
    <row r="835" spans="4:15">
      <c r="D835" s="74"/>
      <c r="E835" s="74"/>
      <c r="F835" s="74"/>
      <c r="G835" s="74"/>
      <c r="H835" s="74"/>
      <c r="I835" s="74"/>
      <c r="J835" s="74"/>
      <c r="K835" s="74"/>
      <c r="L835" s="74"/>
      <c r="M835" s="74"/>
      <c r="N835" s="74"/>
      <c r="O835" s="4"/>
    </row>
    <row r="836" spans="4:15">
      <c r="D836" s="74"/>
      <c r="E836" s="74"/>
      <c r="F836" s="74"/>
      <c r="G836" s="74"/>
      <c r="H836" s="74"/>
      <c r="I836" s="74"/>
      <c r="J836" s="74"/>
      <c r="K836" s="74"/>
      <c r="L836" s="74"/>
      <c r="M836" s="74"/>
      <c r="N836" s="74"/>
      <c r="O836" s="4"/>
    </row>
    <row r="837" spans="4:15">
      <c r="D837" s="74"/>
      <c r="E837" s="74"/>
      <c r="F837" s="74"/>
      <c r="G837" s="74"/>
      <c r="H837" s="74"/>
      <c r="I837" s="74"/>
      <c r="J837" s="74"/>
      <c r="K837" s="74"/>
      <c r="L837" s="74"/>
      <c r="M837" s="74"/>
      <c r="N837" s="74"/>
      <c r="O837" s="4"/>
    </row>
    <row r="838" spans="4:15">
      <c r="D838" s="74"/>
      <c r="E838" s="74"/>
      <c r="F838" s="74"/>
      <c r="G838" s="74"/>
      <c r="H838" s="74"/>
      <c r="I838" s="74"/>
      <c r="J838" s="74"/>
      <c r="K838" s="74"/>
      <c r="L838" s="74"/>
      <c r="M838" s="74"/>
      <c r="N838" s="74"/>
      <c r="O838" s="4"/>
    </row>
    <row r="839" spans="4:15">
      <c r="D839" s="74"/>
      <c r="E839" s="74"/>
      <c r="F839" s="74"/>
      <c r="G839" s="74"/>
      <c r="H839" s="74"/>
      <c r="I839" s="74"/>
      <c r="J839" s="74"/>
      <c r="K839" s="74"/>
      <c r="L839" s="74"/>
      <c r="M839" s="74"/>
      <c r="N839" s="74"/>
      <c r="O839" s="4"/>
    </row>
    <row r="840" spans="4:15">
      <c r="D840" s="74"/>
      <c r="E840" s="74"/>
      <c r="F840" s="74"/>
      <c r="G840" s="74"/>
      <c r="H840" s="74"/>
      <c r="I840" s="74"/>
      <c r="J840" s="74"/>
      <c r="K840" s="74"/>
      <c r="L840" s="74"/>
      <c r="M840" s="74"/>
      <c r="N840" s="74"/>
      <c r="O840" s="4"/>
    </row>
    <row r="841" spans="4:15">
      <c r="D841" s="74"/>
      <c r="E841" s="74"/>
      <c r="F841" s="74"/>
      <c r="G841" s="74"/>
      <c r="H841" s="74"/>
      <c r="I841" s="74"/>
      <c r="J841" s="74"/>
      <c r="K841" s="74"/>
      <c r="L841" s="74"/>
      <c r="M841" s="74"/>
      <c r="N841" s="74"/>
      <c r="O841" s="4"/>
    </row>
    <row r="842" spans="4:15">
      <c r="D842" s="74"/>
      <c r="E842" s="74"/>
      <c r="F842" s="74"/>
      <c r="G842" s="74"/>
      <c r="H842" s="74"/>
      <c r="I842" s="74"/>
      <c r="J842" s="74"/>
      <c r="K842" s="74"/>
      <c r="L842" s="74"/>
      <c r="M842" s="74"/>
      <c r="N842" s="74"/>
      <c r="O842" s="4"/>
    </row>
    <row r="843" spans="4:15">
      <c r="D843" s="74"/>
      <c r="E843" s="74"/>
      <c r="F843" s="74"/>
      <c r="G843" s="74"/>
      <c r="H843" s="74"/>
      <c r="I843" s="74"/>
      <c r="J843" s="74"/>
      <c r="K843" s="74"/>
      <c r="L843" s="74"/>
      <c r="M843" s="74"/>
      <c r="N843" s="74"/>
      <c r="O843" s="4"/>
    </row>
    <row r="844" spans="4:15">
      <c r="D844" s="74"/>
      <c r="E844" s="74"/>
      <c r="F844" s="74"/>
      <c r="G844" s="74"/>
      <c r="H844" s="74"/>
      <c r="I844" s="74"/>
      <c r="J844" s="74"/>
      <c r="K844" s="74"/>
      <c r="L844" s="74"/>
      <c r="M844" s="74"/>
      <c r="N844" s="74"/>
      <c r="O844" s="4"/>
    </row>
    <row r="845" spans="4:15">
      <c r="D845" s="74"/>
      <c r="E845" s="74"/>
      <c r="F845" s="74"/>
      <c r="G845" s="74"/>
      <c r="H845" s="74"/>
      <c r="I845" s="74"/>
      <c r="J845" s="74"/>
      <c r="K845" s="74"/>
      <c r="L845" s="74"/>
      <c r="M845" s="74"/>
      <c r="N845" s="74"/>
      <c r="O845" s="4"/>
    </row>
    <row r="846" spans="4:15">
      <c r="D846" s="74"/>
      <c r="E846" s="74"/>
      <c r="F846" s="74"/>
      <c r="G846" s="74"/>
      <c r="H846" s="74"/>
      <c r="I846" s="74"/>
      <c r="J846" s="74"/>
      <c r="K846" s="74"/>
      <c r="L846" s="74"/>
      <c r="M846" s="74"/>
      <c r="N846" s="74"/>
      <c r="O846" s="4"/>
    </row>
    <row r="847" spans="4:15">
      <c r="D847" s="74"/>
      <c r="E847" s="74"/>
      <c r="F847" s="74"/>
      <c r="G847" s="74"/>
      <c r="H847" s="74"/>
      <c r="I847" s="74"/>
      <c r="J847" s="74"/>
      <c r="K847" s="74"/>
      <c r="L847" s="74"/>
      <c r="M847" s="74"/>
      <c r="N847" s="74"/>
      <c r="O847" s="4"/>
    </row>
    <row r="848" spans="4:15">
      <c r="D848" s="74"/>
      <c r="E848" s="74"/>
      <c r="F848" s="74"/>
      <c r="G848" s="74"/>
      <c r="H848" s="74"/>
      <c r="I848" s="74"/>
      <c r="J848" s="74"/>
      <c r="K848" s="74"/>
      <c r="L848" s="74"/>
      <c r="M848" s="74"/>
      <c r="N848" s="74"/>
      <c r="O848" s="4"/>
    </row>
    <row r="849" spans="4:15">
      <c r="D849" s="74"/>
      <c r="E849" s="74"/>
      <c r="F849" s="74"/>
      <c r="G849" s="74"/>
      <c r="H849" s="74"/>
      <c r="I849" s="74"/>
      <c r="J849" s="74"/>
      <c r="K849" s="74"/>
      <c r="L849" s="74"/>
      <c r="M849" s="74"/>
      <c r="N849" s="74"/>
      <c r="O849" s="4"/>
    </row>
    <row r="850" spans="4:15">
      <c r="D850" s="74"/>
      <c r="E850" s="74"/>
      <c r="F850" s="74"/>
      <c r="G850" s="74"/>
      <c r="H850" s="74"/>
      <c r="I850" s="74"/>
      <c r="J850" s="74"/>
      <c r="K850" s="74"/>
      <c r="L850" s="74"/>
      <c r="M850" s="74"/>
      <c r="N850" s="74"/>
      <c r="O850" s="4"/>
    </row>
    <row r="851" spans="4:15">
      <c r="D851" s="74"/>
      <c r="E851" s="74"/>
      <c r="F851" s="74"/>
      <c r="G851" s="74"/>
      <c r="H851" s="74"/>
      <c r="I851" s="74"/>
      <c r="J851" s="74"/>
      <c r="K851" s="74"/>
      <c r="L851" s="74"/>
      <c r="M851" s="74"/>
      <c r="N851" s="74"/>
      <c r="O851" s="4"/>
    </row>
    <row r="852" spans="4:15">
      <c r="D852" s="74"/>
      <c r="E852" s="74"/>
      <c r="F852" s="74"/>
      <c r="G852" s="74"/>
      <c r="H852" s="74"/>
      <c r="I852" s="74"/>
      <c r="J852" s="74"/>
      <c r="K852" s="74"/>
      <c r="L852" s="74"/>
      <c r="M852" s="74"/>
      <c r="N852" s="74"/>
      <c r="O852" s="4"/>
    </row>
    <row r="853" spans="4:15">
      <c r="D853" s="74"/>
      <c r="E853" s="74"/>
      <c r="F853" s="74"/>
      <c r="G853" s="74"/>
      <c r="H853" s="74"/>
      <c r="I853" s="74"/>
      <c r="J853" s="74"/>
      <c r="K853" s="74"/>
      <c r="L853" s="74"/>
      <c r="M853" s="74"/>
      <c r="N853" s="74"/>
      <c r="O853" s="4"/>
    </row>
    <row r="854" spans="4:15">
      <c r="D854" s="74"/>
      <c r="E854" s="74"/>
      <c r="F854" s="74"/>
      <c r="G854" s="74"/>
      <c r="H854" s="74"/>
      <c r="I854" s="74"/>
      <c r="J854" s="74"/>
      <c r="K854" s="74"/>
      <c r="L854" s="74"/>
      <c r="M854" s="74"/>
      <c r="N854" s="74"/>
      <c r="O854" s="4"/>
    </row>
    <row r="855" spans="4:15">
      <c r="D855" s="74"/>
      <c r="E855" s="74"/>
      <c r="F855" s="74"/>
      <c r="G855" s="74"/>
      <c r="H855" s="74"/>
      <c r="I855" s="74"/>
      <c r="J855" s="74"/>
      <c r="K855" s="74"/>
      <c r="L855" s="74"/>
      <c r="M855" s="74"/>
      <c r="N855" s="74"/>
      <c r="O855" s="4"/>
    </row>
    <row r="856" spans="4:15">
      <c r="D856" s="74"/>
      <c r="E856" s="74"/>
      <c r="F856" s="74"/>
      <c r="G856" s="74"/>
      <c r="H856" s="74"/>
      <c r="I856" s="74"/>
      <c r="J856" s="74"/>
      <c r="K856" s="74"/>
      <c r="L856" s="74"/>
      <c r="M856" s="74"/>
      <c r="N856" s="74"/>
      <c r="O856" s="4"/>
    </row>
    <row r="857" spans="4:15">
      <c r="D857" s="74"/>
      <c r="E857" s="74"/>
      <c r="F857" s="74"/>
      <c r="G857" s="74"/>
      <c r="H857" s="74"/>
      <c r="I857" s="74"/>
      <c r="J857" s="74"/>
      <c r="K857" s="74"/>
      <c r="L857" s="74"/>
      <c r="M857" s="74"/>
      <c r="N857" s="74"/>
      <c r="O857" s="4"/>
    </row>
    <row r="858" spans="4:15">
      <c r="D858" s="74"/>
      <c r="E858" s="74"/>
      <c r="F858" s="74"/>
      <c r="G858" s="74"/>
      <c r="H858" s="74"/>
      <c r="I858" s="74"/>
      <c r="J858" s="74"/>
      <c r="K858" s="74"/>
      <c r="L858" s="74"/>
      <c r="M858" s="74"/>
      <c r="N858" s="74"/>
      <c r="O858" s="4"/>
    </row>
    <row r="859" spans="4:15">
      <c r="D859" s="74"/>
      <c r="E859" s="74"/>
      <c r="F859" s="74"/>
      <c r="G859" s="74"/>
      <c r="H859" s="74"/>
      <c r="I859" s="74"/>
      <c r="J859" s="74"/>
      <c r="K859" s="74"/>
      <c r="L859" s="74"/>
      <c r="M859" s="74"/>
      <c r="N859" s="74"/>
      <c r="O859" s="4"/>
    </row>
    <row r="860" spans="4:15">
      <c r="D860" s="74"/>
      <c r="E860" s="74"/>
      <c r="F860" s="74"/>
      <c r="G860" s="74"/>
      <c r="H860" s="74"/>
      <c r="I860" s="74"/>
      <c r="J860" s="74"/>
      <c r="K860" s="74"/>
      <c r="L860" s="74"/>
      <c r="M860" s="74"/>
      <c r="N860" s="74"/>
      <c r="O860" s="4"/>
    </row>
    <row r="861" spans="4:15">
      <c r="D861" s="74"/>
      <c r="E861" s="74"/>
      <c r="F861" s="74"/>
      <c r="G861" s="74"/>
      <c r="H861" s="74"/>
      <c r="I861" s="74"/>
      <c r="J861" s="74"/>
      <c r="K861" s="74"/>
      <c r="L861" s="74"/>
      <c r="M861" s="74"/>
      <c r="N861" s="74"/>
      <c r="O861" s="4"/>
    </row>
    <row r="862" spans="4:15">
      <c r="D862" s="74"/>
      <c r="E862" s="74"/>
      <c r="F862" s="74"/>
      <c r="G862" s="74"/>
      <c r="H862" s="74"/>
      <c r="I862" s="74"/>
      <c r="J862" s="74"/>
      <c r="K862" s="74"/>
      <c r="L862" s="74"/>
      <c r="M862" s="74"/>
      <c r="N862" s="74"/>
      <c r="O862" s="4"/>
    </row>
    <row r="863" spans="4:15">
      <c r="D863" s="74"/>
      <c r="E863" s="74"/>
      <c r="F863" s="74"/>
      <c r="G863" s="74"/>
      <c r="H863" s="74"/>
      <c r="I863" s="74"/>
      <c r="J863" s="74"/>
      <c r="K863" s="74"/>
      <c r="L863" s="74"/>
      <c r="M863" s="74"/>
      <c r="N863" s="74"/>
      <c r="O863" s="4"/>
    </row>
    <row r="864" spans="4:15">
      <c r="D864" s="74"/>
      <c r="E864" s="74"/>
      <c r="F864" s="74"/>
      <c r="G864" s="74"/>
      <c r="H864" s="74"/>
      <c r="I864" s="74"/>
      <c r="J864" s="74"/>
      <c r="K864" s="74"/>
      <c r="L864" s="74"/>
      <c r="M864" s="74"/>
      <c r="N864" s="74"/>
      <c r="O864" s="4"/>
    </row>
    <row r="865" spans="4:15">
      <c r="D865" s="74"/>
      <c r="E865" s="74"/>
      <c r="F865" s="74"/>
      <c r="G865" s="74"/>
      <c r="H865" s="74"/>
      <c r="I865" s="74"/>
      <c r="J865" s="74"/>
      <c r="K865" s="74"/>
      <c r="L865" s="74"/>
      <c r="M865" s="74"/>
      <c r="N865" s="74"/>
      <c r="O865" s="4"/>
    </row>
    <row r="866" spans="4:15">
      <c r="D866" s="74"/>
      <c r="E866" s="74"/>
      <c r="F866" s="74"/>
      <c r="G866" s="74"/>
      <c r="H866" s="74"/>
      <c r="I866" s="74"/>
      <c r="J866" s="74"/>
      <c r="K866" s="74"/>
      <c r="L866" s="74"/>
      <c r="M866" s="74"/>
      <c r="N866" s="74"/>
      <c r="O866" s="4"/>
    </row>
    <row r="867" spans="4:15">
      <c r="D867" s="74"/>
      <c r="E867" s="74"/>
      <c r="F867" s="74"/>
      <c r="G867" s="74"/>
      <c r="H867" s="74"/>
      <c r="I867" s="74"/>
      <c r="J867" s="74"/>
      <c r="K867" s="74"/>
      <c r="L867" s="74"/>
      <c r="M867" s="74"/>
      <c r="N867" s="74"/>
      <c r="O867" s="4"/>
    </row>
    <row r="868" spans="4:15">
      <c r="D868" s="74"/>
      <c r="E868" s="74"/>
      <c r="F868" s="74"/>
      <c r="G868" s="74"/>
      <c r="H868" s="74"/>
      <c r="I868" s="74"/>
      <c r="J868" s="74"/>
      <c r="K868" s="74"/>
      <c r="L868" s="74"/>
      <c r="M868" s="74"/>
      <c r="N868" s="74"/>
      <c r="O868" s="4"/>
    </row>
    <row r="869" spans="4:15">
      <c r="D869" s="74"/>
      <c r="E869" s="74"/>
      <c r="F869" s="74"/>
      <c r="G869" s="74"/>
      <c r="H869" s="74"/>
      <c r="I869" s="74"/>
      <c r="J869" s="74"/>
      <c r="K869" s="74"/>
      <c r="L869" s="74"/>
      <c r="M869" s="74"/>
      <c r="N869" s="74"/>
      <c r="O869" s="4"/>
    </row>
    <row r="870" spans="4:15">
      <c r="D870" s="74"/>
      <c r="E870" s="74"/>
      <c r="F870" s="74"/>
      <c r="G870" s="74"/>
      <c r="H870" s="74"/>
      <c r="I870" s="74"/>
      <c r="J870" s="74"/>
      <c r="K870" s="74"/>
      <c r="L870" s="74"/>
      <c r="M870" s="74"/>
      <c r="N870" s="74"/>
      <c r="O870" s="4"/>
    </row>
    <row r="871" spans="4:15">
      <c r="D871" s="74"/>
      <c r="E871" s="74"/>
      <c r="F871" s="74"/>
      <c r="G871" s="74"/>
      <c r="H871" s="74"/>
      <c r="I871" s="74"/>
      <c r="J871" s="74"/>
      <c r="K871" s="74"/>
      <c r="L871" s="74"/>
      <c r="M871" s="74"/>
      <c r="N871" s="74"/>
      <c r="O871" s="4"/>
    </row>
    <row r="872" spans="4:15">
      <c r="D872" s="74"/>
      <c r="E872" s="74"/>
      <c r="F872" s="74"/>
      <c r="G872" s="74"/>
      <c r="H872" s="74"/>
      <c r="I872" s="74"/>
      <c r="J872" s="74"/>
      <c r="K872" s="74"/>
      <c r="L872" s="74"/>
      <c r="M872" s="74"/>
      <c r="N872" s="74"/>
      <c r="O872" s="4"/>
    </row>
    <row r="873" spans="4:15">
      <c r="D873" s="74"/>
      <c r="E873" s="74"/>
      <c r="F873" s="74"/>
      <c r="G873" s="74"/>
      <c r="H873" s="74"/>
      <c r="I873" s="74"/>
      <c r="J873" s="74"/>
      <c r="K873" s="74"/>
      <c r="L873" s="74"/>
      <c r="M873" s="74"/>
      <c r="N873" s="74"/>
      <c r="O873" s="4"/>
    </row>
    <row r="874" spans="4:15">
      <c r="D874" s="74"/>
      <c r="E874" s="74"/>
      <c r="F874" s="74"/>
      <c r="G874" s="74"/>
      <c r="H874" s="74"/>
      <c r="I874" s="74"/>
      <c r="J874" s="74"/>
      <c r="K874" s="74"/>
      <c r="L874" s="74"/>
      <c r="M874" s="74"/>
      <c r="N874" s="74"/>
      <c r="O874" s="4"/>
    </row>
    <row r="875" spans="4:15">
      <c r="D875" s="74"/>
      <c r="E875" s="74"/>
      <c r="F875" s="74"/>
      <c r="G875" s="74"/>
      <c r="H875" s="74"/>
      <c r="I875" s="74"/>
      <c r="J875" s="74"/>
      <c r="K875" s="74"/>
      <c r="L875" s="74"/>
      <c r="M875" s="74"/>
      <c r="N875" s="74"/>
      <c r="O875" s="4"/>
    </row>
    <row r="876" spans="4:15">
      <c r="D876" s="74"/>
      <c r="E876" s="74"/>
      <c r="F876" s="74"/>
      <c r="G876" s="74"/>
      <c r="H876" s="74"/>
      <c r="I876" s="74"/>
      <c r="J876" s="74"/>
      <c r="K876" s="74"/>
      <c r="L876" s="74"/>
      <c r="M876" s="74"/>
      <c r="N876" s="74"/>
      <c r="O876" s="4"/>
    </row>
    <row r="877" spans="4:15">
      <c r="D877" s="74"/>
      <c r="E877" s="74"/>
      <c r="F877" s="74"/>
      <c r="G877" s="74"/>
      <c r="H877" s="74"/>
      <c r="I877" s="74"/>
      <c r="J877" s="74"/>
      <c r="K877" s="74"/>
      <c r="L877" s="74"/>
      <c r="M877" s="74"/>
      <c r="N877" s="74"/>
      <c r="O877" s="4"/>
    </row>
    <row r="878" spans="4:15">
      <c r="D878" s="74"/>
      <c r="E878" s="74"/>
      <c r="F878" s="74"/>
      <c r="G878" s="74"/>
      <c r="H878" s="74"/>
      <c r="I878" s="74"/>
      <c r="J878" s="74"/>
      <c r="K878" s="74"/>
      <c r="L878" s="74"/>
      <c r="M878" s="74"/>
      <c r="N878" s="74"/>
      <c r="O878" s="4"/>
    </row>
    <row r="879" spans="4:15">
      <c r="D879" s="74"/>
      <c r="E879" s="74"/>
      <c r="F879" s="74"/>
      <c r="G879" s="74"/>
      <c r="H879" s="74"/>
      <c r="I879" s="74"/>
      <c r="J879" s="74"/>
      <c r="K879" s="74"/>
      <c r="L879" s="74"/>
      <c r="M879" s="74"/>
      <c r="N879" s="74"/>
      <c r="O879" s="4"/>
    </row>
    <row r="880" spans="4:15">
      <c r="D880" s="74"/>
      <c r="E880" s="74"/>
      <c r="F880" s="74"/>
      <c r="G880" s="74"/>
      <c r="H880" s="74"/>
      <c r="I880" s="74"/>
      <c r="J880" s="74"/>
      <c r="K880" s="74"/>
      <c r="L880" s="74"/>
      <c r="M880" s="74"/>
      <c r="N880" s="74"/>
      <c r="O880" s="4"/>
    </row>
    <row r="881" spans="4:15">
      <c r="D881" s="74"/>
      <c r="E881" s="74"/>
      <c r="F881" s="74"/>
      <c r="G881" s="74"/>
      <c r="H881" s="74"/>
      <c r="I881" s="74"/>
      <c r="J881" s="74"/>
      <c r="K881" s="74"/>
      <c r="L881" s="74"/>
      <c r="M881" s="74"/>
      <c r="N881" s="74"/>
      <c r="O881" s="4"/>
    </row>
    <row r="882" spans="4:15">
      <c r="D882" s="74"/>
      <c r="E882" s="74"/>
      <c r="F882" s="74"/>
      <c r="G882" s="74"/>
      <c r="H882" s="74"/>
      <c r="I882" s="74"/>
      <c r="J882" s="74"/>
      <c r="K882" s="74"/>
      <c r="L882" s="74"/>
      <c r="M882" s="74"/>
      <c r="N882" s="74"/>
      <c r="O882" s="4"/>
    </row>
    <row r="883" spans="4:15">
      <c r="D883" s="74"/>
      <c r="E883" s="74"/>
      <c r="F883" s="74"/>
      <c r="G883" s="74"/>
      <c r="H883" s="74"/>
      <c r="I883" s="74"/>
      <c r="J883" s="74"/>
      <c r="K883" s="74"/>
      <c r="L883" s="74"/>
      <c r="M883" s="74"/>
      <c r="N883" s="74"/>
      <c r="O883" s="4"/>
    </row>
    <row r="884" spans="4:15">
      <c r="D884" s="74"/>
      <c r="E884" s="74"/>
      <c r="F884" s="74"/>
      <c r="G884" s="74"/>
      <c r="H884" s="74"/>
      <c r="I884" s="74"/>
      <c r="J884" s="74"/>
      <c r="K884" s="74"/>
      <c r="L884" s="74"/>
      <c r="M884" s="74"/>
      <c r="N884" s="74"/>
      <c r="O884" s="4"/>
    </row>
    <row r="885" spans="4:15">
      <c r="D885" s="74"/>
      <c r="E885" s="74"/>
      <c r="F885" s="74"/>
      <c r="G885" s="74"/>
      <c r="H885" s="74"/>
      <c r="I885" s="74"/>
      <c r="J885" s="74"/>
      <c r="K885" s="74"/>
      <c r="L885" s="74"/>
      <c r="M885" s="74"/>
      <c r="N885" s="74"/>
      <c r="O885" s="4"/>
    </row>
    <row r="886" spans="4:15">
      <c r="D886" s="74"/>
      <c r="E886" s="74"/>
      <c r="F886" s="74"/>
      <c r="G886" s="74"/>
      <c r="H886" s="74"/>
      <c r="I886" s="74"/>
      <c r="J886" s="74"/>
      <c r="K886" s="74"/>
      <c r="L886" s="74"/>
      <c r="M886" s="74"/>
      <c r="N886" s="74"/>
      <c r="O886" s="4"/>
    </row>
    <row r="887" spans="4:15">
      <c r="D887" s="74"/>
      <c r="E887" s="74"/>
      <c r="F887" s="74"/>
      <c r="G887" s="74"/>
      <c r="H887" s="74"/>
      <c r="I887" s="74"/>
      <c r="J887" s="74"/>
      <c r="K887" s="74"/>
      <c r="L887" s="74"/>
      <c r="M887" s="74"/>
      <c r="N887" s="74"/>
      <c r="O887" s="4"/>
    </row>
    <row r="888" spans="4:15">
      <c r="D888" s="74"/>
      <c r="E888" s="74"/>
      <c r="F888" s="74"/>
      <c r="G888" s="74"/>
      <c r="H888" s="74"/>
      <c r="I888" s="74"/>
      <c r="J888" s="74"/>
      <c r="K888" s="74"/>
      <c r="L888" s="74"/>
      <c r="M888" s="74"/>
      <c r="N888" s="74"/>
      <c r="O888" s="4"/>
    </row>
    <row r="889" spans="4:15">
      <c r="D889" s="74"/>
      <c r="E889" s="74"/>
      <c r="F889" s="74"/>
      <c r="G889" s="74"/>
      <c r="H889" s="74"/>
      <c r="I889" s="74"/>
      <c r="J889" s="74"/>
      <c r="K889" s="74"/>
      <c r="L889" s="74"/>
      <c r="M889" s="74"/>
      <c r="N889" s="74"/>
      <c r="O889" s="4"/>
    </row>
    <row r="890" spans="4:15">
      <c r="D890" s="74"/>
      <c r="E890" s="74"/>
      <c r="F890" s="74"/>
      <c r="G890" s="74"/>
      <c r="H890" s="74"/>
      <c r="I890" s="74"/>
      <c r="J890" s="74"/>
      <c r="K890" s="74"/>
      <c r="L890" s="74"/>
      <c r="M890" s="74"/>
      <c r="N890" s="74"/>
      <c r="O890" s="4"/>
    </row>
    <row r="891" spans="4:15">
      <c r="D891" s="74"/>
      <c r="E891" s="74"/>
      <c r="F891" s="74"/>
      <c r="G891" s="74"/>
      <c r="H891" s="74"/>
      <c r="I891" s="74"/>
      <c r="J891" s="74"/>
      <c r="K891" s="74"/>
      <c r="L891" s="74"/>
      <c r="M891" s="74"/>
      <c r="N891" s="74"/>
      <c r="O891" s="4"/>
    </row>
    <row r="892" spans="4:15">
      <c r="D892" s="74"/>
      <c r="E892" s="74"/>
      <c r="F892" s="74"/>
      <c r="G892" s="74"/>
      <c r="H892" s="74"/>
      <c r="I892" s="74"/>
      <c r="J892" s="74"/>
      <c r="K892" s="74"/>
      <c r="L892" s="74"/>
      <c r="M892" s="74"/>
      <c r="N892" s="74"/>
      <c r="O892" s="4"/>
    </row>
    <row r="893" spans="4:15">
      <c r="D893" s="74"/>
      <c r="E893" s="74"/>
      <c r="F893" s="74"/>
      <c r="G893" s="74"/>
      <c r="H893" s="74"/>
      <c r="I893" s="74"/>
      <c r="J893" s="74"/>
      <c r="K893" s="74"/>
      <c r="L893" s="74"/>
      <c r="M893" s="74"/>
      <c r="N893" s="74"/>
      <c r="O893" s="4"/>
    </row>
    <row r="894" spans="4:15">
      <c r="D894" s="74"/>
      <c r="E894" s="74"/>
      <c r="F894" s="74"/>
      <c r="G894" s="74"/>
      <c r="H894" s="74"/>
      <c r="I894" s="74"/>
      <c r="J894" s="74"/>
      <c r="K894" s="74"/>
      <c r="L894" s="74"/>
      <c r="M894" s="74"/>
      <c r="N894" s="74"/>
      <c r="O894" s="4"/>
    </row>
    <row r="895" spans="4:15">
      <c r="D895" s="74"/>
      <c r="E895" s="74"/>
      <c r="F895" s="74"/>
      <c r="G895" s="74"/>
      <c r="H895" s="74"/>
      <c r="I895" s="74"/>
      <c r="J895" s="74"/>
      <c r="K895" s="74"/>
      <c r="L895" s="74"/>
      <c r="M895" s="74"/>
      <c r="N895" s="74"/>
      <c r="O895" s="4"/>
    </row>
    <row r="896" spans="4:15">
      <c r="D896" s="74"/>
      <c r="E896" s="74"/>
      <c r="F896" s="74"/>
      <c r="G896" s="74"/>
      <c r="H896" s="74"/>
      <c r="I896" s="74"/>
      <c r="J896" s="74"/>
      <c r="K896" s="74"/>
      <c r="L896" s="74"/>
      <c r="M896" s="74"/>
      <c r="N896" s="74"/>
      <c r="O896" s="4"/>
    </row>
    <row r="897" spans="4:15">
      <c r="D897" s="74"/>
      <c r="E897" s="74"/>
      <c r="F897" s="74"/>
      <c r="G897" s="74"/>
      <c r="H897" s="74"/>
      <c r="I897" s="74"/>
      <c r="J897" s="74"/>
      <c r="K897" s="74"/>
      <c r="L897" s="74"/>
      <c r="M897" s="74"/>
      <c r="N897" s="74"/>
      <c r="O897" s="4"/>
    </row>
    <row r="898" spans="4:15">
      <c r="D898" s="74"/>
      <c r="E898" s="74"/>
      <c r="F898" s="74"/>
      <c r="G898" s="74"/>
      <c r="H898" s="74"/>
      <c r="I898" s="74"/>
      <c r="J898" s="74"/>
      <c r="K898" s="74"/>
      <c r="L898" s="74"/>
      <c r="M898" s="74"/>
      <c r="N898" s="74"/>
      <c r="O898" s="4"/>
    </row>
    <row r="899" spans="4:15">
      <c r="D899" s="74"/>
      <c r="E899" s="74"/>
      <c r="F899" s="74"/>
      <c r="G899" s="74"/>
      <c r="H899" s="74"/>
      <c r="I899" s="74"/>
      <c r="J899" s="74"/>
      <c r="K899" s="74"/>
      <c r="L899" s="74"/>
      <c r="M899" s="74"/>
      <c r="N899" s="74"/>
      <c r="O899" s="4"/>
    </row>
    <row r="900" spans="4:15">
      <c r="D900" s="74"/>
      <c r="E900" s="74"/>
      <c r="F900" s="74"/>
      <c r="G900" s="74"/>
      <c r="H900" s="74"/>
      <c r="I900" s="74"/>
      <c r="J900" s="74"/>
      <c r="K900" s="74"/>
      <c r="L900" s="74"/>
      <c r="M900" s="74"/>
      <c r="N900" s="74"/>
      <c r="O900" s="4"/>
    </row>
    <row r="901" spans="4:15">
      <c r="D901" s="74"/>
      <c r="E901" s="74"/>
      <c r="F901" s="74"/>
      <c r="G901" s="74"/>
      <c r="H901" s="74"/>
      <c r="I901" s="74"/>
      <c r="J901" s="74"/>
      <c r="K901" s="74"/>
      <c r="L901" s="74"/>
      <c r="M901" s="74"/>
      <c r="N901" s="74"/>
      <c r="O901" s="4"/>
    </row>
    <row r="902" spans="4:15">
      <c r="D902" s="74"/>
      <c r="E902" s="74"/>
      <c r="F902" s="74"/>
      <c r="G902" s="74"/>
      <c r="H902" s="74"/>
      <c r="I902" s="74"/>
      <c r="J902" s="74"/>
      <c r="K902" s="74"/>
      <c r="L902" s="74"/>
      <c r="M902" s="74"/>
      <c r="N902" s="74"/>
      <c r="O902" s="4"/>
    </row>
    <row r="903" spans="4:15">
      <c r="D903" s="74"/>
      <c r="E903" s="74"/>
      <c r="F903" s="74"/>
      <c r="G903" s="74"/>
      <c r="H903" s="74"/>
      <c r="I903" s="74"/>
      <c r="J903" s="74"/>
      <c r="K903" s="74"/>
      <c r="L903" s="74"/>
      <c r="M903" s="74"/>
      <c r="N903" s="74"/>
      <c r="O903" s="4"/>
    </row>
    <row r="904" spans="4:15">
      <c r="D904" s="74"/>
      <c r="E904" s="74"/>
      <c r="F904" s="74"/>
      <c r="G904" s="74"/>
      <c r="H904" s="74"/>
      <c r="I904" s="74"/>
      <c r="J904" s="74"/>
      <c r="K904" s="74"/>
      <c r="L904" s="74"/>
      <c r="M904" s="74"/>
      <c r="N904" s="74"/>
      <c r="O904" s="4"/>
    </row>
    <row r="905" spans="4:15">
      <c r="D905" s="74"/>
      <c r="E905" s="74"/>
      <c r="F905" s="74"/>
      <c r="G905" s="74"/>
      <c r="H905" s="74"/>
      <c r="I905" s="74"/>
      <c r="J905" s="74"/>
      <c r="K905" s="74"/>
      <c r="L905" s="74"/>
      <c r="M905" s="74"/>
      <c r="N905" s="74"/>
      <c r="O905" s="4"/>
    </row>
    <row r="906" spans="4:15">
      <c r="D906" s="74"/>
      <c r="E906" s="74"/>
      <c r="F906" s="74"/>
      <c r="G906" s="74"/>
      <c r="H906" s="74"/>
      <c r="I906" s="74"/>
      <c r="J906" s="74"/>
      <c r="K906" s="74"/>
      <c r="L906" s="74"/>
      <c r="M906" s="74"/>
      <c r="N906" s="74"/>
      <c r="O906" s="4"/>
    </row>
    <row r="907" spans="4:15">
      <c r="D907" s="74"/>
      <c r="E907" s="74"/>
      <c r="F907" s="74"/>
      <c r="G907" s="74"/>
      <c r="H907" s="74"/>
      <c r="I907" s="74"/>
      <c r="J907" s="74"/>
      <c r="K907" s="74"/>
      <c r="L907" s="74"/>
      <c r="M907" s="74"/>
      <c r="N907" s="74"/>
      <c r="O907" s="4"/>
    </row>
    <row r="908" spans="4:15">
      <c r="D908" s="74"/>
      <c r="E908" s="74"/>
      <c r="F908" s="74"/>
      <c r="G908" s="74"/>
      <c r="H908" s="74"/>
      <c r="I908" s="74"/>
      <c r="J908" s="74"/>
      <c r="K908" s="74"/>
      <c r="L908" s="74"/>
      <c r="M908" s="74"/>
      <c r="N908" s="74"/>
      <c r="O908" s="4"/>
    </row>
    <row r="909" spans="4:15">
      <c r="D909" s="74"/>
      <c r="E909" s="74"/>
      <c r="F909" s="74"/>
      <c r="G909" s="74"/>
      <c r="H909" s="74"/>
      <c r="I909" s="74"/>
      <c r="J909" s="74"/>
      <c r="K909" s="74"/>
      <c r="L909" s="74"/>
      <c r="M909" s="74"/>
      <c r="N909" s="74"/>
      <c r="O909" s="4"/>
    </row>
    <row r="910" spans="4:15">
      <c r="D910" s="74"/>
      <c r="E910" s="74"/>
      <c r="F910" s="74"/>
      <c r="G910" s="74"/>
      <c r="H910" s="74"/>
      <c r="I910" s="74"/>
      <c r="J910" s="74"/>
      <c r="K910" s="74"/>
      <c r="L910" s="74"/>
      <c r="M910" s="74"/>
      <c r="N910" s="74"/>
      <c r="O910" s="4"/>
    </row>
    <row r="911" spans="4:15">
      <c r="D911" s="74"/>
      <c r="E911" s="74"/>
      <c r="F911" s="74"/>
      <c r="G911" s="74"/>
      <c r="H911" s="74"/>
      <c r="I911" s="74"/>
      <c r="J911" s="74"/>
      <c r="K911" s="74"/>
      <c r="L911" s="74"/>
      <c r="M911" s="74"/>
      <c r="N911" s="74"/>
      <c r="O911" s="4"/>
    </row>
    <row r="912" spans="4:15">
      <c r="D912" s="74"/>
      <c r="E912" s="74"/>
      <c r="F912" s="74"/>
      <c r="G912" s="74"/>
      <c r="H912" s="74"/>
      <c r="I912" s="74"/>
      <c r="J912" s="74"/>
      <c r="K912" s="74"/>
      <c r="L912" s="74"/>
      <c r="M912" s="74"/>
      <c r="N912" s="74"/>
      <c r="O912" s="4"/>
    </row>
    <row r="913" spans="4:15">
      <c r="D913" s="74"/>
      <c r="E913" s="74"/>
      <c r="F913" s="74"/>
      <c r="G913" s="74"/>
      <c r="H913" s="74"/>
      <c r="I913" s="74"/>
      <c r="J913" s="74"/>
      <c r="K913" s="74"/>
      <c r="L913" s="74"/>
      <c r="M913" s="74"/>
      <c r="N913" s="74"/>
      <c r="O913" s="4"/>
    </row>
    <row r="914" spans="4:15">
      <c r="D914" s="74"/>
      <c r="E914" s="74"/>
      <c r="F914" s="74"/>
      <c r="G914" s="74"/>
      <c r="H914" s="74"/>
      <c r="I914" s="74"/>
      <c r="J914" s="74"/>
      <c r="K914" s="74"/>
      <c r="L914" s="74"/>
      <c r="M914" s="74"/>
      <c r="N914" s="74"/>
      <c r="O914" s="4"/>
    </row>
    <row r="915" spans="4:15">
      <c r="D915" s="74"/>
      <c r="E915" s="74"/>
      <c r="F915" s="74"/>
      <c r="G915" s="74"/>
      <c r="H915" s="74"/>
      <c r="I915" s="74"/>
      <c r="J915" s="74"/>
      <c r="K915" s="74"/>
      <c r="L915" s="74"/>
      <c r="M915" s="74"/>
      <c r="N915" s="74"/>
      <c r="O915" s="4"/>
    </row>
    <row r="916" spans="4:15">
      <c r="D916" s="74"/>
      <c r="E916" s="74"/>
      <c r="F916" s="74"/>
      <c r="G916" s="74"/>
      <c r="H916" s="74"/>
      <c r="I916" s="74"/>
      <c r="J916" s="74"/>
      <c r="K916" s="74"/>
      <c r="L916" s="74"/>
      <c r="M916" s="74"/>
      <c r="N916" s="74"/>
      <c r="O916" s="4"/>
    </row>
    <row r="917" spans="4:15">
      <c r="D917" s="74"/>
      <c r="E917" s="74"/>
      <c r="F917" s="74"/>
      <c r="G917" s="74"/>
      <c r="H917" s="74"/>
      <c r="I917" s="74"/>
      <c r="J917" s="74"/>
      <c r="K917" s="74"/>
      <c r="L917" s="74"/>
      <c r="M917" s="74"/>
      <c r="N917" s="74"/>
      <c r="O917" s="4"/>
    </row>
    <row r="918" spans="4:15">
      <c r="D918" s="74"/>
      <c r="E918" s="74"/>
      <c r="F918" s="74"/>
      <c r="G918" s="74"/>
      <c r="H918" s="74"/>
      <c r="I918" s="74"/>
      <c r="J918" s="74"/>
      <c r="K918" s="74"/>
      <c r="L918" s="74"/>
      <c r="M918" s="74"/>
      <c r="N918" s="74"/>
      <c r="O918" s="4"/>
    </row>
    <row r="919" spans="4:15">
      <c r="D919" s="74"/>
      <c r="E919" s="74"/>
      <c r="F919" s="74"/>
      <c r="G919" s="74"/>
      <c r="H919" s="74"/>
      <c r="I919" s="74"/>
      <c r="J919" s="74"/>
      <c r="K919" s="74"/>
      <c r="L919" s="74"/>
      <c r="M919" s="74"/>
      <c r="N919" s="74"/>
      <c r="O919" s="4"/>
    </row>
    <row r="920" spans="4:15">
      <c r="D920" s="74"/>
      <c r="E920" s="74"/>
      <c r="F920" s="74"/>
      <c r="G920" s="74"/>
      <c r="H920" s="74"/>
      <c r="I920" s="74"/>
      <c r="J920" s="74"/>
      <c r="K920" s="74"/>
      <c r="L920" s="74"/>
      <c r="M920" s="74"/>
      <c r="N920" s="74"/>
      <c r="O920" s="4"/>
    </row>
    <row r="921" spans="4:15">
      <c r="D921" s="74"/>
      <c r="E921" s="74"/>
      <c r="F921" s="74"/>
      <c r="G921" s="74"/>
      <c r="H921" s="74"/>
      <c r="I921" s="74"/>
      <c r="J921" s="74"/>
      <c r="K921" s="74"/>
      <c r="L921" s="74"/>
      <c r="M921" s="74"/>
      <c r="N921" s="74"/>
      <c r="O921" s="4"/>
    </row>
    <row r="922" spans="4:15">
      <c r="D922" s="74"/>
      <c r="E922" s="74"/>
      <c r="F922" s="74"/>
      <c r="G922" s="74"/>
      <c r="H922" s="74"/>
      <c r="I922" s="74"/>
      <c r="J922" s="74"/>
      <c r="K922" s="74"/>
      <c r="L922" s="74"/>
      <c r="M922" s="74"/>
      <c r="N922" s="74"/>
      <c r="O922" s="4"/>
    </row>
    <row r="923" spans="4:15">
      <c r="D923" s="74"/>
      <c r="E923" s="74"/>
      <c r="F923" s="74"/>
      <c r="G923" s="74"/>
      <c r="H923" s="74"/>
      <c r="I923" s="74"/>
      <c r="J923" s="74"/>
      <c r="K923" s="74"/>
      <c r="L923" s="74"/>
      <c r="M923" s="74"/>
      <c r="N923" s="74"/>
      <c r="O923" s="4"/>
    </row>
    <row r="924" spans="4:15">
      <c r="D924" s="74"/>
      <c r="E924" s="74"/>
      <c r="F924" s="74"/>
      <c r="G924" s="74"/>
      <c r="H924" s="74"/>
      <c r="I924" s="74"/>
      <c r="J924" s="74"/>
      <c r="K924" s="74"/>
      <c r="L924" s="74"/>
      <c r="M924" s="74"/>
      <c r="N924" s="74"/>
      <c r="O924" s="4"/>
    </row>
    <row r="925" spans="4:15">
      <c r="D925" s="74"/>
      <c r="E925" s="74"/>
      <c r="F925" s="74"/>
      <c r="G925" s="74"/>
      <c r="H925" s="74"/>
      <c r="I925" s="74"/>
      <c r="J925" s="74"/>
      <c r="K925" s="74"/>
      <c r="L925" s="74"/>
      <c r="M925" s="74"/>
      <c r="N925" s="74"/>
      <c r="O925" s="4"/>
    </row>
    <row r="926" spans="4:15">
      <c r="D926" s="74"/>
      <c r="E926" s="74"/>
      <c r="F926" s="74"/>
      <c r="G926" s="74"/>
      <c r="H926" s="74"/>
      <c r="I926" s="74"/>
      <c r="J926" s="74"/>
      <c r="K926" s="74"/>
      <c r="L926" s="74"/>
      <c r="M926" s="74"/>
      <c r="N926" s="74"/>
      <c r="O926" s="4"/>
    </row>
    <row r="927" spans="4:15">
      <c r="D927" s="74"/>
      <c r="E927" s="74"/>
      <c r="F927" s="74"/>
      <c r="G927" s="74"/>
      <c r="H927" s="74"/>
      <c r="I927" s="74"/>
      <c r="J927" s="74"/>
      <c r="K927" s="74"/>
      <c r="L927" s="74"/>
      <c r="M927" s="74"/>
      <c r="N927" s="74"/>
      <c r="O927" s="4"/>
    </row>
    <row r="928" spans="4:15">
      <c r="D928" s="74"/>
      <c r="E928" s="74"/>
      <c r="F928" s="74"/>
      <c r="G928" s="74"/>
      <c r="H928" s="74"/>
      <c r="I928" s="74"/>
      <c r="J928" s="74"/>
      <c r="K928" s="74"/>
      <c r="L928" s="74"/>
      <c r="M928" s="74"/>
      <c r="N928" s="74"/>
      <c r="O928" s="4"/>
    </row>
    <row r="929" spans="4:15">
      <c r="D929" s="74"/>
      <c r="E929" s="74"/>
      <c r="F929" s="74"/>
      <c r="G929" s="74"/>
      <c r="H929" s="74"/>
      <c r="I929" s="74"/>
      <c r="J929" s="74"/>
      <c r="K929" s="74"/>
      <c r="L929" s="74"/>
      <c r="M929" s="74"/>
      <c r="N929" s="74"/>
      <c r="O929" s="4"/>
    </row>
    <row r="930" spans="4:15">
      <c r="D930" s="74"/>
      <c r="E930" s="74"/>
      <c r="F930" s="74"/>
      <c r="G930" s="74"/>
      <c r="H930" s="74"/>
      <c r="I930" s="74"/>
      <c r="J930" s="74"/>
      <c r="K930" s="74"/>
      <c r="L930" s="74"/>
      <c r="M930" s="74"/>
      <c r="N930" s="74"/>
      <c r="O930" s="4"/>
    </row>
    <row r="931" spans="4:15">
      <c r="D931" s="74"/>
      <c r="E931" s="74"/>
      <c r="F931" s="74"/>
      <c r="G931" s="74"/>
      <c r="H931" s="74"/>
      <c r="I931" s="74"/>
      <c r="J931" s="74"/>
      <c r="K931" s="74"/>
      <c r="L931" s="74"/>
      <c r="M931" s="74"/>
      <c r="N931" s="74"/>
      <c r="O931" s="4"/>
    </row>
    <row r="932" spans="4:15">
      <c r="D932" s="74"/>
      <c r="E932" s="74"/>
      <c r="F932" s="74"/>
      <c r="G932" s="74"/>
      <c r="H932" s="74"/>
      <c r="I932" s="74"/>
      <c r="J932" s="74"/>
      <c r="K932" s="74"/>
      <c r="L932" s="74"/>
      <c r="M932" s="74"/>
      <c r="N932" s="74"/>
      <c r="O932" s="4"/>
    </row>
    <row r="933" spans="4:15">
      <c r="D933" s="74"/>
      <c r="E933" s="74"/>
      <c r="F933" s="74"/>
      <c r="G933" s="74"/>
      <c r="H933" s="74"/>
      <c r="I933" s="74"/>
      <c r="J933" s="74"/>
      <c r="K933" s="74"/>
      <c r="L933" s="74"/>
      <c r="M933" s="74"/>
      <c r="N933" s="74"/>
      <c r="O933" s="4"/>
    </row>
    <row r="934" spans="4:15">
      <c r="D934" s="74"/>
      <c r="E934" s="74"/>
      <c r="F934" s="74"/>
      <c r="G934" s="74"/>
      <c r="H934" s="74"/>
      <c r="I934" s="74"/>
      <c r="J934" s="74"/>
      <c r="K934" s="74"/>
      <c r="L934" s="74"/>
      <c r="M934" s="74"/>
      <c r="N934" s="74"/>
      <c r="O934" s="4"/>
    </row>
    <row r="935" spans="4:15">
      <c r="D935" s="74"/>
      <c r="E935" s="74"/>
      <c r="F935" s="74"/>
      <c r="G935" s="74"/>
      <c r="H935" s="74"/>
      <c r="I935" s="74"/>
      <c r="J935" s="74"/>
      <c r="K935" s="74"/>
      <c r="L935" s="74"/>
      <c r="M935" s="74"/>
      <c r="N935" s="74"/>
      <c r="O935" s="4"/>
    </row>
    <row r="936" spans="4:15">
      <c r="D936" s="74"/>
      <c r="E936" s="74"/>
      <c r="F936" s="74"/>
      <c r="G936" s="74"/>
      <c r="H936" s="74"/>
      <c r="I936" s="74"/>
      <c r="J936" s="74"/>
      <c r="K936" s="74"/>
      <c r="L936" s="74"/>
      <c r="M936" s="74"/>
      <c r="N936" s="74"/>
      <c r="O936" s="4"/>
    </row>
    <row r="937" spans="4:15">
      <c r="D937" s="74"/>
      <c r="E937" s="74"/>
      <c r="F937" s="74"/>
      <c r="G937" s="74"/>
      <c r="H937" s="74"/>
      <c r="I937" s="74"/>
      <c r="J937" s="74"/>
      <c r="K937" s="74"/>
      <c r="L937" s="74"/>
      <c r="M937" s="74"/>
      <c r="N937" s="74"/>
      <c r="O937" s="4"/>
    </row>
    <row r="938" spans="4:15">
      <c r="D938" s="74"/>
      <c r="E938" s="74"/>
      <c r="F938" s="74"/>
      <c r="G938" s="74"/>
      <c r="H938" s="74"/>
      <c r="I938" s="74"/>
      <c r="J938" s="74"/>
      <c r="K938" s="74"/>
      <c r="L938" s="74"/>
      <c r="M938" s="74"/>
      <c r="N938" s="74"/>
      <c r="O938" s="4"/>
    </row>
    <row r="939" spans="4:15">
      <c r="D939" s="74"/>
      <c r="E939" s="74"/>
      <c r="F939" s="74"/>
      <c r="G939" s="74"/>
      <c r="H939" s="74"/>
      <c r="I939" s="74"/>
      <c r="J939" s="74"/>
      <c r="K939" s="74"/>
      <c r="L939" s="74"/>
      <c r="M939" s="74"/>
      <c r="N939" s="74"/>
      <c r="O939" s="4"/>
    </row>
    <row r="940" spans="4:15">
      <c r="D940" s="74"/>
      <c r="E940" s="74"/>
      <c r="F940" s="74"/>
      <c r="G940" s="74"/>
      <c r="H940" s="74"/>
      <c r="I940" s="74"/>
      <c r="J940" s="74"/>
      <c r="K940" s="74"/>
      <c r="L940" s="74"/>
      <c r="M940" s="74"/>
      <c r="N940" s="74"/>
      <c r="O940" s="4"/>
    </row>
    <row r="941" spans="4:15">
      <c r="D941" s="74"/>
      <c r="E941" s="74"/>
      <c r="F941" s="74"/>
      <c r="G941" s="74"/>
      <c r="H941" s="74"/>
      <c r="I941" s="74"/>
      <c r="J941" s="74"/>
      <c r="K941" s="74"/>
      <c r="L941" s="74"/>
      <c r="M941" s="74"/>
      <c r="N941" s="74"/>
      <c r="O941" s="4"/>
    </row>
    <row r="942" spans="4:15">
      <c r="D942" s="74"/>
      <c r="E942" s="74"/>
      <c r="F942" s="74"/>
      <c r="G942" s="74"/>
      <c r="H942" s="74"/>
      <c r="I942" s="74"/>
      <c r="J942" s="74"/>
      <c r="K942" s="74"/>
      <c r="L942" s="74"/>
      <c r="M942" s="74"/>
      <c r="N942" s="74"/>
      <c r="O942" s="4"/>
    </row>
    <row r="943" spans="4:15">
      <c r="D943" s="74"/>
      <c r="E943" s="74"/>
      <c r="F943" s="74"/>
      <c r="G943" s="74"/>
      <c r="H943" s="74"/>
      <c r="I943" s="74"/>
      <c r="J943" s="74"/>
      <c r="K943" s="74"/>
      <c r="L943" s="74"/>
      <c r="M943" s="74"/>
      <c r="N943" s="74"/>
      <c r="O943" s="4"/>
    </row>
    <row r="944" spans="4:15">
      <c r="D944" s="74"/>
      <c r="E944" s="74"/>
      <c r="F944" s="74"/>
      <c r="G944" s="74"/>
      <c r="H944" s="74"/>
      <c r="I944" s="74"/>
      <c r="J944" s="74"/>
      <c r="K944" s="74"/>
      <c r="L944" s="74"/>
      <c r="M944" s="74"/>
      <c r="N944" s="74"/>
      <c r="O944" s="4"/>
    </row>
    <row r="945" spans="4:15">
      <c r="D945" s="74"/>
      <c r="E945" s="74"/>
      <c r="F945" s="74"/>
      <c r="G945" s="74"/>
      <c r="H945" s="74"/>
      <c r="I945" s="74"/>
      <c r="J945" s="74"/>
      <c r="K945" s="74"/>
      <c r="L945" s="74"/>
      <c r="M945" s="74"/>
      <c r="N945" s="74"/>
      <c r="O945" s="4"/>
    </row>
    <row r="946" spans="4:15">
      <c r="D946" s="74"/>
      <c r="E946" s="74"/>
      <c r="F946" s="74"/>
      <c r="G946" s="74"/>
      <c r="H946" s="74"/>
      <c r="I946" s="74"/>
      <c r="J946" s="74"/>
      <c r="K946" s="74"/>
      <c r="L946" s="74"/>
      <c r="M946" s="74"/>
      <c r="N946" s="74"/>
      <c r="O946" s="4"/>
    </row>
    <row r="947" spans="4:15">
      <c r="D947" s="74"/>
      <c r="E947" s="74"/>
      <c r="F947" s="74"/>
      <c r="G947" s="74"/>
      <c r="H947" s="74"/>
      <c r="I947" s="74"/>
      <c r="J947" s="74"/>
      <c r="K947" s="74"/>
      <c r="L947" s="74"/>
      <c r="M947" s="74"/>
      <c r="N947" s="74"/>
      <c r="O947" s="4"/>
    </row>
    <row r="948" spans="4:15">
      <c r="D948" s="74"/>
      <c r="E948" s="74"/>
      <c r="F948" s="74"/>
      <c r="G948" s="74"/>
      <c r="H948" s="74"/>
      <c r="I948" s="74"/>
      <c r="J948" s="74"/>
      <c r="K948" s="74"/>
      <c r="L948" s="74"/>
      <c r="M948" s="74"/>
      <c r="N948" s="74"/>
      <c r="O948" s="4"/>
    </row>
    <row r="949" spans="4:15">
      <c r="D949" s="74"/>
      <c r="E949" s="74"/>
      <c r="F949" s="74"/>
      <c r="G949" s="74"/>
      <c r="H949" s="74"/>
      <c r="I949" s="74"/>
      <c r="J949" s="74"/>
      <c r="K949" s="74"/>
      <c r="L949" s="74"/>
      <c r="M949" s="74"/>
      <c r="N949" s="74"/>
      <c r="O949" s="4"/>
    </row>
    <row r="950" spans="4:15">
      <c r="D950" s="74"/>
      <c r="E950" s="74"/>
      <c r="F950" s="74"/>
      <c r="G950" s="74"/>
      <c r="H950" s="74"/>
      <c r="I950" s="74"/>
      <c r="J950" s="74"/>
      <c r="K950" s="74"/>
      <c r="L950" s="74"/>
      <c r="M950" s="74"/>
      <c r="N950" s="74"/>
      <c r="O950" s="4"/>
    </row>
    <row r="951" spans="4:15">
      <c r="D951" s="74"/>
      <c r="E951" s="74"/>
      <c r="F951" s="74"/>
      <c r="G951" s="74"/>
      <c r="H951" s="74"/>
      <c r="I951" s="74"/>
      <c r="J951" s="74"/>
      <c r="K951" s="74"/>
      <c r="L951" s="74"/>
      <c r="M951" s="74"/>
      <c r="N951" s="74"/>
      <c r="O951" s="4"/>
    </row>
    <row r="952" spans="4:15">
      <c r="D952" s="74"/>
      <c r="E952" s="74"/>
      <c r="F952" s="74"/>
      <c r="G952" s="74"/>
      <c r="H952" s="74"/>
      <c r="I952" s="74"/>
      <c r="J952" s="74"/>
      <c r="K952" s="74"/>
      <c r="L952" s="74"/>
      <c r="M952" s="74"/>
      <c r="N952" s="74"/>
      <c r="O952" s="4"/>
    </row>
    <row r="953" spans="4:15">
      <c r="D953" s="74"/>
      <c r="E953" s="74"/>
      <c r="F953" s="74"/>
      <c r="G953" s="74"/>
      <c r="H953" s="74"/>
      <c r="I953" s="74"/>
      <c r="J953" s="74"/>
      <c r="K953" s="74"/>
      <c r="L953" s="74"/>
      <c r="M953" s="74"/>
      <c r="N953" s="74"/>
      <c r="O953" s="4"/>
    </row>
    <row r="954" spans="4:15">
      <c r="D954" s="74"/>
      <c r="E954" s="74"/>
      <c r="F954" s="74"/>
      <c r="G954" s="74"/>
      <c r="H954" s="74"/>
      <c r="I954" s="74"/>
      <c r="J954" s="74"/>
      <c r="K954" s="74"/>
      <c r="L954" s="74"/>
      <c r="M954" s="74"/>
      <c r="N954" s="74"/>
      <c r="O954" s="4"/>
    </row>
    <row r="955" spans="4:15">
      <c r="D955" s="74"/>
      <c r="E955" s="74"/>
      <c r="F955" s="74"/>
      <c r="G955" s="74"/>
      <c r="H955" s="74"/>
      <c r="I955" s="74"/>
      <c r="J955" s="74"/>
      <c r="K955" s="74"/>
      <c r="L955" s="74"/>
      <c r="M955" s="74"/>
      <c r="N955" s="74"/>
      <c r="O955" s="4"/>
    </row>
    <row r="956" spans="4:15">
      <c r="D956" s="74"/>
      <c r="E956" s="74"/>
      <c r="F956" s="74"/>
      <c r="G956" s="74"/>
      <c r="H956" s="74"/>
      <c r="I956" s="74"/>
      <c r="J956" s="74"/>
      <c r="K956" s="74"/>
      <c r="L956" s="74"/>
      <c r="M956" s="74"/>
      <c r="N956" s="74"/>
      <c r="O956" s="4"/>
    </row>
    <row r="957" spans="4:15">
      <c r="D957" s="74"/>
      <c r="E957" s="74"/>
      <c r="F957" s="74"/>
      <c r="G957" s="74"/>
      <c r="H957" s="74"/>
      <c r="I957" s="74"/>
      <c r="J957" s="74"/>
      <c r="K957" s="74"/>
      <c r="L957" s="74"/>
      <c r="M957" s="74"/>
      <c r="N957" s="74"/>
      <c r="O957" s="4"/>
    </row>
    <row r="958" spans="4:15">
      <c r="D958" s="74"/>
      <c r="E958" s="74"/>
      <c r="F958" s="74"/>
      <c r="G958" s="74"/>
      <c r="H958" s="74"/>
      <c r="I958" s="74"/>
      <c r="J958" s="74"/>
      <c r="K958" s="74"/>
      <c r="L958" s="74"/>
      <c r="M958" s="74"/>
      <c r="N958" s="74"/>
      <c r="O958" s="4"/>
    </row>
    <row r="959" spans="4:15">
      <c r="D959" s="74"/>
      <c r="E959" s="74"/>
      <c r="F959" s="74"/>
      <c r="G959" s="74"/>
      <c r="H959" s="74"/>
      <c r="I959" s="74"/>
      <c r="J959" s="74"/>
      <c r="K959" s="74"/>
      <c r="L959" s="74"/>
      <c r="M959" s="74"/>
      <c r="N959" s="74"/>
      <c r="O959" s="4"/>
    </row>
    <row r="960" spans="4:15">
      <c r="D960" s="74"/>
      <c r="E960" s="74"/>
      <c r="F960" s="74"/>
      <c r="G960" s="74"/>
      <c r="H960" s="74"/>
      <c r="I960" s="74"/>
      <c r="J960" s="74"/>
      <c r="K960" s="74"/>
      <c r="L960" s="74"/>
      <c r="M960" s="74"/>
      <c r="N960" s="74"/>
      <c r="O960" s="4"/>
    </row>
    <row r="961" spans="4:15">
      <c r="D961" s="74"/>
      <c r="E961" s="74"/>
      <c r="F961" s="74"/>
      <c r="G961" s="74"/>
      <c r="H961" s="74"/>
      <c r="I961" s="74"/>
      <c r="J961" s="74"/>
      <c r="K961" s="74"/>
      <c r="L961" s="74"/>
      <c r="M961" s="74"/>
      <c r="N961" s="74"/>
      <c r="O961" s="4"/>
    </row>
    <row r="962" spans="4:15">
      <c r="D962" s="74"/>
      <c r="E962" s="74"/>
      <c r="F962" s="74"/>
      <c r="G962" s="74"/>
      <c r="H962" s="74"/>
      <c r="I962" s="74"/>
      <c r="J962" s="74"/>
      <c r="K962" s="74"/>
      <c r="L962" s="74"/>
      <c r="M962" s="74"/>
      <c r="N962" s="74"/>
      <c r="O962" s="4"/>
    </row>
    <row r="963" spans="4:15">
      <c r="D963" s="74"/>
      <c r="E963" s="74"/>
      <c r="F963" s="74"/>
      <c r="G963" s="74"/>
      <c r="H963" s="74"/>
      <c r="I963" s="74"/>
      <c r="J963" s="74"/>
      <c r="K963" s="74"/>
      <c r="L963" s="74"/>
      <c r="M963" s="74"/>
      <c r="N963" s="74"/>
      <c r="O963" s="4"/>
    </row>
    <row r="964" spans="4:15">
      <c r="D964" s="74"/>
      <c r="E964" s="74"/>
      <c r="F964" s="74"/>
      <c r="G964" s="74"/>
      <c r="H964" s="74"/>
      <c r="I964" s="74"/>
      <c r="J964" s="74"/>
      <c r="K964" s="74"/>
      <c r="L964" s="74"/>
      <c r="M964" s="74"/>
      <c r="N964" s="74"/>
      <c r="O964" s="4"/>
    </row>
    <row r="965" spans="4:15">
      <c r="D965" s="74"/>
      <c r="E965" s="74"/>
      <c r="F965" s="74"/>
      <c r="G965" s="74"/>
      <c r="H965" s="74"/>
      <c r="I965" s="74"/>
      <c r="J965" s="74"/>
      <c r="K965" s="74"/>
      <c r="L965" s="74"/>
      <c r="M965" s="74"/>
      <c r="N965" s="74"/>
      <c r="O965" s="4"/>
    </row>
    <row r="966" spans="4:15">
      <c r="D966" s="74"/>
      <c r="E966" s="74"/>
      <c r="F966" s="74"/>
      <c r="G966" s="74"/>
      <c r="H966" s="74"/>
      <c r="I966" s="74"/>
      <c r="J966" s="74"/>
      <c r="K966" s="74"/>
      <c r="L966" s="74"/>
      <c r="M966" s="74"/>
      <c r="N966" s="74"/>
      <c r="O966" s="4"/>
    </row>
    <row r="967" spans="4:15">
      <c r="D967" s="74"/>
      <c r="E967" s="74"/>
      <c r="F967" s="74"/>
      <c r="G967" s="74"/>
      <c r="H967" s="74"/>
      <c r="I967" s="74"/>
      <c r="J967" s="74"/>
      <c r="K967" s="74"/>
      <c r="L967" s="74"/>
      <c r="M967" s="74"/>
      <c r="N967" s="74"/>
      <c r="O967" s="4"/>
    </row>
    <row r="968" spans="4:15">
      <c r="D968" s="74"/>
      <c r="E968" s="74"/>
      <c r="F968" s="74"/>
      <c r="G968" s="74"/>
      <c r="H968" s="74"/>
      <c r="I968" s="74"/>
      <c r="J968" s="74"/>
      <c r="K968" s="74"/>
      <c r="L968" s="74"/>
      <c r="M968" s="74"/>
      <c r="N968" s="74"/>
      <c r="O968" s="4"/>
    </row>
    <row r="969" spans="4:15">
      <c r="D969" s="74"/>
      <c r="E969" s="74"/>
      <c r="F969" s="74"/>
      <c r="G969" s="74"/>
      <c r="H969" s="74"/>
      <c r="I969" s="74"/>
      <c r="J969" s="74"/>
      <c r="K969" s="74"/>
      <c r="L969" s="74"/>
      <c r="M969" s="74"/>
      <c r="N969" s="74"/>
      <c r="O969" s="4"/>
    </row>
    <row r="970" spans="4:15">
      <c r="D970" s="74"/>
      <c r="E970" s="74"/>
      <c r="F970" s="74"/>
      <c r="G970" s="74"/>
      <c r="H970" s="74"/>
      <c r="I970" s="74"/>
      <c r="J970" s="74"/>
      <c r="K970" s="74"/>
      <c r="L970" s="74"/>
      <c r="M970" s="74"/>
      <c r="N970" s="74"/>
      <c r="O970" s="4"/>
    </row>
    <row r="971" spans="4:15">
      <c r="D971" s="74"/>
      <c r="E971" s="74"/>
      <c r="F971" s="74"/>
      <c r="G971" s="74"/>
      <c r="H971" s="74"/>
      <c r="I971" s="74"/>
      <c r="J971" s="74"/>
      <c r="K971" s="74"/>
      <c r="L971" s="74"/>
      <c r="M971" s="74"/>
      <c r="N971" s="74"/>
      <c r="O971" s="4"/>
    </row>
    <row r="972" spans="4:15">
      <c r="D972" s="74"/>
      <c r="E972" s="74"/>
      <c r="F972" s="74"/>
      <c r="G972" s="74"/>
      <c r="H972" s="74"/>
      <c r="I972" s="74"/>
      <c r="J972" s="74"/>
      <c r="K972" s="74"/>
      <c r="L972" s="74"/>
      <c r="M972" s="74"/>
      <c r="N972" s="74"/>
      <c r="O972" s="4"/>
    </row>
    <row r="973" spans="4:15">
      <c r="D973" s="74"/>
      <c r="E973" s="74"/>
      <c r="F973" s="74"/>
      <c r="G973" s="74"/>
      <c r="H973" s="74"/>
      <c r="I973" s="74"/>
      <c r="J973" s="74"/>
      <c r="K973" s="74"/>
      <c r="L973" s="74"/>
      <c r="M973" s="74"/>
      <c r="N973" s="74"/>
      <c r="O973" s="4"/>
    </row>
    <row r="974" spans="4:15">
      <c r="D974" s="74"/>
      <c r="E974" s="74"/>
      <c r="F974" s="74"/>
      <c r="G974" s="74"/>
      <c r="H974" s="74"/>
      <c r="I974" s="74"/>
      <c r="J974" s="74"/>
      <c r="K974" s="74"/>
      <c r="L974" s="74"/>
      <c r="M974" s="74"/>
      <c r="N974" s="74"/>
      <c r="O974" s="4"/>
    </row>
    <row r="975" spans="4:15">
      <c r="D975" s="74"/>
      <c r="E975" s="74"/>
      <c r="F975" s="74"/>
      <c r="G975" s="74"/>
      <c r="H975" s="74"/>
      <c r="I975" s="74"/>
      <c r="J975" s="74"/>
      <c r="K975" s="74"/>
      <c r="L975" s="74"/>
      <c r="M975" s="74"/>
      <c r="N975" s="74"/>
      <c r="O975" s="4"/>
    </row>
    <row r="976" spans="4:15">
      <c r="D976" s="74"/>
      <c r="E976" s="74"/>
      <c r="F976" s="74"/>
      <c r="G976" s="74"/>
      <c r="H976" s="74"/>
      <c r="I976" s="74"/>
      <c r="J976" s="74"/>
      <c r="K976" s="74"/>
      <c r="L976" s="74"/>
      <c r="M976" s="74"/>
      <c r="N976" s="74"/>
      <c r="O976" s="4"/>
    </row>
    <row r="977" spans="4:15">
      <c r="D977" s="74"/>
      <c r="E977" s="74"/>
      <c r="F977" s="74"/>
      <c r="G977" s="74"/>
      <c r="H977" s="74"/>
      <c r="I977" s="74"/>
      <c r="J977" s="74"/>
      <c r="K977" s="74"/>
      <c r="L977" s="74"/>
      <c r="M977" s="74"/>
      <c r="N977" s="74"/>
      <c r="O977" s="4"/>
    </row>
    <row r="978" spans="4:15">
      <c r="D978" s="74"/>
      <c r="E978" s="74"/>
      <c r="F978" s="74"/>
      <c r="G978" s="74"/>
      <c r="H978" s="74"/>
      <c r="I978" s="74"/>
      <c r="J978" s="74"/>
      <c r="K978" s="74"/>
      <c r="L978" s="74"/>
      <c r="M978" s="74"/>
      <c r="N978" s="74"/>
      <c r="O978" s="4"/>
    </row>
    <row r="979" spans="4:15">
      <c r="D979" s="74"/>
      <c r="E979" s="74"/>
      <c r="F979" s="74"/>
      <c r="G979" s="74"/>
      <c r="H979" s="74"/>
      <c r="I979" s="74"/>
      <c r="J979" s="74"/>
      <c r="K979" s="74"/>
      <c r="L979" s="74"/>
      <c r="M979" s="74"/>
      <c r="N979" s="74"/>
      <c r="O979" s="4"/>
    </row>
    <row r="980" spans="4:15">
      <c r="D980" s="74"/>
      <c r="E980" s="74"/>
      <c r="F980" s="74"/>
      <c r="G980" s="74"/>
      <c r="H980" s="74"/>
      <c r="I980" s="74"/>
      <c r="J980" s="74"/>
      <c r="K980" s="74"/>
      <c r="L980" s="74"/>
      <c r="M980" s="74"/>
      <c r="N980" s="74"/>
      <c r="O980" s="4"/>
    </row>
    <row r="981" spans="4:15">
      <c r="D981" s="74"/>
      <c r="E981" s="74"/>
      <c r="F981" s="74"/>
      <c r="G981" s="74"/>
      <c r="H981" s="74"/>
      <c r="I981" s="74"/>
      <c r="J981" s="74"/>
      <c r="K981" s="74"/>
      <c r="L981" s="74"/>
      <c r="M981" s="74"/>
      <c r="N981" s="74"/>
      <c r="O981" s="4"/>
    </row>
    <row r="982" spans="4:15">
      <c r="D982" s="74"/>
      <c r="E982" s="74"/>
      <c r="F982" s="74"/>
      <c r="G982" s="74"/>
      <c r="H982" s="74"/>
      <c r="I982" s="74"/>
      <c r="J982" s="74"/>
      <c r="K982" s="74"/>
      <c r="L982" s="74"/>
      <c r="M982" s="74"/>
      <c r="N982" s="74"/>
      <c r="O982" s="4"/>
    </row>
    <row r="983" spans="4:15">
      <c r="D983" s="74"/>
      <c r="E983" s="74"/>
      <c r="F983" s="74"/>
      <c r="G983" s="74"/>
      <c r="H983" s="74"/>
      <c r="I983" s="74"/>
      <c r="J983" s="74"/>
      <c r="K983" s="74"/>
      <c r="L983" s="74"/>
      <c r="M983" s="74"/>
      <c r="N983" s="74"/>
      <c r="O983" s="4"/>
    </row>
    <row r="984" spans="4:15">
      <c r="D984" s="74"/>
      <c r="E984" s="74"/>
      <c r="F984" s="74"/>
      <c r="G984" s="74"/>
      <c r="H984" s="74"/>
      <c r="I984" s="74"/>
      <c r="J984" s="74"/>
      <c r="K984" s="74"/>
      <c r="L984" s="74"/>
      <c r="M984" s="74"/>
      <c r="N984" s="74"/>
      <c r="O984" s="4"/>
    </row>
    <row r="985" spans="4:15">
      <c r="D985" s="74"/>
      <c r="E985" s="74"/>
      <c r="F985" s="74"/>
      <c r="G985" s="74"/>
      <c r="H985" s="74"/>
      <c r="I985" s="74"/>
      <c r="J985" s="74"/>
      <c r="K985" s="74"/>
      <c r="L985" s="74"/>
      <c r="M985" s="74"/>
      <c r="N985" s="74"/>
      <c r="O985" s="4"/>
    </row>
    <row r="986" spans="4:15">
      <c r="D986" s="74"/>
      <c r="E986" s="74"/>
      <c r="F986" s="74"/>
      <c r="G986" s="74"/>
      <c r="H986" s="74"/>
      <c r="I986" s="74"/>
      <c r="J986" s="74"/>
      <c r="K986" s="74"/>
      <c r="L986" s="74"/>
      <c r="M986" s="74"/>
      <c r="N986" s="74"/>
      <c r="O986" s="4"/>
    </row>
    <row r="987" spans="4:15">
      <c r="D987" s="74"/>
      <c r="E987" s="74"/>
      <c r="F987" s="74"/>
      <c r="G987" s="74"/>
      <c r="H987" s="74"/>
      <c r="I987" s="74"/>
      <c r="J987" s="74"/>
      <c r="K987" s="74"/>
      <c r="L987" s="74"/>
      <c r="M987" s="74"/>
      <c r="N987" s="74"/>
      <c r="O987" s="4"/>
    </row>
    <row r="988" spans="4:15">
      <c r="D988" s="74"/>
      <c r="E988" s="74"/>
      <c r="F988" s="74"/>
      <c r="G988" s="74"/>
      <c r="H988" s="74"/>
      <c r="I988" s="74"/>
      <c r="J988" s="74"/>
      <c r="K988" s="74"/>
      <c r="L988" s="74"/>
      <c r="M988" s="74"/>
      <c r="N988" s="74"/>
      <c r="O988" s="4"/>
    </row>
    <row r="989" spans="4:15">
      <c r="D989" s="74"/>
      <c r="E989" s="74"/>
      <c r="F989" s="74"/>
      <c r="G989" s="74"/>
      <c r="H989" s="74"/>
      <c r="I989" s="74"/>
      <c r="J989" s="74"/>
      <c r="K989" s="74"/>
      <c r="L989" s="74"/>
      <c r="M989" s="74"/>
      <c r="N989" s="74"/>
      <c r="O989" s="4"/>
    </row>
    <row r="990" spans="4:15">
      <c r="D990" s="74"/>
      <c r="E990" s="74"/>
      <c r="F990" s="74"/>
      <c r="G990" s="74"/>
      <c r="H990" s="74"/>
      <c r="I990" s="74"/>
      <c r="J990" s="74"/>
      <c r="K990" s="74"/>
      <c r="L990" s="74"/>
      <c r="M990" s="74"/>
      <c r="N990" s="74"/>
      <c r="O990" s="4"/>
    </row>
    <row r="991" spans="4:15">
      <c r="D991" s="74"/>
      <c r="E991" s="74"/>
      <c r="F991" s="74"/>
      <c r="G991" s="74"/>
      <c r="H991" s="74"/>
      <c r="I991" s="74"/>
      <c r="J991" s="74"/>
      <c r="K991" s="74"/>
      <c r="L991" s="74"/>
      <c r="M991" s="74"/>
      <c r="N991" s="74"/>
      <c r="O991" s="4"/>
    </row>
    <row r="992" spans="4:15">
      <c r="D992" s="74"/>
      <c r="E992" s="74"/>
      <c r="F992" s="74"/>
      <c r="G992" s="74"/>
      <c r="H992" s="74"/>
      <c r="I992" s="74"/>
      <c r="J992" s="74"/>
      <c r="K992" s="74"/>
      <c r="L992" s="74"/>
      <c r="M992" s="74"/>
      <c r="N992" s="74"/>
      <c r="O992" s="4"/>
    </row>
    <row r="993" spans="4:15">
      <c r="D993" s="74"/>
      <c r="E993" s="74"/>
      <c r="F993" s="74"/>
      <c r="G993" s="74"/>
      <c r="H993" s="74"/>
      <c r="I993" s="74"/>
      <c r="J993" s="74"/>
      <c r="K993" s="74"/>
      <c r="L993" s="74"/>
      <c r="M993" s="74"/>
      <c r="N993" s="74"/>
      <c r="O993" s="4"/>
    </row>
    <row r="994" spans="4:15">
      <c r="D994" s="74"/>
      <c r="E994" s="74"/>
      <c r="F994" s="74"/>
      <c r="G994" s="74"/>
      <c r="H994" s="74"/>
      <c r="I994" s="74"/>
      <c r="J994" s="74"/>
      <c r="K994" s="74"/>
      <c r="L994" s="74"/>
      <c r="M994" s="74"/>
      <c r="N994" s="74"/>
      <c r="O994" s="4"/>
    </row>
    <row r="995" spans="4:15">
      <c r="D995" s="74"/>
      <c r="E995" s="74"/>
      <c r="F995" s="74"/>
      <c r="G995" s="74"/>
      <c r="H995" s="74"/>
      <c r="I995" s="74"/>
      <c r="J995" s="74"/>
      <c r="K995" s="74"/>
      <c r="L995" s="74"/>
      <c r="M995" s="74"/>
      <c r="N995" s="74"/>
      <c r="O995" s="4"/>
    </row>
    <row r="996" spans="4:15">
      <c r="D996" s="74"/>
      <c r="E996" s="74"/>
      <c r="F996" s="74"/>
      <c r="G996" s="74"/>
      <c r="H996" s="74"/>
      <c r="I996" s="74"/>
      <c r="J996" s="74"/>
      <c r="K996" s="74"/>
      <c r="L996" s="74"/>
      <c r="M996" s="74"/>
      <c r="N996" s="74"/>
      <c r="O996" s="4"/>
    </row>
    <row r="997" spans="4:15">
      <c r="D997" s="74"/>
      <c r="E997" s="74"/>
      <c r="F997" s="74"/>
      <c r="G997" s="74"/>
      <c r="H997" s="74"/>
      <c r="I997" s="74"/>
      <c r="J997" s="74"/>
      <c r="K997" s="74"/>
      <c r="L997" s="74"/>
      <c r="M997" s="74"/>
      <c r="N997" s="74"/>
      <c r="O997" s="4"/>
    </row>
    <row r="998" spans="4:15">
      <c r="D998" s="74"/>
      <c r="E998" s="74"/>
      <c r="F998" s="74"/>
      <c r="G998" s="74"/>
      <c r="H998" s="74"/>
      <c r="I998" s="74"/>
      <c r="J998" s="74"/>
      <c r="K998" s="74"/>
      <c r="L998" s="74"/>
      <c r="M998" s="74"/>
      <c r="N998" s="74"/>
      <c r="O998" s="4"/>
    </row>
    <row r="999" spans="4:15">
      <c r="D999" s="74"/>
      <c r="E999" s="74"/>
      <c r="F999" s="74"/>
      <c r="G999" s="74"/>
      <c r="H999" s="74"/>
      <c r="I999" s="74"/>
      <c r="J999" s="74"/>
      <c r="K999" s="74"/>
      <c r="L999" s="74"/>
      <c r="M999" s="74"/>
      <c r="N999" s="74"/>
      <c r="O999" s="4"/>
    </row>
    <row r="1000" spans="4:15">
      <c r="D1000" s="74"/>
      <c r="E1000" s="74"/>
      <c r="F1000" s="74"/>
      <c r="G1000" s="74"/>
      <c r="H1000" s="74"/>
      <c r="I1000" s="74"/>
      <c r="J1000" s="74"/>
      <c r="K1000" s="74"/>
      <c r="L1000" s="74"/>
      <c r="M1000" s="74"/>
      <c r="N1000" s="74"/>
      <c r="O1000" s="4"/>
    </row>
    <row r="1001" spans="4:15">
      <c r="D1001" s="74"/>
      <c r="E1001" s="74"/>
      <c r="F1001" s="74"/>
      <c r="G1001" s="74"/>
      <c r="H1001" s="74"/>
      <c r="I1001" s="74"/>
      <c r="J1001" s="74"/>
      <c r="K1001" s="74"/>
      <c r="L1001" s="74"/>
      <c r="M1001" s="74"/>
      <c r="N1001" s="74"/>
      <c r="O1001" s="4"/>
    </row>
    <row r="1002" spans="4:15">
      <c r="D1002" s="74"/>
      <c r="E1002" s="74"/>
      <c r="F1002" s="74"/>
      <c r="G1002" s="74"/>
      <c r="H1002" s="74"/>
      <c r="I1002" s="74"/>
      <c r="J1002" s="74"/>
      <c r="K1002" s="74"/>
      <c r="L1002" s="74"/>
      <c r="M1002" s="74"/>
      <c r="N1002" s="74"/>
      <c r="O1002" s="4"/>
    </row>
    <row r="1003" spans="4:15">
      <c r="D1003" s="74"/>
      <c r="E1003" s="74"/>
      <c r="F1003" s="74"/>
      <c r="G1003" s="74"/>
      <c r="H1003" s="74"/>
      <c r="I1003" s="74"/>
      <c r="J1003" s="74"/>
      <c r="K1003" s="74"/>
      <c r="L1003" s="74"/>
      <c r="M1003" s="74"/>
      <c r="N1003" s="74"/>
      <c r="O1003" s="4"/>
    </row>
    <row r="1004" spans="4:15">
      <c r="D1004" s="74"/>
      <c r="E1004" s="74"/>
      <c r="F1004" s="74"/>
      <c r="G1004" s="74"/>
      <c r="H1004" s="74"/>
      <c r="I1004" s="74"/>
      <c r="J1004" s="74"/>
      <c r="K1004" s="74"/>
      <c r="L1004" s="74"/>
      <c r="M1004" s="74"/>
      <c r="N1004" s="74"/>
      <c r="O1004" s="4"/>
    </row>
    <row r="1005" spans="4:15">
      <c r="D1005" s="74"/>
      <c r="E1005" s="74"/>
      <c r="F1005" s="74"/>
      <c r="G1005" s="74"/>
      <c r="H1005" s="74"/>
      <c r="I1005" s="74"/>
      <c r="J1005" s="74"/>
      <c r="K1005" s="74"/>
      <c r="L1005" s="74"/>
      <c r="M1005" s="74"/>
      <c r="N1005" s="74"/>
      <c r="O1005" s="4"/>
    </row>
    <row r="1006" spans="4:15">
      <c r="D1006" s="74"/>
      <c r="E1006" s="74"/>
      <c r="F1006" s="74"/>
      <c r="G1006" s="74"/>
      <c r="H1006" s="74"/>
      <c r="I1006" s="74"/>
      <c r="J1006" s="74"/>
      <c r="K1006" s="74"/>
      <c r="L1006" s="74"/>
      <c r="M1006" s="74"/>
      <c r="N1006" s="74"/>
      <c r="O1006" s="4"/>
    </row>
    <row r="1007" spans="4:15">
      <c r="D1007" s="74"/>
      <c r="E1007" s="74"/>
      <c r="F1007" s="74"/>
      <c r="G1007" s="74"/>
      <c r="H1007" s="74"/>
      <c r="I1007" s="74"/>
      <c r="J1007" s="74"/>
      <c r="K1007" s="74"/>
      <c r="L1007" s="74"/>
      <c r="M1007" s="74"/>
      <c r="N1007" s="74"/>
      <c r="O1007" s="4"/>
    </row>
    <row r="1008" spans="4:15">
      <c r="D1008" s="74"/>
      <c r="E1008" s="74"/>
      <c r="F1008" s="74"/>
      <c r="G1008" s="74"/>
      <c r="H1008" s="74"/>
      <c r="I1008" s="74"/>
      <c r="J1008" s="74"/>
      <c r="K1008" s="74"/>
      <c r="L1008" s="74"/>
      <c r="M1008" s="74"/>
      <c r="N1008" s="74"/>
      <c r="O1008" s="4"/>
    </row>
    <row r="1009" spans="4:15">
      <c r="D1009" s="74"/>
      <c r="E1009" s="74"/>
      <c r="F1009" s="74"/>
      <c r="G1009" s="74"/>
      <c r="H1009" s="74"/>
      <c r="I1009" s="74"/>
      <c r="J1009" s="74"/>
      <c r="K1009" s="74"/>
      <c r="L1009" s="74"/>
      <c r="M1009" s="74"/>
      <c r="N1009" s="74"/>
      <c r="O1009" s="4"/>
    </row>
    <row r="1010" spans="4:15">
      <c r="D1010" s="74"/>
      <c r="E1010" s="74"/>
      <c r="F1010" s="74"/>
      <c r="G1010" s="74"/>
      <c r="H1010" s="74"/>
      <c r="I1010" s="74"/>
      <c r="J1010" s="74"/>
      <c r="K1010" s="74"/>
      <c r="L1010" s="74"/>
      <c r="M1010" s="74"/>
      <c r="N1010" s="74"/>
      <c r="O1010" s="4"/>
    </row>
    <row r="1011" spans="4:15">
      <c r="D1011" s="74"/>
      <c r="E1011" s="74"/>
      <c r="F1011" s="74"/>
      <c r="G1011" s="74"/>
      <c r="H1011" s="74"/>
      <c r="I1011" s="74"/>
      <c r="J1011" s="74"/>
      <c r="K1011" s="74"/>
      <c r="L1011" s="74"/>
      <c r="M1011" s="74"/>
      <c r="N1011" s="74"/>
      <c r="O1011" s="4"/>
    </row>
    <row r="1012" spans="4:15">
      <c r="D1012" s="74"/>
      <c r="E1012" s="74"/>
      <c r="F1012" s="74"/>
      <c r="G1012" s="74"/>
      <c r="H1012" s="74"/>
      <c r="I1012" s="74"/>
      <c r="J1012" s="74"/>
      <c r="K1012" s="74"/>
      <c r="L1012" s="74"/>
      <c r="M1012" s="74"/>
      <c r="N1012" s="74"/>
      <c r="O1012" s="4"/>
    </row>
    <row r="1013" spans="4:15">
      <c r="D1013" s="74"/>
      <c r="E1013" s="74"/>
      <c r="F1013" s="74"/>
      <c r="G1013" s="74"/>
      <c r="H1013" s="74"/>
      <c r="I1013" s="74"/>
      <c r="J1013" s="74"/>
      <c r="K1013" s="74"/>
      <c r="L1013" s="74"/>
      <c r="M1013" s="74"/>
      <c r="N1013" s="74"/>
      <c r="O1013" s="4"/>
    </row>
    <row r="1014" spans="4:15">
      <c r="D1014" s="74"/>
      <c r="E1014" s="74"/>
      <c r="F1014" s="74"/>
      <c r="G1014" s="74"/>
      <c r="H1014" s="74"/>
      <c r="I1014" s="74"/>
      <c r="J1014" s="74"/>
      <c r="K1014" s="74"/>
      <c r="L1014" s="74"/>
      <c r="M1014" s="74"/>
      <c r="N1014" s="74"/>
      <c r="O1014" s="4"/>
    </row>
    <row r="1015" spans="4:15">
      <c r="D1015" s="74"/>
      <c r="E1015" s="74"/>
      <c r="F1015" s="74"/>
      <c r="G1015" s="74"/>
      <c r="H1015" s="74"/>
      <c r="I1015" s="74"/>
      <c r="J1015" s="74"/>
      <c r="K1015" s="74"/>
      <c r="L1015" s="74"/>
      <c r="M1015" s="74"/>
      <c r="N1015" s="74"/>
      <c r="O1015" s="4"/>
    </row>
    <row r="1016" spans="4:15">
      <c r="D1016" s="74"/>
      <c r="E1016" s="74"/>
      <c r="F1016" s="74"/>
      <c r="G1016" s="74"/>
      <c r="H1016" s="74"/>
      <c r="I1016" s="74"/>
      <c r="J1016" s="74"/>
      <c r="K1016" s="74"/>
      <c r="L1016" s="74"/>
      <c r="M1016" s="74"/>
      <c r="N1016" s="74"/>
      <c r="O1016" s="4"/>
    </row>
    <row r="1017" spans="4:15">
      <c r="D1017" s="74"/>
      <c r="E1017" s="74"/>
      <c r="F1017" s="74"/>
      <c r="G1017" s="74"/>
      <c r="H1017" s="74"/>
      <c r="I1017" s="74"/>
      <c r="J1017" s="74"/>
      <c r="K1017" s="74"/>
      <c r="L1017" s="74"/>
      <c r="M1017" s="74"/>
      <c r="N1017" s="74"/>
      <c r="O1017" s="4"/>
    </row>
    <row r="1018" spans="4:15">
      <c r="D1018" s="74"/>
      <c r="E1018" s="74"/>
      <c r="F1018" s="74"/>
      <c r="G1018" s="74"/>
      <c r="H1018" s="74"/>
      <c r="I1018" s="74"/>
      <c r="J1018" s="74"/>
      <c r="K1018" s="74"/>
      <c r="L1018" s="74"/>
      <c r="M1018" s="74"/>
      <c r="N1018" s="74"/>
      <c r="O1018" s="4"/>
    </row>
    <row r="1019" spans="4:15">
      <c r="D1019" s="74"/>
      <c r="E1019" s="74"/>
      <c r="F1019" s="74"/>
      <c r="G1019" s="74"/>
      <c r="H1019" s="74"/>
      <c r="I1019" s="74"/>
      <c r="J1019" s="74"/>
      <c r="K1019" s="74"/>
      <c r="L1019" s="74"/>
      <c r="M1019" s="74"/>
      <c r="N1019" s="74"/>
      <c r="O1019" s="4"/>
    </row>
    <row r="1020" spans="4:15">
      <c r="D1020" s="74"/>
      <c r="E1020" s="74"/>
      <c r="F1020" s="74"/>
      <c r="G1020" s="74"/>
      <c r="H1020" s="74"/>
      <c r="I1020" s="74"/>
      <c r="J1020" s="74"/>
      <c r="K1020" s="74"/>
      <c r="L1020" s="74"/>
      <c r="M1020" s="74"/>
      <c r="N1020" s="74"/>
      <c r="O1020" s="4"/>
    </row>
    <row r="1021" spans="4:15">
      <c r="D1021" s="74"/>
      <c r="E1021" s="74"/>
      <c r="F1021" s="74"/>
      <c r="G1021" s="74"/>
      <c r="H1021" s="74"/>
      <c r="I1021" s="74"/>
      <c r="J1021" s="74"/>
      <c r="K1021" s="74"/>
      <c r="L1021" s="74"/>
      <c r="M1021" s="74"/>
      <c r="N1021" s="74"/>
      <c r="O1021" s="4"/>
    </row>
    <row r="1022" spans="4:15">
      <c r="D1022" s="74"/>
      <c r="E1022" s="74"/>
      <c r="F1022" s="74"/>
      <c r="G1022" s="74"/>
      <c r="H1022" s="74"/>
      <c r="I1022" s="74"/>
      <c r="J1022" s="74"/>
      <c r="K1022" s="74"/>
      <c r="L1022" s="74"/>
      <c r="M1022" s="74"/>
      <c r="N1022" s="74"/>
      <c r="O1022" s="4"/>
    </row>
    <row r="1023" spans="4:15">
      <c r="D1023" s="74"/>
      <c r="E1023" s="74"/>
      <c r="F1023" s="74"/>
      <c r="G1023" s="74"/>
      <c r="H1023" s="74"/>
      <c r="I1023" s="74"/>
      <c r="J1023" s="74"/>
      <c r="K1023" s="74"/>
      <c r="L1023" s="74"/>
      <c r="M1023" s="74"/>
      <c r="N1023" s="74"/>
      <c r="O1023" s="4"/>
    </row>
    <row r="1024" spans="4:15">
      <c r="D1024" s="74"/>
      <c r="E1024" s="74"/>
      <c r="F1024" s="74"/>
      <c r="G1024" s="74"/>
      <c r="H1024" s="74"/>
      <c r="I1024" s="74"/>
      <c r="J1024" s="74"/>
      <c r="K1024" s="74"/>
      <c r="L1024" s="74"/>
      <c r="M1024" s="74"/>
      <c r="N1024" s="74"/>
      <c r="O1024" s="4"/>
    </row>
    <row r="1025" spans="4:15">
      <c r="D1025" s="74"/>
      <c r="E1025" s="74"/>
      <c r="F1025" s="74"/>
      <c r="G1025" s="74"/>
      <c r="H1025" s="74"/>
      <c r="I1025" s="74"/>
      <c r="J1025" s="74"/>
      <c r="K1025" s="74"/>
      <c r="L1025" s="74"/>
      <c r="M1025" s="74"/>
      <c r="N1025" s="74"/>
      <c r="O1025" s="4"/>
    </row>
    <row r="1026" spans="4:15">
      <c r="D1026" s="74"/>
      <c r="E1026" s="74"/>
      <c r="F1026" s="74"/>
      <c r="G1026" s="74"/>
      <c r="H1026" s="74"/>
      <c r="I1026" s="74"/>
      <c r="J1026" s="74"/>
      <c r="K1026" s="74"/>
      <c r="L1026" s="74"/>
      <c r="M1026" s="74"/>
      <c r="N1026" s="74"/>
      <c r="O1026" s="4"/>
    </row>
    <row r="1027" spans="4:15">
      <c r="D1027" s="74"/>
      <c r="E1027" s="74"/>
      <c r="F1027" s="74"/>
      <c r="G1027" s="74"/>
      <c r="H1027" s="74"/>
      <c r="I1027" s="74"/>
      <c r="J1027" s="74"/>
      <c r="K1027" s="74"/>
      <c r="L1027" s="74"/>
      <c r="M1027" s="74"/>
      <c r="N1027" s="74"/>
      <c r="O1027" s="4"/>
    </row>
    <row r="1028" spans="4:15">
      <c r="D1028" s="74"/>
      <c r="E1028" s="74"/>
      <c r="F1028" s="74"/>
      <c r="G1028" s="74"/>
      <c r="H1028" s="74"/>
      <c r="I1028" s="74"/>
      <c r="J1028" s="74"/>
      <c r="K1028" s="74"/>
      <c r="L1028" s="74"/>
      <c r="M1028" s="74"/>
      <c r="N1028" s="74"/>
      <c r="O1028" s="4"/>
    </row>
    <row r="1029" spans="4:15">
      <c r="D1029" s="74"/>
      <c r="E1029" s="74"/>
      <c r="F1029" s="74"/>
      <c r="G1029" s="74"/>
      <c r="H1029" s="74"/>
      <c r="I1029" s="74"/>
      <c r="J1029" s="74"/>
      <c r="K1029" s="74"/>
      <c r="L1029" s="74"/>
      <c r="M1029" s="74"/>
      <c r="N1029" s="74"/>
      <c r="O1029" s="4"/>
    </row>
    <row r="1030" spans="4:15">
      <c r="D1030" s="74"/>
      <c r="E1030" s="74"/>
      <c r="F1030" s="74"/>
      <c r="G1030" s="74"/>
      <c r="H1030" s="74"/>
      <c r="I1030" s="74"/>
      <c r="J1030" s="74"/>
      <c r="K1030" s="74"/>
      <c r="L1030" s="74"/>
      <c r="M1030" s="74"/>
      <c r="N1030" s="74"/>
      <c r="O1030" s="4"/>
    </row>
    <row r="1031" spans="4:15">
      <c r="D1031" s="74"/>
      <c r="E1031" s="74"/>
      <c r="F1031" s="74"/>
      <c r="G1031" s="74"/>
      <c r="H1031" s="74"/>
      <c r="I1031" s="74"/>
      <c r="J1031" s="74"/>
      <c r="K1031" s="74"/>
      <c r="L1031" s="74"/>
      <c r="M1031" s="74"/>
      <c r="N1031" s="74"/>
      <c r="O1031" s="4"/>
    </row>
    <row r="1032" spans="4:15">
      <c r="D1032" s="74"/>
      <c r="E1032" s="74"/>
      <c r="F1032" s="74"/>
      <c r="G1032" s="74"/>
      <c r="H1032" s="74"/>
      <c r="I1032" s="74"/>
      <c r="J1032" s="74"/>
      <c r="K1032" s="74"/>
      <c r="L1032" s="74"/>
      <c r="M1032" s="74"/>
      <c r="N1032" s="74"/>
      <c r="O1032" s="4"/>
    </row>
    <row r="1033" spans="4:15">
      <c r="D1033" s="74"/>
      <c r="E1033" s="74"/>
      <c r="F1033" s="74"/>
      <c r="G1033" s="74"/>
      <c r="H1033" s="74"/>
      <c r="I1033" s="74"/>
      <c r="J1033" s="74"/>
      <c r="K1033" s="74"/>
      <c r="L1033" s="74"/>
      <c r="M1033" s="74"/>
      <c r="N1033" s="74"/>
      <c r="O1033" s="4"/>
    </row>
    <row r="1034" spans="4:15">
      <c r="D1034" s="74"/>
      <c r="E1034" s="74"/>
      <c r="F1034" s="74"/>
      <c r="G1034" s="74"/>
      <c r="H1034" s="74"/>
      <c r="I1034" s="74"/>
      <c r="J1034" s="74"/>
      <c r="K1034" s="74"/>
      <c r="L1034" s="74"/>
      <c r="M1034" s="74"/>
      <c r="N1034" s="74"/>
      <c r="O1034" s="4"/>
    </row>
    <row r="1035" spans="4:15">
      <c r="D1035" s="74"/>
      <c r="E1035" s="74"/>
      <c r="F1035" s="74"/>
      <c r="G1035" s="74"/>
      <c r="H1035" s="74"/>
      <c r="I1035" s="74"/>
      <c r="J1035" s="74"/>
      <c r="K1035" s="74"/>
      <c r="L1035" s="74"/>
      <c r="M1035" s="74"/>
      <c r="N1035" s="74"/>
      <c r="O1035" s="4"/>
    </row>
    <row r="1036" spans="4:15">
      <c r="D1036" s="74"/>
      <c r="E1036" s="74"/>
      <c r="F1036" s="74"/>
      <c r="G1036" s="74"/>
      <c r="H1036" s="74"/>
      <c r="I1036" s="74"/>
      <c r="J1036" s="74"/>
      <c r="K1036" s="74"/>
      <c r="L1036" s="74"/>
      <c r="M1036" s="74"/>
      <c r="N1036" s="74"/>
      <c r="O1036" s="4"/>
    </row>
    <row r="1037" spans="4:15">
      <c r="D1037" s="74"/>
      <c r="E1037" s="74"/>
      <c r="F1037" s="74"/>
      <c r="G1037" s="74"/>
      <c r="H1037" s="74"/>
      <c r="I1037" s="74"/>
      <c r="J1037" s="74"/>
      <c r="K1037" s="74"/>
      <c r="L1037" s="74"/>
      <c r="M1037" s="74"/>
      <c r="N1037" s="74"/>
      <c r="O1037" s="4"/>
    </row>
    <row r="1038" spans="4:15">
      <c r="D1038" s="74"/>
      <c r="E1038" s="74"/>
      <c r="F1038" s="74"/>
      <c r="G1038" s="74"/>
      <c r="H1038" s="74"/>
      <c r="I1038" s="74"/>
      <c r="J1038" s="74"/>
      <c r="K1038" s="74"/>
      <c r="L1038" s="74"/>
      <c r="M1038" s="74"/>
      <c r="N1038" s="74"/>
      <c r="O1038" s="4"/>
    </row>
    <row r="1039" spans="4:15">
      <c r="D1039" s="74"/>
      <c r="E1039" s="74"/>
      <c r="F1039" s="74"/>
      <c r="G1039" s="74"/>
      <c r="H1039" s="74"/>
      <c r="I1039" s="74"/>
      <c r="J1039" s="74"/>
      <c r="K1039" s="74"/>
      <c r="L1039" s="74"/>
      <c r="M1039" s="74"/>
      <c r="N1039" s="74"/>
      <c r="O1039" s="4"/>
    </row>
    <row r="1040" spans="4:15">
      <c r="D1040" s="74"/>
      <c r="E1040" s="74"/>
      <c r="F1040" s="74"/>
      <c r="G1040" s="74"/>
      <c r="H1040" s="74"/>
      <c r="I1040" s="74"/>
      <c r="J1040" s="74"/>
      <c r="K1040" s="74"/>
      <c r="L1040" s="74"/>
      <c r="M1040" s="74"/>
      <c r="N1040" s="74"/>
      <c r="O1040" s="4"/>
    </row>
    <row r="1041" spans="4:15">
      <c r="D1041" s="74"/>
      <c r="E1041" s="74"/>
      <c r="F1041" s="74"/>
      <c r="G1041" s="74"/>
      <c r="H1041" s="74"/>
      <c r="I1041" s="74"/>
      <c r="J1041" s="74"/>
      <c r="K1041" s="74"/>
      <c r="L1041" s="74"/>
      <c r="M1041" s="74"/>
      <c r="N1041" s="74"/>
      <c r="O1041" s="4"/>
    </row>
    <row r="1042" spans="4:15">
      <c r="D1042" s="74"/>
      <c r="E1042" s="74"/>
      <c r="F1042" s="74"/>
      <c r="G1042" s="74"/>
      <c r="H1042" s="74"/>
      <c r="I1042" s="74"/>
      <c r="J1042" s="74"/>
      <c r="K1042" s="74"/>
      <c r="L1042" s="74"/>
      <c r="M1042" s="74"/>
      <c r="N1042" s="74"/>
      <c r="O1042" s="4"/>
    </row>
    <row r="1043" spans="4:15">
      <c r="D1043" s="74"/>
      <c r="E1043" s="74"/>
      <c r="F1043" s="74"/>
      <c r="G1043" s="74"/>
      <c r="H1043" s="74"/>
      <c r="I1043" s="74"/>
      <c r="J1043" s="74"/>
      <c r="K1043" s="74"/>
      <c r="L1043" s="74"/>
      <c r="M1043" s="74"/>
      <c r="N1043" s="74"/>
      <c r="O1043" s="4"/>
    </row>
    <row r="1044" spans="4:15">
      <c r="D1044" s="74"/>
      <c r="E1044" s="74"/>
      <c r="F1044" s="74"/>
      <c r="G1044" s="74"/>
      <c r="H1044" s="74"/>
      <c r="I1044" s="74"/>
      <c r="J1044" s="74"/>
      <c r="K1044" s="74"/>
      <c r="L1044" s="74"/>
      <c r="M1044" s="74"/>
      <c r="N1044" s="74"/>
      <c r="O1044" s="4"/>
    </row>
    <row r="1045" spans="4:15">
      <c r="D1045" s="74"/>
      <c r="E1045" s="74"/>
      <c r="F1045" s="74"/>
      <c r="G1045" s="74"/>
      <c r="H1045" s="74"/>
      <c r="I1045" s="74"/>
      <c r="J1045" s="74"/>
      <c r="K1045" s="74"/>
      <c r="L1045" s="74"/>
      <c r="M1045" s="74"/>
      <c r="N1045" s="74"/>
      <c r="O1045" s="4"/>
    </row>
    <row r="1046" spans="4:15">
      <c r="D1046" s="74"/>
      <c r="E1046" s="74"/>
      <c r="F1046" s="74"/>
      <c r="G1046" s="74"/>
      <c r="H1046" s="74"/>
      <c r="I1046" s="74"/>
      <c r="J1046" s="74"/>
      <c r="K1046" s="74"/>
      <c r="L1046" s="74"/>
      <c r="M1046" s="74"/>
      <c r="N1046" s="74"/>
      <c r="O1046" s="4"/>
    </row>
    <row r="1047" spans="4:15">
      <c r="D1047" s="74"/>
      <c r="E1047" s="74"/>
      <c r="F1047" s="74"/>
      <c r="G1047" s="74"/>
      <c r="H1047" s="74"/>
      <c r="I1047" s="74"/>
      <c r="J1047" s="74"/>
      <c r="K1047" s="74"/>
      <c r="L1047" s="74"/>
      <c r="M1047" s="74"/>
      <c r="N1047" s="74"/>
      <c r="O1047" s="4"/>
    </row>
    <row r="1048" spans="4:15">
      <c r="D1048" s="74"/>
      <c r="E1048" s="74"/>
      <c r="F1048" s="74"/>
      <c r="G1048" s="74"/>
      <c r="H1048" s="74"/>
      <c r="I1048" s="74"/>
      <c r="J1048" s="74"/>
      <c r="K1048" s="74"/>
      <c r="L1048" s="74"/>
      <c r="M1048" s="74"/>
      <c r="N1048" s="74"/>
      <c r="O1048" s="4"/>
    </row>
    <row r="1049" spans="4:15">
      <c r="D1049" s="74"/>
      <c r="E1049" s="74"/>
      <c r="F1049" s="74"/>
      <c r="G1049" s="74"/>
      <c r="H1049" s="74"/>
      <c r="I1049" s="74"/>
      <c r="J1049" s="74"/>
      <c r="K1049" s="74"/>
      <c r="L1049" s="74"/>
      <c r="M1049" s="74"/>
      <c r="N1049" s="74"/>
      <c r="O1049" s="4"/>
    </row>
    <row r="1050" spans="4:15">
      <c r="D1050" s="74"/>
      <c r="E1050" s="74"/>
      <c r="F1050" s="74"/>
      <c r="G1050" s="74"/>
      <c r="H1050" s="74"/>
      <c r="I1050" s="74"/>
      <c r="J1050" s="74"/>
      <c r="K1050" s="74"/>
      <c r="L1050" s="74"/>
      <c r="M1050" s="74"/>
      <c r="N1050" s="74"/>
      <c r="O1050" s="4"/>
    </row>
    <row r="1051" spans="4:15">
      <c r="D1051" s="74"/>
      <c r="E1051" s="74"/>
      <c r="F1051" s="74"/>
      <c r="G1051" s="74"/>
      <c r="H1051" s="74"/>
      <c r="I1051" s="74"/>
      <c r="J1051" s="74"/>
      <c r="K1051" s="74"/>
      <c r="L1051" s="74"/>
      <c r="M1051" s="74"/>
      <c r="N1051" s="74"/>
      <c r="O1051" s="4"/>
    </row>
    <row r="1052" spans="4:15">
      <c r="D1052" s="74"/>
      <c r="E1052" s="74"/>
      <c r="F1052" s="74"/>
      <c r="G1052" s="74"/>
      <c r="H1052" s="74"/>
      <c r="I1052" s="74"/>
      <c r="J1052" s="74"/>
      <c r="K1052" s="74"/>
      <c r="L1052" s="74"/>
      <c r="M1052" s="74"/>
      <c r="N1052" s="74"/>
      <c r="O1052" s="4"/>
    </row>
    <row r="1053" spans="4:15">
      <c r="D1053" s="74"/>
      <c r="E1053" s="74"/>
      <c r="F1053" s="74"/>
      <c r="G1053" s="74"/>
      <c r="H1053" s="74"/>
      <c r="I1053" s="74"/>
      <c r="J1053" s="74"/>
      <c r="K1053" s="74"/>
      <c r="L1053" s="74"/>
      <c r="M1053" s="74"/>
      <c r="N1053" s="74"/>
      <c r="O1053" s="4"/>
    </row>
    <row r="1054" spans="4:15">
      <c r="D1054" s="74"/>
      <c r="E1054" s="74"/>
      <c r="F1054" s="74"/>
      <c r="G1054" s="74"/>
      <c r="H1054" s="74"/>
      <c r="I1054" s="74"/>
      <c r="J1054" s="74"/>
      <c r="K1054" s="74"/>
      <c r="L1054" s="74"/>
      <c r="M1054" s="74"/>
      <c r="N1054" s="74"/>
      <c r="O1054" s="4"/>
    </row>
    <row r="1055" spans="4:15">
      <c r="D1055" s="74"/>
      <c r="E1055" s="74"/>
      <c r="F1055" s="74"/>
      <c r="G1055" s="74"/>
      <c r="H1055" s="74"/>
      <c r="I1055" s="74"/>
      <c r="J1055" s="74"/>
      <c r="K1055" s="74"/>
      <c r="L1055" s="74"/>
      <c r="M1055" s="74"/>
      <c r="N1055" s="74"/>
      <c r="O1055" s="4"/>
    </row>
    <row r="1056" spans="4:15">
      <c r="D1056" s="74"/>
      <c r="E1056" s="74"/>
      <c r="F1056" s="74"/>
      <c r="G1056" s="74"/>
      <c r="H1056" s="74"/>
      <c r="I1056" s="74"/>
      <c r="J1056" s="74"/>
      <c r="K1056" s="74"/>
      <c r="L1056" s="74"/>
      <c r="M1056" s="74"/>
      <c r="N1056" s="74"/>
      <c r="O1056" s="4"/>
    </row>
    <row r="1057" spans="4:15">
      <c r="D1057" s="74"/>
      <c r="E1057" s="74"/>
      <c r="F1057" s="74"/>
      <c r="G1057" s="74"/>
      <c r="H1057" s="74"/>
      <c r="I1057" s="74"/>
      <c r="J1057" s="74"/>
      <c r="K1057" s="74"/>
      <c r="L1057" s="74"/>
      <c r="M1057" s="74"/>
      <c r="N1057" s="74"/>
      <c r="O1057" s="4"/>
    </row>
    <row r="1058" spans="4:15">
      <c r="D1058" s="74"/>
      <c r="E1058" s="74"/>
      <c r="F1058" s="74"/>
      <c r="G1058" s="74"/>
      <c r="H1058" s="74"/>
      <c r="I1058" s="74"/>
      <c r="J1058" s="74"/>
      <c r="K1058" s="74"/>
      <c r="L1058" s="74"/>
      <c r="M1058" s="74"/>
      <c r="N1058" s="74"/>
      <c r="O1058" s="4"/>
    </row>
    <row r="1059" spans="4:15">
      <c r="D1059" s="74"/>
      <c r="E1059" s="74"/>
      <c r="F1059" s="74"/>
      <c r="G1059" s="74"/>
      <c r="H1059" s="74"/>
      <c r="I1059" s="74"/>
      <c r="J1059" s="74"/>
      <c r="K1059" s="74"/>
      <c r="L1059" s="74"/>
      <c r="M1059" s="74"/>
      <c r="N1059" s="74"/>
      <c r="O1059" s="4"/>
    </row>
    <row r="1060" spans="4:15">
      <c r="D1060" s="74"/>
      <c r="E1060" s="74"/>
      <c r="F1060" s="74"/>
      <c r="G1060" s="74"/>
      <c r="H1060" s="74"/>
      <c r="I1060" s="74"/>
      <c r="J1060" s="74"/>
      <c r="K1060" s="74"/>
      <c r="L1060" s="74"/>
      <c r="M1060" s="74"/>
      <c r="N1060" s="74"/>
      <c r="O1060" s="4"/>
    </row>
    <row r="1061" spans="4:15">
      <c r="D1061" s="74"/>
      <c r="E1061" s="74"/>
      <c r="F1061" s="74"/>
      <c r="G1061" s="74"/>
      <c r="H1061" s="74"/>
      <c r="I1061" s="74"/>
      <c r="J1061" s="74"/>
      <c r="K1061" s="74"/>
      <c r="L1061" s="74"/>
      <c r="M1061" s="74"/>
      <c r="N1061" s="74"/>
      <c r="O1061" s="4"/>
    </row>
    <row r="1062" spans="4:15">
      <c r="D1062" s="74"/>
      <c r="E1062" s="74"/>
      <c r="F1062" s="74"/>
      <c r="G1062" s="74"/>
      <c r="H1062" s="74"/>
      <c r="I1062" s="74"/>
      <c r="J1062" s="74"/>
      <c r="K1062" s="74"/>
      <c r="L1062" s="74"/>
      <c r="M1062" s="74"/>
      <c r="N1062" s="74"/>
      <c r="O1062" s="4"/>
    </row>
    <row r="1063" spans="4:15">
      <c r="D1063" s="74"/>
      <c r="E1063" s="74"/>
      <c r="F1063" s="74"/>
      <c r="G1063" s="74"/>
      <c r="H1063" s="74"/>
      <c r="I1063" s="74"/>
      <c r="J1063" s="74"/>
      <c r="K1063" s="74"/>
      <c r="L1063" s="74"/>
      <c r="M1063" s="74"/>
      <c r="N1063" s="74"/>
      <c r="O1063" s="4"/>
    </row>
    <row r="1064" spans="4:15">
      <c r="D1064" s="74"/>
      <c r="E1064" s="74"/>
      <c r="F1064" s="74"/>
      <c r="G1064" s="74"/>
      <c r="H1064" s="74"/>
      <c r="I1064" s="74"/>
      <c r="J1064" s="74"/>
      <c r="K1064" s="74"/>
      <c r="L1064" s="74"/>
      <c r="M1064" s="74"/>
      <c r="N1064" s="74"/>
      <c r="O1064" s="4"/>
    </row>
    <row r="1065" spans="4:15">
      <c r="D1065" s="74"/>
      <c r="E1065" s="74"/>
      <c r="F1065" s="74"/>
      <c r="G1065" s="74"/>
      <c r="H1065" s="74"/>
      <c r="I1065" s="74"/>
      <c r="J1065" s="74"/>
      <c r="K1065" s="74"/>
      <c r="L1065" s="74"/>
      <c r="M1065" s="74"/>
      <c r="N1065" s="74"/>
      <c r="O1065" s="4"/>
    </row>
    <row r="1066" spans="4:15">
      <c r="D1066" s="74"/>
      <c r="E1066" s="74"/>
      <c r="F1066" s="74"/>
      <c r="G1066" s="74"/>
      <c r="H1066" s="74"/>
      <c r="I1066" s="74"/>
      <c r="J1066" s="74"/>
      <c r="K1066" s="74"/>
      <c r="L1066" s="74"/>
      <c r="M1066" s="74"/>
      <c r="N1066" s="74"/>
      <c r="O1066" s="4"/>
    </row>
    <row r="1067" spans="4:15">
      <c r="D1067" s="74"/>
      <c r="E1067" s="74"/>
      <c r="F1067" s="74"/>
      <c r="G1067" s="74"/>
      <c r="H1067" s="74"/>
      <c r="I1067" s="74"/>
      <c r="J1067" s="74"/>
      <c r="K1067" s="74"/>
      <c r="L1067" s="74"/>
      <c r="M1067" s="74"/>
      <c r="N1067" s="74"/>
      <c r="O1067" s="4"/>
    </row>
    <row r="1068" spans="4:15">
      <c r="D1068" s="74"/>
      <c r="E1068" s="74"/>
      <c r="F1068" s="74"/>
      <c r="G1068" s="74"/>
      <c r="H1068" s="74"/>
      <c r="I1068" s="74"/>
      <c r="J1068" s="74"/>
      <c r="K1068" s="74"/>
      <c r="L1068" s="74"/>
      <c r="M1068" s="74"/>
      <c r="N1068" s="74"/>
      <c r="O1068" s="4"/>
    </row>
    <row r="1069" spans="4:15">
      <c r="D1069" s="74"/>
      <c r="E1069" s="74"/>
      <c r="F1069" s="74"/>
      <c r="G1069" s="74"/>
      <c r="H1069" s="74"/>
      <c r="I1069" s="74"/>
      <c r="J1069" s="74"/>
      <c r="K1069" s="74"/>
      <c r="L1069" s="74"/>
      <c r="M1069" s="74"/>
      <c r="N1069" s="74"/>
      <c r="O1069" s="4"/>
    </row>
    <row r="1070" spans="4:15">
      <c r="D1070" s="74"/>
      <c r="E1070" s="74"/>
      <c r="F1070" s="74"/>
      <c r="G1070" s="74"/>
      <c r="H1070" s="74"/>
      <c r="I1070" s="74"/>
      <c r="J1070" s="74"/>
      <c r="K1070" s="74"/>
      <c r="L1070" s="74"/>
      <c r="M1070" s="74"/>
      <c r="N1070" s="74"/>
      <c r="O1070" s="4"/>
    </row>
    <row r="1071" spans="4:15">
      <c r="D1071" s="74"/>
      <c r="E1071" s="74"/>
      <c r="F1071" s="74"/>
      <c r="G1071" s="74"/>
      <c r="H1071" s="74"/>
      <c r="I1071" s="74"/>
      <c r="J1071" s="74"/>
      <c r="K1071" s="74"/>
      <c r="L1071" s="74"/>
      <c r="M1071" s="74"/>
      <c r="N1071" s="74"/>
      <c r="O1071" s="4"/>
    </row>
    <row r="1072" spans="4:15">
      <c r="D1072" s="74"/>
      <c r="E1072" s="74"/>
      <c r="F1072" s="74"/>
      <c r="G1072" s="74"/>
      <c r="H1072" s="74"/>
      <c r="I1072" s="74"/>
      <c r="J1072" s="74"/>
      <c r="K1072" s="74"/>
      <c r="L1072" s="74"/>
      <c r="M1072" s="74"/>
      <c r="N1072" s="74"/>
      <c r="O1072" s="4"/>
    </row>
    <row r="1073" spans="4:15">
      <c r="D1073" s="74"/>
      <c r="E1073" s="74"/>
      <c r="F1073" s="74"/>
      <c r="G1073" s="74"/>
      <c r="H1073" s="74"/>
      <c r="I1073" s="74"/>
      <c r="J1073" s="74"/>
      <c r="K1073" s="74"/>
      <c r="L1073" s="74"/>
      <c r="M1073" s="74"/>
      <c r="N1073" s="74"/>
      <c r="O1073" s="4"/>
    </row>
    <row r="1074" spans="4:15">
      <c r="D1074" s="74"/>
      <c r="E1074" s="74"/>
      <c r="F1074" s="74"/>
      <c r="G1074" s="74"/>
      <c r="H1074" s="74"/>
      <c r="I1074" s="74"/>
      <c r="J1074" s="74"/>
      <c r="K1074" s="74"/>
      <c r="L1074" s="74"/>
      <c r="M1074" s="74"/>
      <c r="N1074" s="74"/>
      <c r="O1074" s="4"/>
    </row>
    <row r="1075" spans="4:15">
      <c r="D1075" s="74"/>
      <c r="E1075" s="74"/>
      <c r="F1075" s="74"/>
      <c r="G1075" s="74"/>
      <c r="H1075" s="74"/>
      <c r="I1075" s="74"/>
      <c r="J1075" s="74"/>
      <c r="K1075" s="74"/>
      <c r="L1075" s="74"/>
      <c r="M1075" s="74"/>
      <c r="N1075" s="74"/>
      <c r="O1075" s="4"/>
    </row>
    <row r="1076" spans="4:15">
      <c r="D1076" s="74"/>
      <c r="E1076" s="74"/>
      <c r="F1076" s="74"/>
      <c r="G1076" s="74"/>
      <c r="H1076" s="74"/>
      <c r="I1076" s="74"/>
      <c r="J1076" s="74"/>
      <c r="K1076" s="74"/>
      <c r="L1076" s="74"/>
      <c r="M1076" s="74"/>
      <c r="N1076" s="74"/>
      <c r="O1076" s="4"/>
    </row>
    <row r="1077" spans="4:15">
      <c r="D1077" s="74"/>
      <c r="E1077" s="74"/>
      <c r="F1077" s="74"/>
      <c r="G1077" s="74"/>
      <c r="H1077" s="74"/>
      <c r="I1077" s="74"/>
      <c r="J1077" s="74"/>
      <c r="K1077" s="74"/>
      <c r="L1077" s="74"/>
      <c r="M1077" s="74"/>
      <c r="N1077" s="74"/>
      <c r="O1077" s="4"/>
    </row>
    <row r="1078" spans="4:15">
      <c r="D1078" s="74"/>
      <c r="E1078" s="74"/>
      <c r="F1078" s="74"/>
      <c r="G1078" s="74"/>
      <c r="H1078" s="74"/>
      <c r="I1078" s="74"/>
      <c r="J1078" s="74"/>
      <c r="K1078" s="74"/>
      <c r="L1078" s="74"/>
      <c r="M1078" s="74"/>
      <c r="N1078" s="74"/>
      <c r="O1078" s="4"/>
    </row>
    <row r="1079" spans="4:15">
      <c r="D1079" s="74"/>
      <c r="E1079" s="74"/>
      <c r="F1079" s="74"/>
      <c r="G1079" s="74"/>
      <c r="H1079" s="74"/>
      <c r="I1079" s="74"/>
      <c r="J1079" s="74"/>
      <c r="K1079" s="74"/>
      <c r="L1079" s="74"/>
      <c r="M1079" s="74"/>
      <c r="N1079" s="74"/>
      <c r="O1079" s="4"/>
    </row>
    <row r="1080" spans="4:15">
      <c r="D1080" s="74"/>
      <c r="E1080" s="74"/>
      <c r="F1080" s="74"/>
      <c r="G1080" s="74"/>
      <c r="H1080" s="74"/>
      <c r="I1080" s="74"/>
      <c r="J1080" s="74"/>
      <c r="K1080" s="74"/>
      <c r="L1080" s="74"/>
      <c r="M1080" s="74"/>
      <c r="N1080" s="74"/>
      <c r="O1080" s="4"/>
    </row>
    <row r="1081" spans="4:15">
      <c r="D1081" s="74"/>
      <c r="E1081" s="74"/>
      <c r="F1081" s="74"/>
      <c r="G1081" s="74"/>
      <c r="H1081" s="74"/>
      <c r="I1081" s="74"/>
      <c r="J1081" s="74"/>
      <c r="K1081" s="74"/>
      <c r="L1081" s="74"/>
      <c r="M1081" s="74"/>
      <c r="N1081" s="74"/>
      <c r="O1081" s="4"/>
    </row>
    <row r="1082" spans="4:15">
      <c r="D1082" s="74"/>
      <c r="E1082" s="74"/>
      <c r="F1082" s="74"/>
      <c r="G1082" s="74"/>
      <c r="H1082" s="74"/>
      <c r="I1082" s="74"/>
      <c r="J1082" s="74"/>
      <c r="K1082" s="74"/>
      <c r="L1082" s="74"/>
      <c r="M1082" s="74"/>
      <c r="N1082" s="74"/>
      <c r="O1082" s="4"/>
    </row>
    <row r="1083" spans="4:15">
      <c r="D1083" s="74"/>
      <c r="E1083" s="74"/>
      <c r="F1083" s="74"/>
      <c r="G1083" s="74"/>
      <c r="H1083" s="74"/>
      <c r="I1083" s="74"/>
      <c r="J1083" s="74"/>
      <c r="K1083" s="74"/>
      <c r="L1083" s="74"/>
      <c r="M1083" s="74"/>
      <c r="N1083" s="74"/>
      <c r="O1083" s="4"/>
    </row>
    <row r="1084" spans="4:15">
      <c r="D1084" s="74"/>
      <c r="E1084" s="74"/>
      <c r="F1084" s="74"/>
      <c r="G1084" s="74"/>
      <c r="H1084" s="74"/>
      <c r="I1084" s="74"/>
      <c r="J1084" s="74"/>
      <c r="K1084" s="74"/>
      <c r="L1084" s="74"/>
      <c r="M1084" s="74"/>
      <c r="N1084" s="74"/>
      <c r="O1084" s="4"/>
    </row>
    <row r="1085" spans="4:15">
      <c r="D1085" s="74"/>
      <c r="E1085" s="74"/>
      <c r="F1085" s="74"/>
      <c r="G1085" s="74"/>
      <c r="H1085" s="74"/>
      <c r="I1085" s="74"/>
      <c r="J1085" s="74"/>
      <c r="K1085" s="74"/>
      <c r="L1085" s="74"/>
      <c r="M1085" s="74"/>
      <c r="N1085" s="74"/>
      <c r="O1085" s="4"/>
    </row>
    <row r="1086" spans="4:15">
      <c r="D1086" s="74"/>
      <c r="E1086" s="74"/>
      <c r="F1086" s="74"/>
      <c r="G1086" s="74"/>
      <c r="H1086" s="74"/>
      <c r="I1086" s="74"/>
      <c r="J1086" s="74"/>
      <c r="K1086" s="74"/>
      <c r="L1086" s="74"/>
      <c r="M1086" s="74"/>
      <c r="N1086" s="74"/>
      <c r="O1086" s="4"/>
    </row>
    <row r="1087" spans="4:15">
      <c r="D1087" s="74"/>
      <c r="E1087" s="74"/>
      <c r="F1087" s="74"/>
      <c r="G1087" s="74"/>
      <c r="H1087" s="74"/>
      <c r="I1087" s="74"/>
      <c r="J1087" s="74"/>
      <c r="K1087" s="74"/>
      <c r="L1087" s="74"/>
      <c r="M1087" s="74"/>
      <c r="N1087" s="74"/>
      <c r="O1087" s="4"/>
    </row>
    <row r="1088" spans="4:15">
      <c r="D1088" s="74"/>
      <c r="E1088" s="74"/>
      <c r="F1088" s="74"/>
      <c r="G1088" s="74"/>
      <c r="H1088" s="74"/>
      <c r="I1088" s="74"/>
      <c r="J1088" s="74"/>
      <c r="K1088" s="74"/>
      <c r="L1088" s="74"/>
      <c r="M1088" s="74"/>
      <c r="N1088" s="74"/>
      <c r="O1088" s="4"/>
    </row>
    <row r="1089" spans="4:15">
      <c r="D1089" s="74"/>
      <c r="E1089" s="74"/>
      <c r="F1089" s="74"/>
      <c r="G1089" s="74"/>
      <c r="H1089" s="74"/>
      <c r="I1089" s="74"/>
      <c r="J1089" s="74"/>
      <c r="K1089" s="74"/>
      <c r="L1089" s="74"/>
      <c r="M1089" s="74"/>
      <c r="N1089" s="74"/>
      <c r="O1089" s="4"/>
    </row>
    <row r="1090" spans="4:15">
      <c r="D1090" s="74"/>
      <c r="E1090" s="74"/>
      <c r="F1090" s="74"/>
      <c r="G1090" s="74"/>
      <c r="H1090" s="74"/>
      <c r="I1090" s="74"/>
      <c r="J1090" s="74"/>
      <c r="K1090" s="74"/>
      <c r="L1090" s="74"/>
      <c r="M1090" s="74"/>
      <c r="N1090" s="74"/>
      <c r="O1090" s="4"/>
    </row>
    <row r="1091" spans="4:15">
      <c r="D1091" s="74"/>
      <c r="E1091" s="74"/>
      <c r="F1091" s="74"/>
      <c r="G1091" s="74"/>
      <c r="H1091" s="74"/>
      <c r="I1091" s="74"/>
      <c r="J1091" s="74"/>
      <c r="K1091" s="74"/>
      <c r="L1091" s="74"/>
      <c r="M1091" s="74"/>
      <c r="N1091" s="74"/>
      <c r="O1091" s="4"/>
    </row>
    <row r="1092" spans="4:15">
      <c r="D1092" s="74"/>
      <c r="E1092" s="74"/>
      <c r="F1092" s="74"/>
      <c r="G1092" s="74"/>
      <c r="H1092" s="74"/>
      <c r="I1092" s="74"/>
      <c r="J1092" s="74"/>
      <c r="K1092" s="74"/>
      <c r="L1092" s="74"/>
      <c r="M1092" s="74"/>
      <c r="N1092" s="74"/>
      <c r="O1092" s="4"/>
    </row>
    <row r="1093" spans="4:15">
      <c r="D1093" s="74"/>
      <c r="E1093" s="74"/>
      <c r="F1093" s="74"/>
      <c r="G1093" s="74"/>
      <c r="H1093" s="74"/>
      <c r="I1093" s="74"/>
      <c r="J1093" s="74"/>
      <c r="K1093" s="74"/>
      <c r="L1093" s="74"/>
      <c r="M1093" s="74"/>
      <c r="N1093" s="74"/>
      <c r="O1093" s="4"/>
    </row>
    <row r="1094" spans="4:15">
      <c r="D1094" s="74"/>
      <c r="E1094" s="74"/>
      <c r="F1094" s="74"/>
      <c r="G1094" s="74"/>
      <c r="H1094" s="74"/>
      <c r="I1094" s="74"/>
      <c r="J1094" s="74"/>
      <c r="K1094" s="74"/>
      <c r="L1094" s="74"/>
      <c r="M1094" s="74"/>
      <c r="N1094" s="74"/>
      <c r="O1094" s="4"/>
    </row>
    <row r="1095" spans="4:15">
      <c r="D1095" s="74"/>
      <c r="E1095" s="74"/>
      <c r="F1095" s="74"/>
      <c r="G1095" s="74"/>
      <c r="H1095" s="74"/>
      <c r="I1095" s="74"/>
      <c r="J1095" s="74"/>
      <c r="K1095" s="74"/>
      <c r="L1095" s="74"/>
      <c r="M1095" s="74"/>
      <c r="N1095" s="74"/>
      <c r="O1095" s="4"/>
    </row>
    <row r="1096" spans="4:15">
      <c r="D1096" s="74"/>
      <c r="E1096" s="74"/>
      <c r="F1096" s="74"/>
      <c r="G1096" s="74"/>
      <c r="H1096" s="74"/>
      <c r="I1096" s="74"/>
      <c r="J1096" s="74"/>
      <c r="K1096" s="74"/>
      <c r="L1096" s="74"/>
      <c r="M1096" s="74"/>
      <c r="N1096" s="74"/>
      <c r="O1096" s="4"/>
    </row>
    <row r="1097" spans="4:15">
      <c r="D1097" s="74"/>
      <c r="E1097" s="74"/>
      <c r="F1097" s="74"/>
      <c r="G1097" s="74"/>
      <c r="H1097" s="74"/>
      <c r="I1097" s="74"/>
      <c r="J1097" s="74"/>
      <c r="K1097" s="74"/>
      <c r="L1097" s="74"/>
      <c r="M1097" s="74"/>
      <c r="N1097" s="74"/>
      <c r="O1097" s="4"/>
    </row>
    <row r="1098" spans="4:15">
      <c r="D1098" s="74"/>
      <c r="E1098" s="74"/>
      <c r="F1098" s="74"/>
      <c r="G1098" s="74"/>
      <c r="H1098" s="74"/>
      <c r="I1098" s="74"/>
      <c r="J1098" s="74"/>
      <c r="K1098" s="74"/>
      <c r="L1098" s="74"/>
      <c r="M1098" s="74"/>
      <c r="N1098" s="74"/>
      <c r="O1098" s="4"/>
    </row>
    <row r="1099" spans="4:15">
      <c r="D1099" s="74"/>
      <c r="E1099" s="74"/>
      <c r="F1099" s="74"/>
      <c r="G1099" s="74"/>
      <c r="H1099" s="74"/>
      <c r="I1099" s="74"/>
      <c r="J1099" s="74"/>
      <c r="K1099" s="74"/>
      <c r="L1099" s="74"/>
      <c r="M1099" s="74"/>
      <c r="N1099" s="74"/>
      <c r="O1099" s="4"/>
    </row>
    <row r="1100" spans="4:15">
      <c r="D1100" s="74"/>
      <c r="E1100" s="74"/>
      <c r="F1100" s="74"/>
      <c r="G1100" s="74"/>
      <c r="H1100" s="74"/>
      <c r="I1100" s="74"/>
      <c r="J1100" s="74"/>
      <c r="K1100" s="74"/>
      <c r="L1100" s="74"/>
      <c r="M1100" s="74"/>
      <c r="N1100" s="74"/>
      <c r="O1100" s="4"/>
    </row>
    <row r="1101" spans="4:15">
      <c r="D1101" s="74"/>
      <c r="E1101" s="74"/>
      <c r="F1101" s="74"/>
      <c r="G1101" s="74"/>
      <c r="H1101" s="74"/>
      <c r="I1101" s="74"/>
      <c r="J1101" s="74"/>
      <c r="K1101" s="74"/>
      <c r="L1101" s="74"/>
      <c r="M1101" s="74"/>
      <c r="N1101" s="74"/>
      <c r="O1101" s="4"/>
    </row>
    <row r="1102" spans="4:15">
      <c r="D1102" s="74"/>
      <c r="E1102" s="74"/>
      <c r="F1102" s="74"/>
      <c r="G1102" s="74"/>
      <c r="H1102" s="74"/>
      <c r="I1102" s="74"/>
      <c r="J1102" s="74"/>
      <c r="K1102" s="74"/>
      <c r="L1102" s="74"/>
      <c r="M1102" s="74"/>
      <c r="N1102" s="74"/>
      <c r="O1102" s="4"/>
    </row>
    <row r="1103" spans="4:15">
      <c r="D1103" s="74"/>
      <c r="E1103" s="74"/>
      <c r="F1103" s="74"/>
      <c r="G1103" s="74"/>
      <c r="H1103" s="74"/>
      <c r="I1103" s="74"/>
      <c r="J1103" s="74"/>
      <c r="K1103" s="74"/>
      <c r="L1103" s="74"/>
      <c r="M1103" s="74"/>
      <c r="N1103" s="74"/>
      <c r="O1103" s="4"/>
    </row>
    <row r="1104" spans="4:15">
      <c r="D1104" s="74"/>
      <c r="E1104" s="74"/>
      <c r="F1104" s="74"/>
      <c r="G1104" s="74"/>
      <c r="H1104" s="74"/>
      <c r="I1104" s="74"/>
      <c r="J1104" s="74"/>
      <c r="K1104" s="74"/>
      <c r="L1104" s="74"/>
      <c r="M1104" s="74"/>
      <c r="N1104" s="74"/>
      <c r="O1104" s="4"/>
    </row>
    <row r="1105" spans="4:15">
      <c r="D1105" s="74"/>
      <c r="E1105" s="74"/>
      <c r="F1105" s="74"/>
      <c r="G1105" s="74"/>
      <c r="H1105" s="74"/>
      <c r="I1105" s="74"/>
      <c r="J1105" s="74"/>
      <c r="K1105" s="74"/>
      <c r="L1105" s="74"/>
      <c r="M1105" s="74"/>
      <c r="N1105" s="74"/>
      <c r="O1105" s="4"/>
    </row>
    <row r="1106" spans="4:15">
      <c r="D1106" s="74"/>
      <c r="E1106" s="74"/>
      <c r="F1106" s="74"/>
      <c r="G1106" s="74"/>
      <c r="H1106" s="74"/>
      <c r="I1106" s="74"/>
      <c r="J1106" s="74"/>
      <c r="K1106" s="74"/>
      <c r="L1106" s="74"/>
      <c r="M1106" s="74"/>
      <c r="N1106" s="74"/>
      <c r="O1106" s="4"/>
    </row>
    <row r="1107" spans="4:15">
      <c r="D1107" s="74"/>
      <c r="E1107" s="74"/>
      <c r="F1107" s="74"/>
      <c r="G1107" s="74"/>
      <c r="H1107" s="74"/>
      <c r="I1107" s="74"/>
      <c r="J1107" s="74"/>
      <c r="K1107" s="74"/>
      <c r="L1107" s="74"/>
      <c r="M1107" s="74"/>
      <c r="N1107" s="74"/>
      <c r="O1107" s="4"/>
    </row>
    <row r="1108" spans="4:15">
      <c r="D1108" s="74"/>
      <c r="E1108" s="74"/>
      <c r="F1108" s="74"/>
      <c r="G1108" s="74"/>
      <c r="H1108" s="74"/>
      <c r="I1108" s="74"/>
      <c r="J1108" s="74"/>
      <c r="K1108" s="74"/>
      <c r="L1108" s="74"/>
      <c r="M1108" s="74"/>
      <c r="N1108" s="74"/>
      <c r="O1108" s="4"/>
    </row>
    <row r="1109" spans="4:15">
      <c r="D1109" s="74"/>
      <c r="E1109" s="74"/>
      <c r="F1109" s="74"/>
      <c r="G1109" s="74"/>
      <c r="H1109" s="74"/>
      <c r="I1109" s="74"/>
      <c r="J1109" s="74"/>
      <c r="K1109" s="74"/>
      <c r="L1109" s="74"/>
      <c r="M1109" s="74"/>
      <c r="N1109" s="74"/>
      <c r="O1109" s="4"/>
    </row>
    <row r="1110" spans="4:15">
      <c r="D1110" s="74"/>
      <c r="E1110" s="74"/>
      <c r="F1110" s="74"/>
      <c r="G1110" s="74"/>
      <c r="H1110" s="74"/>
      <c r="I1110" s="74"/>
      <c r="J1110" s="74"/>
      <c r="K1110" s="74"/>
      <c r="L1110" s="74"/>
      <c r="M1110" s="74"/>
      <c r="N1110" s="74"/>
      <c r="O1110" s="4"/>
    </row>
    <row r="1111" spans="4:15">
      <c r="D1111" s="74"/>
      <c r="E1111" s="74"/>
      <c r="F1111" s="74"/>
      <c r="G1111" s="74"/>
      <c r="H1111" s="74"/>
      <c r="I1111" s="74"/>
      <c r="J1111" s="74"/>
      <c r="K1111" s="74"/>
      <c r="L1111" s="74"/>
      <c r="M1111" s="74"/>
      <c r="N1111" s="74"/>
      <c r="O1111" s="4"/>
    </row>
    <row r="1112" spans="4:15">
      <c r="D1112" s="74"/>
      <c r="E1112" s="74"/>
      <c r="F1112" s="74"/>
      <c r="G1112" s="74"/>
      <c r="H1112" s="74"/>
      <c r="I1112" s="74"/>
      <c r="J1112" s="74"/>
      <c r="K1112" s="74"/>
      <c r="L1112" s="74"/>
      <c r="M1112" s="74"/>
      <c r="N1112" s="74"/>
      <c r="O1112" s="4"/>
    </row>
    <row r="1113" spans="4:15">
      <c r="D1113" s="74"/>
      <c r="E1113" s="74"/>
      <c r="F1113" s="74"/>
      <c r="G1113" s="74"/>
      <c r="H1113" s="74"/>
      <c r="I1113" s="74"/>
      <c r="J1113" s="74"/>
      <c r="K1113" s="74"/>
      <c r="L1113" s="74"/>
      <c r="M1113" s="74"/>
      <c r="N1113" s="74"/>
      <c r="O1113" s="4"/>
    </row>
    <row r="1114" spans="4:15">
      <c r="D1114" s="74"/>
      <c r="E1114" s="74"/>
      <c r="F1114" s="74"/>
      <c r="G1114" s="74"/>
      <c r="H1114" s="74"/>
      <c r="I1114" s="74"/>
      <c r="J1114" s="74"/>
      <c r="K1114" s="74"/>
      <c r="L1114" s="74"/>
      <c r="M1114" s="74"/>
      <c r="N1114" s="74"/>
      <c r="O1114" s="4"/>
    </row>
    <row r="1115" spans="4:15">
      <c r="D1115" s="74"/>
      <c r="E1115" s="74"/>
      <c r="F1115" s="74"/>
      <c r="G1115" s="74"/>
      <c r="H1115" s="74"/>
      <c r="I1115" s="74"/>
      <c r="J1115" s="74"/>
      <c r="K1115" s="74"/>
      <c r="L1115" s="74"/>
      <c r="M1115" s="74"/>
      <c r="N1115" s="74"/>
      <c r="O1115" s="4"/>
    </row>
    <row r="1116" spans="4:15">
      <c r="D1116" s="74"/>
      <c r="E1116" s="74"/>
      <c r="F1116" s="74"/>
      <c r="G1116" s="74"/>
      <c r="H1116" s="74"/>
      <c r="I1116" s="74"/>
      <c r="J1116" s="74"/>
      <c r="K1116" s="74"/>
      <c r="L1116" s="74"/>
      <c r="M1116" s="74"/>
      <c r="N1116" s="74"/>
      <c r="O1116" s="4"/>
    </row>
    <row r="1117" spans="4:15">
      <c r="D1117" s="74"/>
      <c r="E1117" s="74"/>
      <c r="F1117" s="74"/>
      <c r="G1117" s="74"/>
      <c r="H1117" s="74"/>
      <c r="I1117" s="74"/>
      <c r="J1117" s="74"/>
      <c r="K1117" s="74"/>
      <c r="L1117" s="74"/>
      <c r="M1117" s="74"/>
      <c r="N1117" s="74"/>
      <c r="O1117" s="4"/>
    </row>
    <row r="1118" spans="4:15">
      <c r="D1118" s="74"/>
      <c r="E1118" s="74"/>
      <c r="F1118" s="74"/>
      <c r="G1118" s="74"/>
      <c r="H1118" s="74"/>
      <c r="I1118" s="74"/>
      <c r="J1118" s="74"/>
      <c r="K1118" s="74"/>
      <c r="L1118" s="74"/>
      <c r="M1118" s="74"/>
      <c r="N1118" s="74"/>
      <c r="O1118" s="4"/>
    </row>
    <row r="1119" spans="4:15">
      <c r="D1119" s="74"/>
      <c r="E1119" s="74"/>
      <c r="F1119" s="74"/>
      <c r="G1119" s="74"/>
      <c r="H1119" s="74"/>
      <c r="I1119" s="74"/>
      <c r="J1119" s="74"/>
      <c r="K1119" s="74"/>
      <c r="L1119" s="74"/>
      <c r="M1119" s="74"/>
      <c r="N1119" s="74"/>
      <c r="O1119" s="4"/>
    </row>
    <row r="1120" spans="4:15">
      <c r="D1120" s="74"/>
      <c r="E1120" s="74"/>
      <c r="F1120" s="74"/>
      <c r="G1120" s="74"/>
      <c r="H1120" s="74"/>
      <c r="I1120" s="74"/>
      <c r="J1120" s="74"/>
      <c r="K1120" s="74"/>
      <c r="L1120" s="74"/>
      <c r="M1120" s="74"/>
      <c r="N1120" s="74"/>
      <c r="O1120" s="4"/>
    </row>
    <row r="1121" spans="4:15">
      <c r="D1121" s="74"/>
      <c r="E1121" s="74"/>
      <c r="F1121" s="74"/>
      <c r="G1121" s="74"/>
      <c r="H1121" s="74"/>
      <c r="I1121" s="74"/>
      <c r="J1121" s="74"/>
      <c r="K1121" s="74"/>
      <c r="L1121" s="74"/>
      <c r="M1121" s="74"/>
      <c r="N1121" s="74"/>
      <c r="O1121" s="4"/>
    </row>
    <row r="1122" spans="4:15">
      <c r="D1122" s="74"/>
      <c r="E1122" s="74"/>
      <c r="F1122" s="74"/>
      <c r="G1122" s="74"/>
      <c r="H1122" s="74"/>
      <c r="I1122" s="74"/>
      <c r="J1122" s="74"/>
      <c r="K1122" s="74"/>
      <c r="L1122" s="74"/>
      <c r="M1122" s="74"/>
      <c r="N1122" s="74"/>
      <c r="O1122" s="4"/>
    </row>
    <row r="1123" spans="4:15">
      <c r="D1123" s="74"/>
      <c r="E1123" s="74"/>
      <c r="F1123" s="74"/>
      <c r="G1123" s="74"/>
      <c r="H1123" s="74"/>
      <c r="I1123" s="74"/>
      <c r="J1123" s="74"/>
      <c r="K1123" s="74"/>
      <c r="L1123" s="74"/>
      <c r="M1123" s="74"/>
      <c r="N1123" s="74"/>
      <c r="O1123" s="4"/>
    </row>
    <row r="1124" spans="4:15">
      <c r="D1124" s="74"/>
      <c r="E1124" s="74"/>
      <c r="F1124" s="74"/>
      <c r="G1124" s="74"/>
      <c r="H1124" s="74"/>
      <c r="I1124" s="74"/>
      <c r="J1124" s="74"/>
      <c r="K1124" s="74"/>
      <c r="L1124" s="74"/>
      <c r="M1124" s="74"/>
      <c r="N1124" s="74"/>
      <c r="O1124" s="4"/>
    </row>
    <row r="1125" spans="4:15">
      <c r="D1125" s="74"/>
      <c r="E1125" s="74"/>
      <c r="F1125" s="74"/>
      <c r="G1125" s="74"/>
      <c r="H1125" s="74"/>
      <c r="I1125" s="74"/>
      <c r="J1125" s="74"/>
      <c r="K1125" s="74"/>
      <c r="L1125" s="74"/>
      <c r="M1125" s="74"/>
      <c r="N1125" s="74"/>
      <c r="O1125" s="4"/>
    </row>
    <row r="1126" spans="4:15">
      <c r="D1126" s="74"/>
      <c r="E1126" s="74"/>
      <c r="F1126" s="74"/>
      <c r="G1126" s="74"/>
      <c r="H1126" s="74"/>
      <c r="I1126" s="74"/>
      <c r="J1126" s="74"/>
      <c r="K1126" s="74"/>
      <c r="L1126" s="74"/>
      <c r="M1126" s="74"/>
      <c r="N1126" s="74"/>
      <c r="O1126" s="4"/>
    </row>
    <row r="1127" spans="4:15">
      <c r="D1127" s="74"/>
      <c r="E1127" s="74"/>
      <c r="F1127" s="74"/>
      <c r="G1127" s="74"/>
      <c r="H1127" s="74"/>
      <c r="I1127" s="74"/>
      <c r="J1127" s="74"/>
      <c r="K1127" s="74"/>
      <c r="L1127" s="74"/>
      <c r="M1127" s="74"/>
      <c r="N1127" s="74"/>
      <c r="O1127" s="4"/>
    </row>
    <row r="1128" spans="4:15">
      <c r="D1128" s="74"/>
      <c r="E1128" s="74"/>
      <c r="F1128" s="74"/>
      <c r="G1128" s="74"/>
      <c r="H1128" s="74"/>
      <c r="I1128" s="74"/>
      <c r="J1128" s="74"/>
      <c r="K1128" s="74"/>
      <c r="L1128" s="74"/>
      <c r="M1128" s="74"/>
      <c r="N1128" s="74"/>
      <c r="O1128" s="4"/>
    </row>
    <row r="1129" spans="4:15">
      <c r="D1129" s="74"/>
      <c r="E1129" s="74"/>
      <c r="F1129" s="74"/>
      <c r="G1129" s="74"/>
      <c r="H1129" s="74"/>
      <c r="I1129" s="74"/>
      <c r="J1129" s="74"/>
      <c r="K1129" s="74"/>
      <c r="L1129" s="74"/>
      <c r="M1129" s="74"/>
      <c r="N1129" s="74"/>
      <c r="O1129" s="4"/>
    </row>
    <row r="1130" spans="4:15">
      <c r="D1130" s="74"/>
      <c r="E1130" s="74"/>
      <c r="F1130" s="74"/>
      <c r="G1130" s="74"/>
      <c r="H1130" s="74"/>
      <c r="I1130" s="74"/>
      <c r="J1130" s="74"/>
      <c r="K1130" s="74"/>
      <c r="L1130" s="74"/>
      <c r="M1130" s="74"/>
      <c r="N1130" s="74"/>
      <c r="O1130" s="4"/>
    </row>
    <row r="1131" spans="4:15">
      <c r="D1131" s="74"/>
      <c r="E1131" s="74"/>
      <c r="F1131" s="74"/>
      <c r="G1131" s="74"/>
      <c r="H1131" s="74"/>
      <c r="I1131" s="74"/>
      <c r="J1131" s="74"/>
      <c r="K1131" s="74"/>
      <c r="L1131" s="74"/>
      <c r="M1131" s="74"/>
      <c r="N1131" s="74"/>
      <c r="O1131" s="4"/>
    </row>
    <row r="1132" spans="4:15">
      <c r="D1132" s="74"/>
      <c r="E1132" s="74"/>
      <c r="F1132" s="74"/>
      <c r="G1132" s="74"/>
      <c r="H1132" s="74"/>
      <c r="I1132" s="74"/>
      <c r="J1132" s="74"/>
      <c r="K1132" s="74"/>
      <c r="L1132" s="74"/>
      <c r="M1132" s="74"/>
      <c r="N1132" s="74"/>
      <c r="O1132" s="4"/>
    </row>
    <row r="1133" spans="4:15">
      <c r="D1133" s="74"/>
      <c r="E1133" s="74"/>
      <c r="F1133" s="74"/>
      <c r="G1133" s="74"/>
      <c r="H1133" s="74"/>
      <c r="I1133" s="74"/>
      <c r="J1133" s="74"/>
      <c r="K1133" s="74"/>
      <c r="L1133" s="74"/>
      <c r="M1133" s="74"/>
      <c r="N1133" s="74"/>
      <c r="O1133" s="4"/>
    </row>
    <row r="1134" spans="4:15">
      <c r="D1134" s="74"/>
      <c r="E1134" s="74"/>
      <c r="F1134" s="74"/>
      <c r="G1134" s="74"/>
      <c r="H1134" s="74"/>
      <c r="I1134" s="74"/>
      <c r="J1134" s="74"/>
      <c r="K1134" s="74"/>
      <c r="L1134" s="74"/>
      <c r="M1134" s="74"/>
      <c r="N1134" s="74"/>
      <c r="O1134" s="4"/>
    </row>
    <row r="1135" spans="4:15">
      <c r="D1135" s="74"/>
      <c r="E1135" s="74"/>
      <c r="F1135" s="74"/>
      <c r="G1135" s="74"/>
      <c r="H1135" s="74"/>
      <c r="I1135" s="74"/>
      <c r="J1135" s="74"/>
      <c r="K1135" s="74"/>
      <c r="L1135" s="74"/>
      <c r="M1135" s="74"/>
      <c r="N1135" s="74"/>
      <c r="O1135" s="4"/>
    </row>
    <row r="1136" spans="4:15">
      <c r="D1136" s="74"/>
      <c r="E1136" s="74"/>
      <c r="F1136" s="74"/>
      <c r="G1136" s="74"/>
      <c r="H1136" s="74"/>
      <c r="I1136" s="74"/>
      <c r="J1136" s="74"/>
      <c r="K1136" s="74"/>
      <c r="L1136" s="74"/>
      <c r="M1136" s="74"/>
      <c r="N1136" s="74"/>
      <c r="O1136" s="4"/>
    </row>
    <row r="1137" spans="4:15">
      <c r="D1137" s="74"/>
      <c r="E1137" s="74"/>
      <c r="F1137" s="74"/>
      <c r="G1137" s="74"/>
      <c r="H1137" s="74"/>
      <c r="I1137" s="74"/>
      <c r="J1137" s="74"/>
      <c r="K1137" s="74"/>
      <c r="L1137" s="74"/>
      <c r="M1137" s="74"/>
      <c r="N1137" s="74"/>
      <c r="O1137" s="4"/>
    </row>
    <row r="1138" spans="4:15">
      <c r="D1138" s="74"/>
      <c r="E1138" s="74"/>
      <c r="F1138" s="74"/>
      <c r="G1138" s="74"/>
      <c r="H1138" s="74"/>
      <c r="I1138" s="74"/>
      <c r="J1138" s="74"/>
      <c r="K1138" s="74"/>
      <c r="L1138" s="74"/>
      <c r="M1138" s="74"/>
      <c r="N1138" s="74"/>
      <c r="O1138" s="4"/>
    </row>
    <row r="1139" spans="4:15">
      <c r="D1139" s="74"/>
      <c r="E1139" s="74"/>
      <c r="F1139" s="74"/>
      <c r="G1139" s="74"/>
      <c r="H1139" s="74"/>
      <c r="I1139" s="74"/>
      <c r="J1139" s="74"/>
      <c r="K1139" s="74"/>
      <c r="L1139" s="74"/>
      <c r="M1139" s="74"/>
      <c r="N1139" s="74"/>
      <c r="O1139" s="4"/>
    </row>
    <row r="1140" spans="4:15">
      <c r="D1140" s="74"/>
      <c r="E1140" s="74"/>
      <c r="F1140" s="74"/>
      <c r="G1140" s="74"/>
      <c r="H1140" s="74"/>
      <c r="I1140" s="74"/>
      <c r="J1140" s="74"/>
      <c r="K1140" s="74"/>
      <c r="L1140" s="74"/>
      <c r="M1140" s="74"/>
      <c r="N1140" s="74"/>
      <c r="O1140" s="4"/>
    </row>
    <row r="1141" spans="4:15">
      <c r="D1141" s="74"/>
      <c r="E1141" s="74"/>
      <c r="F1141" s="74"/>
      <c r="G1141" s="74"/>
      <c r="H1141" s="74"/>
      <c r="I1141" s="74"/>
      <c r="J1141" s="74"/>
      <c r="K1141" s="74"/>
      <c r="L1141" s="74"/>
      <c r="M1141" s="74"/>
      <c r="N1141" s="74"/>
      <c r="O1141" s="4"/>
    </row>
    <row r="1142" spans="4:15">
      <c r="D1142" s="74"/>
      <c r="E1142" s="74"/>
      <c r="F1142" s="74"/>
      <c r="G1142" s="74"/>
      <c r="H1142" s="74"/>
      <c r="I1142" s="74"/>
      <c r="J1142" s="74"/>
      <c r="K1142" s="74"/>
      <c r="L1142" s="74"/>
      <c r="M1142" s="74"/>
      <c r="N1142" s="74"/>
      <c r="O1142" s="4"/>
    </row>
    <row r="1143" spans="4:15">
      <c r="D1143" s="74"/>
      <c r="E1143" s="74"/>
      <c r="F1143" s="74"/>
      <c r="G1143" s="74"/>
      <c r="H1143" s="74"/>
      <c r="I1143" s="74"/>
      <c r="J1143" s="74"/>
      <c r="K1143" s="74"/>
      <c r="L1143" s="74"/>
      <c r="M1143" s="74"/>
      <c r="N1143" s="74"/>
      <c r="O1143" s="4"/>
    </row>
    <row r="1144" spans="4:15">
      <c r="D1144" s="74"/>
      <c r="E1144" s="74"/>
      <c r="F1144" s="74"/>
      <c r="G1144" s="74"/>
      <c r="H1144" s="74"/>
      <c r="I1144" s="74"/>
      <c r="J1144" s="74"/>
      <c r="K1144" s="74"/>
      <c r="L1144" s="74"/>
      <c r="M1144" s="74"/>
      <c r="N1144" s="74"/>
      <c r="O1144" s="4"/>
    </row>
    <row r="1145" spans="4:15">
      <c r="D1145" s="74"/>
      <c r="E1145" s="74"/>
      <c r="F1145" s="74"/>
      <c r="G1145" s="74"/>
      <c r="H1145" s="74"/>
      <c r="I1145" s="74"/>
      <c r="J1145" s="74"/>
      <c r="K1145" s="74"/>
      <c r="L1145" s="74"/>
      <c r="M1145" s="74"/>
      <c r="N1145" s="74"/>
      <c r="O1145" s="4"/>
    </row>
    <row r="1146" spans="4:15">
      <c r="D1146" s="74"/>
      <c r="E1146" s="74"/>
      <c r="F1146" s="74"/>
      <c r="G1146" s="74"/>
      <c r="H1146" s="74"/>
      <c r="I1146" s="74"/>
      <c r="J1146" s="74"/>
      <c r="K1146" s="74"/>
      <c r="L1146" s="74"/>
      <c r="M1146" s="74"/>
      <c r="N1146" s="74"/>
      <c r="O1146" s="4"/>
    </row>
    <row r="1147" spans="4:15">
      <c r="D1147" s="74"/>
      <c r="E1147" s="74"/>
      <c r="F1147" s="74"/>
      <c r="G1147" s="74"/>
      <c r="H1147" s="74"/>
      <c r="I1147" s="74"/>
      <c r="J1147" s="74"/>
      <c r="K1147" s="74"/>
      <c r="L1147" s="74"/>
      <c r="M1147" s="74"/>
      <c r="N1147" s="74"/>
      <c r="O1147" s="4"/>
    </row>
    <row r="1148" spans="4:15">
      <c r="D1148" s="74"/>
      <c r="E1148" s="74"/>
      <c r="F1148" s="74"/>
      <c r="G1148" s="74"/>
      <c r="H1148" s="74"/>
      <c r="I1148" s="74"/>
      <c r="J1148" s="74"/>
      <c r="K1148" s="74"/>
      <c r="L1148" s="74"/>
      <c r="M1148" s="74"/>
      <c r="N1148" s="74"/>
      <c r="O1148" s="4"/>
    </row>
    <row r="1149" spans="4:15">
      <c r="D1149" s="74"/>
      <c r="E1149" s="74"/>
      <c r="F1149" s="74"/>
      <c r="G1149" s="74"/>
      <c r="H1149" s="74"/>
      <c r="I1149" s="74"/>
      <c r="J1149" s="74"/>
      <c r="K1149" s="74"/>
      <c r="L1149" s="74"/>
      <c r="M1149" s="74"/>
      <c r="N1149" s="74"/>
      <c r="O1149" s="4"/>
    </row>
    <row r="1150" spans="4:15">
      <c r="D1150" s="74"/>
      <c r="E1150" s="74"/>
      <c r="F1150" s="74"/>
      <c r="G1150" s="74"/>
      <c r="H1150" s="74"/>
      <c r="I1150" s="74"/>
      <c r="J1150" s="74"/>
      <c r="K1150" s="74"/>
      <c r="L1150" s="74"/>
      <c r="M1150" s="74"/>
      <c r="N1150" s="74"/>
      <c r="O1150" s="4"/>
    </row>
    <row r="1151" spans="4:15">
      <c r="D1151" s="74"/>
      <c r="E1151" s="74"/>
      <c r="F1151" s="74"/>
      <c r="G1151" s="74"/>
      <c r="H1151" s="74"/>
      <c r="I1151" s="74"/>
      <c r="J1151" s="74"/>
      <c r="K1151" s="74"/>
      <c r="L1151" s="74"/>
      <c r="M1151" s="74"/>
      <c r="N1151" s="74"/>
      <c r="O1151" s="4"/>
    </row>
    <row r="1152" spans="4:15">
      <c r="D1152" s="74"/>
      <c r="E1152" s="74"/>
      <c r="F1152" s="74"/>
      <c r="G1152" s="74"/>
      <c r="H1152" s="74"/>
      <c r="I1152" s="74"/>
      <c r="J1152" s="74"/>
      <c r="K1152" s="74"/>
      <c r="L1152" s="74"/>
      <c r="M1152" s="74"/>
      <c r="N1152" s="74"/>
      <c r="O1152" s="4"/>
    </row>
    <row r="1153" spans="4:15">
      <c r="D1153" s="74"/>
      <c r="E1153" s="74"/>
      <c r="F1153" s="74"/>
      <c r="G1153" s="74"/>
      <c r="H1153" s="74"/>
      <c r="I1153" s="74"/>
      <c r="J1153" s="74"/>
      <c r="K1153" s="74"/>
      <c r="L1153" s="74"/>
      <c r="M1153" s="74"/>
      <c r="N1153" s="74"/>
      <c r="O1153" s="4"/>
    </row>
    <row r="1154" spans="4:15">
      <c r="D1154" s="74"/>
      <c r="E1154" s="74"/>
      <c r="F1154" s="74"/>
      <c r="G1154" s="74"/>
      <c r="H1154" s="74"/>
      <c r="I1154" s="74"/>
      <c r="J1154" s="74"/>
      <c r="K1154" s="74"/>
      <c r="L1154" s="74"/>
      <c r="M1154" s="74"/>
      <c r="N1154" s="74"/>
      <c r="O1154" s="4"/>
    </row>
    <row r="1155" spans="4:15">
      <c r="D1155" s="74"/>
      <c r="E1155" s="74"/>
      <c r="F1155" s="74"/>
      <c r="G1155" s="74"/>
      <c r="H1155" s="74"/>
      <c r="I1155" s="74"/>
      <c r="J1155" s="74"/>
      <c r="K1155" s="74"/>
      <c r="L1155" s="74"/>
      <c r="M1155" s="74"/>
      <c r="N1155" s="74"/>
      <c r="O1155" s="4"/>
    </row>
    <row r="1156" spans="4:15">
      <c r="D1156" s="74"/>
      <c r="E1156" s="74"/>
      <c r="F1156" s="74"/>
      <c r="G1156" s="74"/>
      <c r="H1156" s="74"/>
      <c r="I1156" s="74"/>
      <c r="J1156" s="74"/>
      <c r="K1156" s="74"/>
      <c r="L1156" s="74"/>
      <c r="M1156" s="74"/>
      <c r="N1156" s="74"/>
      <c r="O1156" s="4"/>
    </row>
    <row r="1157" spans="4:15">
      <c r="D1157" s="74"/>
      <c r="E1157" s="74"/>
      <c r="F1157" s="74"/>
      <c r="G1157" s="74"/>
      <c r="H1157" s="74"/>
      <c r="I1157" s="74"/>
      <c r="J1157" s="74"/>
      <c r="K1157" s="74"/>
      <c r="L1157" s="74"/>
      <c r="M1157" s="74"/>
      <c r="N1157" s="74"/>
      <c r="O1157" s="4"/>
    </row>
    <row r="1158" spans="4:15">
      <c r="D1158" s="74"/>
      <c r="E1158" s="74"/>
      <c r="F1158" s="74"/>
      <c r="G1158" s="74"/>
      <c r="H1158" s="74"/>
      <c r="I1158" s="74"/>
      <c r="J1158" s="74"/>
      <c r="K1158" s="74"/>
      <c r="L1158" s="74"/>
      <c r="M1158" s="74"/>
      <c r="N1158" s="74"/>
      <c r="O1158" s="4"/>
    </row>
    <row r="1159" spans="4:15">
      <c r="D1159" s="74"/>
      <c r="E1159" s="74"/>
      <c r="F1159" s="74"/>
      <c r="G1159" s="74"/>
      <c r="H1159" s="74"/>
      <c r="I1159" s="74"/>
      <c r="J1159" s="74"/>
      <c r="K1159" s="74"/>
      <c r="L1159" s="74"/>
      <c r="M1159" s="74"/>
      <c r="N1159" s="74"/>
      <c r="O1159" s="4"/>
    </row>
    <row r="1160" spans="4:15">
      <c r="D1160" s="74"/>
      <c r="E1160" s="74"/>
      <c r="F1160" s="74"/>
      <c r="G1160" s="74"/>
      <c r="H1160" s="74"/>
      <c r="I1160" s="74"/>
      <c r="J1160" s="74"/>
      <c r="K1160" s="74"/>
      <c r="L1160" s="74"/>
      <c r="M1160" s="74"/>
      <c r="N1160" s="74"/>
      <c r="O1160" s="4"/>
    </row>
    <row r="1161" spans="4:15">
      <c r="D1161" s="74"/>
      <c r="E1161" s="74"/>
      <c r="F1161" s="74"/>
      <c r="G1161" s="74"/>
      <c r="H1161" s="74"/>
      <c r="I1161" s="74"/>
      <c r="J1161" s="74"/>
      <c r="K1161" s="74"/>
      <c r="L1161" s="74"/>
      <c r="M1161" s="74"/>
      <c r="N1161" s="74"/>
      <c r="O1161" s="4"/>
    </row>
    <row r="1162" spans="4:15">
      <c r="D1162" s="74"/>
      <c r="E1162" s="74"/>
      <c r="F1162" s="74"/>
      <c r="G1162" s="74"/>
      <c r="H1162" s="74"/>
      <c r="I1162" s="74"/>
      <c r="J1162" s="74"/>
      <c r="K1162" s="74"/>
      <c r="L1162" s="74"/>
      <c r="M1162" s="74"/>
      <c r="N1162" s="74"/>
      <c r="O1162" s="4"/>
    </row>
    <row r="1163" spans="4:15">
      <c r="D1163" s="74"/>
      <c r="E1163" s="74"/>
      <c r="F1163" s="74"/>
      <c r="G1163" s="74"/>
      <c r="H1163" s="74"/>
      <c r="I1163" s="74"/>
      <c r="J1163" s="74"/>
      <c r="K1163" s="74"/>
      <c r="L1163" s="74"/>
      <c r="M1163" s="74"/>
      <c r="N1163" s="74"/>
      <c r="O1163" s="4"/>
    </row>
    <row r="1164" spans="4:15">
      <c r="D1164" s="74"/>
      <c r="E1164" s="74"/>
      <c r="F1164" s="74"/>
      <c r="G1164" s="74"/>
      <c r="H1164" s="74"/>
      <c r="I1164" s="74"/>
      <c r="J1164" s="74"/>
      <c r="K1164" s="74"/>
      <c r="L1164" s="74"/>
      <c r="M1164" s="74"/>
      <c r="N1164" s="74"/>
      <c r="O1164" s="4"/>
    </row>
    <row r="1165" spans="4:15">
      <c r="D1165" s="74"/>
      <c r="E1165" s="74"/>
      <c r="F1165" s="74"/>
      <c r="G1165" s="74"/>
      <c r="H1165" s="74"/>
      <c r="I1165" s="74"/>
      <c r="J1165" s="74"/>
      <c r="K1165" s="74"/>
      <c r="L1165" s="74"/>
      <c r="M1165" s="74"/>
      <c r="N1165" s="74"/>
      <c r="O1165" s="4"/>
    </row>
    <row r="1166" spans="4:15">
      <c r="D1166" s="74"/>
      <c r="E1166" s="74"/>
      <c r="F1166" s="74"/>
      <c r="G1166" s="74"/>
      <c r="H1166" s="74"/>
      <c r="I1166" s="74"/>
      <c r="J1166" s="74"/>
      <c r="K1166" s="74"/>
      <c r="L1166" s="74"/>
      <c r="M1166" s="74"/>
      <c r="N1166" s="74"/>
      <c r="O1166" s="4"/>
    </row>
    <row r="1167" spans="4:15">
      <c r="D1167" s="74"/>
      <c r="E1167" s="74"/>
      <c r="F1167" s="74"/>
      <c r="G1167" s="74"/>
      <c r="H1167" s="74"/>
      <c r="I1167" s="74"/>
      <c r="J1167" s="74"/>
      <c r="K1167" s="74"/>
      <c r="L1167" s="74"/>
      <c r="M1167" s="74"/>
      <c r="N1167" s="74"/>
      <c r="O1167" s="4"/>
    </row>
    <row r="1168" spans="4:15">
      <c r="D1168" s="74"/>
      <c r="E1168" s="74"/>
      <c r="F1168" s="74"/>
      <c r="G1168" s="74"/>
      <c r="H1168" s="74"/>
      <c r="I1168" s="74"/>
      <c r="J1168" s="74"/>
      <c r="K1168" s="74"/>
      <c r="L1168" s="74"/>
      <c r="M1168" s="74"/>
      <c r="N1168" s="74"/>
      <c r="O1168" s="4"/>
    </row>
    <row r="1169" spans="4:15">
      <c r="D1169" s="74"/>
      <c r="E1169" s="74"/>
      <c r="F1169" s="74"/>
      <c r="G1169" s="74"/>
      <c r="H1169" s="74"/>
      <c r="I1169" s="74"/>
      <c r="J1169" s="74"/>
      <c r="K1169" s="74"/>
      <c r="L1169" s="74"/>
      <c r="M1169" s="74"/>
      <c r="N1169" s="74"/>
      <c r="O1169" s="4"/>
    </row>
    <row r="1170" spans="4:15">
      <c r="D1170" s="74"/>
      <c r="E1170" s="74"/>
      <c r="F1170" s="74"/>
      <c r="G1170" s="74"/>
      <c r="H1170" s="74"/>
      <c r="I1170" s="74"/>
      <c r="J1170" s="74"/>
      <c r="K1170" s="74"/>
      <c r="L1170" s="74"/>
      <c r="M1170" s="74"/>
      <c r="N1170" s="74"/>
      <c r="O1170" s="4"/>
    </row>
    <row r="1171" spans="4:15">
      <c r="D1171" s="74"/>
      <c r="E1171" s="74"/>
      <c r="F1171" s="74"/>
      <c r="G1171" s="74"/>
      <c r="H1171" s="74"/>
      <c r="I1171" s="74"/>
      <c r="J1171" s="74"/>
      <c r="K1171" s="74"/>
      <c r="L1171" s="74"/>
      <c r="M1171" s="74"/>
      <c r="N1171" s="74"/>
      <c r="O1171" s="4"/>
    </row>
    <row r="1172" spans="4:15">
      <c r="D1172" s="74"/>
      <c r="E1172" s="74"/>
      <c r="F1172" s="74"/>
      <c r="G1172" s="74"/>
      <c r="H1172" s="74"/>
      <c r="I1172" s="74"/>
      <c r="J1172" s="74"/>
      <c r="K1172" s="74"/>
      <c r="L1172" s="74"/>
      <c r="M1172" s="74"/>
      <c r="N1172" s="74"/>
      <c r="O1172" s="4"/>
    </row>
    <row r="1173" spans="4:15">
      <c r="D1173" s="74"/>
      <c r="E1173" s="74"/>
      <c r="F1173" s="74"/>
      <c r="G1173" s="74"/>
      <c r="H1173" s="74"/>
      <c r="I1173" s="74"/>
      <c r="J1173" s="74"/>
      <c r="K1173" s="74"/>
      <c r="L1173" s="74"/>
      <c r="M1173" s="74"/>
      <c r="N1173" s="74"/>
      <c r="O1173" s="4"/>
    </row>
    <row r="1174" spans="4:15">
      <c r="D1174" s="74"/>
      <c r="E1174" s="74"/>
      <c r="F1174" s="74"/>
      <c r="G1174" s="74"/>
      <c r="H1174" s="74"/>
      <c r="I1174" s="74"/>
      <c r="J1174" s="74"/>
      <c r="K1174" s="74"/>
      <c r="L1174" s="74"/>
      <c r="M1174" s="74"/>
      <c r="N1174" s="74"/>
      <c r="O1174" s="4"/>
    </row>
    <row r="1175" spans="4:15">
      <c r="D1175" s="74"/>
      <c r="E1175" s="74"/>
      <c r="F1175" s="74"/>
      <c r="G1175" s="74"/>
      <c r="H1175" s="74"/>
      <c r="I1175" s="74"/>
      <c r="J1175" s="74"/>
      <c r="K1175" s="74"/>
      <c r="L1175" s="74"/>
      <c r="M1175" s="74"/>
      <c r="N1175" s="74"/>
      <c r="O1175" s="4"/>
    </row>
    <row r="1176" spans="4:15">
      <c r="D1176" s="74"/>
      <c r="E1176" s="74"/>
      <c r="F1176" s="74"/>
      <c r="G1176" s="74"/>
      <c r="H1176" s="74"/>
      <c r="I1176" s="74"/>
      <c r="J1176" s="74"/>
      <c r="K1176" s="74"/>
      <c r="L1176" s="74"/>
      <c r="M1176" s="74"/>
      <c r="N1176" s="74"/>
      <c r="O1176" s="4"/>
    </row>
    <row r="1177" spans="4:15">
      <c r="D1177" s="74"/>
      <c r="E1177" s="74"/>
      <c r="F1177" s="74"/>
      <c r="G1177" s="74"/>
      <c r="H1177" s="74"/>
      <c r="I1177" s="74"/>
      <c r="J1177" s="74"/>
      <c r="K1177" s="74"/>
      <c r="L1177" s="74"/>
      <c r="M1177" s="74"/>
      <c r="N1177" s="74"/>
      <c r="O1177" s="4"/>
    </row>
    <row r="1178" spans="4:15">
      <c r="D1178" s="74"/>
      <c r="E1178" s="74"/>
      <c r="F1178" s="74"/>
      <c r="G1178" s="74"/>
      <c r="H1178" s="74"/>
      <c r="I1178" s="74"/>
      <c r="J1178" s="74"/>
      <c r="K1178" s="74"/>
      <c r="L1178" s="74"/>
      <c r="M1178" s="74"/>
      <c r="N1178" s="74"/>
      <c r="O1178" s="4"/>
    </row>
    <row r="1179" spans="4:15">
      <c r="D1179" s="74"/>
      <c r="E1179" s="74"/>
      <c r="F1179" s="74"/>
      <c r="G1179" s="74"/>
      <c r="H1179" s="74"/>
      <c r="I1179" s="74"/>
      <c r="J1179" s="74"/>
      <c r="K1179" s="74"/>
      <c r="L1179" s="74"/>
      <c r="M1179" s="74"/>
      <c r="N1179" s="74"/>
      <c r="O1179" s="4"/>
    </row>
    <row r="1180" spans="4:15">
      <c r="D1180" s="74"/>
      <c r="E1180" s="74"/>
      <c r="F1180" s="74"/>
      <c r="G1180" s="74"/>
      <c r="H1180" s="74"/>
      <c r="I1180" s="74"/>
      <c r="J1180" s="74"/>
      <c r="K1180" s="74"/>
      <c r="L1180" s="74"/>
      <c r="M1180" s="74"/>
      <c r="N1180" s="74"/>
      <c r="O1180" s="4"/>
    </row>
    <row r="1181" spans="4:15">
      <c r="D1181" s="74"/>
      <c r="E1181" s="74"/>
      <c r="F1181" s="74"/>
      <c r="G1181" s="74"/>
      <c r="H1181" s="74"/>
      <c r="I1181" s="74"/>
      <c r="J1181" s="74"/>
      <c r="K1181" s="74"/>
      <c r="L1181" s="74"/>
      <c r="M1181" s="74"/>
      <c r="N1181" s="74"/>
      <c r="O1181" s="4"/>
    </row>
    <row r="1182" spans="4:15">
      <c r="D1182" s="74"/>
      <c r="E1182" s="74"/>
      <c r="F1182" s="74"/>
      <c r="G1182" s="74"/>
      <c r="H1182" s="74"/>
      <c r="I1182" s="74"/>
      <c r="J1182" s="74"/>
      <c r="K1182" s="74"/>
      <c r="L1182" s="74"/>
      <c r="M1182" s="74"/>
      <c r="N1182" s="74"/>
      <c r="O1182" s="4"/>
    </row>
    <row r="1183" spans="4:15">
      <c r="D1183" s="74"/>
      <c r="E1183" s="74"/>
      <c r="F1183" s="74"/>
      <c r="G1183" s="74"/>
      <c r="H1183" s="74"/>
      <c r="I1183" s="74"/>
      <c r="J1183" s="74"/>
      <c r="K1183" s="74"/>
      <c r="L1183" s="74"/>
      <c r="M1183" s="74"/>
      <c r="N1183" s="74"/>
      <c r="O1183" s="4"/>
    </row>
    <row r="1184" spans="4:15">
      <c r="D1184" s="74"/>
      <c r="E1184" s="74"/>
      <c r="F1184" s="74"/>
      <c r="G1184" s="74"/>
      <c r="H1184" s="74"/>
      <c r="I1184" s="74"/>
      <c r="J1184" s="74"/>
      <c r="K1184" s="74"/>
      <c r="L1184" s="74"/>
      <c r="M1184" s="74"/>
      <c r="N1184" s="74"/>
      <c r="O1184" s="4"/>
    </row>
    <row r="1185" spans="4:15">
      <c r="D1185" s="74"/>
      <c r="E1185" s="74"/>
      <c r="F1185" s="74"/>
      <c r="G1185" s="74"/>
      <c r="H1185" s="74"/>
      <c r="I1185" s="74"/>
      <c r="J1185" s="74"/>
      <c r="K1185" s="74"/>
      <c r="L1185" s="74"/>
      <c r="M1185" s="74"/>
      <c r="N1185" s="74"/>
      <c r="O1185" s="4"/>
    </row>
    <row r="1186" spans="4:15">
      <c r="D1186" s="74"/>
      <c r="E1186" s="74"/>
      <c r="F1186" s="74"/>
      <c r="G1186" s="74"/>
      <c r="H1186" s="74"/>
      <c r="I1186" s="74"/>
      <c r="J1186" s="74"/>
      <c r="K1186" s="74"/>
      <c r="L1186" s="74"/>
      <c r="M1186" s="74"/>
      <c r="N1186" s="74"/>
      <c r="O1186" s="4"/>
    </row>
    <row r="1187" spans="4:15">
      <c r="D1187" s="74"/>
      <c r="E1187" s="74"/>
      <c r="F1187" s="74"/>
      <c r="G1187" s="74"/>
      <c r="H1187" s="74"/>
      <c r="I1187" s="74"/>
      <c r="J1187" s="74"/>
      <c r="K1187" s="74"/>
      <c r="L1187" s="74"/>
      <c r="M1187" s="74"/>
      <c r="N1187" s="74"/>
      <c r="O1187" s="4"/>
    </row>
    <row r="1188" spans="4:15">
      <c r="D1188" s="74"/>
      <c r="E1188" s="74"/>
      <c r="F1188" s="74"/>
      <c r="G1188" s="74"/>
      <c r="H1188" s="74"/>
      <c r="I1188" s="74"/>
      <c r="J1188" s="74"/>
      <c r="K1188" s="74"/>
      <c r="L1188" s="74"/>
      <c r="M1188" s="74"/>
      <c r="N1188" s="74"/>
      <c r="O1188" s="4"/>
    </row>
    <row r="1189" spans="4:15">
      <c r="D1189" s="74"/>
      <c r="E1189" s="74"/>
      <c r="F1189" s="74"/>
      <c r="G1189" s="74"/>
      <c r="H1189" s="74"/>
      <c r="I1189" s="74"/>
      <c r="J1189" s="74"/>
      <c r="K1189" s="74"/>
      <c r="L1189" s="74"/>
      <c r="M1189" s="74"/>
      <c r="N1189" s="74"/>
      <c r="O1189" s="4"/>
    </row>
    <row r="1190" spans="4:15">
      <c r="D1190" s="74"/>
      <c r="E1190" s="74"/>
      <c r="F1190" s="74"/>
      <c r="G1190" s="74"/>
      <c r="H1190" s="74"/>
      <c r="I1190" s="74"/>
      <c r="J1190" s="74"/>
      <c r="K1190" s="74"/>
      <c r="L1190" s="74"/>
      <c r="M1190" s="74"/>
      <c r="N1190" s="74"/>
      <c r="O1190" s="4"/>
    </row>
    <row r="1191" spans="4:15">
      <c r="D1191" s="74"/>
      <c r="E1191" s="74"/>
      <c r="F1191" s="74"/>
      <c r="G1191" s="74"/>
      <c r="H1191" s="74"/>
      <c r="I1191" s="74"/>
      <c r="J1191" s="74"/>
      <c r="K1191" s="74"/>
      <c r="L1191" s="74"/>
      <c r="M1191" s="74"/>
      <c r="N1191" s="74"/>
      <c r="O1191" s="4"/>
    </row>
    <row r="1192" spans="4:15">
      <c r="D1192" s="74"/>
      <c r="E1192" s="74"/>
      <c r="F1192" s="74"/>
      <c r="G1192" s="74"/>
      <c r="H1192" s="74"/>
      <c r="I1192" s="74"/>
      <c r="J1192" s="74"/>
      <c r="K1192" s="74"/>
      <c r="L1192" s="74"/>
      <c r="M1192" s="74"/>
      <c r="N1192" s="74"/>
      <c r="O1192" s="4"/>
    </row>
    <row r="1193" spans="4:15">
      <c r="D1193" s="74"/>
      <c r="E1193" s="74"/>
      <c r="F1193" s="74"/>
      <c r="G1193" s="74"/>
      <c r="H1193" s="74"/>
      <c r="I1193" s="74"/>
      <c r="J1193" s="74"/>
      <c r="K1193" s="74"/>
      <c r="L1193" s="74"/>
      <c r="M1193" s="74"/>
      <c r="N1193" s="74"/>
      <c r="O1193" s="4"/>
    </row>
    <row r="1194" spans="4:15">
      <c r="D1194" s="74"/>
      <c r="E1194" s="74"/>
      <c r="F1194" s="74"/>
      <c r="G1194" s="74"/>
      <c r="H1194" s="74"/>
      <c r="I1194" s="74"/>
      <c r="J1194" s="74"/>
      <c r="K1194" s="74"/>
      <c r="L1194" s="74"/>
      <c r="M1194" s="74"/>
      <c r="N1194" s="74"/>
      <c r="O1194" s="4"/>
    </row>
    <row r="1195" spans="4:15">
      <c r="D1195" s="74"/>
      <c r="E1195" s="74"/>
      <c r="F1195" s="74"/>
      <c r="G1195" s="74"/>
      <c r="H1195" s="74"/>
      <c r="I1195" s="74"/>
      <c r="J1195" s="74"/>
      <c r="K1195" s="74"/>
      <c r="L1195" s="74"/>
      <c r="M1195" s="74"/>
      <c r="N1195" s="74"/>
      <c r="O1195" s="4"/>
    </row>
    <row r="1196" spans="4:15">
      <c r="D1196" s="74"/>
      <c r="E1196" s="74"/>
      <c r="F1196" s="74"/>
      <c r="G1196" s="74"/>
      <c r="H1196" s="74"/>
      <c r="I1196" s="74"/>
      <c r="J1196" s="74"/>
      <c r="K1196" s="74"/>
      <c r="L1196" s="74"/>
      <c r="M1196" s="74"/>
      <c r="N1196" s="74"/>
      <c r="O1196" s="4"/>
    </row>
    <row r="1197" spans="4:15">
      <c r="D1197" s="74"/>
      <c r="E1197" s="74"/>
      <c r="F1197" s="74"/>
      <c r="G1197" s="74"/>
      <c r="H1197" s="74"/>
      <c r="I1197" s="74"/>
      <c r="J1197" s="74"/>
      <c r="K1197" s="74"/>
      <c r="L1197" s="74"/>
      <c r="M1197" s="74"/>
      <c r="N1197" s="74"/>
      <c r="O1197" s="4"/>
    </row>
    <row r="1198" spans="4:15">
      <c r="D1198" s="74"/>
      <c r="E1198" s="74"/>
      <c r="F1198" s="74"/>
      <c r="G1198" s="74"/>
      <c r="H1198" s="74"/>
      <c r="I1198" s="74"/>
      <c r="J1198" s="74"/>
      <c r="K1198" s="74"/>
      <c r="L1198" s="74"/>
      <c r="M1198" s="74"/>
      <c r="N1198" s="74"/>
      <c r="O1198" s="4"/>
    </row>
    <row r="1199" spans="4:15">
      <c r="D1199" s="74"/>
      <c r="E1199" s="74"/>
      <c r="F1199" s="74"/>
      <c r="G1199" s="74"/>
      <c r="H1199" s="74"/>
      <c r="I1199" s="74"/>
      <c r="J1199" s="74"/>
      <c r="K1199" s="74"/>
      <c r="L1199" s="74"/>
      <c r="M1199" s="74"/>
      <c r="N1199" s="74"/>
      <c r="O1199" s="4"/>
    </row>
    <row r="1200" spans="4:15">
      <c r="D1200" s="74"/>
      <c r="E1200" s="74"/>
      <c r="F1200" s="74"/>
      <c r="G1200" s="74"/>
      <c r="H1200" s="74"/>
      <c r="I1200" s="74"/>
      <c r="J1200" s="74"/>
      <c r="K1200" s="74"/>
      <c r="L1200" s="74"/>
      <c r="M1200" s="74"/>
      <c r="N1200" s="74"/>
      <c r="O1200" s="4"/>
    </row>
    <row r="1201" spans="4:15">
      <c r="D1201" s="74"/>
      <c r="E1201" s="74"/>
      <c r="F1201" s="74"/>
      <c r="G1201" s="74"/>
      <c r="H1201" s="74"/>
      <c r="I1201" s="74"/>
      <c r="J1201" s="74"/>
      <c r="K1201" s="74"/>
      <c r="L1201" s="74"/>
      <c r="M1201" s="74"/>
      <c r="N1201" s="74"/>
      <c r="O1201" s="4"/>
    </row>
    <row r="1202" spans="4:15">
      <c r="D1202" s="74"/>
      <c r="E1202" s="74"/>
      <c r="F1202" s="74"/>
      <c r="G1202" s="74"/>
      <c r="H1202" s="74"/>
      <c r="I1202" s="74"/>
      <c r="J1202" s="74"/>
      <c r="K1202" s="74"/>
      <c r="L1202" s="74"/>
      <c r="M1202" s="74"/>
      <c r="N1202" s="74"/>
      <c r="O1202" s="4"/>
    </row>
    <row r="1203" spans="4:15">
      <c r="D1203" s="74"/>
      <c r="E1203" s="74"/>
      <c r="F1203" s="74"/>
      <c r="G1203" s="74"/>
      <c r="H1203" s="74"/>
      <c r="I1203" s="74"/>
      <c r="J1203" s="74"/>
      <c r="K1203" s="74"/>
      <c r="L1203" s="74"/>
      <c r="M1203" s="74"/>
      <c r="N1203" s="74"/>
      <c r="O1203" s="4"/>
    </row>
    <row r="1204" spans="4:15">
      <c r="D1204" s="74"/>
      <c r="E1204" s="74"/>
      <c r="F1204" s="74"/>
      <c r="G1204" s="74"/>
      <c r="H1204" s="74"/>
      <c r="I1204" s="74"/>
      <c r="J1204" s="74"/>
      <c r="K1204" s="74"/>
      <c r="L1204" s="74"/>
      <c r="M1204" s="74"/>
      <c r="N1204" s="74"/>
      <c r="O1204" s="4"/>
    </row>
    <row r="1205" spans="4:15">
      <c r="D1205" s="74"/>
      <c r="E1205" s="74"/>
      <c r="F1205" s="74"/>
      <c r="G1205" s="74"/>
      <c r="H1205" s="74"/>
      <c r="I1205" s="74"/>
      <c r="J1205" s="74"/>
      <c r="K1205" s="74"/>
      <c r="L1205" s="74"/>
      <c r="M1205" s="74"/>
      <c r="N1205" s="74"/>
      <c r="O1205" s="4"/>
    </row>
    <row r="1206" spans="4:15">
      <c r="D1206" s="74"/>
      <c r="E1206" s="74"/>
      <c r="F1206" s="74"/>
      <c r="G1206" s="74"/>
      <c r="H1206" s="74"/>
      <c r="I1206" s="74"/>
      <c r="J1206" s="74"/>
      <c r="K1206" s="74"/>
      <c r="L1206" s="74"/>
      <c r="M1206" s="74"/>
      <c r="N1206" s="74"/>
      <c r="O1206" s="4"/>
    </row>
    <row r="1207" spans="4:15">
      <c r="D1207" s="74"/>
      <c r="E1207" s="74"/>
      <c r="F1207" s="74"/>
      <c r="G1207" s="74"/>
      <c r="H1207" s="74"/>
      <c r="I1207" s="74"/>
      <c r="J1207" s="74"/>
      <c r="K1207" s="74"/>
      <c r="L1207" s="74"/>
      <c r="M1207" s="74"/>
      <c r="N1207" s="74"/>
      <c r="O1207" s="4"/>
    </row>
    <row r="1208" spans="4:15">
      <c r="D1208" s="74"/>
      <c r="E1208" s="74"/>
      <c r="F1208" s="74"/>
      <c r="G1208" s="74"/>
      <c r="H1208" s="74"/>
      <c r="I1208" s="74"/>
      <c r="J1208" s="74"/>
      <c r="K1208" s="74"/>
      <c r="L1208" s="74"/>
      <c r="M1208" s="74"/>
      <c r="N1208" s="74"/>
      <c r="O1208" s="4"/>
    </row>
    <row r="1209" spans="4:15">
      <c r="D1209" s="74"/>
      <c r="E1209" s="74"/>
      <c r="F1209" s="74"/>
      <c r="G1209" s="74"/>
      <c r="H1209" s="74"/>
      <c r="I1209" s="74"/>
      <c r="J1209" s="74"/>
      <c r="K1209" s="74"/>
      <c r="L1209" s="74"/>
      <c r="M1209" s="74"/>
      <c r="N1209" s="74"/>
      <c r="O1209" s="4"/>
    </row>
    <row r="1210" spans="4:15">
      <c r="D1210" s="74"/>
      <c r="E1210" s="74"/>
      <c r="F1210" s="74"/>
      <c r="G1210" s="74"/>
      <c r="H1210" s="74"/>
      <c r="I1210" s="74"/>
      <c r="J1210" s="74"/>
      <c r="K1210" s="74"/>
      <c r="L1210" s="74"/>
      <c r="M1210" s="74"/>
      <c r="N1210" s="74"/>
      <c r="O1210" s="4"/>
    </row>
    <row r="1211" spans="4:15">
      <c r="D1211" s="74"/>
      <c r="E1211" s="74"/>
      <c r="F1211" s="74"/>
      <c r="G1211" s="74"/>
      <c r="H1211" s="74"/>
      <c r="I1211" s="74"/>
      <c r="J1211" s="74"/>
      <c r="K1211" s="74"/>
      <c r="L1211" s="74"/>
      <c r="M1211" s="74"/>
      <c r="N1211" s="74"/>
      <c r="O1211" s="4"/>
    </row>
    <row r="1212" spans="4:15">
      <c r="D1212" s="74"/>
      <c r="E1212" s="74"/>
      <c r="F1212" s="74"/>
      <c r="G1212" s="74"/>
      <c r="H1212" s="74"/>
      <c r="I1212" s="74"/>
      <c r="J1212" s="74"/>
      <c r="K1212" s="74"/>
      <c r="L1212" s="74"/>
      <c r="M1212" s="74"/>
      <c r="N1212" s="74"/>
      <c r="O1212" s="4"/>
    </row>
    <row r="1213" spans="4:15">
      <c r="D1213" s="74"/>
      <c r="E1213" s="74"/>
      <c r="F1213" s="74"/>
      <c r="G1213" s="74"/>
      <c r="H1213" s="74"/>
      <c r="I1213" s="74"/>
      <c r="J1213" s="74"/>
      <c r="K1213" s="74"/>
      <c r="L1213" s="74"/>
      <c r="M1213" s="74"/>
      <c r="N1213" s="74"/>
      <c r="O1213" s="4"/>
    </row>
    <row r="1214" spans="4:15">
      <c r="D1214" s="74"/>
      <c r="E1214" s="74"/>
      <c r="F1214" s="74"/>
      <c r="G1214" s="74"/>
      <c r="H1214" s="74"/>
      <c r="I1214" s="74"/>
      <c r="J1214" s="74"/>
      <c r="K1214" s="74"/>
      <c r="L1214" s="74"/>
      <c r="M1214" s="74"/>
      <c r="N1214" s="74"/>
      <c r="O1214" s="4"/>
    </row>
    <row r="1215" spans="4:15">
      <c r="D1215" s="74"/>
      <c r="E1215" s="74"/>
      <c r="F1215" s="74"/>
      <c r="G1215" s="74"/>
      <c r="H1215" s="74"/>
      <c r="I1215" s="74"/>
      <c r="J1215" s="74"/>
      <c r="K1215" s="74"/>
      <c r="L1215" s="74"/>
      <c r="M1215" s="74"/>
      <c r="N1215" s="74"/>
      <c r="O1215" s="4"/>
    </row>
    <row r="1216" spans="4:15">
      <c r="D1216" s="74"/>
      <c r="E1216" s="74"/>
      <c r="F1216" s="74"/>
      <c r="G1216" s="74"/>
      <c r="H1216" s="74"/>
      <c r="I1216" s="74"/>
      <c r="J1216" s="74"/>
      <c r="K1216" s="74"/>
      <c r="L1216" s="74"/>
      <c r="M1216" s="74"/>
      <c r="N1216" s="74"/>
      <c r="O1216" s="4"/>
    </row>
    <row r="1217" spans="4:15">
      <c r="D1217" s="74"/>
      <c r="E1217" s="74"/>
      <c r="F1217" s="74"/>
      <c r="G1217" s="74"/>
      <c r="H1217" s="74"/>
      <c r="I1217" s="74"/>
      <c r="J1217" s="74"/>
      <c r="K1217" s="74"/>
      <c r="L1217" s="74"/>
      <c r="M1217" s="74"/>
      <c r="N1217" s="74"/>
      <c r="O1217" s="4"/>
    </row>
    <row r="1218" spans="4:15">
      <c r="D1218" s="74"/>
      <c r="E1218" s="74"/>
      <c r="F1218" s="74"/>
      <c r="G1218" s="74"/>
      <c r="H1218" s="74"/>
      <c r="I1218" s="74"/>
      <c r="J1218" s="74"/>
      <c r="K1218" s="74"/>
      <c r="L1218" s="74"/>
      <c r="M1218" s="74"/>
      <c r="N1218" s="74"/>
      <c r="O1218" s="4"/>
    </row>
    <row r="1219" spans="4:15">
      <c r="D1219" s="74"/>
      <c r="E1219" s="74"/>
      <c r="F1219" s="74"/>
      <c r="G1219" s="74"/>
      <c r="H1219" s="74"/>
      <c r="I1219" s="74"/>
      <c r="J1219" s="74"/>
      <c r="K1219" s="74"/>
      <c r="L1219" s="74"/>
      <c r="M1219" s="74"/>
      <c r="N1219" s="74"/>
      <c r="O1219" s="4"/>
    </row>
    <row r="1220" spans="4:15">
      <c r="D1220" s="74"/>
      <c r="E1220" s="74"/>
      <c r="F1220" s="74"/>
      <c r="G1220" s="74"/>
      <c r="H1220" s="74"/>
      <c r="I1220" s="74"/>
      <c r="J1220" s="74"/>
      <c r="K1220" s="74"/>
      <c r="L1220" s="74"/>
      <c r="M1220" s="74"/>
      <c r="N1220" s="74"/>
      <c r="O1220" s="4"/>
    </row>
    <row r="1221" spans="4:15">
      <c r="D1221" s="74"/>
      <c r="E1221" s="74"/>
      <c r="F1221" s="74"/>
      <c r="G1221" s="74"/>
      <c r="H1221" s="74"/>
      <c r="I1221" s="74"/>
      <c r="J1221" s="74"/>
      <c r="K1221" s="74"/>
      <c r="L1221" s="74"/>
      <c r="M1221" s="74"/>
      <c r="N1221" s="74"/>
      <c r="O1221" s="4"/>
    </row>
    <row r="1222" spans="4:15">
      <c r="D1222" s="74"/>
      <c r="E1222" s="74"/>
      <c r="F1222" s="74"/>
      <c r="G1222" s="74"/>
      <c r="H1222" s="74"/>
      <c r="I1222" s="74"/>
      <c r="J1222" s="74"/>
      <c r="K1222" s="74"/>
      <c r="L1222" s="74"/>
      <c r="M1222" s="74"/>
      <c r="N1222" s="74"/>
      <c r="O1222" s="4"/>
    </row>
    <row r="1223" spans="4:15">
      <c r="D1223" s="74"/>
      <c r="E1223" s="74"/>
      <c r="F1223" s="74"/>
      <c r="G1223" s="74"/>
      <c r="H1223" s="74"/>
      <c r="I1223" s="74"/>
      <c r="J1223" s="74"/>
      <c r="K1223" s="74"/>
      <c r="L1223" s="74"/>
      <c r="M1223" s="74"/>
      <c r="N1223" s="74"/>
      <c r="O1223" s="4"/>
    </row>
    <row r="1224" spans="4:15">
      <c r="D1224" s="74"/>
      <c r="E1224" s="74"/>
      <c r="F1224" s="74"/>
      <c r="G1224" s="74"/>
      <c r="H1224" s="74"/>
      <c r="I1224" s="74"/>
      <c r="J1224" s="74"/>
      <c r="K1224" s="74"/>
      <c r="L1224" s="74"/>
      <c r="M1224" s="74"/>
      <c r="N1224" s="74"/>
      <c r="O1224" s="4"/>
    </row>
    <row r="1225" spans="4:15">
      <c r="D1225" s="74"/>
      <c r="E1225" s="74"/>
      <c r="F1225" s="74"/>
      <c r="G1225" s="74"/>
      <c r="H1225" s="74"/>
      <c r="I1225" s="74"/>
      <c r="J1225" s="74"/>
      <c r="K1225" s="74"/>
      <c r="L1225" s="74"/>
      <c r="M1225" s="74"/>
      <c r="N1225" s="74"/>
      <c r="O1225" s="4"/>
    </row>
    <row r="1226" spans="4:15">
      <c r="D1226" s="74"/>
      <c r="E1226" s="74"/>
      <c r="F1226" s="74"/>
      <c r="G1226" s="74"/>
      <c r="H1226" s="74"/>
      <c r="I1226" s="74"/>
      <c r="J1226" s="74"/>
      <c r="K1226" s="74"/>
      <c r="L1226" s="74"/>
      <c r="M1226" s="74"/>
      <c r="N1226" s="74"/>
      <c r="O1226" s="4"/>
    </row>
    <row r="1227" spans="4:15">
      <c r="D1227" s="74"/>
      <c r="E1227" s="74"/>
      <c r="F1227" s="74"/>
      <c r="G1227" s="74"/>
      <c r="H1227" s="74"/>
      <c r="I1227" s="74"/>
      <c r="J1227" s="74"/>
      <c r="K1227" s="74"/>
      <c r="L1227" s="74"/>
      <c r="M1227" s="74"/>
      <c r="N1227" s="74"/>
      <c r="O1227" s="4"/>
    </row>
    <row r="1228" spans="4:15">
      <c r="D1228" s="74"/>
      <c r="E1228" s="74"/>
      <c r="F1228" s="74"/>
      <c r="G1228" s="74"/>
      <c r="H1228" s="74"/>
      <c r="I1228" s="74"/>
      <c r="J1228" s="74"/>
      <c r="K1228" s="74"/>
      <c r="L1228" s="74"/>
      <c r="M1228" s="74"/>
      <c r="N1228" s="74"/>
      <c r="O1228" s="4"/>
    </row>
    <row r="1229" spans="4:15">
      <c r="D1229" s="74"/>
      <c r="E1229" s="74"/>
      <c r="F1229" s="74"/>
      <c r="G1229" s="74"/>
      <c r="H1229" s="74"/>
      <c r="I1229" s="74"/>
      <c r="J1229" s="74"/>
      <c r="K1229" s="74"/>
      <c r="L1229" s="74"/>
      <c r="M1229" s="74"/>
      <c r="N1229" s="74"/>
      <c r="O1229" s="4"/>
    </row>
    <row r="1230" spans="4:15">
      <c r="D1230" s="74"/>
      <c r="E1230" s="74"/>
      <c r="F1230" s="74"/>
      <c r="G1230" s="74"/>
      <c r="H1230" s="74"/>
      <c r="I1230" s="74"/>
      <c r="J1230" s="74"/>
      <c r="K1230" s="74"/>
      <c r="L1230" s="74"/>
      <c r="M1230" s="74"/>
      <c r="N1230" s="74"/>
      <c r="O1230" s="4"/>
    </row>
    <row r="1231" spans="4:15">
      <c r="D1231" s="74"/>
      <c r="E1231" s="74"/>
      <c r="F1231" s="74"/>
      <c r="G1231" s="74"/>
      <c r="H1231" s="74"/>
      <c r="I1231" s="74"/>
      <c r="J1231" s="74"/>
      <c r="K1231" s="74"/>
      <c r="L1231" s="74"/>
      <c r="M1231" s="74"/>
      <c r="N1231" s="74"/>
      <c r="O1231" s="4"/>
    </row>
    <row r="1232" spans="4:15">
      <c r="D1232" s="74"/>
      <c r="E1232" s="74"/>
      <c r="F1232" s="74"/>
      <c r="G1232" s="74"/>
      <c r="H1232" s="74"/>
      <c r="I1232" s="74"/>
      <c r="J1232" s="74"/>
      <c r="K1232" s="74"/>
      <c r="L1232" s="74"/>
      <c r="M1232" s="74"/>
      <c r="N1232" s="74"/>
      <c r="O1232" s="4"/>
    </row>
    <row r="1233" spans="4:15">
      <c r="D1233" s="74"/>
      <c r="E1233" s="74"/>
      <c r="F1233" s="74"/>
      <c r="G1233" s="74"/>
      <c r="H1233" s="74"/>
      <c r="I1233" s="74"/>
      <c r="J1233" s="74"/>
      <c r="K1233" s="74"/>
      <c r="L1233" s="74"/>
      <c r="M1233" s="74"/>
      <c r="N1233" s="74"/>
      <c r="O1233" s="4"/>
    </row>
    <row r="1234" spans="4:15">
      <c r="D1234" s="74"/>
      <c r="E1234" s="74"/>
      <c r="F1234" s="74"/>
      <c r="G1234" s="74"/>
      <c r="H1234" s="74"/>
      <c r="I1234" s="74"/>
      <c r="J1234" s="74"/>
      <c r="K1234" s="74"/>
      <c r="L1234" s="74"/>
      <c r="M1234" s="74"/>
      <c r="N1234" s="74"/>
      <c r="O1234" s="4"/>
    </row>
    <row r="1235" spans="4:15">
      <c r="D1235" s="74"/>
      <c r="E1235" s="74"/>
      <c r="F1235" s="74"/>
      <c r="G1235" s="74"/>
      <c r="H1235" s="74"/>
      <c r="I1235" s="74"/>
      <c r="J1235" s="74"/>
      <c r="K1235" s="74"/>
      <c r="L1235" s="74"/>
      <c r="M1235" s="74"/>
      <c r="N1235" s="74"/>
      <c r="O1235" s="4"/>
    </row>
    <row r="1236" spans="4:15">
      <c r="D1236" s="74"/>
      <c r="E1236" s="74"/>
      <c r="F1236" s="74"/>
      <c r="G1236" s="74"/>
      <c r="H1236" s="74"/>
      <c r="I1236" s="74"/>
      <c r="J1236" s="74"/>
      <c r="K1236" s="74"/>
      <c r="L1236" s="74"/>
      <c r="M1236" s="74"/>
      <c r="N1236" s="74"/>
      <c r="O1236" s="4"/>
    </row>
    <row r="1237" spans="4:15">
      <c r="D1237" s="74"/>
      <c r="E1237" s="74"/>
      <c r="F1237" s="74"/>
      <c r="G1237" s="74"/>
      <c r="H1237" s="74"/>
      <c r="I1237" s="74"/>
      <c r="J1237" s="74"/>
      <c r="K1237" s="74"/>
      <c r="L1237" s="74"/>
      <c r="M1237" s="74"/>
      <c r="N1237" s="74"/>
      <c r="O1237" s="4"/>
    </row>
    <row r="1238" spans="4:15">
      <c r="D1238" s="74"/>
      <c r="E1238" s="74"/>
      <c r="F1238" s="74"/>
      <c r="G1238" s="74"/>
      <c r="H1238" s="74"/>
      <c r="I1238" s="74"/>
      <c r="J1238" s="74"/>
      <c r="K1238" s="74"/>
      <c r="L1238" s="74"/>
      <c r="M1238" s="74"/>
      <c r="N1238" s="74"/>
      <c r="O1238" s="4"/>
    </row>
    <row r="1239" spans="4:15">
      <c r="D1239" s="74"/>
      <c r="E1239" s="74"/>
      <c r="F1239" s="74"/>
      <c r="G1239" s="74"/>
      <c r="H1239" s="74"/>
      <c r="I1239" s="74"/>
      <c r="J1239" s="74"/>
      <c r="K1239" s="74"/>
      <c r="L1239" s="74"/>
      <c r="M1239" s="74"/>
      <c r="N1239" s="74"/>
      <c r="O1239" s="4"/>
    </row>
    <row r="1240" spans="4:15">
      <c r="D1240" s="74"/>
      <c r="E1240" s="74"/>
      <c r="F1240" s="74"/>
      <c r="G1240" s="74"/>
      <c r="H1240" s="74"/>
      <c r="I1240" s="74"/>
      <c r="J1240" s="74"/>
      <c r="K1240" s="74"/>
      <c r="L1240" s="74"/>
      <c r="M1240" s="74"/>
      <c r="N1240" s="74"/>
      <c r="O1240" s="4"/>
    </row>
    <row r="1241" spans="4:15">
      <c r="D1241" s="74"/>
      <c r="E1241" s="74"/>
      <c r="F1241" s="74"/>
      <c r="G1241" s="74"/>
      <c r="H1241" s="74"/>
      <c r="I1241" s="74"/>
      <c r="J1241" s="74"/>
      <c r="K1241" s="74"/>
      <c r="L1241" s="74"/>
      <c r="M1241" s="74"/>
      <c r="N1241" s="74"/>
      <c r="O1241" s="4"/>
    </row>
    <row r="1242" spans="4:15">
      <c r="D1242" s="74"/>
      <c r="E1242" s="74"/>
      <c r="F1242" s="74"/>
      <c r="G1242" s="74"/>
      <c r="H1242" s="74"/>
      <c r="I1242" s="74"/>
      <c r="J1242" s="74"/>
      <c r="K1242" s="74"/>
      <c r="L1242" s="74"/>
      <c r="M1242" s="74"/>
      <c r="N1242" s="74"/>
      <c r="O1242" s="4"/>
    </row>
    <row r="1243" spans="4:15">
      <c r="D1243" s="74"/>
      <c r="E1243" s="74"/>
      <c r="F1243" s="74"/>
      <c r="G1243" s="74"/>
      <c r="H1243" s="74"/>
      <c r="I1243" s="74"/>
      <c r="J1243" s="74"/>
      <c r="K1243" s="74"/>
      <c r="L1243" s="74"/>
      <c r="M1243" s="74"/>
      <c r="N1243" s="74"/>
      <c r="O1243" s="4"/>
    </row>
    <row r="1244" spans="4:15">
      <c r="D1244" s="74"/>
      <c r="E1244" s="74"/>
      <c r="F1244" s="74"/>
      <c r="G1244" s="74"/>
      <c r="H1244" s="74"/>
      <c r="I1244" s="74"/>
      <c r="J1244" s="74"/>
      <c r="K1244" s="74"/>
      <c r="L1244" s="74"/>
      <c r="M1244" s="74"/>
      <c r="N1244" s="74"/>
      <c r="O1244" s="4"/>
    </row>
    <row r="1245" spans="4:15">
      <c r="D1245" s="74"/>
      <c r="E1245" s="74"/>
      <c r="F1245" s="74"/>
      <c r="G1245" s="74"/>
      <c r="H1245" s="74"/>
      <c r="I1245" s="74"/>
      <c r="J1245" s="74"/>
      <c r="K1245" s="74"/>
      <c r="L1245" s="74"/>
      <c r="M1245" s="74"/>
      <c r="N1245" s="74"/>
      <c r="O1245" s="4"/>
    </row>
    <row r="1246" spans="4:15">
      <c r="D1246" s="74"/>
      <c r="E1246" s="74"/>
      <c r="F1246" s="74"/>
      <c r="G1246" s="74"/>
      <c r="H1246" s="74"/>
      <c r="I1246" s="74"/>
      <c r="J1246" s="74"/>
      <c r="K1246" s="74"/>
      <c r="L1246" s="74"/>
      <c r="M1246" s="74"/>
      <c r="N1246" s="74"/>
      <c r="O1246" s="4"/>
    </row>
    <row r="1247" spans="4:15">
      <c r="D1247" s="74"/>
      <c r="E1247" s="74"/>
      <c r="F1247" s="74"/>
      <c r="G1247" s="74"/>
      <c r="H1247" s="74"/>
      <c r="I1247" s="74"/>
      <c r="J1247" s="74"/>
      <c r="K1247" s="74"/>
      <c r="L1247" s="74"/>
      <c r="M1247" s="74"/>
      <c r="N1247" s="74"/>
      <c r="O1247" s="4"/>
    </row>
    <row r="1248" spans="4:15">
      <c r="D1248" s="74"/>
      <c r="E1248" s="74"/>
      <c r="F1248" s="74"/>
      <c r="G1248" s="74"/>
      <c r="H1248" s="74"/>
      <c r="I1248" s="74"/>
      <c r="J1248" s="74"/>
      <c r="K1248" s="74"/>
      <c r="L1248" s="74"/>
      <c r="M1248" s="74"/>
      <c r="N1248" s="74"/>
      <c r="O1248" s="4"/>
    </row>
    <row r="1249" spans="4:15">
      <c r="D1249" s="74"/>
      <c r="E1249" s="74"/>
      <c r="F1249" s="74"/>
      <c r="G1249" s="74"/>
      <c r="H1249" s="74"/>
      <c r="I1249" s="74"/>
      <c r="J1249" s="74"/>
      <c r="K1249" s="74"/>
      <c r="L1249" s="74"/>
      <c r="M1249" s="74"/>
      <c r="N1249" s="74"/>
      <c r="O1249" s="4"/>
    </row>
    <row r="1250" spans="4:15">
      <c r="D1250" s="74"/>
      <c r="E1250" s="74"/>
      <c r="F1250" s="74"/>
      <c r="G1250" s="74"/>
      <c r="H1250" s="74"/>
      <c r="I1250" s="74"/>
      <c r="J1250" s="74"/>
      <c r="K1250" s="74"/>
      <c r="L1250" s="74"/>
      <c r="M1250" s="74"/>
      <c r="N1250" s="74"/>
      <c r="O1250" s="4"/>
    </row>
    <row r="1251" spans="4:15">
      <c r="D1251" s="74"/>
      <c r="E1251" s="74"/>
      <c r="F1251" s="74"/>
      <c r="G1251" s="74"/>
      <c r="H1251" s="74"/>
      <c r="I1251" s="74"/>
      <c r="J1251" s="74"/>
      <c r="K1251" s="74"/>
      <c r="L1251" s="74"/>
      <c r="M1251" s="74"/>
      <c r="N1251" s="74"/>
      <c r="O1251" s="4"/>
    </row>
    <row r="1252" spans="4:15">
      <c r="D1252" s="74"/>
      <c r="E1252" s="74"/>
      <c r="F1252" s="74"/>
      <c r="G1252" s="74"/>
      <c r="H1252" s="74"/>
      <c r="I1252" s="74"/>
      <c r="J1252" s="74"/>
      <c r="K1252" s="74"/>
      <c r="L1252" s="74"/>
      <c r="M1252" s="74"/>
      <c r="N1252" s="74"/>
      <c r="O1252" s="4"/>
    </row>
    <row r="1253" spans="4:15">
      <c r="D1253" s="74"/>
      <c r="E1253" s="74"/>
      <c r="F1253" s="74"/>
      <c r="G1253" s="74"/>
      <c r="H1253" s="74"/>
      <c r="I1253" s="74"/>
      <c r="J1253" s="74"/>
      <c r="K1253" s="74"/>
      <c r="L1253" s="74"/>
      <c r="M1253" s="74"/>
      <c r="N1253" s="74"/>
      <c r="O1253" s="4"/>
    </row>
    <row r="1254" spans="4:15">
      <c r="D1254" s="74"/>
      <c r="E1254" s="74"/>
      <c r="F1254" s="74"/>
      <c r="G1254" s="74"/>
      <c r="H1254" s="74"/>
      <c r="I1254" s="74"/>
      <c r="J1254" s="74"/>
      <c r="K1254" s="74"/>
      <c r="L1254" s="74"/>
      <c r="M1254" s="74"/>
      <c r="N1254" s="74"/>
      <c r="O1254" s="4"/>
    </row>
    <row r="1255" spans="4:15">
      <c r="D1255" s="74"/>
      <c r="E1255" s="74"/>
      <c r="F1255" s="74"/>
      <c r="G1255" s="74"/>
      <c r="H1255" s="74"/>
      <c r="I1255" s="74"/>
      <c r="J1255" s="74"/>
      <c r="K1255" s="74"/>
      <c r="L1255" s="74"/>
      <c r="M1255" s="74"/>
      <c r="N1255" s="74"/>
      <c r="O1255" s="4"/>
    </row>
    <row r="1256" spans="4:15">
      <c r="D1256" s="74"/>
      <c r="E1256" s="74"/>
      <c r="F1256" s="74"/>
      <c r="G1256" s="74"/>
      <c r="H1256" s="74"/>
      <c r="I1256" s="74"/>
      <c r="J1256" s="74"/>
      <c r="K1256" s="74"/>
      <c r="L1256" s="74"/>
      <c r="M1256" s="74"/>
      <c r="N1256" s="74"/>
      <c r="O1256" s="4"/>
    </row>
    <row r="1257" spans="4:15">
      <c r="D1257" s="74"/>
      <c r="E1257" s="74"/>
      <c r="F1257" s="74"/>
      <c r="G1257" s="74"/>
      <c r="H1257" s="74"/>
      <c r="I1257" s="74"/>
      <c r="J1257" s="74"/>
      <c r="K1257" s="74"/>
      <c r="L1257" s="74"/>
      <c r="M1257" s="74"/>
      <c r="N1257" s="74"/>
      <c r="O1257" s="4"/>
    </row>
    <row r="1258" spans="4:15">
      <c r="D1258" s="74"/>
      <c r="E1258" s="74"/>
      <c r="F1258" s="74"/>
      <c r="G1258" s="74"/>
      <c r="H1258" s="74"/>
      <c r="I1258" s="74"/>
      <c r="J1258" s="74"/>
      <c r="K1258" s="74"/>
      <c r="L1258" s="74"/>
      <c r="M1258" s="74"/>
      <c r="N1258" s="74"/>
      <c r="O1258" s="4"/>
    </row>
    <row r="1259" spans="4:15">
      <c r="D1259" s="74"/>
      <c r="E1259" s="74"/>
      <c r="F1259" s="74"/>
      <c r="G1259" s="74"/>
      <c r="H1259" s="74"/>
      <c r="I1259" s="74"/>
      <c r="J1259" s="74"/>
      <c r="K1259" s="74"/>
      <c r="L1259" s="74"/>
      <c r="M1259" s="74"/>
      <c r="N1259" s="74"/>
      <c r="O1259" s="4"/>
    </row>
    <row r="1260" spans="4:15">
      <c r="D1260" s="74"/>
      <c r="E1260" s="74"/>
      <c r="F1260" s="74"/>
      <c r="G1260" s="74"/>
      <c r="H1260" s="74"/>
      <c r="I1260" s="74"/>
      <c r="J1260" s="74"/>
      <c r="K1260" s="74"/>
      <c r="L1260" s="74"/>
      <c r="M1260" s="74"/>
      <c r="N1260" s="74"/>
      <c r="O1260" s="4"/>
    </row>
    <row r="1261" spans="4:15">
      <c r="D1261" s="74"/>
      <c r="E1261" s="74"/>
      <c r="F1261" s="74"/>
      <c r="G1261" s="74"/>
      <c r="H1261" s="74"/>
      <c r="I1261" s="74"/>
      <c r="J1261" s="74"/>
      <c r="K1261" s="74"/>
      <c r="L1261" s="74"/>
      <c r="M1261" s="74"/>
      <c r="N1261" s="74"/>
      <c r="O1261" s="4"/>
    </row>
    <row r="1262" spans="4:15">
      <c r="D1262" s="74"/>
      <c r="E1262" s="74"/>
      <c r="F1262" s="74"/>
      <c r="G1262" s="74"/>
      <c r="H1262" s="74"/>
      <c r="I1262" s="74"/>
      <c r="J1262" s="74"/>
      <c r="K1262" s="74"/>
      <c r="L1262" s="74"/>
      <c r="M1262" s="74"/>
      <c r="N1262" s="74"/>
      <c r="O1262" s="4"/>
    </row>
    <row r="1263" spans="4:15">
      <c r="D1263" s="74"/>
      <c r="E1263" s="74"/>
      <c r="F1263" s="74"/>
      <c r="G1263" s="74"/>
      <c r="H1263" s="74"/>
      <c r="I1263" s="74"/>
      <c r="J1263" s="74"/>
      <c r="K1263" s="74"/>
      <c r="L1263" s="74"/>
      <c r="M1263" s="74"/>
      <c r="N1263" s="74"/>
      <c r="O1263" s="4"/>
    </row>
    <row r="1264" spans="4:15">
      <c r="D1264" s="74"/>
      <c r="E1264" s="74"/>
      <c r="F1264" s="74"/>
      <c r="G1264" s="74"/>
      <c r="H1264" s="74"/>
      <c r="I1264" s="74"/>
      <c r="J1264" s="74"/>
      <c r="K1264" s="74"/>
      <c r="L1264" s="74"/>
      <c r="M1264" s="74"/>
      <c r="N1264" s="74"/>
      <c r="O1264" s="4"/>
    </row>
    <row r="1265" spans="4:15">
      <c r="D1265" s="74"/>
      <c r="E1265" s="74"/>
      <c r="F1265" s="74"/>
      <c r="G1265" s="74"/>
      <c r="H1265" s="74"/>
      <c r="I1265" s="74"/>
      <c r="J1265" s="74"/>
      <c r="K1265" s="74"/>
      <c r="L1265" s="74"/>
      <c r="M1265" s="74"/>
      <c r="N1265" s="74"/>
      <c r="O1265" s="4"/>
    </row>
    <row r="1266" spans="4:15">
      <c r="D1266" s="74"/>
      <c r="E1266" s="74"/>
      <c r="F1266" s="74"/>
      <c r="G1266" s="74"/>
      <c r="H1266" s="74"/>
      <c r="I1266" s="74"/>
      <c r="J1266" s="74"/>
      <c r="K1266" s="74"/>
      <c r="L1266" s="74"/>
      <c r="M1266" s="74"/>
      <c r="N1266" s="74"/>
      <c r="O1266" s="4"/>
    </row>
    <row r="1267" spans="4:15">
      <c r="D1267" s="74"/>
      <c r="E1267" s="74"/>
      <c r="F1267" s="74"/>
      <c r="G1267" s="74"/>
      <c r="H1267" s="74"/>
      <c r="I1267" s="74"/>
      <c r="J1267" s="74"/>
      <c r="K1267" s="74"/>
      <c r="L1267" s="74"/>
      <c r="M1267" s="74"/>
      <c r="N1267" s="74"/>
      <c r="O1267" s="4"/>
    </row>
    <row r="1268" spans="4:15">
      <c r="D1268" s="74"/>
      <c r="E1268" s="74"/>
      <c r="F1268" s="74"/>
      <c r="G1268" s="74"/>
      <c r="H1268" s="74"/>
      <c r="I1268" s="74"/>
      <c r="J1268" s="74"/>
      <c r="K1268" s="74"/>
      <c r="L1268" s="74"/>
      <c r="M1268" s="74"/>
      <c r="N1268" s="74"/>
      <c r="O1268" s="4"/>
    </row>
    <row r="1269" spans="4:15">
      <c r="D1269" s="74"/>
      <c r="E1269" s="74"/>
      <c r="F1269" s="74"/>
      <c r="G1269" s="74"/>
      <c r="H1269" s="74"/>
      <c r="I1269" s="74"/>
      <c r="J1269" s="74"/>
      <c r="K1269" s="74"/>
      <c r="L1269" s="74"/>
      <c r="M1269" s="74"/>
      <c r="N1269" s="74"/>
      <c r="O1269" s="4"/>
    </row>
    <row r="1270" spans="4:15">
      <c r="D1270" s="74"/>
      <c r="E1270" s="74"/>
      <c r="F1270" s="74"/>
      <c r="G1270" s="74"/>
      <c r="H1270" s="74"/>
      <c r="I1270" s="74"/>
      <c r="J1270" s="74"/>
      <c r="K1270" s="74"/>
      <c r="L1270" s="74"/>
      <c r="M1270" s="74"/>
      <c r="N1270" s="74"/>
      <c r="O1270" s="4"/>
    </row>
    <row r="1271" spans="4:15">
      <c r="D1271" s="74"/>
      <c r="E1271" s="74"/>
      <c r="F1271" s="74"/>
      <c r="G1271" s="74"/>
      <c r="H1271" s="74"/>
      <c r="I1271" s="74"/>
      <c r="J1271" s="74"/>
      <c r="K1271" s="74"/>
      <c r="L1271" s="74"/>
      <c r="M1271" s="74"/>
      <c r="N1271" s="74"/>
      <c r="O1271" s="4"/>
    </row>
    <row r="1272" spans="4:15">
      <c r="D1272" s="74"/>
      <c r="E1272" s="74"/>
      <c r="F1272" s="74"/>
      <c r="G1272" s="74"/>
      <c r="H1272" s="74"/>
      <c r="I1272" s="74"/>
      <c r="J1272" s="74"/>
      <c r="K1272" s="74"/>
      <c r="L1272" s="74"/>
      <c r="M1272" s="74"/>
      <c r="N1272" s="74"/>
      <c r="O1272" s="4"/>
    </row>
    <row r="1273" spans="4:15">
      <c r="D1273" s="74"/>
      <c r="E1273" s="74"/>
      <c r="F1273" s="74"/>
      <c r="G1273" s="74"/>
      <c r="H1273" s="74"/>
      <c r="I1273" s="74"/>
      <c r="J1273" s="74"/>
      <c r="K1273" s="74"/>
      <c r="L1273" s="74"/>
      <c r="M1273" s="74"/>
      <c r="N1273" s="74"/>
      <c r="O1273" s="4"/>
    </row>
    <row r="1274" spans="4:15">
      <c r="D1274" s="74"/>
      <c r="E1274" s="74"/>
      <c r="F1274" s="74"/>
      <c r="G1274" s="74"/>
      <c r="H1274" s="74"/>
      <c r="I1274" s="74"/>
      <c r="J1274" s="74"/>
      <c r="K1274" s="74"/>
      <c r="L1274" s="74"/>
      <c r="M1274" s="74"/>
      <c r="N1274" s="74"/>
      <c r="O1274" s="4"/>
    </row>
    <row r="1275" spans="4:15">
      <c r="D1275" s="74"/>
      <c r="E1275" s="74"/>
      <c r="F1275" s="74"/>
      <c r="G1275" s="74"/>
      <c r="H1275" s="74"/>
      <c r="I1275" s="74"/>
      <c r="J1275" s="74"/>
      <c r="K1275" s="74"/>
      <c r="L1275" s="74"/>
      <c r="M1275" s="74"/>
      <c r="N1275" s="74"/>
      <c r="O1275" s="4"/>
    </row>
    <row r="1276" spans="4:15">
      <c r="D1276" s="74"/>
      <c r="E1276" s="74"/>
      <c r="F1276" s="74"/>
      <c r="G1276" s="74"/>
      <c r="H1276" s="74"/>
      <c r="I1276" s="74"/>
      <c r="J1276" s="74"/>
      <c r="K1276" s="74"/>
      <c r="L1276" s="74"/>
      <c r="M1276" s="74"/>
      <c r="N1276" s="74"/>
      <c r="O1276" s="4"/>
    </row>
    <row r="1277" spans="4:15">
      <c r="D1277" s="74"/>
      <c r="E1277" s="74"/>
      <c r="F1277" s="74"/>
      <c r="G1277" s="74"/>
      <c r="H1277" s="74"/>
      <c r="I1277" s="74"/>
      <c r="J1277" s="74"/>
      <c r="K1277" s="74"/>
      <c r="L1277" s="74"/>
      <c r="M1277" s="74"/>
      <c r="N1277" s="74"/>
      <c r="O1277" s="4"/>
    </row>
    <row r="1278" spans="4:15">
      <c r="D1278" s="74"/>
      <c r="E1278" s="74"/>
      <c r="F1278" s="74"/>
      <c r="G1278" s="74"/>
      <c r="H1278" s="74"/>
      <c r="I1278" s="74"/>
      <c r="J1278" s="74"/>
      <c r="K1278" s="74"/>
      <c r="L1278" s="74"/>
      <c r="M1278" s="74"/>
      <c r="N1278" s="74"/>
      <c r="O1278" s="4"/>
    </row>
    <row r="1279" spans="4:15">
      <c r="D1279" s="74"/>
      <c r="E1279" s="74"/>
      <c r="F1279" s="74"/>
      <c r="G1279" s="74"/>
      <c r="H1279" s="74"/>
      <c r="I1279" s="74"/>
      <c r="J1279" s="74"/>
      <c r="K1279" s="74"/>
      <c r="L1279" s="74"/>
      <c r="M1279" s="74"/>
      <c r="N1279" s="74"/>
      <c r="O1279" s="4"/>
    </row>
    <row r="1280" spans="4:15">
      <c r="D1280" s="74"/>
      <c r="E1280" s="74"/>
      <c r="F1280" s="74"/>
      <c r="G1280" s="74"/>
      <c r="H1280" s="74"/>
      <c r="I1280" s="74"/>
      <c r="J1280" s="74"/>
      <c r="K1280" s="74"/>
      <c r="L1280" s="74"/>
      <c r="M1280" s="74"/>
      <c r="N1280" s="74"/>
      <c r="O1280" s="4"/>
    </row>
    <row r="1281" spans="4:15">
      <c r="D1281" s="74"/>
      <c r="E1281" s="74"/>
      <c r="F1281" s="74"/>
      <c r="G1281" s="74"/>
      <c r="H1281" s="74"/>
      <c r="I1281" s="74"/>
      <c r="J1281" s="74"/>
      <c r="K1281" s="74"/>
      <c r="L1281" s="74"/>
      <c r="M1281" s="74"/>
      <c r="N1281" s="74"/>
      <c r="O1281" s="4"/>
    </row>
    <row r="1282" spans="4:15">
      <c r="D1282" s="74"/>
      <c r="E1282" s="74"/>
      <c r="F1282" s="74"/>
      <c r="G1282" s="74"/>
      <c r="H1282" s="74"/>
      <c r="I1282" s="74"/>
      <c r="J1282" s="74"/>
      <c r="K1282" s="74"/>
      <c r="L1282" s="74"/>
      <c r="M1282" s="74"/>
      <c r="N1282" s="74"/>
      <c r="O1282" s="4"/>
    </row>
    <row r="1283" spans="4:15">
      <c r="D1283" s="74"/>
      <c r="E1283" s="74"/>
      <c r="F1283" s="74"/>
      <c r="G1283" s="74"/>
      <c r="H1283" s="74"/>
      <c r="I1283" s="74"/>
      <c r="J1283" s="74"/>
      <c r="K1283" s="74"/>
      <c r="L1283" s="74"/>
      <c r="M1283" s="74"/>
      <c r="N1283" s="74"/>
      <c r="O1283" s="4"/>
    </row>
    <row r="1284" spans="4:15">
      <c r="D1284" s="74"/>
      <c r="E1284" s="74"/>
      <c r="F1284" s="74"/>
      <c r="G1284" s="74"/>
      <c r="H1284" s="74"/>
      <c r="I1284" s="74"/>
      <c r="J1284" s="74"/>
      <c r="K1284" s="74"/>
      <c r="L1284" s="74"/>
      <c r="M1284" s="74"/>
      <c r="N1284" s="74"/>
      <c r="O1284" s="4"/>
    </row>
    <row r="1285" spans="4:15">
      <c r="D1285" s="74"/>
      <c r="E1285" s="74"/>
      <c r="F1285" s="74"/>
      <c r="G1285" s="74"/>
      <c r="H1285" s="74"/>
      <c r="I1285" s="74"/>
      <c r="J1285" s="74"/>
      <c r="K1285" s="74"/>
      <c r="L1285" s="74"/>
      <c r="M1285" s="74"/>
      <c r="N1285" s="74"/>
      <c r="O1285" s="4"/>
    </row>
    <row r="1286" spans="4:15">
      <c r="D1286" s="74"/>
      <c r="E1286" s="74"/>
      <c r="F1286" s="74"/>
      <c r="G1286" s="74"/>
      <c r="H1286" s="74"/>
      <c r="I1286" s="74"/>
      <c r="J1286" s="74"/>
      <c r="K1286" s="74"/>
      <c r="L1286" s="74"/>
      <c r="M1286" s="74"/>
      <c r="N1286" s="74"/>
      <c r="O1286" s="4"/>
    </row>
    <row r="1287" spans="4:15">
      <c r="D1287" s="74"/>
      <c r="E1287" s="74"/>
      <c r="F1287" s="74"/>
      <c r="G1287" s="74"/>
      <c r="H1287" s="74"/>
      <c r="I1287" s="74"/>
      <c r="J1287" s="74"/>
      <c r="K1287" s="74"/>
      <c r="L1287" s="74"/>
      <c r="M1287" s="74"/>
      <c r="N1287" s="74"/>
      <c r="O1287" s="4"/>
    </row>
    <row r="1288" spans="4:15">
      <c r="D1288" s="74"/>
      <c r="E1288" s="74"/>
      <c r="F1288" s="74"/>
      <c r="G1288" s="74"/>
      <c r="H1288" s="74"/>
      <c r="I1288" s="74"/>
      <c r="J1288" s="74"/>
      <c r="K1288" s="74"/>
      <c r="L1288" s="74"/>
      <c r="M1288" s="74"/>
      <c r="N1288" s="74"/>
      <c r="O1288" s="4"/>
    </row>
    <row r="1289" spans="4:15">
      <c r="D1289" s="74"/>
      <c r="E1289" s="74"/>
      <c r="F1289" s="74"/>
      <c r="G1289" s="74"/>
      <c r="H1289" s="74"/>
      <c r="I1289" s="74"/>
      <c r="J1289" s="74"/>
      <c r="K1289" s="74"/>
      <c r="L1289" s="74"/>
      <c r="M1289" s="74"/>
      <c r="N1289" s="74"/>
      <c r="O1289" s="4"/>
    </row>
    <row r="1290" spans="4:15">
      <c r="D1290" s="74"/>
      <c r="E1290" s="74"/>
      <c r="F1290" s="74"/>
      <c r="G1290" s="74"/>
      <c r="H1290" s="74"/>
      <c r="I1290" s="74"/>
      <c r="J1290" s="74"/>
      <c r="K1290" s="74"/>
      <c r="L1290" s="74"/>
      <c r="M1290" s="74"/>
      <c r="N1290" s="74"/>
      <c r="O1290" s="4"/>
    </row>
    <row r="1291" spans="4:15">
      <c r="D1291" s="74"/>
      <c r="E1291" s="74"/>
      <c r="F1291" s="74"/>
      <c r="G1291" s="74"/>
      <c r="H1291" s="74"/>
      <c r="I1291" s="74"/>
      <c r="J1291" s="74"/>
      <c r="K1291" s="74"/>
      <c r="L1291" s="74"/>
      <c r="M1291" s="74"/>
      <c r="N1291" s="74"/>
      <c r="O1291" s="4"/>
    </row>
    <row r="1292" spans="4:15">
      <c r="D1292" s="74"/>
      <c r="E1292" s="74"/>
      <c r="F1292" s="74"/>
      <c r="G1292" s="74"/>
      <c r="H1292" s="74"/>
      <c r="I1292" s="74"/>
      <c r="J1292" s="74"/>
      <c r="K1292" s="74"/>
      <c r="L1292" s="74"/>
      <c r="M1292" s="74"/>
      <c r="N1292" s="74"/>
      <c r="O1292" s="4"/>
    </row>
    <row r="1293" spans="4:15">
      <c r="D1293" s="74"/>
      <c r="E1293" s="74"/>
      <c r="F1293" s="74"/>
      <c r="G1293" s="74"/>
      <c r="H1293" s="74"/>
      <c r="I1293" s="74"/>
      <c r="J1293" s="74"/>
      <c r="K1293" s="74"/>
      <c r="L1293" s="74"/>
      <c r="M1293" s="74"/>
      <c r="N1293" s="74"/>
      <c r="O1293" s="4"/>
    </row>
    <row r="1294" spans="4:15">
      <c r="D1294" s="74"/>
      <c r="E1294" s="74"/>
      <c r="F1294" s="74"/>
      <c r="G1294" s="74"/>
      <c r="H1294" s="74"/>
      <c r="I1294" s="74"/>
      <c r="J1294" s="74"/>
      <c r="K1294" s="74"/>
      <c r="L1294" s="74"/>
      <c r="M1294" s="74"/>
      <c r="N1294" s="74"/>
      <c r="O1294" s="4"/>
    </row>
    <row r="1295" spans="4:15">
      <c r="D1295" s="74"/>
      <c r="E1295" s="74"/>
      <c r="F1295" s="74"/>
      <c r="G1295" s="74"/>
      <c r="H1295" s="74"/>
      <c r="I1295" s="74"/>
      <c r="J1295" s="74"/>
      <c r="K1295" s="74"/>
      <c r="L1295" s="74"/>
      <c r="M1295" s="74"/>
      <c r="N1295" s="74"/>
      <c r="O1295" s="4"/>
    </row>
    <row r="1296" spans="4:15">
      <c r="D1296" s="74"/>
      <c r="E1296" s="74"/>
      <c r="F1296" s="74"/>
      <c r="G1296" s="74"/>
      <c r="H1296" s="74"/>
      <c r="I1296" s="74"/>
      <c r="J1296" s="74"/>
      <c r="K1296" s="74"/>
      <c r="L1296" s="74"/>
      <c r="M1296" s="74"/>
      <c r="N1296" s="74"/>
      <c r="O1296" s="4"/>
    </row>
    <row r="1297" spans="4:15">
      <c r="D1297" s="74"/>
      <c r="E1297" s="74"/>
      <c r="F1297" s="74"/>
      <c r="G1297" s="74"/>
      <c r="H1297" s="74"/>
      <c r="I1297" s="74"/>
      <c r="J1297" s="74"/>
      <c r="K1297" s="74"/>
      <c r="L1297" s="74"/>
      <c r="M1297" s="74"/>
      <c r="N1297" s="74"/>
      <c r="O1297" s="4"/>
    </row>
    <row r="1298" spans="4:15">
      <c r="D1298" s="74"/>
      <c r="E1298" s="74"/>
      <c r="F1298" s="74"/>
      <c r="G1298" s="74"/>
      <c r="H1298" s="74"/>
      <c r="I1298" s="74"/>
      <c r="J1298" s="74"/>
      <c r="K1298" s="74"/>
      <c r="L1298" s="74"/>
      <c r="M1298" s="74"/>
      <c r="N1298" s="74"/>
      <c r="O1298" s="4"/>
    </row>
    <row r="1299" spans="4:15">
      <c r="D1299" s="74"/>
      <c r="E1299" s="74"/>
      <c r="F1299" s="74"/>
      <c r="G1299" s="74"/>
      <c r="H1299" s="74"/>
      <c r="I1299" s="74"/>
      <c r="J1299" s="74"/>
      <c r="K1299" s="74"/>
      <c r="L1299" s="74"/>
      <c r="M1299" s="74"/>
      <c r="N1299" s="74"/>
      <c r="O1299" s="4"/>
    </row>
    <row r="1300" spans="4:15">
      <c r="D1300" s="74"/>
      <c r="E1300" s="74"/>
      <c r="F1300" s="74"/>
      <c r="G1300" s="74"/>
      <c r="H1300" s="74"/>
      <c r="I1300" s="74"/>
      <c r="J1300" s="74"/>
      <c r="K1300" s="74"/>
      <c r="L1300" s="74"/>
      <c r="M1300" s="74"/>
      <c r="N1300" s="74"/>
      <c r="O1300" s="4"/>
    </row>
    <row r="1301" spans="4:15">
      <c r="D1301" s="74"/>
      <c r="E1301" s="74"/>
      <c r="F1301" s="74"/>
      <c r="G1301" s="74"/>
      <c r="H1301" s="74"/>
      <c r="I1301" s="74"/>
      <c r="J1301" s="74"/>
      <c r="K1301" s="74"/>
      <c r="L1301" s="74"/>
      <c r="M1301" s="74"/>
      <c r="N1301" s="74"/>
      <c r="O1301" s="4"/>
    </row>
    <row r="1302" spans="4:15">
      <c r="D1302" s="74"/>
      <c r="E1302" s="74"/>
      <c r="F1302" s="74"/>
      <c r="G1302" s="74"/>
      <c r="H1302" s="74"/>
      <c r="I1302" s="74"/>
      <c r="J1302" s="74"/>
      <c r="K1302" s="74"/>
      <c r="L1302" s="74"/>
      <c r="M1302" s="74"/>
      <c r="N1302" s="74"/>
      <c r="O1302" s="4"/>
    </row>
    <row r="1303" spans="4:15">
      <c r="D1303" s="74"/>
      <c r="E1303" s="74"/>
      <c r="F1303" s="74"/>
      <c r="G1303" s="74"/>
      <c r="H1303" s="74"/>
      <c r="I1303" s="74"/>
      <c r="J1303" s="74"/>
      <c r="K1303" s="74"/>
      <c r="L1303" s="74"/>
      <c r="M1303" s="74"/>
      <c r="N1303" s="74"/>
      <c r="O1303" s="4"/>
    </row>
    <row r="1304" spans="4:15">
      <c r="D1304" s="74"/>
      <c r="E1304" s="74"/>
      <c r="F1304" s="74"/>
      <c r="G1304" s="74"/>
      <c r="H1304" s="74"/>
      <c r="I1304" s="74"/>
      <c r="J1304" s="74"/>
      <c r="K1304" s="74"/>
      <c r="L1304" s="74"/>
      <c r="M1304" s="74"/>
      <c r="N1304" s="74"/>
      <c r="O1304" s="4"/>
    </row>
    <row r="1305" spans="4:15">
      <c r="D1305" s="74"/>
      <c r="E1305" s="74"/>
      <c r="F1305" s="74"/>
      <c r="G1305" s="74"/>
      <c r="H1305" s="74"/>
      <c r="I1305" s="74"/>
      <c r="J1305" s="74"/>
      <c r="K1305" s="74"/>
      <c r="L1305" s="74"/>
      <c r="M1305" s="74"/>
      <c r="N1305" s="74"/>
      <c r="O1305" s="4"/>
    </row>
    <row r="1306" spans="4:15">
      <c r="D1306" s="74"/>
      <c r="E1306" s="74"/>
      <c r="F1306" s="74"/>
      <c r="G1306" s="74"/>
      <c r="H1306" s="74"/>
      <c r="I1306" s="74"/>
      <c r="J1306" s="74"/>
      <c r="K1306" s="74"/>
      <c r="L1306" s="74"/>
      <c r="M1306" s="74"/>
      <c r="N1306" s="74"/>
      <c r="O1306" s="4"/>
    </row>
    <row r="1307" spans="4:15">
      <c r="D1307" s="74"/>
      <c r="E1307" s="74"/>
      <c r="F1307" s="74"/>
      <c r="G1307" s="74"/>
      <c r="H1307" s="74"/>
      <c r="I1307" s="74"/>
      <c r="J1307" s="74"/>
      <c r="K1307" s="74"/>
      <c r="L1307" s="74"/>
      <c r="M1307" s="74"/>
      <c r="N1307" s="74"/>
      <c r="O1307" s="4"/>
    </row>
    <row r="1308" spans="4:15">
      <c r="D1308" s="74"/>
      <c r="E1308" s="74"/>
      <c r="F1308" s="74"/>
      <c r="G1308" s="74"/>
      <c r="H1308" s="74"/>
      <c r="I1308" s="74"/>
      <c r="J1308" s="74"/>
      <c r="K1308" s="74"/>
      <c r="L1308" s="74"/>
      <c r="M1308" s="74"/>
      <c r="N1308" s="74"/>
      <c r="O1308" s="4"/>
    </row>
    <row r="1309" spans="4:15">
      <c r="D1309" s="74"/>
      <c r="E1309" s="74"/>
      <c r="F1309" s="74"/>
      <c r="G1309" s="74"/>
      <c r="H1309" s="74"/>
      <c r="I1309" s="74"/>
      <c r="J1309" s="74"/>
      <c r="K1309" s="74"/>
      <c r="L1309" s="74"/>
      <c r="M1309" s="74"/>
      <c r="N1309" s="74"/>
      <c r="O1309" s="4"/>
    </row>
    <row r="1310" spans="4:15">
      <c r="D1310" s="74"/>
      <c r="E1310" s="74"/>
      <c r="F1310" s="74"/>
      <c r="G1310" s="74"/>
      <c r="H1310" s="74"/>
      <c r="I1310" s="74"/>
      <c r="J1310" s="74"/>
      <c r="K1310" s="74"/>
      <c r="L1310" s="74"/>
      <c r="M1310" s="74"/>
      <c r="N1310" s="74"/>
      <c r="O1310" s="4"/>
    </row>
    <row r="1311" spans="4:15">
      <c r="D1311" s="74"/>
      <c r="E1311" s="74"/>
      <c r="F1311" s="74"/>
      <c r="G1311" s="74"/>
      <c r="H1311" s="74"/>
      <c r="I1311" s="74"/>
      <c r="J1311" s="74"/>
      <c r="K1311" s="74"/>
      <c r="L1311" s="74"/>
      <c r="M1311" s="74"/>
      <c r="N1311" s="74"/>
      <c r="O1311" s="4"/>
    </row>
    <row r="1312" spans="4:15">
      <c r="D1312" s="74"/>
      <c r="E1312" s="74"/>
      <c r="F1312" s="74"/>
      <c r="G1312" s="74"/>
      <c r="H1312" s="74"/>
      <c r="I1312" s="74"/>
      <c r="J1312" s="74"/>
      <c r="K1312" s="74"/>
      <c r="L1312" s="74"/>
      <c r="M1312" s="74"/>
      <c r="N1312" s="74"/>
      <c r="O1312" s="4"/>
    </row>
    <row r="1313" spans="4:15">
      <c r="D1313" s="74"/>
      <c r="E1313" s="74"/>
      <c r="F1313" s="74"/>
      <c r="G1313" s="74"/>
      <c r="H1313" s="74"/>
      <c r="I1313" s="74"/>
      <c r="J1313" s="74"/>
      <c r="K1313" s="74"/>
      <c r="L1313" s="74"/>
      <c r="M1313" s="74"/>
      <c r="N1313" s="74"/>
      <c r="O1313" s="4"/>
    </row>
    <row r="1314" spans="4:15">
      <c r="D1314" s="74"/>
      <c r="E1314" s="74"/>
      <c r="F1314" s="74"/>
      <c r="G1314" s="74"/>
      <c r="H1314" s="74"/>
      <c r="I1314" s="74"/>
      <c r="J1314" s="74"/>
      <c r="K1314" s="74"/>
      <c r="L1314" s="74"/>
      <c r="M1314" s="74"/>
      <c r="N1314" s="74"/>
      <c r="O1314" s="4"/>
    </row>
    <row r="1315" spans="4:15">
      <c r="D1315" s="74"/>
      <c r="E1315" s="74"/>
      <c r="F1315" s="74"/>
      <c r="G1315" s="74"/>
      <c r="H1315" s="74"/>
      <c r="I1315" s="74"/>
      <c r="J1315" s="74"/>
      <c r="K1315" s="74"/>
      <c r="L1315" s="74"/>
      <c r="M1315" s="74"/>
      <c r="N1315" s="74"/>
      <c r="O1315" s="4"/>
    </row>
    <row r="1316" spans="4:15">
      <c r="D1316" s="74"/>
      <c r="E1316" s="74"/>
      <c r="F1316" s="74"/>
      <c r="G1316" s="74"/>
      <c r="H1316" s="74"/>
      <c r="I1316" s="74"/>
      <c r="J1316" s="74"/>
      <c r="K1316" s="74"/>
      <c r="L1316" s="74"/>
      <c r="M1316" s="74"/>
      <c r="N1316" s="74"/>
      <c r="O1316" s="4"/>
    </row>
    <row r="1317" spans="4:15">
      <c r="D1317" s="74"/>
      <c r="E1317" s="74"/>
      <c r="F1317" s="74"/>
      <c r="G1317" s="74"/>
      <c r="H1317" s="74"/>
      <c r="I1317" s="74"/>
      <c r="J1317" s="74"/>
      <c r="K1317" s="74"/>
      <c r="L1317" s="74"/>
      <c r="M1317" s="74"/>
      <c r="N1317" s="74"/>
      <c r="O1317" s="4"/>
    </row>
    <row r="1318" spans="4:15">
      <c r="D1318" s="74"/>
      <c r="E1318" s="74"/>
      <c r="F1318" s="74"/>
      <c r="G1318" s="74"/>
      <c r="H1318" s="74"/>
      <c r="I1318" s="74"/>
      <c r="J1318" s="74"/>
      <c r="K1318" s="74"/>
      <c r="L1318" s="74"/>
      <c r="M1318" s="74"/>
      <c r="N1318" s="74"/>
      <c r="O1318" s="4"/>
    </row>
    <row r="1319" spans="4:15">
      <c r="D1319" s="74"/>
      <c r="E1319" s="74"/>
      <c r="F1319" s="74"/>
      <c r="G1319" s="74"/>
      <c r="H1319" s="74"/>
      <c r="I1319" s="74"/>
      <c r="J1319" s="74"/>
      <c r="K1319" s="74"/>
      <c r="L1319" s="74"/>
      <c r="M1319" s="74"/>
      <c r="N1319" s="74"/>
      <c r="O1319" s="4"/>
    </row>
    <row r="1320" spans="4:15">
      <c r="D1320" s="74"/>
      <c r="E1320" s="74"/>
      <c r="F1320" s="74"/>
      <c r="G1320" s="74"/>
      <c r="H1320" s="74"/>
      <c r="I1320" s="74"/>
      <c r="J1320" s="74"/>
      <c r="K1320" s="74"/>
      <c r="L1320" s="74"/>
      <c r="M1320" s="74"/>
      <c r="N1320" s="74"/>
      <c r="O1320" s="4"/>
    </row>
    <row r="1321" spans="4:15">
      <c r="D1321" s="74"/>
      <c r="E1321" s="74"/>
      <c r="F1321" s="74"/>
      <c r="G1321" s="74"/>
      <c r="H1321" s="74"/>
      <c r="I1321" s="74"/>
      <c r="J1321" s="74"/>
      <c r="K1321" s="74"/>
      <c r="L1321" s="74"/>
      <c r="M1321" s="74"/>
      <c r="N1321" s="74"/>
      <c r="O1321" s="4"/>
    </row>
    <row r="1322" spans="4:15">
      <c r="D1322" s="74"/>
      <c r="E1322" s="74"/>
      <c r="F1322" s="74"/>
      <c r="G1322" s="74"/>
      <c r="H1322" s="74"/>
      <c r="I1322" s="74"/>
      <c r="J1322" s="74"/>
      <c r="K1322" s="74"/>
      <c r="L1322" s="74"/>
      <c r="M1322" s="74"/>
      <c r="N1322" s="74"/>
      <c r="O1322" s="4"/>
    </row>
    <row r="1323" spans="4:15">
      <c r="D1323" s="74"/>
      <c r="E1323" s="74"/>
      <c r="F1323" s="74"/>
      <c r="G1323" s="74"/>
      <c r="H1323" s="74"/>
      <c r="I1323" s="74"/>
      <c r="J1323" s="74"/>
      <c r="K1323" s="74"/>
      <c r="L1323" s="74"/>
      <c r="M1323" s="74"/>
      <c r="N1323" s="74"/>
      <c r="O1323" s="4"/>
    </row>
    <row r="1324" spans="4:15">
      <c r="D1324" s="74"/>
      <c r="E1324" s="74"/>
      <c r="F1324" s="74"/>
      <c r="G1324" s="74"/>
      <c r="H1324" s="74"/>
      <c r="I1324" s="74"/>
      <c r="J1324" s="74"/>
      <c r="K1324" s="74"/>
      <c r="L1324" s="74"/>
      <c r="M1324" s="74"/>
      <c r="N1324" s="74"/>
      <c r="O1324" s="4"/>
    </row>
    <row r="1325" spans="4:15">
      <c r="D1325" s="74"/>
      <c r="E1325" s="74"/>
      <c r="F1325" s="74"/>
      <c r="G1325" s="74"/>
      <c r="H1325" s="74"/>
      <c r="I1325" s="74"/>
      <c r="J1325" s="74"/>
      <c r="K1325" s="74"/>
      <c r="L1325" s="74"/>
      <c r="M1325" s="74"/>
      <c r="N1325" s="74"/>
      <c r="O1325" s="4"/>
    </row>
    <row r="1326" spans="4:15">
      <c r="D1326" s="74"/>
      <c r="E1326" s="74"/>
      <c r="F1326" s="74"/>
      <c r="G1326" s="74"/>
      <c r="H1326" s="74"/>
      <c r="I1326" s="74"/>
      <c r="J1326" s="74"/>
      <c r="K1326" s="74"/>
      <c r="L1326" s="74"/>
      <c r="M1326" s="74"/>
      <c r="N1326" s="74"/>
      <c r="O1326" s="4"/>
    </row>
    <row r="1327" spans="4:15">
      <c r="D1327" s="74"/>
      <c r="E1327" s="74"/>
      <c r="F1327" s="74"/>
      <c r="G1327" s="74"/>
      <c r="H1327" s="74"/>
      <c r="I1327" s="74"/>
      <c r="J1327" s="74"/>
      <c r="K1327" s="74"/>
      <c r="L1327" s="74"/>
      <c r="M1327" s="74"/>
      <c r="N1327" s="74"/>
      <c r="O1327" s="4"/>
    </row>
    <row r="1328" spans="4:15">
      <c r="D1328" s="74"/>
      <c r="E1328" s="74"/>
      <c r="F1328" s="74"/>
      <c r="G1328" s="74"/>
      <c r="H1328" s="74"/>
      <c r="I1328" s="74"/>
      <c r="J1328" s="74"/>
      <c r="K1328" s="74"/>
      <c r="L1328" s="74"/>
      <c r="M1328" s="74"/>
      <c r="N1328" s="74"/>
      <c r="O1328" s="4"/>
    </row>
    <row r="1329" spans="4:15">
      <c r="D1329" s="74"/>
      <c r="E1329" s="74"/>
      <c r="F1329" s="74"/>
      <c r="G1329" s="74"/>
      <c r="H1329" s="74"/>
      <c r="I1329" s="74"/>
      <c r="J1329" s="74"/>
      <c r="K1329" s="74"/>
      <c r="L1329" s="74"/>
      <c r="M1329" s="74"/>
      <c r="N1329" s="74"/>
      <c r="O1329" s="4"/>
    </row>
    <row r="1330" spans="4:15">
      <c r="D1330" s="74"/>
      <c r="E1330" s="74"/>
      <c r="F1330" s="74"/>
      <c r="G1330" s="74"/>
      <c r="H1330" s="74"/>
      <c r="I1330" s="74"/>
      <c r="J1330" s="74"/>
      <c r="K1330" s="74"/>
      <c r="L1330" s="74"/>
      <c r="M1330" s="74"/>
      <c r="N1330" s="74"/>
      <c r="O1330" s="4"/>
    </row>
    <row r="1331" spans="4:15">
      <c r="D1331" s="74"/>
      <c r="E1331" s="74"/>
      <c r="F1331" s="74"/>
      <c r="G1331" s="74"/>
      <c r="H1331" s="74"/>
      <c r="I1331" s="74"/>
      <c r="J1331" s="74"/>
      <c r="K1331" s="74"/>
      <c r="L1331" s="74"/>
      <c r="M1331" s="74"/>
      <c r="N1331" s="74"/>
      <c r="O1331" s="4"/>
    </row>
    <row r="1332" spans="4:15">
      <c r="D1332" s="74"/>
      <c r="E1332" s="74"/>
      <c r="F1332" s="74"/>
      <c r="G1332" s="74"/>
      <c r="H1332" s="74"/>
      <c r="I1332" s="74"/>
      <c r="J1332" s="74"/>
      <c r="K1332" s="74"/>
      <c r="L1332" s="74"/>
      <c r="M1332" s="74"/>
      <c r="N1332" s="74"/>
      <c r="O1332" s="4"/>
    </row>
    <row r="1333" spans="4:15">
      <c r="D1333" s="74"/>
      <c r="E1333" s="74"/>
      <c r="F1333" s="74"/>
      <c r="G1333" s="74"/>
      <c r="H1333" s="74"/>
      <c r="I1333" s="74"/>
      <c r="J1333" s="74"/>
      <c r="K1333" s="74"/>
      <c r="L1333" s="74"/>
      <c r="M1333" s="74"/>
      <c r="N1333" s="74"/>
      <c r="O1333" s="4"/>
    </row>
    <row r="1334" spans="4:15">
      <c r="D1334" s="74"/>
      <c r="E1334" s="74"/>
      <c r="F1334" s="74"/>
      <c r="G1334" s="74"/>
      <c r="H1334" s="74"/>
      <c r="I1334" s="74"/>
      <c r="J1334" s="74"/>
      <c r="K1334" s="74"/>
      <c r="L1334" s="74"/>
      <c r="M1334" s="74"/>
      <c r="N1334" s="74"/>
      <c r="O1334" s="4"/>
    </row>
    <row r="1335" spans="4:15">
      <c r="D1335" s="74"/>
      <c r="E1335" s="74"/>
      <c r="F1335" s="74"/>
      <c r="G1335" s="74"/>
      <c r="H1335" s="74"/>
      <c r="I1335" s="74"/>
      <c r="J1335" s="74"/>
      <c r="K1335" s="74"/>
      <c r="L1335" s="74"/>
      <c r="M1335" s="74"/>
      <c r="N1335" s="74"/>
      <c r="O1335" s="4"/>
    </row>
    <row r="1336" spans="4:15">
      <c r="D1336" s="74"/>
      <c r="E1336" s="74"/>
      <c r="F1336" s="74"/>
      <c r="G1336" s="74"/>
      <c r="H1336" s="74"/>
      <c r="I1336" s="74"/>
      <c r="J1336" s="74"/>
      <c r="K1336" s="74"/>
      <c r="L1336" s="74"/>
      <c r="M1336" s="74"/>
      <c r="N1336" s="74"/>
      <c r="O1336" s="4"/>
    </row>
    <row r="1337" spans="4:15">
      <c r="D1337" s="74"/>
      <c r="E1337" s="74"/>
      <c r="F1337" s="74"/>
      <c r="G1337" s="74"/>
      <c r="H1337" s="74"/>
      <c r="I1337" s="74"/>
      <c r="J1337" s="74"/>
      <c r="K1337" s="74"/>
      <c r="L1337" s="74"/>
      <c r="M1337" s="74"/>
      <c r="N1337" s="74"/>
      <c r="O1337" s="4"/>
    </row>
    <row r="1338" spans="4:15">
      <c r="D1338" s="74"/>
      <c r="E1338" s="74"/>
      <c r="F1338" s="74"/>
      <c r="G1338" s="74"/>
      <c r="H1338" s="74"/>
      <c r="I1338" s="74"/>
      <c r="J1338" s="74"/>
      <c r="K1338" s="74"/>
      <c r="L1338" s="74"/>
      <c r="M1338" s="74"/>
      <c r="N1338" s="74"/>
      <c r="O1338" s="4"/>
    </row>
    <row r="1339" spans="4:15">
      <c r="D1339" s="74"/>
      <c r="E1339" s="74"/>
      <c r="F1339" s="74"/>
      <c r="G1339" s="74"/>
      <c r="H1339" s="74"/>
      <c r="I1339" s="74"/>
      <c r="J1339" s="74"/>
      <c r="K1339" s="74"/>
      <c r="L1339" s="74"/>
      <c r="M1339" s="74"/>
      <c r="N1339" s="74"/>
      <c r="O1339" s="4"/>
    </row>
    <row r="1340" spans="4:15">
      <c r="D1340" s="74"/>
      <c r="E1340" s="74"/>
      <c r="F1340" s="74"/>
      <c r="G1340" s="74"/>
      <c r="H1340" s="74"/>
      <c r="I1340" s="74"/>
      <c r="J1340" s="74"/>
      <c r="K1340" s="74"/>
      <c r="L1340" s="74"/>
      <c r="M1340" s="74"/>
      <c r="N1340" s="74"/>
      <c r="O1340" s="4"/>
    </row>
    <row r="1341" spans="4:15">
      <c r="D1341" s="74"/>
      <c r="E1341" s="74"/>
      <c r="F1341" s="74"/>
      <c r="G1341" s="74"/>
      <c r="H1341" s="74"/>
      <c r="I1341" s="74"/>
      <c r="J1341" s="74"/>
      <c r="K1341" s="74"/>
      <c r="L1341" s="74"/>
      <c r="M1341" s="74"/>
      <c r="N1341" s="74"/>
      <c r="O1341" s="4"/>
    </row>
    <row r="1342" spans="4:15">
      <c r="D1342" s="74"/>
      <c r="E1342" s="74"/>
      <c r="F1342" s="74"/>
      <c r="G1342" s="74"/>
      <c r="H1342" s="74"/>
      <c r="I1342" s="74"/>
      <c r="J1342" s="74"/>
      <c r="K1342" s="74"/>
      <c r="L1342" s="74"/>
      <c r="M1342" s="74"/>
      <c r="N1342" s="74"/>
      <c r="O1342" s="4"/>
    </row>
    <row r="1343" spans="4:15">
      <c r="D1343" s="74"/>
      <c r="E1343" s="74"/>
      <c r="F1343" s="74"/>
      <c r="G1343" s="74"/>
      <c r="H1343" s="74"/>
      <c r="I1343" s="74"/>
      <c r="J1343" s="74"/>
      <c r="K1343" s="74"/>
      <c r="L1343" s="74"/>
      <c r="M1343" s="74"/>
      <c r="N1343" s="74"/>
      <c r="O1343" s="4"/>
    </row>
    <row r="1344" spans="4:15">
      <c r="D1344" s="74"/>
      <c r="E1344" s="74"/>
      <c r="F1344" s="74"/>
      <c r="G1344" s="74"/>
      <c r="H1344" s="74"/>
      <c r="I1344" s="74"/>
      <c r="J1344" s="74"/>
      <c r="K1344" s="74"/>
      <c r="L1344" s="74"/>
      <c r="M1344" s="74"/>
      <c r="N1344" s="74"/>
      <c r="O1344" s="4"/>
    </row>
    <row r="1345" spans="4:15">
      <c r="D1345" s="74"/>
      <c r="E1345" s="74"/>
      <c r="F1345" s="74"/>
      <c r="G1345" s="74"/>
      <c r="H1345" s="74"/>
      <c r="I1345" s="74"/>
      <c r="J1345" s="74"/>
      <c r="K1345" s="74"/>
      <c r="L1345" s="74"/>
      <c r="M1345" s="74"/>
      <c r="N1345" s="74"/>
      <c r="O1345" s="4"/>
    </row>
    <row r="1346" spans="4:15">
      <c r="D1346" s="74"/>
      <c r="E1346" s="74"/>
      <c r="F1346" s="74"/>
      <c r="G1346" s="74"/>
      <c r="H1346" s="74"/>
      <c r="I1346" s="74"/>
      <c r="J1346" s="74"/>
      <c r="K1346" s="74"/>
      <c r="L1346" s="74"/>
      <c r="M1346" s="74"/>
      <c r="N1346" s="74"/>
      <c r="O1346" s="4"/>
    </row>
    <row r="1347" spans="4:15">
      <c r="D1347" s="74"/>
      <c r="E1347" s="74"/>
      <c r="F1347" s="74"/>
      <c r="G1347" s="74"/>
      <c r="H1347" s="74"/>
      <c r="I1347" s="74"/>
      <c r="J1347" s="74"/>
      <c r="K1347" s="74"/>
      <c r="L1347" s="74"/>
      <c r="M1347" s="74"/>
      <c r="N1347" s="74"/>
      <c r="O1347" s="4"/>
    </row>
    <row r="1348" spans="4:15">
      <c r="D1348" s="74"/>
      <c r="E1348" s="74"/>
      <c r="F1348" s="74"/>
      <c r="G1348" s="74"/>
      <c r="H1348" s="74"/>
      <c r="I1348" s="74"/>
      <c r="J1348" s="74"/>
      <c r="K1348" s="74"/>
      <c r="L1348" s="74"/>
      <c r="M1348" s="74"/>
      <c r="N1348" s="74"/>
      <c r="O1348" s="4"/>
    </row>
    <row r="1349" spans="4:15">
      <c r="D1349" s="74"/>
      <c r="E1349" s="74"/>
      <c r="F1349" s="74"/>
      <c r="G1349" s="74"/>
      <c r="H1349" s="74"/>
      <c r="I1349" s="74"/>
      <c r="J1349" s="74"/>
      <c r="K1349" s="74"/>
      <c r="L1349" s="74"/>
      <c r="M1349" s="74"/>
      <c r="N1349" s="74"/>
      <c r="O1349" s="4"/>
    </row>
    <row r="1350" spans="4:15">
      <c r="D1350" s="74"/>
      <c r="E1350" s="74"/>
      <c r="F1350" s="74"/>
      <c r="G1350" s="74"/>
      <c r="H1350" s="74"/>
      <c r="I1350" s="74"/>
      <c r="J1350" s="74"/>
      <c r="K1350" s="74"/>
      <c r="L1350" s="74"/>
      <c r="M1350" s="74"/>
      <c r="N1350" s="74"/>
      <c r="O1350" s="4"/>
    </row>
    <row r="1351" spans="4:15">
      <c r="D1351" s="74"/>
      <c r="E1351" s="74"/>
      <c r="F1351" s="74"/>
      <c r="G1351" s="74"/>
      <c r="H1351" s="74"/>
      <c r="I1351" s="74"/>
      <c r="J1351" s="74"/>
      <c r="K1351" s="74"/>
      <c r="L1351" s="74"/>
      <c r="M1351" s="74"/>
      <c r="N1351" s="74"/>
      <c r="O1351" s="4"/>
    </row>
    <row r="1352" spans="4:15">
      <c r="D1352" s="74"/>
      <c r="E1352" s="74"/>
      <c r="F1352" s="74"/>
      <c r="G1352" s="74"/>
      <c r="H1352" s="74"/>
      <c r="I1352" s="74"/>
      <c r="J1352" s="74"/>
      <c r="K1352" s="74"/>
      <c r="L1352" s="74"/>
      <c r="M1352" s="74"/>
      <c r="N1352" s="74"/>
      <c r="O1352" s="4"/>
    </row>
    <row r="1353" spans="4:15">
      <c r="D1353" s="74"/>
      <c r="E1353" s="74"/>
      <c r="F1353" s="74"/>
      <c r="G1353" s="74"/>
      <c r="H1353" s="74"/>
      <c r="I1353" s="74"/>
      <c r="J1353" s="74"/>
      <c r="K1353" s="74"/>
      <c r="L1353" s="74"/>
      <c r="M1353" s="74"/>
      <c r="N1353" s="74"/>
      <c r="O1353" s="4"/>
    </row>
    <row r="1354" spans="4:15">
      <c r="D1354" s="74"/>
      <c r="E1354" s="74"/>
      <c r="F1354" s="74"/>
      <c r="G1354" s="74"/>
      <c r="H1354" s="74"/>
      <c r="I1354" s="74"/>
      <c r="J1354" s="74"/>
      <c r="K1354" s="74"/>
      <c r="L1354" s="74"/>
      <c r="M1354" s="74"/>
      <c r="N1354" s="74"/>
      <c r="O1354" s="4"/>
    </row>
    <row r="1355" spans="4:15">
      <c r="D1355" s="74"/>
      <c r="E1355" s="74"/>
      <c r="F1355" s="74"/>
      <c r="G1355" s="74"/>
      <c r="H1355" s="74"/>
      <c r="I1355" s="74"/>
      <c r="J1355" s="74"/>
      <c r="K1355" s="74"/>
      <c r="L1355" s="74"/>
      <c r="M1355" s="74"/>
      <c r="N1355" s="74"/>
      <c r="O1355" s="4"/>
    </row>
    <row r="1356" spans="4:15">
      <c r="D1356" s="74"/>
      <c r="E1356" s="74"/>
      <c r="F1356" s="74"/>
      <c r="G1356" s="74"/>
      <c r="H1356" s="74"/>
      <c r="I1356" s="74"/>
      <c r="J1356" s="74"/>
      <c r="K1356" s="74"/>
      <c r="L1356" s="74"/>
      <c r="M1356" s="74"/>
      <c r="N1356" s="74"/>
      <c r="O1356" s="4"/>
    </row>
    <row r="1357" spans="4:15">
      <c r="D1357" s="74"/>
      <c r="E1357" s="74"/>
      <c r="F1357" s="74"/>
      <c r="G1357" s="74"/>
      <c r="H1357" s="74"/>
      <c r="I1357" s="74"/>
      <c r="J1357" s="74"/>
      <c r="K1357" s="74"/>
      <c r="L1357" s="74"/>
      <c r="M1357" s="74"/>
      <c r="N1357" s="74"/>
      <c r="O1357" s="4"/>
    </row>
    <row r="1358" spans="4:15">
      <c r="D1358" s="74"/>
      <c r="E1358" s="74"/>
      <c r="F1358" s="74"/>
      <c r="G1358" s="74"/>
      <c r="H1358" s="74"/>
      <c r="I1358" s="74"/>
      <c r="J1358" s="74"/>
      <c r="K1358" s="74"/>
      <c r="L1358" s="74"/>
      <c r="M1358" s="74"/>
      <c r="N1358" s="74"/>
      <c r="O1358" s="4"/>
    </row>
    <row r="1359" spans="4:15">
      <c r="D1359" s="74"/>
      <c r="E1359" s="74"/>
      <c r="F1359" s="74"/>
      <c r="G1359" s="74"/>
      <c r="H1359" s="74"/>
      <c r="I1359" s="74"/>
      <c r="J1359" s="74"/>
      <c r="K1359" s="74"/>
      <c r="L1359" s="74"/>
      <c r="M1359" s="74"/>
      <c r="N1359" s="74"/>
      <c r="O1359" s="4"/>
    </row>
    <row r="1360" spans="4:15">
      <c r="D1360" s="74"/>
      <c r="E1360" s="74"/>
      <c r="F1360" s="74"/>
      <c r="G1360" s="74"/>
      <c r="H1360" s="74"/>
      <c r="I1360" s="74"/>
      <c r="J1360" s="74"/>
      <c r="K1360" s="74"/>
      <c r="L1360" s="74"/>
      <c r="M1360" s="74"/>
      <c r="N1360" s="74"/>
      <c r="O1360" s="4"/>
    </row>
    <row r="1361" spans="4:15">
      <c r="D1361" s="74"/>
      <c r="E1361" s="74"/>
      <c r="F1361" s="74"/>
      <c r="G1361" s="74"/>
      <c r="H1361" s="74"/>
      <c r="I1361" s="74"/>
      <c r="J1361" s="74"/>
      <c r="K1361" s="74"/>
      <c r="L1361" s="74"/>
      <c r="M1361" s="74"/>
      <c r="N1361" s="74"/>
      <c r="O1361" s="4"/>
    </row>
    <row r="1362" spans="4:15">
      <c r="D1362" s="74"/>
      <c r="E1362" s="74"/>
      <c r="F1362" s="74"/>
      <c r="G1362" s="74"/>
      <c r="H1362" s="74"/>
      <c r="I1362" s="74"/>
      <c r="J1362" s="74"/>
      <c r="K1362" s="74"/>
      <c r="L1362" s="74"/>
      <c r="M1362" s="74"/>
      <c r="N1362" s="74"/>
      <c r="O1362" s="4"/>
    </row>
    <row r="1363" spans="4:15">
      <c r="D1363" s="74"/>
      <c r="E1363" s="74"/>
      <c r="F1363" s="74"/>
      <c r="G1363" s="74"/>
      <c r="H1363" s="74"/>
      <c r="I1363" s="74"/>
      <c r="J1363" s="74"/>
      <c r="K1363" s="74"/>
      <c r="L1363" s="74"/>
      <c r="M1363" s="74"/>
      <c r="N1363" s="74"/>
      <c r="O1363" s="4"/>
    </row>
    <row r="1364" spans="4:15">
      <c r="D1364" s="74"/>
      <c r="E1364" s="74"/>
      <c r="F1364" s="74"/>
      <c r="G1364" s="74"/>
      <c r="H1364" s="74"/>
      <c r="I1364" s="74"/>
      <c r="J1364" s="74"/>
      <c r="K1364" s="74"/>
      <c r="L1364" s="74"/>
      <c r="M1364" s="74"/>
      <c r="N1364" s="74"/>
      <c r="O1364" s="4"/>
    </row>
    <row r="1365" spans="4:15">
      <c r="D1365" s="74"/>
      <c r="E1365" s="74"/>
      <c r="F1365" s="74"/>
      <c r="G1365" s="74"/>
      <c r="H1365" s="74"/>
      <c r="I1365" s="74"/>
      <c r="J1365" s="74"/>
      <c r="K1365" s="74"/>
      <c r="L1365" s="74"/>
      <c r="M1365" s="74"/>
      <c r="N1365" s="74"/>
      <c r="O1365" s="4"/>
    </row>
    <row r="1366" spans="4:15">
      <c r="D1366" s="74"/>
      <c r="E1366" s="74"/>
      <c r="F1366" s="74"/>
      <c r="G1366" s="74"/>
      <c r="H1366" s="74"/>
      <c r="I1366" s="74"/>
      <c r="J1366" s="74"/>
      <c r="K1366" s="74"/>
      <c r="L1366" s="74"/>
      <c r="M1366" s="74"/>
      <c r="N1366" s="74"/>
      <c r="O1366" s="4"/>
    </row>
    <row r="1367" spans="4:15">
      <c r="D1367" s="74"/>
      <c r="E1367" s="74"/>
      <c r="F1367" s="74"/>
      <c r="G1367" s="74"/>
      <c r="H1367" s="74"/>
      <c r="I1367" s="74"/>
      <c r="J1367" s="74"/>
      <c r="K1367" s="74"/>
      <c r="L1367" s="74"/>
      <c r="M1367" s="74"/>
      <c r="N1367" s="74"/>
      <c r="O1367" s="4"/>
    </row>
    <row r="1368" spans="4:15">
      <c r="D1368" s="74"/>
      <c r="E1368" s="74"/>
      <c r="F1368" s="74"/>
      <c r="G1368" s="74"/>
      <c r="H1368" s="74"/>
      <c r="I1368" s="74"/>
      <c r="J1368" s="74"/>
      <c r="K1368" s="74"/>
      <c r="L1368" s="74"/>
      <c r="M1368" s="74"/>
      <c r="N1368" s="74"/>
      <c r="O1368" s="4"/>
    </row>
    <row r="1369" spans="4:15">
      <c r="D1369" s="74"/>
      <c r="E1369" s="74"/>
      <c r="F1369" s="74"/>
      <c r="G1369" s="74"/>
      <c r="H1369" s="74"/>
      <c r="I1369" s="74"/>
      <c r="J1369" s="74"/>
      <c r="K1369" s="74"/>
      <c r="L1369" s="74"/>
      <c r="M1369" s="74"/>
      <c r="N1369" s="74"/>
      <c r="O1369" s="4"/>
    </row>
    <row r="1370" spans="4:15">
      <c r="D1370" s="74"/>
      <c r="E1370" s="74"/>
      <c r="F1370" s="74"/>
      <c r="G1370" s="74"/>
      <c r="H1370" s="74"/>
      <c r="I1370" s="74"/>
      <c r="J1370" s="74"/>
      <c r="K1370" s="74"/>
      <c r="L1370" s="74"/>
      <c r="M1370" s="74"/>
      <c r="N1370" s="74"/>
      <c r="O1370" s="4"/>
    </row>
    <row r="1371" spans="4:15">
      <c r="D1371" s="74"/>
      <c r="E1371" s="74"/>
      <c r="F1371" s="74"/>
      <c r="G1371" s="74"/>
      <c r="H1371" s="74"/>
      <c r="I1371" s="74"/>
      <c r="J1371" s="74"/>
      <c r="K1371" s="74"/>
      <c r="L1371" s="74"/>
      <c r="M1371" s="74"/>
      <c r="N1371" s="74"/>
      <c r="O1371" s="4"/>
    </row>
    <row r="1372" spans="4:15">
      <c r="D1372" s="74"/>
      <c r="E1372" s="74"/>
      <c r="F1372" s="74"/>
      <c r="G1372" s="74"/>
      <c r="H1372" s="74"/>
      <c r="I1372" s="74"/>
      <c r="J1372" s="74"/>
      <c r="K1372" s="74"/>
      <c r="L1372" s="74"/>
      <c r="M1372" s="74"/>
      <c r="N1372" s="74"/>
      <c r="O1372" s="4"/>
    </row>
    <row r="1373" spans="4:15">
      <c r="D1373" s="74"/>
      <c r="E1373" s="74"/>
      <c r="F1373" s="74"/>
      <c r="G1373" s="74"/>
      <c r="H1373" s="74"/>
      <c r="I1373" s="74"/>
      <c r="J1373" s="74"/>
      <c r="K1373" s="74"/>
      <c r="L1373" s="74"/>
      <c r="M1373" s="74"/>
      <c r="N1373" s="74"/>
      <c r="O1373" s="4"/>
    </row>
    <row r="1374" spans="4:15">
      <c r="D1374" s="74"/>
      <c r="E1374" s="74"/>
      <c r="F1374" s="74"/>
      <c r="G1374" s="74"/>
      <c r="H1374" s="74"/>
      <c r="I1374" s="74"/>
      <c r="J1374" s="74"/>
      <c r="K1374" s="74"/>
      <c r="L1374" s="74"/>
      <c r="M1374" s="74"/>
      <c r="N1374" s="74"/>
      <c r="O1374" s="4"/>
    </row>
    <row r="1375" spans="4:15">
      <c r="D1375" s="74"/>
      <c r="E1375" s="74"/>
      <c r="F1375" s="74"/>
      <c r="G1375" s="74"/>
      <c r="H1375" s="74"/>
      <c r="I1375" s="74"/>
      <c r="J1375" s="74"/>
      <c r="K1375" s="74"/>
      <c r="L1375" s="74"/>
      <c r="M1375" s="74"/>
      <c r="N1375" s="74"/>
      <c r="O1375" s="4"/>
    </row>
    <row r="1376" spans="4:15">
      <c r="D1376" s="74"/>
      <c r="E1376" s="74"/>
      <c r="F1376" s="74"/>
      <c r="G1376" s="74"/>
      <c r="H1376" s="74"/>
      <c r="I1376" s="74"/>
      <c r="J1376" s="74"/>
      <c r="K1376" s="74"/>
      <c r="L1376" s="74"/>
      <c r="M1376" s="74"/>
      <c r="N1376" s="74"/>
      <c r="O1376" s="4"/>
    </row>
    <row r="1377" spans="4:15">
      <c r="D1377" s="74"/>
      <c r="E1377" s="74"/>
      <c r="F1377" s="74"/>
      <c r="G1377" s="74"/>
      <c r="H1377" s="74"/>
      <c r="I1377" s="74"/>
      <c r="J1377" s="74"/>
      <c r="K1377" s="74"/>
      <c r="L1377" s="74"/>
      <c r="M1377" s="74"/>
      <c r="N1377" s="74"/>
      <c r="O1377" s="4"/>
    </row>
    <row r="1378" spans="4:15">
      <c r="D1378" s="74"/>
      <c r="E1378" s="74"/>
      <c r="F1378" s="74"/>
      <c r="G1378" s="74"/>
      <c r="H1378" s="74"/>
      <c r="I1378" s="74"/>
      <c r="J1378" s="74"/>
      <c r="K1378" s="74"/>
      <c r="L1378" s="74"/>
      <c r="M1378" s="74"/>
      <c r="N1378" s="74"/>
      <c r="O1378" s="4"/>
    </row>
    <row r="1379" spans="4:15">
      <c r="D1379" s="74"/>
      <c r="E1379" s="74"/>
      <c r="F1379" s="74"/>
      <c r="G1379" s="74"/>
      <c r="H1379" s="74"/>
      <c r="I1379" s="74"/>
      <c r="J1379" s="74"/>
      <c r="K1379" s="74"/>
      <c r="L1379" s="74"/>
      <c r="M1379" s="74"/>
      <c r="N1379" s="74"/>
      <c r="O1379" s="4"/>
    </row>
    <row r="1380" spans="4:15">
      <c r="D1380" s="74"/>
      <c r="E1380" s="74"/>
      <c r="F1380" s="74"/>
      <c r="G1380" s="74"/>
      <c r="H1380" s="74"/>
      <c r="I1380" s="74"/>
      <c r="J1380" s="74"/>
      <c r="K1380" s="74"/>
      <c r="L1380" s="74"/>
      <c r="M1380" s="74"/>
      <c r="N1380" s="74"/>
      <c r="O1380" s="4"/>
    </row>
    <row r="1381" spans="4:15">
      <c r="D1381" s="74"/>
      <c r="E1381" s="74"/>
      <c r="F1381" s="74"/>
      <c r="G1381" s="74"/>
      <c r="H1381" s="74"/>
      <c r="I1381" s="74"/>
      <c r="J1381" s="74"/>
      <c r="K1381" s="74"/>
      <c r="L1381" s="74"/>
      <c r="M1381" s="74"/>
      <c r="N1381" s="74"/>
      <c r="O1381" s="4"/>
    </row>
    <row r="1382" spans="4:15">
      <c r="D1382" s="74"/>
      <c r="E1382" s="74"/>
      <c r="F1382" s="74"/>
      <c r="G1382" s="74"/>
      <c r="H1382" s="74"/>
      <c r="I1382" s="74"/>
      <c r="J1382" s="74"/>
      <c r="K1382" s="74"/>
      <c r="L1382" s="74"/>
      <c r="M1382" s="74"/>
      <c r="N1382" s="74"/>
      <c r="O1382" s="4"/>
    </row>
    <row r="1383" spans="4:15">
      <c r="D1383" s="74"/>
      <c r="E1383" s="74"/>
      <c r="F1383" s="74"/>
      <c r="G1383" s="74"/>
      <c r="H1383" s="74"/>
      <c r="I1383" s="74"/>
      <c r="J1383" s="74"/>
      <c r="K1383" s="74"/>
      <c r="L1383" s="74"/>
      <c r="M1383" s="74"/>
      <c r="N1383" s="74"/>
      <c r="O1383" s="4"/>
    </row>
    <row r="1384" spans="4:15">
      <c r="D1384" s="74"/>
      <c r="E1384" s="74"/>
      <c r="F1384" s="74"/>
      <c r="G1384" s="74"/>
      <c r="H1384" s="74"/>
      <c r="I1384" s="74"/>
      <c r="J1384" s="74"/>
      <c r="K1384" s="74"/>
      <c r="L1384" s="74"/>
      <c r="M1384" s="74"/>
      <c r="N1384" s="74"/>
      <c r="O1384" s="4"/>
    </row>
    <row r="1385" spans="4:15">
      <c r="D1385" s="74"/>
      <c r="E1385" s="74"/>
      <c r="F1385" s="74"/>
      <c r="G1385" s="74"/>
      <c r="H1385" s="74"/>
      <c r="I1385" s="74"/>
      <c r="J1385" s="74"/>
      <c r="K1385" s="74"/>
      <c r="L1385" s="74"/>
      <c r="M1385" s="74"/>
      <c r="N1385" s="74"/>
      <c r="O1385" s="4"/>
    </row>
    <row r="1386" spans="4:15">
      <c r="D1386" s="74"/>
      <c r="E1386" s="74"/>
      <c r="F1386" s="74"/>
      <c r="G1386" s="74"/>
      <c r="H1386" s="74"/>
      <c r="I1386" s="74"/>
      <c r="J1386" s="74"/>
      <c r="K1386" s="74"/>
      <c r="L1386" s="74"/>
      <c r="M1386" s="74"/>
      <c r="N1386" s="74"/>
      <c r="O1386" s="4"/>
    </row>
    <row r="1387" spans="4:15">
      <c r="D1387" s="74"/>
      <c r="E1387" s="74"/>
      <c r="F1387" s="74"/>
      <c r="G1387" s="74"/>
      <c r="H1387" s="74"/>
      <c r="I1387" s="74"/>
      <c r="J1387" s="74"/>
      <c r="K1387" s="74"/>
      <c r="L1387" s="74"/>
      <c r="M1387" s="74"/>
      <c r="N1387" s="74"/>
      <c r="O1387" s="4"/>
    </row>
    <row r="1388" spans="4:15">
      <c r="D1388" s="74"/>
      <c r="E1388" s="74"/>
      <c r="F1388" s="74"/>
      <c r="G1388" s="74"/>
      <c r="H1388" s="74"/>
      <c r="I1388" s="74"/>
      <c r="J1388" s="74"/>
      <c r="K1388" s="74"/>
      <c r="L1388" s="74"/>
      <c r="M1388" s="74"/>
      <c r="N1388" s="74"/>
      <c r="O1388" s="4"/>
    </row>
    <row r="1389" spans="4:15">
      <c r="D1389" s="74"/>
      <c r="E1389" s="74"/>
      <c r="F1389" s="74"/>
      <c r="G1389" s="74"/>
      <c r="H1389" s="74"/>
      <c r="I1389" s="74"/>
      <c r="J1389" s="74"/>
      <c r="K1389" s="74"/>
      <c r="L1389" s="74"/>
      <c r="M1389" s="74"/>
      <c r="N1389" s="74"/>
      <c r="O1389" s="4"/>
    </row>
    <row r="1390" spans="4:15">
      <c r="D1390" s="74"/>
      <c r="E1390" s="74"/>
      <c r="F1390" s="74"/>
      <c r="G1390" s="74"/>
      <c r="H1390" s="74"/>
      <c r="I1390" s="74"/>
      <c r="J1390" s="74"/>
      <c r="K1390" s="74"/>
      <c r="L1390" s="74"/>
      <c r="M1390" s="74"/>
      <c r="N1390" s="74"/>
      <c r="O1390" s="4"/>
    </row>
    <row r="1391" spans="4:15">
      <c r="D1391" s="74"/>
      <c r="E1391" s="74"/>
      <c r="F1391" s="74"/>
      <c r="G1391" s="74"/>
      <c r="H1391" s="74"/>
      <c r="I1391" s="74"/>
      <c r="J1391" s="74"/>
      <c r="K1391" s="74"/>
      <c r="L1391" s="74"/>
      <c r="M1391" s="74"/>
      <c r="N1391" s="74"/>
      <c r="O1391" s="4"/>
    </row>
    <row r="1392" spans="4:15">
      <c r="D1392" s="74"/>
      <c r="E1392" s="74"/>
      <c r="F1392" s="74"/>
      <c r="G1392" s="74"/>
      <c r="H1392" s="74"/>
      <c r="I1392" s="74"/>
      <c r="J1392" s="74"/>
      <c r="K1392" s="74"/>
      <c r="L1392" s="74"/>
      <c r="M1392" s="74"/>
      <c r="N1392" s="74"/>
      <c r="O1392" s="4"/>
    </row>
    <row r="1393" spans="4:15">
      <c r="D1393" s="74"/>
      <c r="E1393" s="74"/>
      <c r="F1393" s="74"/>
      <c r="G1393" s="74"/>
      <c r="H1393" s="74"/>
      <c r="I1393" s="74"/>
      <c r="J1393" s="74"/>
      <c r="K1393" s="74"/>
      <c r="L1393" s="74"/>
      <c r="M1393" s="74"/>
      <c r="N1393" s="74"/>
      <c r="O1393" s="4"/>
    </row>
    <row r="1394" spans="4:15">
      <c r="D1394" s="74"/>
      <c r="E1394" s="74"/>
      <c r="F1394" s="74"/>
      <c r="G1394" s="74"/>
      <c r="H1394" s="74"/>
      <c r="I1394" s="74"/>
      <c r="J1394" s="74"/>
      <c r="K1394" s="74"/>
      <c r="L1394" s="74"/>
      <c r="M1394" s="74"/>
      <c r="N1394" s="74"/>
      <c r="O1394" s="4"/>
    </row>
    <row r="1395" spans="4:15">
      <c r="D1395" s="74"/>
      <c r="E1395" s="74"/>
      <c r="F1395" s="74"/>
      <c r="G1395" s="74"/>
      <c r="H1395" s="74"/>
      <c r="I1395" s="74"/>
      <c r="J1395" s="74"/>
      <c r="K1395" s="74"/>
      <c r="L1395" s="74"/>
      <c r="M1395" s="74"/>
      <c r="N1395" s="74"/>
      <c r="O1395" s="4"/>
    </row>
    <row r="1396" spans="4:15">
      <c r="D1396" s="74"/>
      <c r="E1396" s="74"/>
      <c r="F1396" s="74"/>
      <c r="G1396" s="74"/>
      <c r="H1396" s="74"/>
      <c r="I1396" s="74"/>
      <c r="J1396" s="74"/>
      <c r="K1396" s="74"/>
      <c r="L1396" s="74"/>
      <c r="M1396" s="74"/>
      <c r="N1396" s="74"/>
      <c r="O1396" s="4"/>
    </row>
    <row r="1397" spans="4:15">
      <c r="D1397" s="74"/>
      <c r="E1397" s="74"/>
      <c r="F1397" s="74"/>
      <c r="G1397" s="74"/>
      <c r="H1397" s="74"/>
      <c r="I1397" s="74"/>
      <c r="J1397" s="74"/>
      <c r="K1397" s="74"/>
      <c r="L1397" s="74"/>
      <c r="M1397" s="74"/>
      <c r="N1397" s="74"/>
      <c r="O1397" s="4"/>
    </row>
    <row r="1398" spans="4:15">
      <c r="D1398" s="74"/>
      <c r="E1398" s="74"/>
      <c r="F1398" s="74"/>
      <c r="G1398" s="74"/>
      <c r="H1398" s="74"/>
      <c r="I1398" s="74"/>
      <c r="J1398" s="74"/>
      <c r="K1398" s="74"/>
      <c r="L1398" s="74"/>
      <c r="M1398" s="74"/>
      <c r="N1398" s="74"/>
      <c r="O1398" s="4"/>
    </row>
    <row r="1399" spans="4:15">
      <c r="D1399" s="74"/>
      <c r="E1399" s="74"/>
      <c r="F1399" s="74"/>
      <c r="G1399" s="74"/>
      <c r="H1399" s="74"/>
      <c r="I1399" s="74"/>
      <c r="J1399" s="74"/>
      <c r="K1399" s="74"/>
      <c r="L1399" s="74"/>
      <c r="M1399" s="74"/>
      <c r="N1399" s="74"/>
      <c r="O1399" s="4"/>
    </row>
    <row r="1400" spans="4:15">
      <c r="D1400" s="74"/>
      <c r="E1400" s="74"/>
      <c r="F1400" s="74"/>
      <c r="G1400" s="74"/>
      <c r="H1400" s="74"/>
      <c r="I1400" s="74"/>
      <c r="J1400" s="74"/>
      <c r="K1400" s="74"/>
      <c r="L1400" s="74"/>
      <c r="M1400" s="74"/>
      <c r="N1400" s="74"/>
      <c r="O1400" s="4"/>
    </row>
    <row r="1401" spans="4:15">
      <c r="D1401" s="74"/>
      <c r="E1401" s="74"/>
      <c r="F1401" s="74"/>
      <c r="G1401" s="74"/>
      <c r="H1401" s="74"/>
      <c r="I1401" s="74"/>
      <c r="J1401" s="74"/>
      <c r="K1401" s="74"/>
      <c r="L1401" s="74"/>
      <c r="M1401" s="74"/>
      <c r="N1401" s="74"/>
      <c r="O1401" s="4"/>
    </row>
    <row r="1402" spans="4:15">
      <c r="D1402" s="74"/>
      <c r="E1402" s="74"/>
      <c r="F1402" s="74"/>
      <c r="G1402" s="74"/>
      <c r="H1402" s="74"/>
      <c r="I1402" s="74"/>
      <c r="J1402" s="74"/>
      <c r="K1402" s="74"/>
      <c r="L1402" s="74"/>
      <c r="M1402" s="74"/>
      <c r="N1402" s="74"/>
      <c r="O1402" s="4"/>
    </row>
    <row r="1403" spans="4:15">
      <c r="D1403" s="74"/>
      <c r="E1403" s="74"/>
      <c r="F1403" s="74"/>
      <c r="G1403" s="74"/>
      <c r="H1403" s="74"/>
      <c r="I1403" s="74"/>
      <c r="J1403" s="74"/>
      <c r="K1403" s="74"/>
      <c r="L1403" s="74"/>
      <c r="M1403" s="74"/>
      <c r="N1403" s="74"/>
      <c r="O1403" s="4"/>
    </row>
    <row r="1404" spans="4:15">
      <c r="D1404" s="74"/>
      <c r="E1404" s="74"/>
      <c r="F1404" s="74"/>
      <c r="G1404" s="74"/>
      <c r="H1404" s="74"/>
      <c r="I1404" s="74"/>
      <c r="J1404" s="74"/>
      <c r="K1404" s="74"/>
      <c r="L1404" s="74"/>
      <c r="M1404" s="74"/>
      <c r="N1404" s="74"/>
      <c r="O1404" s="4"/>
    </row>
    <row r="1405" spans="4:15">
      <c r="D1405" s="74"/>
      <c r="E1405" s="74"/>
      <c r="F1405" s="74"/>
      <c r="G1405" s="74"/>
      <c r="H1405" s="74"/>
      <c r="I1405" s="74"/>
      <c r="J1405" s="74"/>
      <c r="K1405" s="74"/>
      <c r="L1405" s="74"/>
      <c r="M1405" s="74"/>
      <c r="N1405" s="74"/>
      <c r="O1405" s="4"/>
    </row>
    <row r="1406" spans="4:15">
      <c r="D1406" s="74"/>
      <c r="E1406" s="74"/>
      <c r="F1406" s="74"/>
      <c r="G1406" s="74"/>
      <c r="H1406" s="74"/>
      <c r="I1406" s="74"/>
      <c r="J1406" s="74"/>
      <c r="K1406" s="74"/>
      <c r="L1406" s="74"/>
      <c r="M1406" s="74"/>
      <c r="N1406" s="74"/>
      <c r="O1406" s="4"/>
    </row>
    <row r="1407" spans="4:15">
      <c r="D1407" s="74"/>
      <c r="E1407" s="74"/>
      <c r="F1407" s="74"/>
      <c r="G1407" s="74"/>
      <c r="H1407" s="74"/>
      <c r="I1407" s="74"/>
      <c r="J1407" s="74"/>
      <c r="K1407" s="74"/>
      <c r="L1407" s="74"/>
      <c r="M1407" s="74"/>
      <c r="N1407" s="74"/>
      <c r="O1407" s="4"/>
    </row>
    <row r="1408" spans="4:15">
      <c r="D1408" s="74"/>
      <c r="E1408" s="74"/>
      <c r="F1408" s="74"/>
      <c r="G1408" s="74"/>
      <c r="H1408" s="74"/>
      <c r="I1408" s="74"/>
      <c r="J1408" s="74"/>
      <c r="K1408" s="74"/>
      <c r="L1408" s="74"/>
      <c r="M1408" s="74"/>
      <c r="N1408" s="74"/>
      <c r="O1408" s="4"/>
    </row>
    <row r="1409" spans="4:15">
      <c r="D1409" s="74"/>
      <c r="E1409" s="74"/>
      <c r="F1409" s="74"/>
      <c r="G1409" s="74"/>
      <c r="H1409" s="74"/>
      <c r="I1409" s="74"/>
      <c r="J1409" s="74"/>
      <c r="K1409" s="74"/>
      <c r="L1409" s="74"/>
      <c r="M1409" s="74"/>
      <c r="N1409" s="74"/>
      <c r="O1409" s="4"/>
    </row>
    <row r="1410" spans="4:15">
      <c r="D1410" s="74"/>
      <c r="E1410" s="74"/>
      <c r="F1410" s="74"/>
      <c r="G1410" s="74"/>
      <c r="H1410" s="74"/>
      <c r="I1410" s="74"/>
      <c r="J1410" s="74"/>
      <c r="K1410" s="74"/>
      <c r="L1410" s="74"/>
      <c r="M1410" s="74"/>
      <c r="N1410" s="74"/>
      <c r="O1410" s="4"/>
    </row>
    <row r="1411" spans="4:15">
      <c r="D1411" s="74"/>
      <c r="E1411" s="74"/>
      <c r="F1411" s="74"/>
      <c r="G1411" s="74"/>
      <c r="H1411" s="74"/>
      <c r="I1411" s="74"/>
      <c r="J1411" s="74"/>
      <c r="K1411" s="74"/>
      <c r="L1411" s="74"/>
      <c r="M1411" s="74"/>
      <c r="N1411" s="74"/>
      <c r="O1411" s="4"/>
    </row>
    <row r="1412" spans="4:15">
      <c r="D1412" s="74"/>
      <c r="E1412" s="74"/>
      <c r="F1412" s="74"/>
      <c r="G1412" s="74"/>
      <c r="H1412" s="74"/>
      <c r="I1412" s="74"/>
      <c r="J1412" s="74"/>
      <c r="K1412" s="74"/>
      <c r="L1412" s="74"/>
      <c r="M1412" s="74"/>
      <c r="N1412" s="74"/>
      <c r="O1412" s="4"/>
    </row>
    <row r="1413" spans="4:15">
      <c r="D1413" s="74"/>
      <c r="E1413" s="74"/>
      <c r="F1413" s="74"/>
      <c r="G1413" s="74"/>
      <c r="H1413" s="74"/>
      <c r="I1413" s="74"/>
      <c r="J1413" s="74"/>
      <c r="K1413" s="74"/>
      <c r="L1413" s="74"/>
      <c r="M1413" s="74"/>
      <c r="N1413" s="74"/>
      <c r="O1413" s="4"/>
    </row>
    <row r="1414" spans="4:15">
      <c r="D1414" s="74"/>
      <c r="E1414" s="74"/>
      <c r="F1414" s="74"/>
      <c r="G1414" s="74"/>
      <c r="H1414" s="74"/>
      <c r="I1414" s="74"/>
      <c r="J1414" s="74"/>
      <c r="K1414" s="74"/>
      <c r="L1414" s="74"/>
      <c r="M1414" s="74"/>
      <c r="N1414" s="74"/>
      <c r="O1414" s="4"/>
    </row>
    <row r="1415" spans="4:15">
      <c r="D1415" s="74"/>
      <c r="E1415" s="74"/>
      <c r="F1415" s="74"/>
      <c r="G1415" s="74"/>
      <c r="H1415" s="74"/>
      <c r="I1415" s="74"/>
      <c r="J1415" s="74"/>
      <c r="K1415" s="74"/>
      <c r="L1415" s="74"/>
      <c r="M1415" s="74"/>
      <c r="N1415" s="74"/>
      <c r="O1415" s="4"/>
    </row>
    <row r="1416" spans="4:15">
      <c r="D1416" s="74"/>
      <c r="E1416" s="74"/>
      <c r="F1416" s="74"/>
      <c r="G1416" s="74"/>
      <c r="H1416" s="74"/>
      <c r="I1416" s="74"/>
      <c r="J1416" s="74"/>
      <c r="K1416" s="74"/>
      <c r="L1416" s="74"/>
      <c r="M1416" s="74"/>
      <c r="N1416" s="74"/>
      <c r="O1416" s="4"/>
    </row>
    <row r="1417" spans="4:15">
      <c r="D1417" s="74"/>
      <c r="E1417" s="74"/>
      <c r="F1417" s="74"/>
      <c r="G1417" s="74"/>
      <c r="H1417" s="74"/>
      <c r="I1417" s="74"/>
      <c r="J1417" s="74"/>
      <c r="K1417" s="74"/>
      <c r="L1417" s="74"/>
      <c r="M1417" s="74"/>
      <c r="N1417" s="74"/>
      <c r="O1417" s="4"/>
    </row>
    <row r="1418" spans="4:15">
      <c r="D1418" s="74"/>
      <c r="E1418" s="74"/>
      <c r="F1418" s="74"/>
      <c r="G1418" s="74"/>
      <c r="H1418" s="74"/>
      <c r="I1418" s="74"/>
      <c r="J1418" s="74"/>
      <c r="K1418" s="74"/>
      <c r="L1418" s="74"/>
      <c r="M1418" s="74"/>
      <c r="N1418" s="74"/>
      <c r="O1418" s="4"/>
    </row>
    <row r="1419" spans="4:15">
      <c r="D1419" s="74"/>
      <c r="E1419" s="74"/>
      <c r="F1419" s="74"/>
      <c r="G1419" s="74"/>
      <c r="H1419" s="74"/>
      <c r="I1419" s="74"/>
      <c r="J1419" s="74"/>
      <c r="K1419" s="74"/>
      <c r="L1419" s="74"/>
      <c r="M1419" s="74"/>
      <c r="N1419" s="74"/>
      <c r="O1419" s="4"/>
    </row>
    <row r="1420" spans="4:15">
      <c r="D1420" s="74"/>
      <c r="E1420" s="74"/>
      <c r="F1420" s="74"/>
      <c r="G1420" s="74"/>
      <c r="H1420" s="74"/>
      <c r="I1420" s="74"/>
      <c r="J1420" s="74"/>
      <c r="K1420" s="74"/>
      <c r="L1420" s="74"/>
      <c r="M1420" s="74"/>
      <c r="N1420" s="74"/>
      <c r="O1420" s="4"/>
    </row>
    <row r="1421" spans="4:15">
      <c r="D1421" s="74"/>
      <c r="E1421" s="74"/>
      <c r="F1421" s="74"/>
      <c r="G1421" s="74"/>
      <c r="H1421" s="74"/>
      <c r="I1421" s="74"/>
      <c r="J1421" s="74"/>
      <c r="K1421" s="74"/>
      <c r="L1421" s="74"/>
      <c r="M1421" s="74"/>
      <c r="N1421" s="74"/>
      <c r="O1421" s="4"/>
    </row>
    <row r="1422" spans="4:15">
      <c r="D1422" s="74"/>
      <c r="E1422" s="74"/>
      <c r="F1422" s="74"/>
      <c r="G1422" s="74"/>
      <c r="H1422" s="74"/>
      <c r="I1422" s="74"/>
      <c r="J1422" s="74"/>
      <c r="K1422" s="74"/>
      <c r="L1422" s="74"/>
      <c r="M1422" s="74"/>
      <c r="N1422" s="74"/>
      <c r="O1422" s="4"/>
    </row>
    <row r="1423" spans="4:15">
      <c r="D1423" s="74"/>
      <c r="E1423" s="74"/>
      <c r="F1423" s="74"/>
      <c r="G1423" s="74"/>
      <c r="H1423" s="74"/>
      <c r="I1423" s="74"/>
      <c r="J1423" s="74"/>
      <c r="K1423" s="74"/>
      <c r="L1423" s="74"/>
      <c r="M1423" s="74"/>
      <c r="N1423" s="74"/>
      <c r="O1423" s="4"/>
    </row>
    <row r="1424" spans="4:15">
      <c r="D1424" s="74"/>
      <c r="E1424" s="74"/>
      <c r="F1424" s="74"/>
      <c r="G1424" s="74"/>
      <c r="H1424" s="74"/>
      <c r="I1424" s="74"/>
      <c r="J1424" s="74"/>
      <c r="K1424" s="74"/>
      <c r="L1424" s="74"/>
      <c r="M1424" s="74"/>
      <c r="N1424" s="74"/>
      <c r="O1424" s="4"/>
    </row>
    <row r="1425" spans="4:15">
      <c r="D1425" s="74"/>
      <c r="E1425" s="74"/>
      <c r="F1425" s="74"/>
      <c r="G1425" s="74"/>
      <c r="H1425" s="74"/>
      <c r="I1425" s="74"/>
      <c r="J1425" s="74"/>
      <c r="K1425" s="74"/>
      <c r="L1425" s="74"/>
      <c r="M1425" s="74"/>
      <c r="N1425" s="74"/>
      <c r="O1425" s="4"/>
    </row>
    <row r="1426" spans="4:15">
      <c r="D1426" s="74"/>
      <c r="E1426" s="74"/>
      <c r="F1426" s="74"/>
      <c r="G1426" s="74"/>
      <c r="H1426" s="74"/>
      <c r="I1426" s="74"/>
      <c r="J1426" s="74"/>
      <c r="K1426" s="74"/>
      <c r="L1426" s="74"/>
      <c r="M1426" s="74"/>
      <c r="N1426" s="74"/>
      <c r="O1426" s="4"/>
    </row>
    <row r="1427" spans="4:15">
      <c r="D1427" s="74"/>
      <c r="E1427" s="74"/>
      <c r="F1427" s="74"/>
      <c r="G1427" s="74"/>
      <c r="H1427" s="74"/>
      <c r="I1427" s="74"/>
      <c r="J1427" s="74"/>
      <c r="K1427" s="74"/>
      <c r="L1427" s="74"/>
      <c r="M1427" s="74"/>
      <c r="N1427" s="74"/>
      <c r="O1427" s="4"/>
    </row>
    <row r="1428" spans="4:15">
      <c r="D1428" s="74"/>
      <c r="E1428" s="74"/>
      <c r="F1428" s="74"/>
      <c r="G1428" s="74"/>
      <c r="H1428" s="74"/>
      <c r="I1428" s="74"/>
      <c r="J1428" s="74"/>
      <c r="K1428" s="74"/>
      <c r="L1428" s="74"/>
      <c r="M1428" s="74"/>
      <c r="N1428" s="74"/>
      <c r="O1428" s="4"/>
    </row>
    <row r="1429" spans="4:15">
      <c r="D1429" s="74"/>
      <c r="E1429" s="74"/>
      <c r="F1429" s="74"/>
      <c r="G1429" s="74"/>
      <c r="H1429" s="74"/>
      <c r="I1429" s="74"/>
      <c r="J1429" s="74"/>
      <c r="K1429" s="74"/>
      <c r="L1429" s="74"/>
      <c r="M1429" s="74"/>
      <c r="N1429" s="74"/>
      <c r="O1429" s="4"/>
    </row>
    <row r="1430" spans="4:15">
      <c r="D1430" s="74"/>
      <c r="E1430" s="74"/>
      <c r="F1430" s="74"/>
      <c r="G1430" s="74"/>
      <c r="H1430" s="74"/>
      <c r="I1430" s="74"/>
      <c r="J1430" s="74"/>
      <c r="K1430" s="74"/>
      <c r="L1430" s="74"/>
      <c r="M1430" s="74"/>
      <c r="N1430" s="74"/>
      <c r="O1430" s="4"/>
    </row>
    <row r="1431" spans="4:15">
      <c r="D1431" s="74"/>
      <c r="E1431" s="74"/>
      <c r="F1431" s="74"/>
      <c r="G1431" s="74"/>
      <c r="H1431" s="74"/>
      <c r="I1431" s="74"/>
      <c r="J1431" s="74"/>
      <c r="K1431" s="74"/>
      <c r="L1431" s="74"/>
      <c r="M1431" s="74"/>
      <c r="N1431" s="74"/>
      <c r="O1431" s="4"/>
    </row>
    <row r="1432" spans="4:15">
      <c r="D1432" s="74"/>
      <c r="E1432" s="74"/>
      <c r="F1432" s="74"/>
      <c r="G1432" s="74"/>
      <c r="H1432" s="74"/>
      <c r="I1432" s="74"/>
      <c r="J1432" s="74"/>
      <c r="K1432" s="74"/>
      <c r="L1432" s="74"/>
      <c r="M1432" s="74"/>
      <c r="N1432" s="74"/>
      <c r="O1432" s="4"/>
    </row>
    <row r="1433" spans="4:15">
      <c r="D1433" s="74"/>
      <c r="E1433" s="74"/>
      <c r="F1433" s="74"/>
      <c r="G1433" s="74"/>
      <c r="H1433" s="74"/>
      <c r="I1433" s="74"/>
      <c r="J1433" s="74"/>
      <c r="K1433" s="74"/>
      <c r="L1433" s="74"/>
      <c r="M1433" s="74"/>
      <c r="N1433" s="74"/>
      <c r="O1433" s="4"/>
    </row>
    <row r="1434" spans="4:15">
      <c r="D1434" s="74"/>
      <c r="E1434" s="74"/>
      <c r="F1434" s="74"/>
      <c r="G1434" s="74"/>
      <c r="H1434" s="74"/>
      <c r="I1434" s="74"/>
      <c r="J1434" s="74"/>
      <c r="K1434" s="74"/>
      <c r="L1434" s="74"/>
      <c r="M1434" s="74"/>
      <c r="N1434" s="74"/>
      <c r="O1434" s="4"/>
    </row>
    <row r="1435" spans="4:15">
      <c r="D1435" s="74"/>
      <c r="E1435" s="74"/>
      <c r="F1435" s="74"/>
      <c r="G1435" s="74"/>
      <c r="H1435" s="74"/>
      <c r="I1435" s="74"/>
      <c r="J1435" s="74"/>
      <c r="K1435" s="74"/>
      <c r="L1435" s="74"/>
      <c r="M1435" s="74"/>
      <c r="N1435" s="74"/>
      <c r="O1435" s="4"/>
    </row>
    <row r="1436" spans="4:15">
      <c r="D1436" s="74"/>
      <c r="E1436" s="74"/>
      <c r="F1436" s="74"/>
      <c r="G1436" s="74"/>
      <c r="H1436" s="74"/>
      <c r="I1436" s="74"/>
      <c r="J1436" s="74"/>
      <c r="K1436" s="74"/>
      <c r="L1436" s="74"/>
      <c r="M1436" s="74"/>
      <c r="N1436" s="74"/>
      <c r="O1436" s="4"/>
    </row>
    <row r="1437" spans="4:15">
      <c r="D1437" s="74"/>
      <c r="E1437" s="74"/>
      <c r="F1437" s="74"/>
      <c r="G1437" s="74"/>
      <c r="H1437" s="74"/>
      <c r="I1437" s="74"/>
      <c r="J1437" s="74"/>
      <c r="K1437" s="74"/>
      <c r="L1437" s="74"/>
      <c r="M1437" s="74"/>
      <c r="N1437" s="74"/>
      <c r="O1437" s="4"/>
    </row>
    <row r="1438" spans="4:15">
      <c r="D1438" s="74"/>
      <c r="E1438" s="74"/>
      <c r="F1438" s="74"/>
      <c r="G1438" s="74"/>
      <c r="H1438" s="74"/>
      <c r="I1438" s="74"/>
      <c r="J1438" s="74"/>
      <c r="K1438" s="74"/>
      <c r="L1438" s="74"/>
      <c r="M1438" s="74"/>
      <c r="N1438" s="74"/>
      <c r="O1438" s="4"/>
    </row>
    <row r="1439" spans="4:15">
      <c r="D1439" s="74"/>
      <c r="E1439" s="74"/>
      <c r="F1439" s="74"/>
      <c r="G1439" s="74"/>
      <c r="H1439" s="74"/>
      <c r="I1439" s="74"/>
      <c r="J1439" s="74"/>
      <c r="K1439" s="74"/>
      <c r="L1439" s="74"/>
      <c r="M1439" s="74"/>
      <c r="N1439" s="74"/>
      <c r="O1439" s="4"/>
    </row>
    <row r="1440" spans="4:15">
      <c r="D1440" s="74"/>
      <c r="E1440" s="74"/>
      <c r="F1440" s="74"/>
      <c r="G1440" s="74"/>
      <c r="H1440" s="74"/>
      <c r="I1440" s="74"/>
      <c r="J1440" s="74"/>
      <c r="K1440" s="74"/>
      <c r="L1440" s="74"/>
      <c r="M1440" s="74"/>
      <c r="N1440" s="74"/>
      <c r="O1440" s="4"/>
    </row>
    <row r="1441" spans="4:15">
      <c r="D1441" s="74"/>
      <c r="E1441" s="74"/>
      <c r="F1441" s="74"/>
      <c r="G1441" s="74"/>
      <c r="H1441" s="74"/>
      <c r="I1441" s="74"/>
      <c r="J1441" s="74"/>
      <c r="K1441" s="74"/>
      <c r="L1441" s="74"/>
      <c r="M1441" s="74"/>
      <c r="N1441" s="74"/>
      <c r="O1441" s="4"/>
    </row>
    <row r="1442" spans="4:15">
      <c r="D1442" s="74"/>
      <c r="E1442" s="74"/>
      <c r="F1442" s="74"/>
      <c r="G1442" s="74"/>
      <c r="H1442" s="74"/>
      <c r="I1442" s="74"/>
      <c r="J1442" s="74"/>
      <c r="K1442" s="74"/>
      <c r="L1442" s="74"/>
      <c r="M1442" s="74"/>
      <c r="N1442" s="74"/>
      <c r="O1442" s="4"/>
    </row>
    <row r="1443" spans="4:15">
      <c r="D1443" s="74"/>
      <c r="E1443" s="74"/>
      <c r="F1443" s="74"/>
      <c r="G1443" s="74"/>
      <c r="H1443" s="74"/>
      <c r="I1443" s="74"/>
      <c r="J1443" s="74"/>
      <c r="K1443" s="74"/>
      <c r="L1443" s="74"/>
      <c r="M1443" s="74"/>
      <c r="N1443" s="74"/>
      <c r="O1443" s="4"/>
    </row>
  </sheetData>
  <mergeCells count="59">
    <mergeCell ref="C53:M53"/>
    <mergeCell ref="C54:M54"/>
    <mergeCell ref="A7:B7"/>
    <mergeCell ref="G7:N7"/>
    <mergeCell ref="A1:N2"/>
    <mergeCell ref="A3:D3"/>
    <mergeCell ref="A4:D4"/>
    <mergeCell ref="A6:B6"/>
    <mergeCell ref="G6:N6"/>
    <mergeCell ref="C39:M39"/>
    <mergeCell ref="G8:N8"/>
    <mergeCell ref="G9:N9"/>
    <mergeCell ref="A10:A11"/>
    <mergeCell ref="B10:B11"/>
    <mergeCell ref="C10:C11"/>
    <mergeCell ref="D10:D11"/>
    <mergeCell ref="E10:J10"/>
    <mergeCell ref="K10:K11"/>
    <mergeCell ref="L10:L11"/>
    <mergeCell ref="M10:M11"/>
    <mergeCell ref="N10:N11"/>
    <mergeCell ref="A12:N12"/>
    <mergeCell ref="C36:M36"/>
    <mergeCell ref="C37:M37"/>
    <mergeCell ref="C38:M38"/>
    <mergeCell ref="C58:M58"/>
    <mergeCell ref="C40:M40"/>
    <mergeCell ref="C41:M41"/>
    <mergeCell ref="C42:M42"/>
    <mergeCell ref="C43:M43"/>
    <mergeCell ref="C44:M44"/>
    <mergeCell ref="C45:M45"/>
    <mergeCell ref="C46:M46"/>
    <mergeCell ref="C48:M48"/>
    <mergeCell ref="C56:M56"/>
    <mergeCell ref="C57:M57"/>
    <mergeCell ref="C55:M55"/>
    <mergeCell ref="C49:M49"/>
    <mergeCell ref="C50:M50"/>
    <mergeCell ref="C51:M51"/>
    <mergeCell ref="C52:M52"/>
    <mergeCell ref="C71:M71"/>
    <mergeCell ref="C59:M59"/>
    <mergeCell ref="C60:M60"/>
    <mergeCell ref="C61:M61"/>
    <mergeCell ref="C62:M62"/>
    <mergeCell ref="C63:M63"/>
    <mergeCell ref="C64:M64"/>
    <mergeCell ref="C65:M65"/>
    <mergeCell ref="C67:M67"/>
    <mergeCell ref="C68:M68"/>
    <mergeCell ref="C69:M69"/>
    <mergeCell ref="C70:M70"/>
    <mergeCell ref="A77:M77"/>
    <mergeCell ref="C72:M72"/>
    <mergeCell ref="C73:M73"/>
    <mergeCell ref="C74:M74"/>
    <mergeCell ref="C75:M75"/>
    <mergeCell ref="C76:M76"/>
  </mergeCells>
  <phoneticPr fontId="18" type="noConversion"/>
  <hyperlinks>
    <hyperlink ref="A3:D3" location="'اصلاحی من'!A1" display="نام شرکت/شخص : راهکار برتر آراد پایا " xr:uid="{B9BA4350-9D71-492A-8E17-A9684B35539C}"/>
  </hyperlinks>
  <pageMargins left="0.70866141732283505" right="0.70866141732283505" top="0.74803149606299202" bottom="0.74803149606299202" header="0.31496062992126" footer="0.31496062992126"/>
  <pageSetup scale="79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O1430"/>
  <sheetViews>
    <sheetView rightToLeft="1" topLeftCell="A7" workbookViewId="0">
      <selection activeCell="B14" sqref="B14"/>
    </sheetView>
  </sheetViews>
  <sheetFormatPr defaultColWidth="9.140625" defaultRowHeight="18"/>
  <cols>
    <col min="1" max="1" width="3.140625" style="3" customWidth="1"/>
    <col min="2" max="2" width="11.5703125" style="17" customWidth="1"/>
    <col min="3" max="3" width="35.42578125" style="1" customWidth="1"/>
    <col min="4" max="4" width="13.28515625" style="1" customWidth="1"/>
    <col min="5" max="5" width="22" style="1" customWidth="1"/>
    <col min="6" max="6" width="11.7109375" style="1" customWidth="1"/>
    <col min="7" max="10" width="10.42578125" style="1" customWidth="1"/>
    <col min="11" max="11" width="11.5703125" style="1" customWidth="1"/>
    <col min="12" max="12" width="13.28515625" style="1" customWidth="1"/>
    <col min="13" max="13" width="10.42578125" style="1" customWidth="1"/>
    <col min="14" max="14" width="17.85546875" style="1" customWidth="1"/>
    <col min="15" max="16384" width="9.140625" style="1"/>
  </cols>
  <sheetData>
    <row r="1" spans="1:14" ht="42.75" customHeight="1">
      <c r="A1" s="279" t="s">
        <v>20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</row>
    <row r="2" spans="1:14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</row>
    <row r="3" spans="1:14" ht="19.5">
      <c r="A3" s="280" t="s">
        <v>140</v>
      </c>
      <c r="B3" s="280"/>
      <c r="C3" s="280"/>
      <c r="D3" s="280"/>
      <c r="F3" s="1" t="s">
        <v>3</v>
      </c>
      <c r="G3" s="18" t="s">
        <v>143</v>
      </c>
    </row>
    <row r="4" spans="1:14" ht="19.5">
      <c r="A4" s="280" t="s">
        <v>141</v>
      </c>
      <c r="B4" s="280"/>
      <c r="C4" s="280"/>
      <c r="D4" s="280"/>
      <c r="F4" s="1" t="s">
        <v>2</v>
      </c>
      <c r="G4" s="21" t="s">
        <v>144</v>
      </c>
    </row>
    <row r="5" spans="1:14" ht="19.5">
      <c r="A5" s="1" t="s">
        <v>142</v>
      </c>
      <c r="F5" s="1" t="s">
        <v>1</v>
      </c>
      <c r="G5" s="18" t="s">
        <v>145</v>
      </c>
    </row>
    <row r="6" spans="1:14" ht="19.5" customHeight="1">
      <c r="A6" s="285" t="s">
        <v>21</v>
      </c>
      <c r="B6" s="285"/>
      <c r="C6" s="5">
        <v>480000000</v>
      </c>
      <c r="D6" s="18"/>
      <c r="F6" s="1" t="s">
        <v>24</v>
      </c>
      <c r="G6" s="286" t="s">
        <v>146</v>
      </c>
      <c r="H6" s="286"/>
      <c r="I6" s="286"/>
      <c r="J6" s="286"/>
      <c r="K6" s="286"/>
      <c r="L6" s="286"/>
      <c r="M6" s="286"/>
      <c r="N6" s="286"/>
    </row>
    <row r="7" spans="1:14" ht="19.5">
      <c r="A7" s="280" t="s">
        <v>23</v>
      </c>
      <c r="B7" s="280"/>
      <c r="C7" s="19"/>
      <c r="D7" s="18"/>
      <c r="G7" s="286" t="s">
        <v>32</v>
      </c>
      <c r="H7" s="286"/>
      <c r="I7" s="286"/>
      <c r="J7" s="286"/>
      <c r="K7" s="286"/>
      <c r="L7" s="286"/>
      <c r="M7" s="286"/>
      <c r="N7" s="286"/>
    </row>
    <row r="8" spans="1:14" ht="19.5">
      <c r="A8" s="1" t="s">
        <v>0</v>
      </c>
      <c r="C8" s="20">
        <f>SUM(C6:C7)</f>
        <v>480000000</v>
      </c>
      <c r="D8" s="18" t="s">
        <v>22</v>
      </c>
      <c r="G8" s="286"/>
      <c r="H8" s="286"/>
      <c r="I8" s="286"/>
      <c r="J8" s="286"/>
      <c r="K8" s="286"/>
      <c r="L8" s="286"/>
      <c r="M8" s="286"/>
      <c r="N8" s="286"/>
    </row>
    <row r="9" spans="1:14">
      <c r="A9" s="2"/>
      <c r="B9" s="2"/>
      <c r="G9" s="284"/>
      <c r="H9" s="284"/>
      <c r="I9" s="284"/>
      <c r="J9" s="284"/>
      <c r="K9" s="284"/>
      <c r="L9" s="284"/>
      <c r="M9" s="284"/>
      <c r="N9" s="284"/>
    </row>
    <row r="10" spans="1:14" ht="36" customHeight="1">
      <c r="A10" s="282" t="s">
        <v>4</v>
      </c>
      <c r="B10" s="287" t="s">
        <v>5</v>
      </c>
      <c r="C10" s="287" t="s">
        <v>6</v>
      </c>
      <c r="D10" s="287" t="s">
        <v>7</v>
      </c>
      <c r="E10" s="287" t="s">
        <v>18</v>
      </c>
      <c r="F10" s="287"/>
      <c r="G10" s="287"/>
      <c r="H10" s="287"/>
      <c r="I10" s="287"/>
      <c r="J10" s="287"/>
      <c r="K10" s="281" t="s">
        <v>14</v>
      </c>
      <c r="L10" s="281" t="s">
        <v>15</v>
      </c>
      <c r="M10" s="281" t="s">
        <v>16</v>
      </c>
      <c r="N10" s="281" t="s">
        <v>17</v>
      </c>
    </row>
    <row r="11" spans="1:14" ht="36">
      <c r="A11" s="282"/>
      <c r="B11" s="287"/>
      <c r="C11" s="287"/>
      <c r="D11" s="287"/>
      <c r="E11" s="6" t="s">
        <v>8</v>
      </c>
      <c r="F11" s="6" t="s">
        <v>9</v>
      </c>
      <c r="G11" s="6" t="s">
        <v>10</v>
      </c>
      <c r="H11" s="6" t="s">
        <v>11</v>
      </c>
      <c r="I11" s="6" t="s">
        <v>12</v>
      </c>
      <c r="J11" s="6" t="s">
        <v>13</v>
      </c>
      <c r="K11" s="281"/>
      <c r="L11" s="281"/>
      <c r="M11" s="281"/>
      <c r="N11" s="281"/>
    </row>
    <row r="12" spans="1:14" ht="19.5">
      <c r="A12" s="283" t="s">
        <v>25</v>
      </c>
      <c r="B12" s="283"/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</row>
    <row r="13" spans="1:14">
      <c r="A13" s="7">
        <v>1</v>
      </c>
      <c r="B13" s="16" t="s">
        <v>155</v>
      </c>
      <c r="C13" s="8" t="s">
        <v>154</v>
      </c>
      <c r="D13" s="9">
        <v>264000000</v>
      </c>
      <c r="E13" s="9">
        <v>48000000</v>
      </c>
      <c r="F13" s="9">
        <v>0</v>
      </c>
      <c r="G13" s="9"/>
      <c r="H13" s="9">
        <v>0</v>
      </c>
      <c r="I13" s="9"/>
      <c r="J13" s="9"/>
      <c r="K13" s="9">
        <f t="shared" ref="K13:K19" si="0">SUM(E13:J13)</f>
        <v>48000000</v>
      </c>
      <c r="L13" s="9">
        <f t="shared" ref="L13:L19" si="1">D13-K13</f>
        <v>216000000</v>
      </c>
      <c r="M13" s="9">
        <f t="shared" ref="M13:M19" si="2">D13*9%</f>
        <v>23760000</v>
      </c>
      <c r="N13" s="9">
        <f>L13+M13</f>
        <v>239760000</v>
      </c>
    </row>
    <row r="14" spans="1:14">
      <c r="A14" s="7">
        <v>2</v>
      </c>
      <c r="B14" s="16" t="s">
        <v>86</v>
      </c>
      <c r="C14" s="8" t="s">
        <v>158</v>
      </c>
      <c r="D14" s="9">
        <v>216000000</v>
      </c>
      <c r="E14" s="9"/>
      <c r="F14" s="9">
        <v>0</v>
      </c>
      <c r="G14" s="9"/>
      <c r="H14" s="9">
        <v>0</v>
      </c>
      <c r="I14" s="9"/>
      <c r="J14" s="9"/>
      <c r="K14" s="9">
        <f t="shared" si="0"/>
        <v>0</v>
      </c>
      <c r="L14" s="9">
        <f t="shared" si="1"/>
        <v>216000000</v>
      </c>
      <c r="M14" s="9">
        <f t="shared" si="2"/>
        <v>19440000</v>
      </c>
      <c r="N14" s="9">
        <f t="shared" ref="N14:N26" si="3">L14+M14</f>
        <v>235440000</v>
      </c>
    </row>
    <row r="15" spans="1:14">
      <c r="A15" s="7">
        <v>3</v>
      </c>
      <c r="B15" s="16"/>
      <c r="C15" s="8"/>
      <c r="D15" s="9"/>
      <c r="E15" s="9"/>
      <c r="F15" s="9">
        <f>D15*10%</f>
        <v>0</v>
      </c>
      <c r="G15" s="9"/>
      <c r="H15" s="9">
        <f>D15*5%</f>
        <v>0</v>
      </c>
      <c r="I15" s="9"/>
      <c r="J15" s="9"/>
      <c r="K15" s="9">
        <f t="shared" si="0"/>
        <v>0</v>
      </c>
      <c r="L15" s="9">
        <f t="shared" si="1"/>
        <v>0</v>
      </c>
      <c r="M15" s="9">
        <f t="shared" si="2"/>
        <v>0</v>
      </c>
      <c r="N15" s="9">
        <f t="shared" si="3"/>
        <v>0</v>
      </c>
    </row>
    <row r="16" spans="1:14">
      <c r="A16" s="7">
        <v>4</v>
      </c>
      <c r="B16" s="16"/>
      <c r="C16" s="8"/>
      <c r="D16" s="9"/>
      <c r="E16" s="9"/>
      <c r="F16" s="9">
        <f>D16*10%</f>
        <v>0</v>
      </c>
      <c r="G16" s="9"/>
      <c r="H16" s="9">
        <f>D16*5%</f>
        <v>0</v>
      </c>
      <c r="I16" s="9"/>
      <c r="J16" s="9"/>
      <c r="K16" s="9">
        <f t="shared" si="0"/>
        <v>0</v>
      </c>
      <c r="L16" s="9">
        <f t="shared" si="1"/>
        <v>0</v>
      </c>
      <c r="M16" s="9">
        <f t="shared" si="2"/>
        <v>0</v>
      </c>
      <c r="N16" s="9">
        <f t="shared" si="3"/>
        <v>0</v>
      </c>
    </row>
    <row r="17" spans="1:15">
      <c r="A17" s="7">
        <v>5</v>
      </c>
      <c r="B17" s="16"/>
      <c r="C17" s="8"/>
      <c r="D17" s="9"/>
      <c r="E17" s="9"/>
      <c r="F17" s="9">
        <f>D17*10%</f>
        <v>0</v>
      </c>
      <c r="G17" s="9"/>
      <c r="H17" s="9">
        <f>D17*5%</f>
        <v>0</v>
      </c>
      <c r="I17" s="9"/>
      <c r="J17" s="9"/>
      <c r="K17" s="9">
        <f t="shared" si="0"/>
        <v>0</v>
      </c>
      <c r="L17" s="9">
        <f t="shared" si="1"/>
        <v>0</v>
      </c>
      <c r="M17" s="9">
        <f t="shared" si="2"/>
        <v>0</v>
      </c>
      <c r="N17" s="9">
        <f t="shared" si="3"/>
        <v>0</v>
      </c>
    </row>
    <row r="18" spans="1:15">
      <c r="A18" s="7">
        <v>6</v>
      </c>
      <c r="B18" s="16"/>
      <c r="C18" s="8"/>
      <c r="D18" s="9"/>
      <c r="E18" s="9"/>
      <c r="F18" s="9">
        <f>D18*10%</f>
        <v>0</v>
      </c>
      <c r="G18" s="9"/>
      <c r="H18" s="9">
        <f>D18*5%</f>
        <v>0</v>
      </c>
      <c r="I18" s="9"/>
      <c r="J18" s="9"/>
      <c r="K18" s="9">
        <f t="shared" si="0"/>
        <v>0</v>
      </c>
      <c r="L18" s="9">
        <f t="shared" si="1"/>
        <v>0</v>
      </c>
      <c r="M18" s="9">
        <f t="shared" si="2"/>
        <v>0</v>
      </c>
      <c r="N18" s="9">
        <f t="shared" si="3"/>
        <v>0</v>
      </c>
    </row>
    <row r="19" spans="1:15" ht="18.75" thickBot="1">
      <c r="A19" s="7">
        <v>7</v>
      </c>
      <c r="B19" s="16"/>
      <c r="C19" s="8"/>
      <c r="D19" s="9"/>
      <c r="E19" s="9"/>
      <c r="F19" s="9">
        <f>D19*10%</f>
        <v>0</v>
      </c>
      <c r="G19" s="9"/>
      <c r="H19" s="9">
        <f>D19*5%</f>
        <v>0</v>
      </c>
      <c r="I19" s="9"/>
      <c r="J19" s="9"/>
      <c r="K19" s="9">
        <f t="shared" si="0"/>
        <v>0</v>
      </c>
      <c r="L19" s="9">
        <f t="shared" si="1"/>
        <v>0</v>
      </c>
      <c r="M19" s="9">
        <f t="shared" si="2"/>
        <v>0</v>
      </c>
      <c r="N19" s="9">
        <f t="shared" si="3"/>
        <v>0</v>
      </c>
    </row>
    <row r="20" spans="1:15" ht="18.75" hidden="1" thickBot="1">
      <c r="A20" s="7">
        <v>8</v>
      </c>
      <c r="B20" s="16"/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1:15" ht="18.75" hidden="1" thickBot="1">
      <c r="A21" s="7">
        <v>9</v>
      </c>
      <c r="B21" s="16"/>
      <c r="C21" s="8"/>
      <c r="D21" s="9"/>
      <c r="E21" s="9"/>
      <c r="F21" s="9">
        <f t="shared" ref="F21:F26" si="4">D21*10%</f>
        <v>0</v>
      </c>
      <c r="G21" s="9"/>
      <c r="H21" s="9">
        <f t="shared" ref="H21:H26" si="5">D21*5%</f>
        <v>0</v>
      </c>
      <c r="I21" s="9"/>
      <c r="J21" s="9"/>
      <c r="K21" s="9">
        <f t="shared" ref="K21:K26" si="6">SUM(E21:J21)</f>
        <v>0</v>
      </c>
      <c r="L21" s="9">
        <f t="shared" ref="L21:L26" si="7">D21-K21</f>
        <v>0</v>
      </c>
      <c r="M21" s="9">
        <f t="shared" ref="M21:M26" si="8">D21*9%</f>
        <v>0</v>
      </c>
      <c r="N21" s="9">
        <f t="shared" si="3"/>
        <v>0</v>
      </c>
    </row>
    <row r="22" spans="1:15" ht="18.75" hidden="1" thickBot="1">
      <c r="A22" s="7">
        <v>10</v>
      </c>
      <c r="B22" s="16"/>
      <c r="C22" s="8"/>
      <c r="D22" s="9"/>
      <c r="E22" s="9"/>
      <c r="F22" s="9">
        <f t="shared" si="4"/>
        <v>0</v>
      </c>
      <c r="G22" s="9"/>
      <c r="H22" s="9">
        <f t="shared" si="5"/>
        <v>0</v>
      </c>
      <c r="I22" s="9"/>
      <c r="J22" s="9"/>
      <c r="K22" s="9">
        <f t="shared" si="6"/>
        <v>0</v>
      </c>
      <c r="L22" s="9">
        <f t="shared" si="7"/>
        <v>0</v>
      </c>
      <c r="M22" s="9">
        <f t="shared" si="8"/>
        <v>0</v>
      </c>
      <c r="N22" s="9">
        <f t="shared" si="3"/>
        <v>0</v>
      </c>
    </row>
    <row r="23" spans="1:15" ht="18.75" hidden="1" thickBot="1">
      <c r="A23" s="7">
        <v>11</v>
      </c>
      <c r="B23" s="16"/>
      <c r="C23" s="8"/>
      <c r="D23" s="9"/>
      <c r="E23" s="9"/>
      <c r="F23" s="9">
        <f t="shared" si="4"/>
        <v>0</v>
      </c>
      <c r="G23" s="9"/>
      <c r="H23" s="9">
        <f t="shared" si="5"/>
        <v>0</v>
      </c>
      <c r="I23" s="9"/>
      <c r="J23" s="9"/>
      <c r="K23" s="9">
        <f t="shared" si="6"/>
        <v>0</v>
      </c>
      <c r="L23" s="9">
        <f t="shared" si="7"/>
        <v>0</v>
      </c>
      <c r="M23" s="9">
        <f t="shared" si="8"/>
        <v>0</v>
      </c>
      <c r="N23" s="9">
        <f t="shared" si="3"/>
        <v>0</v>
      </c>
    </row>
    <row r="24" spans="1:15" ht="18.75" hidden="1" thickBot="1">
      <c r="A24" s="7">
        <v>12</v>
      </c>
      <c r="B24" s="16"/>
      <c r="C24" s="8"/>
      <c r="D24" s="9"/>
      <c r="E24" s="9"/>
      <c r="F24" s="9">
        <f t="shared" si="4"/>
        <v>0</v>
      </c>
      <c r="G24" s="9"/>
      <c r="H24" s="9">
        <f t="shared" si="5"/>
        <v>0</v>
      </c>
      <c r="I24" s="9"/>
      <c r="J24" s="9"/>
      <c r="K24" s="9">
        <f t="shared" si="6"/>
        <v>0</v>
      </c>
      <c r="L24" s="9">
        <f t="shared" si="7"/>
        <v>0</v>
      </c>
      <c r="M24" s="9">
        <f t="shared" si="8"/>
        <v>0</v>
      </c>
      <c r="N24" s="9">
        <f t="shared" si="3"/>
        <v>0</v>
      </c>
    </row>
    <row r="25" spans="1:15" ht="18.75" hidden="1" thickBot="1">
      <c r="A25" s="7">
        <v>13</v>
      </c>
      <c r="B25" s="16"/>
      <c r="C25" s="8"/>
      <c r="D25" s="9"/>
      <c r="E25" s="9"/>
      <c r="F25" s="9">
        <f t="shared" si="4"/>
        <v>0</v>
      </c>
      <c r="G25" s="9"/>
      <c r="H25" s="9">
        <f t="shared" si="5"/>
        <v>0</v>
      </c>
      <c r="I25" s="9"/>
      <c r="J25" s="9"/>
      <c r="K25" s="9">
        <f t="shared" si="6"/>
        <v>0</v>
      </c>
      <c r="L25" s="9">
        <f t="shared" si="7"/>
        <v>0</v>
      </c>
      <c r="M25" s="9">
        <f t="shared" si="8"/>
        <v>0</v>
      </c>
      <c r="N25" s="9">
        <f t="shared" si="3"/>
        <v>0</v>
      </c>
    </row>
    <row r="26" spans="1:15" ht="18.75" hidden="1" thickBot="1">
      <c r="A26" s="10">
        <v>14</v>
      </c>
      <c r="B26" s="26"/>
      <c r="C26" s="11"/>
      <c r="D26" s="12"/>
      <c r="E26" s="12"/>
      <c r="F26" s="12">
        <f t="shared" si="4"/>
        <v>0</v>
      </c>
      <c r="G26" s="12"/>
      <c r="H26" s="12">
        <f t="shared" si="5"/>
        <v>0</v>
      </c>
      <c r="I26" s="12"/>
      <c r="J26" s="12"/>
      <c r="K26" s="12">
        <f t="shared" si="6"/>
        <v>0</v>
      </c>
      <c r="L26" s="12">
        <f t="shared" si="7"/>
        <v>0</v>
      </c>
      <c r="M26" s="12">
        <f t="shared" si="8"/>
        <v>0</v>
      </c>
      <c r="N26" s="12">
        <f t="shared" si="3"/>
        <v>0</v>
      </c>
    </row>
    <row r="27" spans="1:15" ht="36" customHeight="1" thickTop="1" thickBot="1">
      <c r="A27" s="15"/>
      <c r="B27" s="27" t="s">
        <v>19</v>
      </c>
      <c r="C27" s="13"/>
      <c r="D27" s="14">
        <f t="shared" ref="D27:M27" si="9">SUM(D13:D26)</f>
        <v>480000000</v>
      </c>
      <c r="E27" s="14">
        <f t="shared" si="9"/>
        <v>48000000</v>
      </c>
      <c r="F27" s="14">
        <f t="shared" si="9"/>
        <v>0</v>
      </c>
      <c r="G27" s="14">
        <f t="shared" si="9"/>
        <v>0</v>
      </c>
      <c r="H27" s="14">
        <f t="shared" si="9"/>
        <v>0</v>
      </c>
      <c r="I27" s="14">
        <f t="shared" si="9"/>
        <v>0</v>
      </c>
      <c r="J27" s="14">
        <f t="shared" si="9"/>
        <v>0</v>
      </c>
      <c r="K27" s="14">
        <f t="shared" si="9"/>
        <v>48000000</v>
      </c>
      <c r="L27" s="14">
        <f t="shared" si="9"/>
        <v>432000000</v>
      </c>
      <c r="M27" s="14">
        <f t="shared" si="9"/>
        <v>43200000</v>
      </c>
      <c r="N27" s="25">
        <f>SUM(N13:N26)</f>
        <v>475200000</v>
      </c>
    </row>
    <row r="28" spans="1:15" ht="6.75" customHeight="1" thickTop="1">
      <c r="D28" s="4"/>
      <c r="E28" s="4"/>
      <c r="F28" s="4"/>
      <c r="G28" s="4"/>
      <c r="H28" s="4"/>
      <c r="I28" s="4"/>
      <c r="J28" s="4"/>
      <c r="K28" s="5"/>
      <c r="L28" s="5"/>
      <c r="M28" s="5"/>
      <c r="N28" s="5"/>
    </row>
    <row r="29" spans="1:15" ht="17.25" customHeight="1">
      <c r="A29" s="23" t="s">
        <v>36</v>
      </c>
      <c r="B29" s="24"/>
      <c r="C29" s="268" t="s">
        <v>6</v>
      </c>
      <c r="D29" s="269"/>
      <c r="E29" s="269"/>
      <c r="F29" s="269"/>
      <c r="G29" s="269"/>
      <c r="H29" s="269"/>
      <c r="I29" s="269"/>
      <c r="J29" s="269"/>
      <c r="K29" s="269"/>
      <c r="L29" s="269"/>
      <c r="M29" s="270"/>
      <c r="N29" s="24" t="s">
        <v>37</v>
      </c>
      <c r="O29" s="4"/>
    </row>
    <row r="30" spans="1:15" ht="18.75" thickBot="1">
      <c r="A30" s="7">
        <v>1</v>
      </c>
      <c r="B30" s="16" t="s">
        <v>152</v>
      </c>
      <c r="C30" s="274" t="s">
        <v>153</v>
      </c>
      <c r="D30" s="275"/>
      <c r="E30" s="275"/>
      <c r="F30" s="275"/>
      <c r="G30" s="275"/>
      <c r="H30" s="275"/>
      <c r="I30" s="275"/>
      <c r="J30" s="275"/>
      <c r="K30" s="275"/>
      <c r="L30" s="275"/>
      <c r="M30" s="276"/>
      <c r="N30" s="9">
        <v>48000000</v>
      </c>
      <c r="O30" s="4"/>
    </row>
    <row r="31" spans="1:15" ht="18.75" hidden="1" thickBot="1">
      <c r="A31" s="7">
        <v>2</v>
      </c>
      <c r="B31" s="16"/>
      <c r="C31" s="274"/>
      <c r="D31" s="275"/>
      <c r="E31" s="275"/>
      <c r="F31" s="275"/>
      <c r="G31" s="275"/>
      <c r="H31" s="275"/>
      <c r="I31" s="275"/>
      <c r="J31" s="275"/>
      <c r="K31" s="275"/>
      <c r="L31" s="275"/>
      <c r="M31" s="276"/>
      <c r="N31" s="9"/>
      <c r="O31" s="4"/>
    </row>
    <row r="32" spans="1:15" ht="18.75" hidden="1" thickBot="1">
      <c r="A32" s="7">
        <v>3</v>
      </c>
      <c r="B32" s="16"/>
      <c r="C32" s="274"/>
      <c r="D32" s="275"/>
      <c r="E32" s="275"/>
      <c r="F32" s="275"/>
      <c r="G32" s="275"/>
      <c r="H32" s="275"/>
      <c r="I32" s="275"/>
      <c r="J32" s="275"/>
      <c r="K32" s="275"/>
      <c r="L32" s="275"/>
      <c r="M32" s="276"/>
      <c r="N32" s="9"/>
      <c r="O32" s="4"/>
    </row>
    <row r="33" spans="1:15" ht="18.75" hidden="1" thickBot="1">
      <c r="A33" s="7">
        <v>4</v>
      </c>
      <c r="B33" s="16"/>
      <c r="C33" s="274"/>
      <c r="D33" s="275"/>
      <c r="E33" s="275"/>
      <c r="F33" s="275"/>
      <c r="G33" s="275"/>
      <c r="H33" s="275"/>
      <c r="I33" s="275"/>
      <c r="J33" s="275"/>
      <c r="K33" s="275"/>
      <c r="L33" s="275"/>
      <c r="M33" s="276"/>
      <c r="N33" s="9"/>
      <c r="O33" s="4"/>
    </row>
    <row r="34" spans="1:15" ht="18.75" hidden="1" thickBot="1">
      <c r="A34" s="7">
        <v>5</v>
      </c>
      <c r="B34" s="16"/>
      <c r="C34" s="274"/>
      <c r="D34" s="275"/>
      <c r="E34" s="275"/>
      <c r="F34" s="275"/>
      <c r="G34" s="275"/>
      <c r="H34" s="275"/>
      <c r="I34" s="275"/>
      <c r="J34" s="275"/>
      <c r="K34" s="275"/>
      <c r="L34" s="275"/>
      <c r="M34" s="276"/>
      <c r="N34" s="9"/>
      <c r="O34" s="4"/>
    </row>
    <row r="35" spans="1:15" ht="18.75" hidden="1" thickBot="1">
      <c r="A35" s="7">
        <v>6</v>
      </c>
      <c r="B35" s="16"/>
      <c r="C35" s="274"/>
      <c r="D35" s="275"/>
      <c r="E35" s="275"/>
      <c r="F35" s="275"/>
      <c r="G35" s="275"/>
      <c r="H35" s="275"/>
      <c r="I35" s="275"/>
      <c r="J35" s="275"/>
      <c r="K35" s="275"/>
      <c r="L35" s="275"/>
      <c r="M35" s="276"/>
      <c r="N35" s="9"/>
      <c r="O35" s="4"/>
    </row>
    <row r="36" spans="1:15" ht="18.75" hidden="1" thickBot="1">
      <c r="A36" s="7">
        <v>7</v>
      </c>
      <c r="B36" s="16"/>
      <c r="C36" s="274"/>
      <c r="D36" s="275"/>
      <c r="E36" s="275"/>
      <c r="F36" s="275"/>
      <c r="G36" s="275"/>
      <c r="H36" s="275"/>
      <c r="I36" s="275"/>
      <c r="J36" s="275"/>
      <c r="K36" s="275"/>
      <c r="L36" s="275"/>
      <c r="M36" s="276"/>
      <c r="N36" s="9"/>
      <c r="O36" s="4"/>
    </row>
    <row r="37" spans="1:15" ht="18.75" hidden="1" thickBot="1">
      <c r="A37" s="7">
        <v>8</v>
      </c>
      <c r="B37" s="16"/>
      <c r="C37" s="274"/>
      <c r="D37" s="275"/>
      <c r="E37" s="275"/>
      <c r="F37" s="275"/>
      <c r="G37" s="275"/>
      <c r="H37" s="275"/>
      <c r="I37" s="275"/>
      <c r="J37" s="275"/>
      <c r="K37" s="275"/>
      <c r="L37" s="275"/>
      <c r="M37" s="276"/>
      <c r="N37" s="9"/>
      <c r="O37" s="4"/>
    </row>
    <row r="38" spans="1:15" ht="18.75" hidden="1" thickBot="1">
      <c r="A38" s="7">
        <v>9</v>
      </c>
      <c r="B38" s="16"/>
      <c r="C38" s="274"/>
      <c r="D38" s="275"/>
      <c r="E38" s="275"/>
      <c r="F38" s="275"/>
      <c r="G38" s="275"/>
      <c r="H38" s="275"/>
      <c r="I38" s="275"/>
      <c r="J38" s="275"/>
      <c r="K38" s="275"/>
      <c r="L38" s="275"/>
      <c r="M38" s="276"/>
      <c r="N38" s="9"/>
      <c r="O38" s="4"/>
    </row>
    <row r="39" spans="1:15" ht="19.5" thickTop="1" thickBot="1">
      <c r="A39" s="15"/>
      <c r="B39" s="27" t="s">
        <v>19</v>
      </c>
      <c r="C39" s="265"/>
      <c r="D39" s="266"/>
      <c r="E39" s="266"/>
      <c r="F39" s="266"/>
      <c r="G39" s="266"/>
      <c r="H39" s="266"/>
      <c r="I39" s="266"/>
      <c r="J39" s="266"/>
      <c r="K39" s="266"/>
      <c r="L39" s="266"/>
      <c r="M39" s="267"/>
      <c r="N39" s="22">
        <f>SUM(N30:N38)</f>
        <v>48000000</v>
      </c>
      <c r="O39" s="4"/>
    </row>
    <row r="40" spans="1:15" ht="4.5" customHeight="1" thickTop="1"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  <row r="41" spans="1:15" ht="19.5">
      <c r="A41" s="23" t="s">
        <v>38</v>
      </c>
      <c r="B41" s="24"/>
      <c r="C41" s="268" t="s">
        <v>6</v>
      </c>
      <c r="D41" s="269"/>
      <c r="E41" s="269"/>
      <c r="F41" s="269"/>
      <c r="G41" s="269"/>
      <c r="H41" s="269"/>
      <c r="I41" s="269"/>
      <c r="J41" s="269"/>
      <c r="K41" s="269"/>
      <c r="L41" s="269"/>
      <c r="M41" s="270"/>
      <c r="N41" s="24" t="s">
        <v>37</v>
      </c>
      <c r="O41" s="4"/>
    </row>
    <row r="42" spans="1:15">
      <c r="A42" s="7">
        <v>1</v>
      </c>
      <c r="B42" s="16" t="s">
        <v>175</v>
      </c>
      <c r="C42" s="274" t="s">
        <v>179</v>
      </c>
      <c r="D42" s="275"/>
      <c r="E42" s="275"/>
      <c r="F42" s="275"/>
      <c r="G42" s="275"/>
      <c r="H42" s="275"/>
      <c r="I42" s="275"/>
      <c r="J42" s="275"/>
      <c r="K42" s="275"/>
      <c r="L42" s="275"/>
      <c r="M42" s="276"/>
      <c r="N42" s="9">
        <v>235440000</v>
      </c>
      <c r="O42" s="4"/>
    </row>
    <row r="43" spans="1:15">
      <c r="A43" s="7">
        <v>2</v>
      </c>
      <c r="B43" s="16" t="s">
        <v>176</v>
      </c>
      <c r="C43" s="274" t="s">
        <v>180</v>
      </c>
      <c r="D43" s="275"/>
      <c r="E43" s="275"/>
      <c r="F43" s="275"/>
      <c r="G43" s="275"/>
      <c r="H43" s="275"/>
      <c r="I43" s="275"/>
      <c r="J43" s="275"/>
      <c r="K43" s="275"/>
      <c r="L43" s="275"/>
      <c r="M43" s="276"/>
      <c r="N43" s="9">
        <v>140000000</v>
      </c>
      <c r="O43" s="4"/>
    </row>
    <row r="44" spans="1:15">
      <c r="A44" s="7">
        <v>3</v>
      </c>
      <c r="B44" s="16"/>
      <c r="C44" s="274" t="s">
        <v>178</v>
      </c>
      <c r="D44" s="275"/>
      <c r="E44" s="275"/>
      <c r="F44" s="275"/>
      <c r="G44" s="275"/>
      <c r="H44" s="275"/>
      <c r="I44" s="275"/>
      <c r="J44" s="275"/>
      <c r="K44" s="275"/>
      <c r="L44" s="275"/>
      <c r="M44" s="276"/>
      <c r="N44" s="9">
        <v>99760000</v>
      </c>
      <c r="O44" s="4"/>
    </row>
    <row r="45" spans="1:15">
      <c r="A45" s="7">
        <v>4</v>
      </c>
      <c r="B45" s="16"/>
      <c r="C45" s="274"/>
      <c r="D45" s="275"/>
      <c r="E45" s="275"/>
      <c r="F45" s="275"/>
      <c r="G45" s="275"/>
      <c r="H45" s="275"/>
      <c r="I45" s="275"/>
      <c r="J45" s="275"/>
      <c r="K45" s="275"/>
      <c r="L45" s="275"/>
      <c r="M45" s="276"/>
      <c r="N45" s="9"/>
      <c r="O45" s="4"/>
    </row>
    <row r="46" spans="1:15">
      <c r="A46" s="7">
        <v>5</v>
      </c>
      <c r="B46" s="16"/>
      <c r="C46" s="274"/>
      <c r="D46" s="275"/>
      <c r="E46" s="275"/>
      <c r="F46" s="275"/>
      <c r="G46" s="275"/>
      <c r="H46" s="275"/>
      <c r="I46" s="275"/>
      <c r="J46" s="275"/>
      <c r="K46" s="275"/>
      <c r="L46" s="275"/>
      <c r="M46" s="276"/>
      <c r="N46" s="9"/>
      <c r="O46" s="4"/>
    </row>
    <row r="47" spans="1:15" ht="18.75" thickBot="1">
      <c r="A47" s="7">
        <v>6</v>
      </c>
      <c r="B47" s="16"/>
      <c r="C47" s="274"/>
      <c r="D47" s="275"/>
      <c r="E47" s="275"/>
      <c r="F47" s="275"/>
      <c r="G47" s="275"/>
      <c r="H47" s="275"/>
      <c r="I47" s="275"/>
      <c r="J47" s="275"/>
      <c r="K47" s="275"/>
      <c r="L47" s="275"/>
      <c r="M47" s="276"/>
      <c r="N47" s="9"/>
      <c r="O47" s="4"/>
    </row>
    <row r="48" spans="1:15" ht="18.75" hidden="1" thickBot="1">
      <c r="A48" s="7">
        <v>7</v>
      </c>
      <c r="B48" s="16"/>
      <c r="C48" s="274"/>
      <c r="D48" s="275"/>
      <c r="E48" s="275"/>
      <c r="F48" s="275"/>
      <c r="G48" s="275"/>
      <c r="H48" s="275"/>
      <c r="I48" s="275"/>
      <c r="J48" s="275"/>
      <c r="K48" s="275"/>
      <c r="L48" s="275"/>
      <c r="M48" s="276"/>
      <c r="N48" s="9"/>
      <c r="O48" s="4"/>
    </row>
    <row r="49" spans="1:15" ht="18.75" hidden="1" thickBot="1">
      <c r="A49" s="7">
        <v>8</v>
      </c>
      <c r="B49" s="16"/>
      <c r="C49" s="274"/>
      <c r="D49" s="275"/>
      <c r="E49" s="275"/>
      <c r="F49" s="275"/>
      <c r="G49" s="275"/>
      <c r="H49" s="275"/>
      <c r="I49" s="275"/>
      <c r="J49" s="275"/>
      <c r="K49" s="275"/>
      <c r="L49" s="275"/>
      <c r="M49" s="276"/>
      <c r="N49" s="9"/>
      <c r="O49" s="4"/>
    </row>
    <row r="50" spans="1:15" ht="18.75" hidden="1" thickBot="1">
      <c r="A50" s="7">
        <v>9</v>
      </c>
      <c r="B50" s="16"/>
      <c r="C50" s="274"/>
      <c r="D50" s="275"/>
      <c r="E50" s="275"/>
      <c r="F50" s="275"/>
      <c r="G50" s="275"/>
      <c r="H50" s="275"/>
      <c r="I50" s="275"/>
      <c r="J50" s="275"/>
      <c r="K50" s="275"/>
      <c r="L50" s="275"/>
      <c r="M50" s="276"/>
      <c r="N50" s="9"/>
      <c r="O50" s="4"/>
    </row>
    <row r="51" spans="1:15" ht="18.75" hidden="1" thickBot="1">
      <c r="A51" s="7">
        <v>10</v>
      </c>
      <c r="B51" s="16"/>
      <c r="C51" s="274"/>
      <c r="D51" s="275"/>
      <c r="E51" s="275"/>
      <c r="F51" s="275"/>
      <c r="G51" s="275"/>
      <c r="H51" s="275"/>
      <c r="I51" s="275"/>
      <c r="J51" s="275"/>
      <c r="K51" s="275"/>
      <c r="L51" s="275"/>
      <c r="M51" s="276"/>
      <c r="N51" s="9"/>
      <c r="O51" s="4"/>
    </row>
    <row r="52" spans="1:15" ht="21" thickTop="1" thickBot="1">
      <c r="A52" s="15"/>
      <c r="B52" s="27" t="s">
        <v>19</v>
      </c>
      <c r="C52" s="265"/>
      <c r="D52" s="266"/>
      <c r="E52" s="266"/>
      <c r="F52" s="266"/>
      <c r="G52" s="266"/>
      <c r="H52" s="266"/>
      <c r="I52" s="266"/>
      <c r="J52" s="266"/>
      <c r="K52" s="266"/>
      <c r="L52" s="266"/>
      <c r="M52" s="267"/>
      <c r="N52" s="28">
        <f>SUM(N42:N51)</f>
        <v>475200000</v>
      </c>
      <c r="O52" s="4"/>
    </row>
    <row r="53" spans="1:15" ht="4.5" customHeight="1" thickTop="1"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1:15" ht="19.5" hidden="1">
      <c r="A54" s="23" t="s">
        <v>35</v>
      </c>
      <c r="B54" s="24"/>
      <c r="C54" s="271" t="s">
        <v>6</v>
      </c>
      <c r="D54" s="272"/>
      <c r="E54" s="272"/>
      <c r="F54" s="272"/>
      <c r="G54" s="272"/>
      <c r="H54" s="272"/>
      <c r="I54" s="272"/>
      <c r="J54" s="272"/>
      <c r="K54" s="272"/>
      <c r="L54" s="272"/>
      <c r="M54" s="273"/>
      <c r="N54" s="24" t="s">
        <v>37</v>
      </c>
      <c r="O54" s="4"/>
    </row>
    <row r="55" spans="1:15" hidden="1">
      <c r="A55" s="7">
        <v>1</v>
      </c>
      <c r="B55" s="16"/>
      <c r="C55" s="274"/>
      <c r="D55" s="275"/>
      <c r="E55" s="275"/>
      <c r="F55" s="275"/>
      <c r="G55" s="275"/>
      <c r="H55" s="275"/>
      <c r="I55" s="275"/>
      <c r="J55" s="275"/>
      <c r="K55" s="275"/>
      <c r="L55" s="275"/>
      <c r="M55" s="276"/>
      <c r="N55" s="9"/>
      <c r="O55" s="4"/>
    </row>
    <row r="56" spans="1:15" hidden="1">
      <c r="A56" s="7">
        <v>2</v>
      </c>
      <c r="B56" s="16"/>
      <c r="C56" s="274"/>
      <c r="D56" s="275"/>
      <c r="E56" s="275"/>
      <c r="F56" s="275"/>
      <c r="G56" s="275"/>
      <c r="H56" s="275"/>
      <c r="I56" s="275"/>
      <c r="J56" s="275"/>
      <c r="K56" s="275"/>
      <c r="L56" s="275"/>
      <c r="M56" s="276"/>
      <c r="N56" s="9"/>
      <c r="O56" s="4"/>
    </row>
    <row r="57" spans="1:15" hidden="1">
      <c r="A57" s="7">
        <v>3</v>
      </c>
      <c r="B57" s="16"/>
      <c r="C57" s="274"/>
      <c r="D57" s="275"/>
      <c r="E57" s="275"/>
      <c r="F57" s="275"/>
      <c r="G57" s="275"/>
      <c r="H57" s="275"/>
      <c r="I57" s="275"/>
      <c r="J57" s="275"/>
      <c r="K57" s="275"/>
      <c r="L57" s="275"/>
      <c r="M57" s="276"/>
      <c r="N57" s="9"/>
      <c r="O57" s="4"/>
    </row>
    <row r="58" spans="1:15" hidden="1">
      <c r="A58" s="7">
        <v>4</v>
      </c>
      <c r="B58" s="16"/>
      <c r="C58" s="274"/>
      <c r="D58" s="275"/>
      <c r="E58" s="275"/>
      <c r="F58" s="275"/>
      <c r="G58" s="275"/>
      <c r="H58" s="275"/>
      <c r="I58" s="275"/>
      <c r="J58" s="275"/>
      <c r="K58" s="275"/>
      <c r="L58" s="275"/>
      <c r="M58" s="276"/>
      <c r="N58" s="9"/>
      <c r="O58" s="4"/>
    </row>
    <row r="59" spans="1:15" hidden="1">
      <c r="A59" s="7">
        <v>5</v>
      </c>
      <c r="B59" s="16"/>
      <c r="C59" s="274"/>
      <c r="D59" s="275"/>
      <c r="E59" s="275"/>
      <c r="F59" s="275"/>
      <c r="G59" s="275"/>
      <c r="H59" s="275"/>
      <c r="I59" s="275"/>
      <c r="J59" s="275"/>
      <c r="K59" s="275"/>
      <c r="L59" s="275"/>
      <c r="M59" s="276"/>
      <c r="N59" s="9"/>
      <c r="O59" s="4"/>
    </row>
    <row r="60" spans="1:15" hidden="1">
      <c r="A60" s="7">
        <v>6</v>
      </c>
      <c r="B60" s="16"/>
      <c r="C60" s="274"/>
      <c r="D60" s="275"/>
      <c r="E60" s="275"/>
      <c r="F60" s="275"/>
      <c r="G60" s="275"/>
      <c r="H60" s="275"/>
      <c r="I60" s="275"/>
      <c r="J60" s="275"/>
      <c r="K60" s="275"/>
      <c r="L60" s="275"/>
      <c r="M60" s="276"/>
      <c r="N60" s="9"/>
      <c r="O60" s="4"/>
    </row>
    <row r="61" spans="1:15" hidden="1">
      <c r="A61" s="7">
        <v>7</v>
      </c>
      <c r="B61" s="16"/>
      <c r="C61" s="274" t="s">
        <v>26</v>
      </c>
      <c r="D61" s="275"/>
      <c r="E61" s="275"/>
      <c r="F61" s="275"/>
      <c r="G61" s="275"/>
      <c r="H61" s="275"/>
      <c r="I61" s="275"/>
      <c r="J61" s="275"/>
      <c r="K61" s="275"/>
      <c r="L61" s="275"/>
      <c r="M61" s="276"/>
      <c r="N61" s="9"/>
      <c r="O61" s="4"/>
    </row>
    <row r="62" spans="1:15" hidden="1">
      <c r="A62" s="7">
        <v>8</v>
      </c>
      <c r="B62" s="16"/>
      <c r="C62" s="274"/>
      <c r="D62" s="275"/>
      <c r="E62" s="275"/>
      <c r="F62" s="275"/>
      <c r="G62" s="275"/>
      <c r="H62" s="275"/>
      <c r="I62" s="275"/>
      <c r="J62" s="275"/>
      <c r="K62" s="275"/>
      <c r="L62" s="275"/>
      <c r="M62" s="276"/>
      <c r="N62" s="9"/>
      <c r="O62" s="4"/>
    </row>
    <row r="63" spans="1:15" hidden="1">
      <c r="A63" s="7">
        <v>9</v>
      </c>
      <c r="B63" s="16"/>
      <c r="C63" s="274"/>
      <c r="D63" s="275"/>
      <c r="E63" s="275"/>
      <c r="F63" s="275"/>
      <c r="G63" s="275"/>
      <c r="H63" s="275"/>
      <c r="I63" s="275"/>
      <c r="J63" s="275"/>
      <c r="K63" s="275"/>
      <c r="L63" s="275"/>
      <c r="M63" s="276"/>
      <c r="N63" s="9"/>
      <c r="O63" s="4"/>
    </row>
    <row r="64" spans="1:15" ht="19.5" hidden="1" thickTop="1" thickBot="1">
      <c r="A64" s="15"/>
      <c r="B64" s="27" t="s">
        <v>19</v>
      </c>
      <c r="C64" s="265"/>
      <c r="D64" s="266"/>
      <c r="E64" s="266"/>
      <c r="F64" s="266"/>
      <c r="G64" s="266"/>
      <c r="H64" s="266"/>
      <c r="I64" s="266"/>
      <c r="J64" s="266"/>
      <c r="K64" s="266"/>
      <c r="L64" s="266"/>
      <c r="M64" s="267"/>
      <c r="N64" s="22">
        <f>SUM(N55:N63)</f>
        <v>0</v>
      </c>
      <c r="O64" s="4"/>
    </row>
    <row r="65" spans="4:15" hidden="1"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4:15" hidden="1"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4:15"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</row>
    <row r="68" spans="4:15"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</row>
    <row r="69" spans="4:15"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4:15"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4:15"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4:15"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4:1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4:1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4:15"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</row>
    <row r="76" spans="4:15"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</row>
    <row r="77" spans="4:15"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</row>
    <row r="78" spans="4:15"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</row>
    <row r="79" spans="4:15"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</row>
    <row r="80" spans="4:15"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</row>
    <row r="81" spans="4:15"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4:15"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</row>
    <row r="83" spans="4:15"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</row>
    <row r="84" spans="4:15"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</row>
    <row r="85" spans="4:15"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</row>
    <row r="86" spans="4:15"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</row>
    <row r="87" spans="4:15"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</row>
    <row r="88" spans="4:15"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4:15"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4:15"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4:15"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4:15"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4:15"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4:15"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4:15"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4:15"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4:15"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4:15"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4:15"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spans="4:15"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spans="4:15"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spans="4:15"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spans="4:15"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spans="4:15"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</row>
    <row r="105" spans="4:15"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spans="4:15"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</row>
    <row r="107" spans="4:15"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</row>
    <row r="108" spans="4:15"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</row>
    <row r="109" spans="4:15"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</row>
    <row r="110" spans="4:15"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</row>
    <row r="111" spans="4:15"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4:15"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</row>
    <row r="113" spans="4:15"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4:15"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</row>
    <row r="115" spans="4:15"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4:15"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4:15"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</row>
    <row r="118" spans="4:15"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</row>
    <row r="119" spans="4:15"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</row>
    <row r="120" spans="4:15"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</row>
    <row r="121" spans="4:15"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spans="4:15"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spans="4:15"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</row>
    <row r="124" spans="4:15"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</row>
    <row r="125" spans="4:15"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</row>
    <row r="126" spans="4:15"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spans="4:15"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</row>
    <row r="128" spans="4:15"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</row>
    <row r="129" spans="4:15"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spans="4:15"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</row>
    <row r="131" spans="4:15"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</row>
    <row r="132" spans="4:15"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</row>
    <row r="133" spans="4:15"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</row>
    <row r="134" spans="4:15"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</row>
    <row r="135" spans="4:15"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</row>
    <row r="136" spans="4:15"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</row>
    <row r="137" spans="4:15"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4:15"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</row>
    <row r="139" spans="4:15"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</row>
    <row r="140" spans="4:15"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</row>
    <row r="141" spans="4:15"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</row>
    <row r="142" spans="4:15"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</row>
    <row r="143" spans="4:15"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4:15"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</row>
    <row r="145" spans="4:15"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4:15"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</row>
    <row r="147" spans="4:15"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4:15"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</row>
    <row r="149" spans="4:15"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</row>
    <row r="150" spans="4:15"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</row>
    <row r="151" spans="4:15"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</row>
    <row r="152" spans="4:15"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4:15"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4:15"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4:15"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4:15"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</row>
    <row r="157" spans="4:15"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4:15"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4:15"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</row>
    <row r="160" spans="4:15"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</row>
    <row r="161" spans="4:15"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4:15"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</row>
    <row r="163" spans="4:15"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4:15"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</row>
    <row r="165" spans="4:15"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</row>
    <row r="166" spans="4:15"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</row>
    <row r="167" spans="4:15"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</row>
    <row r="168" spans="4:15"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</row>
    <row r="169" spans="4:15"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4:15"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4:15"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</row>
    <row r="172" spans="4:15"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</row>
    <row r="173" spans="4:15"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</row>
    <row r="174" spans="4:15"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</row>
    <row r="175" spans="4:15"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</row>
    <row r="176" spans="4:15"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</row>
    <row r="177" spans="4:15"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spans="4:15"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</row>
    <row r="179" spans="4:15"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</row>
    <row r="180" spans="4:15"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</row>
    <row r="181" spans="4:15"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</row>
    <row r="182" spans="4:15"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</row>
    <row r="183" spans="4:15"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</row>
    <row r="184" spans="4:15"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</row>
    <row r="185" spans="4:15"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spans="4:15"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</row>
    <row r="187" spans="4:15"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</row>
    <row r="188" spans="4:15"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</row>
    <row r="189" spans="4:15"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</row>
    <row r="190" spans="4:15"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</row>
    <row r="191" spans="4:15"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</row>
    <row r="192" spans="4:15"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</row>
    <row r="193" spans="4:15"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spans="4:15"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</row>
    <row r="195" spans="4:15"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</row>
    <row r="196" spans="4:15"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</row>
    <row r="197" spans="4:15"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</row>
    <row r="198" spans="4:15"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</row>
    <row r="199" spans="4:15"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</row>
    <row r="200" spans="4:15"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</row>
    <row r="201" spans="4:15"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spans="4:15"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</row>
    <row r="203" spans="4:15"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</row>
    <row r="204" spans="4:15"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</row>
    <row r="205" spans="4:15"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</row>
    <row r="206" spans="4:15"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</row>
    <row r="207" spans="4:15"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</row>
    <row r="208" spans="4:15"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</row>
    <row r="209" spans="4:15"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spans="4:15"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</row>
    <row r="211" spans="4:15"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</row>
    <row r="212" spans="4:15"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</row>
    <row r="213" spans="4:15"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</row>
    <row r="214" spans="4:15"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</row>
    <row r="215" spans="4:15"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</row>
    <row r="216" spans="4:15"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</row>
    <row r="217" spans="4:15"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4:15"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</row>
    <row r="219" spans="4:15"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</row>
    <row r="220" spans="4:15"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</row>
    <row r="221" spans="4:15"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</row>
    <row r="222" spans="4:15"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</row>
    <row r="223" spans="4:15"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</row>
    <row r="224" spans="4:15"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</row>
    <row r="225" spans="4:15"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spans="4:15"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</row>
    <row r="227" spans="4:15"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</row>
    <row r="228" spans="4:15"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</row>
    <row r="229" spans="4:15"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</row>
    <row r="230" spans="4:15"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</row>
    <row r="231" spans="4:15"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</row>
    <row r="232" spans="4:15"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</row>
    <row r="233" spans="4:15"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spans="4:15"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</row>
    <row r="235" spans="4:15"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</row>
    <row r="236" spans="4:15"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4:15"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</row>
    <row r="238" spans="4:15"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</row>
    <row r="239" spans="4:15"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</row>
    <row r="240" spans="4:15"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</row>
    <row r="241" spans="4:15"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spans="4:15"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</row>
    <row r="243" spans="4:15"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</row>
    <row r="244" spans="4:15"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</row>
    <row r="245" spans="4:15"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</row>
    <row r="246" spans="4:15"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4:15"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4:15"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</row>
    <row r="249" spans="4:15"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spans="4:15"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</row>
    <row r="251" spans="4:15"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</row>
    <row r="252" spans="4:15"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</row>
    <row r="253" spans="4:15"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</row>
    <row r="254" spans="4:15"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</row>
    <row r="255" spans="4:15"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</row>
    <row r="256" spans="4:15"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</row>
    <row r="257" spans="4:15"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spans="4:15"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</row>
    <row r="259" spans="4:15"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</row>
    <row r="260" spans="4:15"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</row>
    <row r="261" spans="4:15"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</row>
    <row r="262" spans="4:15"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</row>
    <row r="263" spans="4:15"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</row>
    <row r="264" spans="4:15"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</row>
    <row r="265" spans="4:15"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spans="4:15"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</row>
    <row r="267" spans="4:15"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</row>
    <row r="268" spans="4:15"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</row>
    <row r="269" spans="4:15"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</row>
    <row r="270" spans="4:15"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</row>
    <row r="271" spans="4:15"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</row>
    <row r="272" spans="4:15"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</row>
    <row r="273" spans="4:15"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spans="4:15"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</row>
    <row r="275" spans="4:15"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</row>
    <row r="276" spans="4:15"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</row>
    <row r="277" spans="4:15"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 spans="4:15"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</row>
    <row r="279" spans="4:15"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 spans="4:15"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 spans="4:15"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4:15"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 spans="4:15"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 spans="4:15"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 spans="4:15"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 spans="4:15"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 spans="4:15"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</row>
    <row r="288" spans="4:15"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</row>
    <row r="289" spans="4:15"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spans="4:15"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</row>
    <row r="291" spans="4:15"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</row>
    <row r="292" spans="4:15"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</row>
    <row r="293" spans="4:15"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</row>
    <row r="294" spans="4:15"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</row>
    <row r="295" spans="4:15"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</row>
    <row r="296" spans="4:15"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</row>
    <row r="297" spans="4:15"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spans="4:15"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</row>
    <row r="299" spans="4:15"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</row>
    <row r="300" spans="4:15"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</row>
    <row r="301" spans="4:15"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</row>
    <row r="302" spans="4:15"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</row>
    <row r="303" spans="4:15"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</row>
    <row r="304" spans="4:15"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</row>
    <row r="305" spans="4:15"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spans="4:15"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</row>
    <row r="307" spans="4:15"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</row>
    <row r="308" spans="4:15"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</row>
    <row r="309" spans="4:15"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</row>
    <row r="310" spans="4:15"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</row>
    <row r="311" spans="4:15"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</row>
    <row r="312" spans="4:15"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</row>
    <row r="313" spans="4:15"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spans="4:15"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</row>
    <row r="315" spans="4:15"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</row>
    <row r="316" spans="4:1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</row>
    <row r="317" spans="4:1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</row>
    <row r="318" spans="4:1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</row>
    <row r="319" spans="4:1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</row>
    <row r="320" spans="4:1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</row>
    <row r="321" spans="4:1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4:15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</row>
    <row r="323" spans="4:15"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</row>
    <row r="324" spans="4:15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</row>
    <row r="325" spans="4:1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</row>
    <row r="326" spans="4:1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</row>
    <row r="327" spans="4:1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</row>
    <row r="328" spans="4:1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</row>
    <row r="329" spans="4:15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4:15"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</row>
    <row r="331" spans="4:15"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</row>
    <row r="332" spans="4:15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</row>
    <row r="333" spans="4:15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</row>
    <row r="334" spans="4:15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</row>
    <row r="335" spans="4:15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</row>
    <row r="336" spans="4:15"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</row>
    <row r="337" spans="4:15"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4:15"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</row>
    <row r="339" spans="4:15"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</row>
    <row r="340" spans="4:15"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</row>
    <row r="341" spans="4:15"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</row>
    <row r="342" spans="4:15"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</row>
    <row r="343" spans="4:15"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</row>
    <row r="344" spans="4:15"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</row>
    <row r="345" spans="4:15"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4:15"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</row>
    <row r="347" spans="4:15"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</row>
    <row r="348" spans="4:15"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</row>
    <row r="349" spans="4:15"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</row>
    <row r="350" spans="4:15"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</row>
    <row r="351" spans="4:15"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</row>
    <row r="352" spans="4:15"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</row>
    <row r="353" spans="4:15"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4:15"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</row>
    <row r="355" spans="4:15"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</row>
    <row r="356" spans="4:15"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</row>
    <row r="357" spans="4:15"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</row>
    <row r="358" spans="4:15"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</row>
    <row r="359" spans="4:15"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</row>
    <row r="360" spans="4:15"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</row>
    <row r="361" spans="4:15"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4:15"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</row>
    <row r="363" spans="4:15"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</row>
    <row r="364" spans="4:15"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</row>
    <row r="365" spans="4:15"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</row>
    <row r="366" spans="4:15"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</row>
    <row r="367" spans="4:15"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</row>
    <row r="368" spans="4:15"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</row>
    <row r="369" spans="4:15"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4:15"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</row>
    <row r="371" spans="4:15"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</row>
    <row r="372" spans="4:15"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</row>
    <row r="373" spans="4:15"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</row>
    <row r="374" spans="4:15"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</row>
    <row r="375" spans="4:15"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</row>
    <row r="376" spans="4:15"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</row>
    <row r="377" spans="4:15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4:15"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</row>
    <row r="379" spans="4:15"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</row>
    <row r="380" spans="4:15"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</row>
    <row r="381" spans="4:15"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</row>
    <row r="382" spans="4:15"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</row>
    <row r="383" spans="4:15"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</row>
    <row r="384" spans="4:15"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</row>
    <row r="385" spans="4:15"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4:15"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</row>
    <row r="387" spans="4:15"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</row>
    <row r="388" spans="4:15"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</row>
    <row r="389" spans="4:15"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</row>
    <row r="390" spans="4:15"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</row>
    <row r="391" spans="4:15"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</row>
    <row r="392" spans="4:15"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</row>
    <row r="393" spans="4:15"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4:15"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</row>
    <row r="395" spans="4:15"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</row>
    <row r="396" spans="4:15"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</row>
    <row r="397" spans="4:15"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</row>
    <row r="398" spans="4:15"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</row>
    <row r="399" spans="4:15"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</row>
    <row r="400" spans="4:15"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</row>
    <row r="401" spans="4:15"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4:15"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</row>
    <row r="403" spans="4:15"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</row>
    <row r="404" spans="4:15"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</row>
    <row r="405" spans="4:15"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</row>
    <row r="406" spans="4:15"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</row>
    <row r="407" spans="4:15"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</row>
    <row r="408" spans="4:15"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</row>
    <row r="409" spans="4:15"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4:15"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</row>
    <row r="411" spans="4:15"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</row>
    <row r="412" spans="4:15"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</row>
    <row r="413" spans="4:15"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</row>
    <row r="414" spans="4:15"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</row>
    <row r="415" spans="4:15"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</row>
    <row r="416" spans="4:15"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</row>
    <row r="417" spans="4:15"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4:15"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</row>
    <row r="419" spans="4:15"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</row>
    <row r="420" spans="4:15"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</row>
    <row r="421" spans="4:15"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</row>
    <row r="422" spans="4:15"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</row>
    <row r="423" spans="4:15"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</row>
    <row r="424" spans="4:15"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</row>
    <row r="425" spans="4:15"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4:15"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</row>
    <row r="427" spans="4:15"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</row>
    <row r="428" spans="4:15"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</row>
    <row r="429" spans="4:15"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</row>
    <row r="430" spans="4:15"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</row>
    <row r="431" spans="4:15"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</row>
    <row r="432" spans="4:15"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</row>
    <row r="433" spans="4:15"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4:15"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</row>
    <row r="435" spans="4:15"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</row>
    <row r="436" spans="4:15"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</row>
    <row r="437" spans="4:15"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</row>
    <row r="438" spans="4:15"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</row>
    <row r="439" spans="4:15"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</row>
    <row r="440" spans="4:15"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</row>
    <row r="441" spans="4:15"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4:15"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</row>
    <row r="443" spans="4:15"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</row>
    <row r="444" spans="4:15"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</row>
    <row r="445" spans="4:15"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</row>
    <row r="446" spans="4:15"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</row>
    <row r="447" spans="4:15"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</row>
    <row r="448" spans="4:15"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</row>
    <row r="449" spans="4:15"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4:15"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</row>
    <row r="451" spans="4:15"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</row>
    <row r="452" spans="4:15"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</row>
    <row r="453" spans="4:15"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</row>
    <row r="454" spans="4:15"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</row>
    <row r="455" spans="4:15"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</row>
    <row r="456" spans="4:15"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</row>
    <row r="457" spans="4:15"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4:15"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</row>
    <row r="459" spans="4:15"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</row>
    <row r="460" spans="4:15"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</row>
    <row r="461" spans="4:15"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</row>
    <row r="462" spans="4:15"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</row>
    <row r="463" spans="4:15"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</row>
    <row r="464" spans="4:15"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</row>
    <row r="465" spans="4:15"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4:15"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</row>
    <row r="467" spans="4:15"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</row>
    <row r="468" spans="4:15"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</row>
    <row r="469" spans="4:15"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</row>
    <row r="470" spans="4:15"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</row>
    <row r="471" spans="4:15"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</row>
    <row r="472" spans="4:15"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</row>
    <row r="473" spans="4:15"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4:15"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</row>
    <row r="475" spans="4:15"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</row>
    <row r="476" spans="4:15"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</row>
    <row r="477" spans="4:15"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</row>
    <row r="478" spans="4:15"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</row>
    <row r="479" spans="4:15"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</row>
    <row r="480" spans="4:15"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</row>
    <row r="481" spans="4:15"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4:15"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</row>
    <row r="483" spans="4:15"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</row>
    <row r="484" spans="4:15"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</row>
    <row r="485" spans="4:15"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</row>
    <row r="486" spans="4:15"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</row>
    <row r="487" spans="4:15"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</row>
    <row r="488" spans="4:15"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</row>
    <row r="489" spans="4:15"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4:15"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</row>
    <row r="491" spans="4:15"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</row>
    <row r="492" spans="4:15"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</row>
    <row r="493" spans="4:15"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</row>
    <row r="494" spans="4:15"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</row>
    <row r="495" spans="4:15"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</row>
    <row r="496" spans="4:15"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</row>
    <row r="497" spans="4:15"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4:15"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</row>
    <row r="499" spans="4:15"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</row>
    <row r="500" spans="4:15"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</row>
    <row r="501" spans="4:15"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</row>
    <row r="502" spans="4:15"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</row>
    <row r="503" spans="4:15"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</row>
    <row r="504" spans="4:15"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</row>
    <row r="505" spans="4:15"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4:15"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</row>
    <row r="507" spans="4:15"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</row>
    <row r="508" spans="4:15"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</row>
    <row r="509" spans="4:15"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</row>
    <row r="510" spans="4:15"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</row>
    <row r="511" spans="4:15"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</row>
    <row r="512" spans="4:15"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</row>
    <row r="513" spans="4:15"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4:15"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</row>
    <row r="515" spans="4:15"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</row>
    <row r="516" spans="4:15"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</row>
    <row r="517" spans="4:15"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</row>
    <row r="518" spans="4:15"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</row>
    <row r="519" spans="4:15"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</row>
    <row r="520" spans="4:15"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</row>
    <row r="521" spans="4:15"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4:15"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</row>
    <row r="523" spans="4:15"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</row>
    <row r="524" spans="4:15"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</row>
    <row r="525" spans="4:15"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</row>
    <row r="526" spans="4:15"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</row>
    <row r="527" spans="4:15"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</row>
    <row r="528" spans="4:15"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</row>
    <row r="529" spans="4:15"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4:15"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</row>
    <row r="531" spans="4:15"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</row>
    <row r="532" spans="4:15"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</row>
    <row r="533" spans="4:15"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</row>
    <row r="534" spans="4:15"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</row>
    <row r="535" spans="4:15"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</row>
    <row r="536" spans="4:15"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</row>
    <row r="537" spans="4:15"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4:15"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</row>
    <row r="539" spans="4:15"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</row>
    <row r="540" spans="4:15"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</row>
    <row r="541" spans="4:15"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</row>
    <row r="542" spans="4:15"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</row>
    <row r="543" spans="4:15"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</row>
    <row r="544" spans="4:15"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</row>
    <row r="545" spans="4:15"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4:15"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</row>
    <row r="547" spans="4:15"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</row>
    <row r="548" spans="4:15"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</row>
    <row r="549" spans="4:15"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</row>
    <row r="550" spans="4:15"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</row>
    <row r="551" spans="4:15"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</row>
    <row r="552" spans="4:15"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</row>
    <row r="553" spans="4:15"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4:15"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</row>
    <row r="555" spans="4:15"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</row>
    <row r="556" spans="4:15"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</row>
    <row r="557" spans="4:15"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</row>
    <row r="558" spans="4:15"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</row>
    <row r="559" spans="4:15"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</row>
    <row r="560" spans="4:15"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</row>
    <row r="561" spans="4:15"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4:15"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</row>
    <row r="563" spans="4:15"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</row>
    <row r="564" spans="4:15"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</row>
    <row r="565" spans="4:15"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</row>
    <row r="566" spans="4:15"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</row>
    <row r="567" spans="4:15"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</row>
    <row r="568" spans="4:15"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</row>
    <row r="569" spans="4:15"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4:15"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</row>
    <row r="571" spans="4:15"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</row>
    <row r="572" spans="4:15"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</row>
    <row r="573" spans="4:15"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</row>
    <row r="574" spans="4:15"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</row>
    <row r="575" spans="4:15"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</row>
    <row r="576" spans="4:15"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</row>
    <row r="577" spans="4:15"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4:15"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</row>
    <row r="579" spans="4:15"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</row>
    <row r="580" spans="4:15"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</row>
    <row r="581" spans="4:15"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</row>
    <row r="582" spans="4:15"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</row>
    <row r="583" spans="4:15"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</row>
    <row r="584" spans="4:15"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</row>
    <row r="585" spans="4:15"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4:15"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</row>
    <row r="587" spans="4:15"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</row>
    <row r="588" spans="4:15"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</row>
    <row r="589" spans="4:15"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</row>
    <row r="590" spans="4:15"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</row>
    <row r="591" spans="4:15"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</row>
    <row r="592" spans="4:15"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</row>
    <row r="593" spans="4:15"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4:15"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</row>
    <row r="595" spans="4:15"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</row>
    <row r="596" spans="4:15"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</row>
    <row r="597" spans="4:15"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</row>
    <row r="598" spans="4:15"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</row>
    <row r="599" spans="4:15"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</row>
    <row r="600" spans="4:15"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</row>
    <row r="601" spans="4:15"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4:15"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</row>
    <row r="603" spans="4:15"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</row>
    <row r="604" spans="4:15"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</row>
    <row r="605" spans="4:15"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</row>
    <row r="606" spans="4:15"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</row>
    <row r="607" spans="4:15"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</row>
    <row r="608" spans="4:15"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</row>
    <row r="609" spans="4:15"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4:15"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</row>
    <row r="611" spans="4:15"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</row>
    <row r="612" spans="4:15"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</row>
    <row r="613" spans="4:15"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</row>
    <row r="614" spans="4:15"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</row>
    <row r="615" spans="4:15"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</row>
    <row r="616" spans="4:15"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</row>
    <row r="617" spans="4:15"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4:15"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</row>
    <row r="619" spans="4:15"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</row>
    <row r="620" spans="4:15"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</row>
    <row r="621" spans="4:15"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</row>
    <row r="622" spans="4:15"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</row>
    <row r="623" spans="4:15"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</row>
    <row r="624" spans="4:15"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</row>
    <row r="625" spans="4:15"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4:15"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</row>
    <row r="627" spans="4:15"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</row>
    <row r="628" spans="4:15"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</row>
    <row r="629" spans="4:15"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</row>
    <row r="630" spans="4:15"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</row>
    <row r="631" spans="4:15"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</row>
    <row r="632" spans="4:15"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</row>
    <row r="633" spans="4:15"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4:15"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</row>
    <row r="635" spans="4:15"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</row>
    <row r="636" spans="4:15"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</row>
    <row r="637" spans="4:15"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</row>
    <row r="638" spans="4:15"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</row>
    <row r="639" spans="4:15"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</row>
    <row r="640" spans="4:15"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</row>
    <row r="641" spans="4:15"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4:15"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</row>
    <row r="643" spans="4:15"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</row>
    <row r="644" spans="4:15"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</row>
    <row r="645" spans="4:15"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</row>
    <row r="646" spans="4:15"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</row>
    <row r="647" spans="4:15"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</row>
    <row r="648" spans="4:15"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</row>
    <row r="649" spans="4:15"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4:15"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</row>
    <row r="651" spans="4:15"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</row>
    <row r="652" spans="4:15"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</row>
    <row r="653" spans="4:15"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</row>
    <row r="654" spans="4:15"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</row>
    <row r="655" spans="4:15"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</row>
    <row r="656" spans="4:15"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</row>
    <row r="657" spans="4:15"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4:15"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</row>
    <row r="659" spans="4:15"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</row>
    <row r="660" spans="4:15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</row>
    <row r="661" spans="4:15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</row>
    <row r="662" spans="4:15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</row>
    <row r="663" spans="4:15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</row>
    <row r="664" spans="4:15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</row>
    <row r="665" spans="4:15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4:15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</row>
    <row r="667" spans="4:15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</row>
    <row r="668" spans="4:15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</row>
    <row r="669" spans="4:15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</row>
    <row r="670" spans="4:15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</row>
    <row r="671" spans="4:15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</row>
    <row r="672" spans="4:15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</row>
    <row r="673" spans="4:15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4:15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</row>
    <row r="675" spans="4:15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</row>
    <row r="676" spans="4:15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</row>
    <row r="677" spans="4:15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</row>
    <row r="678" spans="4:15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</row>
    <row r="679" spans="4:15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</row>
    <row r="680" spans="4:15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</row>
    <row r="681" spans="4:15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4:15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</row>
    <row r="683" spans="4:15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</row>
    <row r="684" spans="4:15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</row>
    <row r="685" spans="4:15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</row>
    <row r="686" spans="4:15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</row>
    <row r="687" spans="4:15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</row>
    <row r="688" spans="4:15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</row>
    <row r="689" spans="4:15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4:15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</row>
    <row r="691" spans="4:15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</row>
    <row r="692" spans="4:15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</row>
    <row r="693" spans="4:15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</row>
    <row r="694" spans="4:15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</row>
    <row r="695" spans="4:15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</row>
    <row r="696" spans="4:15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</row>
    <row r="697" spans="4:15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4:15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</row>
    <row r="699" spans="4:15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</row>
    <row r="700" spans="4:15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</row>
    <row r="701" spans="4:15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</row>
    <row r="702" spans="4:15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</row>
    <row r="703" spans="4:15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</row>
    <row r="704" spans="4:15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</row>
    <row r="705" spans="4:15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4:15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</row>
    <row r="707" spans="4:15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</row>
    <row r="708" spans="4:15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</row>
    <row r="709" spans="4:15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</row>
    <row r="710" spans="4:15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</row>
    <row r="711" spans="4:15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</row>
    <row r="712" spans="4:15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</row>
    <row r="713" spans="4:15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4:15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</row>
    <row r="715" spans="4:15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</row>
    <row r="716" spans="4:15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</row>
    <row r="717" spans="4:15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</row>
    <row r="718" spans="4:15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</row>
    <row r="719" spans="4:15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</row>
    <row r="720" spans="4:15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</row>
    <row r="721" spans="4:15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4:15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</row>
    <row r="723" spans="4:15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</row>
    <row r="724" spans="4:15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</row>
    <row r="725" spans="4:15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</row>
    <row r="726" spans="4:15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</row>
    <row r="727" spans="4:15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</row>
    <row r="728" spans="4:15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</row>
    <row r="729" spans="4:15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4:15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</row>
    <row r="731" spans="4:15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</row>
    <row r="732" spans="4:15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</row>
    <row r="733" spans="4:15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</row>
    <row r="734" spans="4:15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</row>
    <row r="735" spans="4:15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</row>
    <row r="736" spans="4:15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</row>
    <row r="737" spans="4:15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4:15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</row>
    <row r="739" spans="4:15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</row>
    <row r="740" spans="4:15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</row>
    <row r="741" spans="4:15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</row>
    <row r="742" spans="4:15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</row>
    <row r="743" spans="4:15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</row>
    <row r="744" spans="4:15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</row>
    <row r="745" spans="4:15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4:15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</row>
    <row r="747" spans="4:15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</row>
    <row r="748" spans="4:15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</row>
    <row r="749" spans="4:15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</row>
    <row r="750" spans="4:15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</row>
    <row r="751" spans="4:15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</row>
    <row r="752" spans="4:15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</row>
    <row r="753" spans="4:15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4:15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</row>
    <row r="755" spans="4:15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</row>
    <row r="756" spans="4:15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</row>
    <row r="757" spans="4:15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</row>
    <row r="758" spans="4:15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</row>
    <row r="759" spans="4:15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</row>
    <row r="760" spans="4:15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</row>
    <row r="761" spans="4:15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4:15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</row>
    <row r="763" spans="4:15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</row>
    <row r="764" spans="4:15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</row>
    <row r="765" spans="4:15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</row>
    <row r="766" spans="4:15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</row>
    <row r="767" spans="4:15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</row>
    <row r="768" spans="4:15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</row>
    <row r="769" spans="4:15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4:15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</row>
    <row r="771" spans="4:15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</row>
    <row r="772" spans="4:15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</row>
    <row r="773" spans="4:15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</row>
    <row r="774" spans="4:15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</row>
    <row r="775" spans="4:15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</row>
    <row r="776" spans="4:15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</row>
    <row r="777" spans="4:15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4:15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</row>
    <row r="779" spans="4:15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</row>
    <row r="780" spans="4:15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</row>
    <row r="781" spans="4:15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</row>
    <row r="782" spans="4:15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</row>
    <row r="783" spans="4:15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</row>
    <row r="784" spans="4:15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</row>
    <row r="785" spans="4:15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4:15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</row>
    <row r="787" spans="4:15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</row>
    <row r="788" spans="4:15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</row>
    <row r="789" spans="4:15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</row>
    <row r="790" spans="4:15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</row>
    <row r="791" spans="4:15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</row>
    <row r="792" spans="4:15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</row>
    <row r="793" spans="4:15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4:15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</row>
    <row r="795" spans="4:15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</row>
    <row r="796" spans="4:15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</row>
    <row r="797" spans="4:15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</row>
    <row r="798" spans="4:15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</row>
    <row r="799" spans="4:15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</row>
    <row r="800" spans="4:15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</row>
    <row r="801" spans="4:15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4:15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</row>
    <row r="803" spans="4:15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</row>
    <row r="804" spans="4:15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</row>
    <row r="805" spans="4:15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</row>
    <row r="806" spans="4:15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</row>
    <row r="807" spans="4:15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</row>
    <row r="808" spans="4:15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</row>
    <row r="809" spans="4:15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4:15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</row>
    <row r="811" spans="4:15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</row>
    <row r="812" spans="4:15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</row>
    <row r="813" spans="4:15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</row>
    <row r="814" spans="4:15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</row>
    <row r="815" spans="4:15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</row>
    <row r="816" spans="4:15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</row>
    <row r="817" spans="4:15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4:15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</row>
    <row r="819" spans="4:15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</row>
    <row r="820" spans="4:15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</row>
    <row r="821" spans="4:15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</row>
    <row r="822" spans="4:15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</row>
    <row r="823" spans="4:15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</row>
    <row r="824" spans="4:15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</row>
    <row r="825" spans="4:15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</row>
    <row r="826" spans="4:15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</row>
    <row r="827" spans="4:15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</row>
    <row r="828" spans="4:15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</row>
    <row r="829" spans="4:15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</row>
    <row r="830" spans="4:15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</row>
    <row r="831" spans="4:15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</row>
    <row r="832" spans="4:15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</row>
    <row r="833" spans="4:15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</row>
    <row r="834" spans="4:15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</row>
    <row r="835" spans="4:15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</row>
    <row r="836" spans="4:15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</row>
    <row r="837" spans="4:15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</row>
    <row r="838" spans="4:15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</row>
    <row r="839" spans="4:15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</row>
    <row r="840" spans="4:15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</row>
    <row r="841" spans="4:15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</row>
    <row r="842" spans="4:15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</row>
    <row r="843" spans="4:15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</row>
    <row r="844" spans="4:15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</row>
    <row r="845" spans="4:15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</row>
    <row r="846" spans="4:15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</row>
    <row r="847" spans="4:15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</row>
    <row r="848" spans="4:15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</row>
    <row r="849" spans="4:15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</row>
    <row r="850" spans="4:15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</row>
    <row r="851" spans="4:15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</row>
    <row r="852" spans="4:15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</row>
    <row r="853" spans="4:15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</row>
    <row r="854" spans="4:15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</row>
    <row r="855" spans="4:15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</row>
    <row r="856" spans="4:15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</row>
    <row r="857" spans="4:15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</row>
    <row r="858" spans="4:15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</row>
    <row r="859" spans="4:15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</row>
    <row r="860" spans="4:15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</row>
    <row r="861" spans="4:15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</row>
    <row r="862" spans="4:15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</row>
    <row r="863" spans="4:15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</row>
    <row r="864" spans="4:15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</row>
    <row r="865" spans="4:15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</row>
    <row r="866" spans="4:15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</row>
    <row r="867" spans="4:15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</row>
    <row r="868" spans="4:15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</row>
    <row r="869" spans="4:15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</row>
    <row r="870" spans="4:15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</row>
    <row r="871" spans="4:15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</row>
    <row r="872" spans="4:15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</row>
    <row r="873" spans="4:15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</row>
    <row r="874" spans="4:15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</row>
    <row r="875" spans="4:15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</row>
    <row r="876" spans="4:15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</row>
    <row r="877" spans="4:15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</row>
    <row r="878" spans="4:15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</row>
    <row r="879" spans="4:15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</row>
    <row r="880" spans="4:15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</row>
    <row r="881" spans="4:15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</row>
    <row r="882" spans="4:15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</row>
    <row r="883" spans="4:15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</row>
    <row r="884" spans="4:15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</row>
    <row r="885" spans="4:15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</row>
    <row r="886" spans="4:15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</row>
    <row r="887" spans="4:15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</row>
    <row r="888" spans="4:15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</row>
    <row r="889" spans="4:15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</row>
    <row r="890" spans="4:15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</row>
    <row r="891" spans="4:15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</row>
    <row r="892" spans="4:15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</row>
    <row r="893" spans="4:15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</row>
    <row r="894" spans="4:15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</row>
    <row r="895" spans="4:15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</row>
    <row r="896" spans="4:15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</row>
    <row r="897" spans="4:15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</row>
    <row r="898" spans="4:15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</row>
    <row r="899" spans="4:15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</row>
    <row r="900" spans="4:15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</row>
    <row r="901" spans="4:15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</row>
    <row r="902" spans="4:15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</row>
    <row r="903" spans="4:15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</row>
    <row r="904" spans="4:15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</row>
    <row r="905" spans="4:15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</row>
    <row r="906" spans="4:15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</row>
    <row r="907" spans="4:15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</row>
    <row r="908" spans="4:15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</row>
    <row r="909" spans="4:15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</row>
    <row r="910" spans="4:15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</row>
    <row r="911" spans="4:15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</row>
    <row r="912" spans="4:15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</row>
    <row r="913" spans="4:15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</row>
    <row r="914" spans="4:15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</row>
    <row r="915" spans="4:15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</row>
    <row r="916" spans="4:15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</row>
    <row r="917" spans="4:15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</row>
    <row r="918" spans="4:15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</row>
    <row r="919" spans="4:15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</row>
    <row r="920" spans="4:15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</row>
    <row r="921" spans="4:15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</row>
    <row r="922" spans="4:15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</row>
    <row r="923" spans="4:15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</row>
    <row r="924" spans="4:15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</row>
    <row r="925" spans="4:15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</row>
    <row r="926" spans="4:15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</row>
    <row r="927" spans="4:15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</row>
    <row r="928" spans="4:15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</row>
    <row r="929" spans="4:15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</row>
    <row r="930" spans="4:15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</row>
    <row r="931" spans="4:15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</row>
    <row r="932" spans="4:15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</row>
    <row r="933" spans="4:15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</row>
    <row r="934" spans="4:15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</row>
    <row r="935" spans="4:15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</row>
    <row r="936" spans="4:15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</row>
    <row r="937" spans="4:15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</row>
    <row r="938" spans="4:15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</row>
    <row r="939" spans="4:15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</row>
    <row r="940" spans="4:15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</row>
    <row r="941" spans="4:15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</row>
    <row r="942" spans="4:15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</row>
    <row r="943" spans="4:15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</row>
    <row r="944" spans="4:15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</row>
    <row r="945" spans="4:15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</row>
    <row r="946" spans="4:15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</row>
    <row r="947" spans="4:15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</row>
    <row r="948" spans="4:15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</row>
    <row r="949" spans="4:15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</row>
    <row r="950" spans="4:15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</row>
    <row r="951" spans="4:15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</row>
    <row r="952" spans="4:15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</row>
    <row r="953" spans="4:15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</row>
    <row r="954" spans="4:15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</row>
    <row r="955" spans="4:15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</row>
    <row r="956" spans="4:15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</row>
    <row r="957" spans="4:15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</row>
    <row r="958" spans="4:15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</row>
    <row r="959" spans="4:15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</row>
    <row r="960" spans="4:15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</row>
    <row r="961" spans="4:15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</row>
    <row r="962" spans="4:15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</row>
    <row r="963" spans="4:15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</row>
    <row r="964" spans="4:15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</row>
    <row r="965" spans="4:15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</row>
    <row r="966" spans="4:15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</row>
    <row r="967" spans="4:15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</row>
    <row r="968" spans="4:15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</row>
    <row r="969" spans="4:15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</row>
    <row r="970" spans="4:15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</row>
    <row r="971" spans="4:15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</row>
    <row r="972" spans="4:15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</row>
    <row r="973" spans="4:15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</row>
    <row r="974" spans="4:15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</row>
    <row r="975" spans="4:15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</row>
    <row r="976" spans="4:15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</row>
    <row r="977" spans="4:15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</row>
    <row r="978" spans="4:15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</row>
    <row r="979" spans="4:15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</row>
    <row r="980" spans="4:15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</row>
    <row r="981" spans="4:15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</row>
    <row r="982" spans="4:15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</row>
    <row r="983" spans="4:15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</row>
    <row r="984" spans="4:15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</row>
    <row r="985" spans="4:15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</row>
    <row r="986" spans="4:15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</row>
    <row r="987" spans="4:15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</row>
    <row r="988" spans="4:15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</row>
    <row r="989" spans="4:15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</row>
    <row r="990" spans="4:15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</row>
    <row r="991" spans="4:15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</row>
    <row r="992" spans="4:15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</row>
    <row r="993" spans="4:15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</row>
    <row r="994" spans="4:15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</row>
    <row r="995" spans="4:15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</row>
    <row r="996" spans="4:15"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</row>
    <row r="997" spans="4:15"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</row>
    <row r="998" spans="4:15"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</row>
    <row r="999" spans="4:15"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</row>
    <row r="1000" spans="4:15"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</row>
    <row r="1001" spans="4:15"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</row>
    <row r="1002" spans="4:15"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</row>
    <row r="1003" spans="4:15"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</row>
    <row r="1004" spans="4:15"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</row>
    <row r="1005" spans="4:15"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</row>
    <row r="1006" spans="4:15"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</row>
    <row r="1007" spans="4:15"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</row>
    <row r="1008" spans="4:15"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</row>
    <row r="1009" spans="4:15"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</row>
    <row r="1010" spans="4:15"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</row>
    <row r="1011" spans="4:15"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</row>
    <row r="1012" spans="4:15"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</row>
    <row r="1013" spans="4:15"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</row>
    <row r="1014" spans="4:15"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</row>
    <row r="1015" spans="4:15"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</row>
    <row r="1016" spans="4:15"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</row>
    <row r="1017" spans="4:15"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</row>
    <row r="1018" spans="4:15"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</row>
    <row r="1019" spans="4:15"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</row>
    <row r="1020" spans="4:15"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</row>
    <row r="1021" spans="4:15"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</row>
    <row r="1022" spans="4:15"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</row>
    <row r="1023" spans="4:15"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</row>
    <row r="1024" spans="4:15"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</row>
    <row r="1025" spans="4:15"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</row>
    <row r="1026" spans="4:15"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</row>
    <row r="1027" spans="4:15"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</row>
    <row r="1028" spans="4:15"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</row>
    <row r="1029" spans="4:15"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</row>
    <row r="1030" spans="4:15"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</row>
    <row r="1031" spans="4:15"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</row>
    <row r="1032" spans="4:15"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</row>
    <row r="1033" spans="4:15"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</row>
    <row r="1034" spans="4:15"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</row>
    <row r="1035" spans="4:15"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</row>
    <row r="1036" spans="4:15"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</row>
    <row r="1037" spans="4:15"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</row>
    <row r="1038" spans="4:15"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</row>
    <row r="1039" spans="4:15"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</row>
    <row r="1040" spans="4:15"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</row>
    <row r="1041" spans="4:15"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</row>
    <row r="1042" spans="4:15"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</row>
    <row r="1043" spans="4:15"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</row>
    <row r="1044" spans="4:15"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</row>
    <row r="1045" spans="4:15"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</row>
    <row r="1046" spans="4:15"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</row>
    <row r="1047" spans="4:15"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</row>
    <row r="1048" spans="4:15"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</row>
    <row r="1049" spans="4:15"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</row>
    <row r="1050" spans="4:15"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</row>
    <row r="1051" spans="4:15"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</row>
    <row r="1052" spans="4:15"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</row>
    <row r="1053" spans="4:15"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</row>
    <row r="1054" spans="4:15"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</row>
    <row r="1055" spans="4:15"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</row>
    <row r="1056" spans="4:15"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</row>
    <row r="1057" spans="4:15"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</row>
    <row r="1058" spans="4:15"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</row>
    <row r="1059" spans="4:15"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</row>
    <row r="1060" spans="4:15"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</row>
    <row r="1061" spans="4:15"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</row>
    <row r="1062" spans="4:15"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</row>
    <row r="1063" spans="4:15"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</row>
    <row r="1064" spans="4:15"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</row>
    <row r="1065" spans="4:15"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</row>
    <row r="1066" spans="4:15"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</row>
    <row r="1067" spans="4:15"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</row>
    <row r="1068" spans="4:15"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</row>
    <row r="1069" spans="4:15"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</row>
    <row r="1070" spans="4:15"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</row>
    <row r="1071" spans="4:15"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</row>
    <row r="1072" spans="4:15"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</row>
    <row r="1073" spans="4:15"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</row>
    <row r="1074" spans="4:15"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</row>
    <row r="1075" spans="4:15"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</row>
    <row r="1076" spans="4:15"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</row>
    <row r="1077" spans="4:15"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</row>
    <row r="1078" spans="4:15"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</row>
    <row r="1079" spans="4:15"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</row>
    <row r="1080" spans="4:15"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</row>
    <row r="1081" spans="4:15"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</row>
    <row r="1082" spans="4:15"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</row>
    <row r="1083" spans="4:15"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</row>
    <row r="1084" spans="4:15"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</row>
    <row r="1085" spans="4:15"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</row>
    <row r="1086" spans="4:15"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</row>
    <row r="1087" spans="4:15"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</row>
    <row r="1088" spans="4:15"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</row>
    <row r="1089" spans="4:15"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</row>
    <row r="1090" spans="4:15"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</row>
    <row r="1091" spans="4:15"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</row>
    <row r="1092" spans="4:15"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</row>
    <row r="1093" spans="4:15"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</row>
    <row r="1094" spans="4:15"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</row>
    <row r="1095" spans="4:15"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</row>
    <row r="1096" spans="4:15"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</row>
    <row r="1097" spans="4:15"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</row>
    <row r="1098" spans="4:15"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</row>
    <row r="1099" spans="4:15"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</row>
    <row r="1100" spans="4:15"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</row>
    <row r="1101" spans="4:15"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</row>
    <row r="1102" spans="4:15"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</row>
    <row r="1103" spans="4:15"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</row>
    <row r="1104" spans="4:15"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</row>
    <row r="1105" spans="4:15"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</row>
    <row r="1106" spans="4:15"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</row>
    <row r="1107" spans="4:15"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</row>
    <row r="1108" spans="4:15"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</row>
    <row r="1109" spans="4:15"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</row>
    <row r="1110" spans="4:15"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</row>
    <row r="1111" spans="4:15"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</row>
    <row r="1112" spans="4:15"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</row>
    <row r="1113" spans="4:15"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</row>
    <row r="1114" spans="4:15"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</row>
    <row r="1115" spans="4:15"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</row>
    <row r="1116" spans="4:15"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</row>
    <row r="1117" spans="4:15"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</row>
    <row r="1118" spans="4:15"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</row>
    <row r="1119" spans="4:15"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</row>
    <row r="1120" spans="4:15"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</row>
    <row r="1121" spans="4:15"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</row>
    <row r="1122" spans="4:15"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</row>
    <row r="1123" spans="4:15"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</row>
    <row r="1124" spans="4:15"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</row>
    <row r="1125" spans="4:15"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</row>
    <row r="1126" spans="4:15"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</row>
    <row r="1127" spans="4:15"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</row>
    <row r="1128" spans="4:15"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</row>
    <row r="1129" spans="4:15"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</row>
    <row r="1130" spans="4:15"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</row>
    <row r="1131" spans="4:15"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</row>
    <row r="1132" spans="4:15"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</row>
    <row r="1133" spans="4:15"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</row>
    <row r="1134" spans="4:15"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</row>
    <row r="1135" spans="4:15"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</row>
    <row r="1136" spans="4:15"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</row>
    <row r="1137" spans="4:15"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</row>
    <row r="1138" spans="4:15"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</row>
    <row r="1139" spans="4:15"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</row>
    <row r="1140" spans="4:15"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</row>
    <row r="1141" spans="4:15"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</row>
    <row r="1142" spans="4:15"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</row>
    <row r="1143" spans="4:15"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</row>
    <row r="1144" spans="4:15"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</row>
    <row r="1145" spans="4:15"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</row>
    <row r="1146" spans="4:15"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</row>
    <row r="1147" spans="4:15"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</row>
    <row r="1148" spans="4:15"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</row>
    <row r="1149" spans="4:15"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</row>
    <row r="1150" spans="4:15"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</row>
    <row r="1151" spans="4:15"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</row>
    <row r="1152" spans="4:15"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</row>
    <row r="1153" spans="4:15"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</row>
    <row r="1154" spans="4:15"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</row>
    <row r="1155" spans="4:15"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</row>
    <row r="1156" spans="4:15"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</row>
    <row r="1157" spans="4:15"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</row>
    <row r="1158" spans="4:15"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</row>
    <row r="1159" spans="4:15"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</row>
    <row r="1160" spans="4:15"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</row>
    <row r="1161" spans="4:15"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</row>
    <row r="1162" spans="4:15"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</row>
    <row r="1163" spans="4:15"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</row>
    <row r="1164" spans="4:15"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</row>
    <row r="1165" spans="4:15"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</row>
    <row r="1166" spans="4:15"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</row>
    <row r="1167" spans="4:15"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</row>
    <row r="1168" spans="4:15"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</row>
    <row r="1169" spans="4:15"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</row>
    <row r="1170" spans="4:15"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</row>
    <row r="1171" spans="4:15"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</row>
    <row r="1172" spans="4:15"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</row>
    <row r="1173" spans="4:15"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</row>
    <row r="1174" spans="4:15"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</row>
    <row r="1175" spans="4:15"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</row>
    <row r="1176" spans="4:15"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</row>
    <row r="1177" spans="4:15"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</row>
    <row r="1178" spans="4:15"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</row>
    <row r="1179" spans="4:15"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</row>
    <row r="1180" spans="4:15"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</row>
    <row r="1181" spans="4:15"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</row>
    <row r="1182" spans="4:15"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</row>
    <row r="1183" spans="4:15"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</row>
    <row r="1184" spans="4:15"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</row>
    <row r="1185" spans="4:15"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</row>
    <row r="1186" spans="4:15"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</row>
    <row r="1187" spans="4:15"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</row>
    <row r="1188" spans="4:15"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</row>
    <row r="1189" spans="4:15"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</row>
    <row r="1190" spans="4:15"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</row>
    <row r="1191" spans="4:15"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</row>
    <row r="1192" spans="4:15"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</row>
    <row r="1193" spans="4:15"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</row>
    <row r="1194" spans="4:15"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</row>
    <row r="1195" spans="4:15"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</row>
    <row r="1196" spans="4:15"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</row>
    <row r="1197" spans="4:15"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</row>
    <row r="1198" spans="4:15"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</row>
    <row r="1199" spans="4:15"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</row>
    <row r="1200" spans="4:15"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</row>
    <row r="1201" spans="4:15"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</row>
    <row r="1202" spans="4:15"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</row>
    <row r="1203" spans="4:15"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</row>
    <row r="1204" spans="4:15"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</row>
    <row r="1205" spans="4:15"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</row>
    <row r="1206" spans="4:15"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</row>
    <row r="1207" spans="4:15"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</row>
    <row r="1208" spans="4:15"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</row>
    <row r="1209" spans="4:15"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</row>
    <row r="1210" spans="4:15"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</row>
    <row r="1211" spans="4:15"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</row>
    <row r="1212" spans="4:15"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</row>
    <row r="1213" spans="4:15"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</row>
    <row r="1214" spans="4:15"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</row>
    <row r="1215" spans="4:15"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</row>
    <row r="1216" spans="4:15"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</row>
    <row r="1217" spans="4:15"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</row>
    <row r="1218" spans="4:15"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</row>
    <row r="1219" spans="4:15"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</row>
    <row r="1220" spans="4:15"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</row>
    <row r="1221" spans="4:15"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</row>
    <row r="1222" spans="4:15"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</row>
    <row r="1223" spans="4:15"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</row>
    <row r="1224" spans="4:15"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</row>
    <row r="1225" spans="4:15"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</row>
    <row r="1226" spans="4:15"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</row>
    <row r="1227" spans="4:15"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</row>
    <row r="1228" spans="4:15"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</row>
    <row r="1229" spans="4:15"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</row>
    <row r="1230" spans="4:15"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</row>
    <row r="1231" spans="4:15"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</row>
    <row r="1232" spans="4:15"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</row>
    <row r="1233" spans="4:15"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</row>
    <row r="1234" spans="4:15"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</row>
    <row r="1235" spans="4:15"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</row>
    <row r="1236" spans="4:15"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</row>
    <row r="1237" spans="4:15"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</row>
    <row r="1238" spans="4:15"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</row>
    <row r="1239" spans="4:15"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</row>
    <row r="1240" spans="4:15"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</row>
    <row r="1241" spans="4:15"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</row>
    <row r="1242" spans="4:15"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</row>
    <row r="1243" spans="4:15"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</row>
    <row r="1244" spans="4:15"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</row>
    <row r="1245" spans="4:15"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</row>
    <row r="1246" spans="4:15"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</row>
    <row r="1247" spans="4:15"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</row>
    <row r="1248" spans="4:15"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</row>
    <row r="1249" spans="4:15"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</row>
    <row r="1250" spans="4:15"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</row>
    <row r="1251" spans="4:15"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</row>
    <row r="1252" spans="4:15"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</row>
    <row r="1253" spans="4:15"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</row>
    <row r="1254" spans="4:15"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</row>
    <row r="1255" spans="4:15"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</row>
    <row r="1256" spans="4:15"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</row>
    <row r="1257" spans="4:15"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</row>
    <row r="1258" spans="4:15"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</row>
    <row r="1259" spans="4:15"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</row>
    <row r="1260" spans="4:15"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</row>
    <row r="1261" spans="4:15"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</row>
    <row r="1262" spans="4:15"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</row>
    <row r="1263" spans="4:15"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</row>
    <row r="1264" spans="4:15"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</row>
    <row r="1265" spans="4:15"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</row>
    <row r="1266" spans="4:15"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</row>
    <row r="1267" spans="4:15"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</row>
    <row r="1268" spans="4:15"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</row>
    <row r="1269" spans="4:15"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</row>
    <row r="1270" spans="4:15"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</row>
    <row r="1271" spans="4:15"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</row>
    <row r="1272" spans="4:15"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</row>
    <row r="1273" spans="4:15"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</row>
    <row r="1274" spans="4:15"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</row>
    <row r="1275" spans="4:15"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</row>
    <row r="1276" spans="4:15"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</row>
    <row r="1277" spans="4:15"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</row>
    <row r="1278" spans="4:15"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</row>
    <row r="1279" spans="4:15"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</row>
    <row r="1280" spans="4:15"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</row>
    <row r="1281" spans="4:15"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</row>
    <row r="1282" spans="4:15"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</row>
    <row r="1283" spans="4:15"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</row>
    <row r="1284" spans="4:15"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</row>
    <row r="1285" spans="4:15"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</row>
    <row r="1286" spans="4:15"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</row>
    <row r="1287" spans="4:15"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</row>
    <row r="1288" spans="4:15"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</row>
    <row r="1289" spans="4:15"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</row>
    <row r="1290" spans="4:15"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</row>
    <row r="1291" spans="4:15"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</row>
    <row r="1292" spans="4:15"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</row>
    <row r="1293" spans="4:15"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</row>
    <row r="1294" spans="4:15"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</row>
    <row r="1295" spans="4:15"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</row>
    <row r="1296" spans="4:15"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</row>
    <row r="1297" spans="4:15"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</row>
    <row r="1298" spans="4:15"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</row>
    <row r="1299" spans="4:15"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</row>
    <row r="1300" spans="4:15"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</row>
    <row r="1301" spans="4:15"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</row>
    <row r="1302" spans="4:15"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</row>
    <row r="1303" spans="4:15"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</row>
    <row r="1304" spans="4:15"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</row>
    <row r="1305" spans="4:15"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</row>
    <row r="1306" spans="4:15"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</row>
    <row r="1307" spans="4:15"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</row>
    <row r="1308" spans="4:15"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</row>
    <row r="1309" spans="4:15"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</row>
    <row r="1310" spans="4:15"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</row>
    <row r="1311" spans="4:15"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</row>
    <row r="1312" spans="4:15"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</row>
    <row r="1313" spans="4:15"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</row>
    <row r="1314" spans="4:15"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</row>
    <row r="1315" spans="4:15"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</row>
    <row r="1316" spans="4:15"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</row>
    <row r="1317" spans="4:15"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</row>
    <row r="1318" spans="4:15"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</row>
    <row r="1319" spans="4:15"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</row>
    <row r="1320" spans="4:15"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</row>
    <row r="1321" spans="4:15"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</row>
    <row r="1322" spans="4:15"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</row>
    <row r="1323" spans="4:15"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</row>
    <row r="1324" spans="4:15"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</row>
    <row r="1325" spans="4:15"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</row>
    <row r="1326" spans="4:15"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</row>
    <row r="1327" spans="4:15"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</row>
    <row r="1328" spans="4:15"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</row>
    <row r="1329" spans="4:15"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</row>
    <row r="1330" spans="4:15"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</row>
    <row r="1331" spans="4:15"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</row>
    <row r="1332" spans="4:15"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</row>
    <row r="1333" spans="4:15"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</row>
    <row r="1334" spans="4:15"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</row>
    <row r="1335" spans="4:15"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</row>
    <row r="1336" spans="4:15"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</row>
    <row r="1337" spans="4:15"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</row>
    <row r="1338" spans="4:15"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</row>
    <row r="1339" spans="4:15"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</row>
    <row r="1340" spans="4:15"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</row>
    <row r="1341" spans="4:15"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</row>
    <row r="1342" spans="4:15"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</row>
    <row r="1343" spans="4:15"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</row>
    <row r="1344" spans="4:15"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</row>
    <row r="1345" spans="4:15"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</row>
    <row r="1346" spans="4:15"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</row>
    <row r="1347" spans="4:15"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</row>
    <row r="1348" spans="4:15"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</row>
    <row r="1349" spans="4:15"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</row>
    <row r="1350" spans="4:15"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</row>
    <row r="1351" spans="4:15"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</row>
    <row r="1352" spans="4:15"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</row>
    <row r="1353" spans="4:15"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</row>
    <row r="1354" spans="4:15"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</row>
    <row r="1355" spans="4:15"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</row>
    <row r="1356" spans="4:15"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</row>
    <row r="1357" spans="4:15"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</row>
    <row r="1358" spans="4:15"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</row>
    <row r="1359" spans="4:15"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</row>
    <row r="1360" spans="4:15"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</row>
    <row r="1361" spans="4:15"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</row>
    <row r="1362" spans="4:15"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</row>
    <row r="1363" spans="4:15"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</row>
    <row r="1364" spans="4:15"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</row>
    <row r="1365" spans="4:15"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</row>
    <row r="1366" spans="4:15"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</row>
    <row r="1367" spans="4:15"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</row>
    <row r="1368" spans="4:15"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</row>
    <row r="1369" spans="4:15"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</row>
    <row r="1370" spans="4:15"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</row>
    <row r="1371" spans="4:15"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</row>
    <row r="1372" spans="4:15"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</row>
    <row r="1373" spans="4:15"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</row>
    <row r="1374" spans="4:15"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</row>
    <row r="1375" spans="4:15"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</row>
    <row r="1376" spans="4:15"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</row>
    <row r="1377" spans="4:15"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</row>
    <row r="1378" spans="4:15"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</row>
    <row r="1379" spans="4:15"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</row>
    <row r="1380" spans="4:15"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</row>
    <row r="1381" spans="4:15"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</row>
    <row r="1382" spans="4:15"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</row>
    <row r="1383" spans="4:15"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</row>
    <row r="1384" spans="4:15"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</row>
    <row r="1385" spans="4:15"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</row>
    <row r="1386" spans="4:15"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</row>
    <row r="1387" spans="4:15"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</row>
    <row r="1388" spans="4:15"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</row>
    <row r="1389" spans="4:15"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</row>
    <row r="1390" spans="4:15"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</row>
    <row r="1391" spans="4:15"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</row>
    <row r="1392" spans="4:15"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</row>
    <row r="1393" spans="4:15"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</row>
    <row r="1394" spans="4:15"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</row>
    <row r="1395" spans="4:15"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</row>
    <row r="1396" spans="4:15"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</row>
    <row r="1397" spans="4:15"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</row>
    <row r="1398" spans="4:15"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</row>
    <row r="1399" spans="4:15"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</row>
    <row r="1400" spans="4:15"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</row>
    <row r="1401" spans="4:15"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</row>
    <row r="1402" spans="4:15"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</row>
    <row r="1403" spans="4:15"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</row>
    <row r="1404" spans="4:15"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</row>
    <row r="1405" spans="4:15"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</row>
    <row r="1406" spans="4:15"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</row>
    <row r="1407" spans="4:15"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</row>
    <row r="1408" spans="4:15"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</row>
    <row r="1409" spans="4:15"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</row>
    <row r="1410" spans="4:15"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</row>
    <row r="1411" spans="4:15"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</row>
    <row r="1412" spans="4:15"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</row>
    <row r="1413" spans="4:15"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</row>
    <row r="1414" spans="4:15"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</row>
    <row r="1415" spans="4:15"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</row>
    <row r="1416" spans="4:15"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</row>
    <row r="1417" spans="4:15"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</row>
    <row r="1418" spans="4:15"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</row>
    <row r="1419" spans="4:15"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</row>
    <row r="1420" spans="4:15"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</row>
    <row r="1421" spans="4:15"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</row>
    <row r="1422" spans="4:15"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</row>
    <row r="1423" spans="4:15"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</row>
    <row r="1424" spans="4:15"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</row>
    <row r="1425" spans="4:15"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</row>
    <row r="1426" spans="4:15"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</row>
    <row r="1427" spans="4:15"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</row>
    <row r="1428" spans="4:15"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</row>
    <row r="1429" spans="4:15"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</row>
    <row r="1430" spans="4:15"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</row>
  </sheetData>
  <mergeCells count="53">
    <mergeCell ref="C64:M64"/>
    <mergeCell ref="C52:M52"/>
    <mergeCell ref="C54:M54"/>
    <mergeCell ref="C55:M55"/>
    <mergeCell ref="C56:M56"/>
    <mergeCell ref="C57:M57"/>
    <mergeCell ref="C58:M58"/>
    <mergeCell ref="C59:M59"/>
    <mergeCell ref="C60:M60"/>
    <mergeCell ref="C61:M61"/>
    <mergeCell ref="C62:M62"/>
    <mergeCell ref="C63:M63"/>
    <mergeCell ref="C51:M51"/>
    <mergeCell ref="C39:M39"/>
    <mergeCell ref="C41:M41"/>
    <mergeCell ref="C42:M42"/>
    <mergeCell ref="C43:M43"/>
    <mergeCell ref="C44:M44"/>
    <mergeCell ref="C45:M45"/>
    <mergeCell ref="C46:M46"/>
    <mergeCell ref="C47:M47"/>
    <mergeCell ref="C48:M48"/>
    <mergeCell ref="C49:M49"/>
    <mergeCell ref="C50:M50"/>
    <mergeCell ref="C38:M38"/>
    <mergeCell ref="N10:N11"/>
    <mergeCell ref="A12:N12"/>
    <mergeCell ref="C29:M29"/>
    <mergeCell ref="C30:M30"/>
    <mergeCell ref="C31:M31"/>
    <mergeCell ref="C32:M32"/>
    <mergeCell ref="C33:M33"/>
    <mergeCell ref="C34:M34"/>
    <mergeCell ref="C35:M35"/>
    <mergeCell ref="C36:M36"/>
    <mergeCell ref="C37:M37"/>
    <mergeCell ref="G8:N8"/>
    <mergeCell ref="G9:N9"/>
    <mergeCell ref="A10:A11"/>
    <mergeCell ref="B10:B11"/>
    <mergeCell ref="C10:C11"/>
    <mergeCell ref="D10:D11"/>
    <mergeCell ref="E10:J10"/>
    <mergeCell ref="K10:K11"/>
    <mergeCell ref="L10:L11"/>
    <mergeCell ref="M10:M11"/>
    <mergeCell ref="A7:B7"/>
    <mergeCell ref="G7:N7"/>
    <mergeCell ref="A1:N2"/>
    <mergeCell ref="A3:D3"/>
    <mergeCell ref="A4:D4"/>
    <mergeCell ref="A6:B6"/>
    <mergeCell ref="G6:N6"/>
  </mergeCells>
  <pageMargins left="0" right="0" top="0" bottom="0" header="0.31496062992125984" footer="0.31496062992125984"/>
  <pageSetup paperSize="9" scale="7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5"/>
  <dimension ref="A1:O1430"/>
  <sheetViews>
    <sheetView rightToLeft="1" workbookViewId="0">
      <selection activeCell="C42" sqref="C42:M42"/>
    </sheetView>
  </sheetViews>
  <sheetFormatPr defaultColWidth="9.140625" defaultRowHeight="18"/>
  <cols>
    <col min="1" max="1" width="3.140625" style="3" customWidth="1"/>
    <col min="2" max="2" width="11.5703125" style="17" customWidth="1"/>
    <col min="3" max="3" width="26" style="1" customWidth="1"/>
    <col min="4" max="4" width="13.28515625" style="1" customWidth="1"/>
    <col min="5" max="5" width="20.28515625" style="1" customWidth="1"/>
    <col min="6" max="6" width="11.7109375" style="1" customWidth="1"/>
    <col min="7" max="10" width="10.42578125" style="1" customWidth="1"/>
    <col min="11" max="11" width="11.5703125" style="1" customWidth="1"/>
    <col min="12" max="12" width="13.28515625" style="1" customWidth="1"/>
    <col min="13" max="13" width="10.42578125" style="1" customWidth="1"/>
    <col min="14" max="14" width="28.42578125" style="1" customWidth="1"/>
    <col min="15" max="16384" width="9.140625" style="1"/>
  </cols>
  <sheetData>
    <row r="1" spans="1:14" ht="42.75" customHeight="1">
      <c r="A1" s="279" t="s">
        <v>20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</row>
    <row r="2" spans="1:14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</row>
    <row r="3" spans="1:14" ht="19.5">
      <c r="A3" s="280" t="s">
        <v>140</v>
      </c>
      <c r="B3" s="280"/>
      <c r="C3" s="280"/>
      <c r="D3" s="280"/>
      <c r="F3" s="1" t="s">
        <v>3</v>
      </c>
      <c r="G3" s="18" t="s">
        <v>143</v>
      </c>
    </row>
    <row r="4" spans="1:14" ht="19.5">
      <c r="A4" s="280" t="s">
        <v>148</v>
      </c>
      <c r="B4" s="280"/>
      <c r="C4" s="280"/>
      <c r="D4" s="280"/>
      <c r="F4" s="1" t="s">
        <v>2</v>
      </c>
      <c r="G4" s="288" t="s">
        <v>149</v>
      </c>
      <c r="H4" s="288"/>
      <c r="I4" s="288"/>
    </row>
    <row r="5" spans="1:14" ht="19.5">
      <c r="A5" s="1" t="s">
        <v>147</v>
      </c>
      <c r="F5" s="1" t="s">
        <v>1</v>
      </c>
      <c r="G5" s="18" t="s">
        <v>150</v>
      </c>
    </row>
    <row r="6" spans="1:14" ht="19.5" customHeight="1">
      <c r="A6" s="285" t="s">
        <v>21</v>
      </c>
      <c r="B6" s="285"/>
      <c r="C6" s="5">
        <v>120000000</v>
      </c>
      <c r="D6" s="18"/>
      <c r="F6" s="1" t="s">
        <v>24</v>
      </c>
      <c r="G6" s="286" t="s">
        <v>33</v>
      </c>
      <c r="H6" s="286"/>
      <c r="I6" s="286"/>
      <c r="J6" s="286"/>
      <c r="K6" s="286"/>
      <c r="L6" s="286"/>
      <c r="M6" s="286"/>
      <c r="N6" s="286"/>
    </row>
    <row r="7" spans="1:14" ht="19.5">
      <c r="A7" s="280" t="s">
        <v>23</v>
      </c>
      <c r="B7" s="280"/>
      <c r="C7" s="5">
        <v>168000000</v>
      </c>
      <c r="D7" s="18"/>
      <c r="G7" s="286"/>
      <c r="H7" s="286"/>
      <c r="I7" s="286"/>
      <c r="J7" s="286"/>
      <c r="K7" s="286"/>
      <c r="L7" s="286"/>
      <c r="M7" s="286"/>
      <c r="N7" s="286"/>
    </row>
    <row r="8" spans="1:14" ht="19.5">
      <c r="A8" s="1" t="s">
        <v>0</v>
      </c>
      <c r="C8" s="20">
        <f>SUM(C6:C7)</f>
        <v>288000000</v>
      </c>
      <c r="D8" s="18" t="s">
        <v>22</v>
      </c>
      <c r="G8" s="286"/>
      <c r="H8" s="286"/>
      <c r="I8" s="286"/>
      <c r="J8" s="286"/>
      <c r="K8" s="286"/>
      <c r="L8" s="286"/>
      <c r="M8" s="286"/>
      <c r="N8" s="286"/>
    </row>
    <row r="9" spans="1:14">
      <c r="A9" s="2"/>
      <c r="B9" s="2"/>
      <c r="G9" s="284"/>
      <c r="H9" s="284"/>
      <c r="I9" s="284"/>
      <c r="J9" s="284"/>
      <c r="K9" s="284"/>
      <c r="L9" s="284"/>
      <c r="M9" s="284"/>
      <c r="N9" s="284"/>
    </row>
    <row r="10" spans="1:14" ht="36" customHeight="1">
      <c r="A10" s="282" t="s">
        <v>4</v>
      </c>
      <c r="B10" s="287" t="s">
        <v>5</v>
      </c>
      <c r="C10" s="287" t="s">
        <v>6</v>
      </c>
      <c r="D10" s="287" t="s">
        <v>7</v>
      </c>
      <c r="E10" s="287" t="s">
        <v>18</v>
      </c>
      <c r="F10" s="287"/>
      <c r="G10" s="287"/>
      <c r="H10" s="287"/>
      <c r="I10" s="287"/>
      <c r="J10" s="287"/>
      <c r="K10" s="281" t="s">
        <v>14</v>
      </c>
      <c r="L10" s="281" t="s">
        <v>15</v>
      </c>
      <c r="M10" s="281" t="s">
        <v>16</v>
      </c>
      <c r="N10" s="281" t="s">
        <v>17</v>
      </c>
    </row>
    <row r="11" spans="1:14" ht="36">
      <c r="A11" s="282"/>
      <c r="B11" s="287"/>
      <c r="C11" s="287"/>
      <c r="D11" s="287"/>
      <c r="E11" s="6" t="s">
        <v>8</v>
      </c>
      <c r="F11" s="6" t="s">
        <v>9</v>
      </c>
      <c r="G11" s="6" t="s">
        <v>10</v>
      </c>
      <c r="H11" s="6" t="s">
        <v>11</v>
      </c>
      <c r="I11" s="6" t="s">
        <v>12</v>
      </c>
      <c r="J11" s="6" t="s">
        <v>13</v>
      </c>
      <c r="K11" s="281"/>
      <c r="L11" s="281"/>
      <c r="M11" s="281"/>
      <c r="N11" s="281"/>
    </row>
    <row r="12" spans="1:14" ht="19.5">
      <c r="A12" s="283" t="s">
        <v>25</v>
      </c>
      <c r="B12" s="283"/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</row>
    <row r="13" spans="1:14">
      <c r="A13" s="7">
        <v>1</v>
      </c>
      <c r="B13" s="16" t="s">
        <v>160</v>
      </c>
      <c r="C13" s="30" t="s">
        <v>159</v>
      </c>
      <c r="D13" s="9">
        <v>60000000</v>
      </c>
      <c r="E13" s="9"/>
      <c r="F13" s="9">
        <v>0</v>
      </c>
      <c r="G13" s="9"/>
      <c r="H13" s="9">
        <f t="shared" ref="H13:H19" si="0">D13*5%</f>
        <v>3000000</v>
      </c>
      <c r="I13" s="9"/>
      <c r="J13" s="9"/>
      <c r="K13" s="9">
        <f t="shared" ref="K13:K19" si="1">SUM(E13:J13)</f>
        <v>3000000</v>
      </c>
      <c r="L13" s="9">
        <f t="shared" ref="L13:L19" si="2">D13-K13</f>
        <v>57000000</v>
      </c>
      <c r="M13" s="9">
        <f t="shared" ref="M13:M19" si="3">D13*9%</f>
        <v>5400000</v>
      </c>
      <c r="N13" s="9">
        <f>L13+M13</f>
        <v>62400000</v>
      </c>
    </row>
    <row r="14" spans="1:14">
      <c r="A14" s="7">
        <v>2</v>
      </c>
      <c r="B14" s="16" t="s">
        <v>161</v>
      </c>
      <c r="C14" s="30" t="s">
        <v>162</v>
      </c>
      <c r="D14" s="9">
        <v>60000000</v>
      </c>
      <c r="E14" s="9"/>
      <c r="F14" s="9">
        <v>0</v>
      </c>
      <c r="G14" s="9"/>
      <c r="H14" s="9">
        <f t="shared" si="0"/>
        <v>3000000</v>
      </c>
      <c r="I14" s="9"/>
      <c r="J14" s="9"/>
      <c r="K14" s="9">
        <f t="shared" si="1"/>
        <v>3000000</v>
      </c>
      <c r="L14" s="9">
        <f t="shared" si="2"/>
        <v>57000000</v>
      </c>
      <c r="M14" s="9">
        <f t="shared" si="3"/>
        <v>5400000</v>
      </c>
      <c r="N14" s="9">
        <f t="shared" ref="N14:N26" si="4">L14+M14</f>
        <v>62400000</v>
      </c>
    </row>
    <row r="15" spans="1:14">
      <c r="A15" s="7">
        <v>3</v>
      </c>
      <c r="B15" s="16" t="s">
        <v>156</v>
      </c>
      <c r="C15" s="30" t="s">
        <v>173</v>
      </c>
      <c r="D15" s="9">
        <v>42000000</v>
      </c>
      <c r="E15" s="9"/>
      <c r="F15" s="9">
        <v>0</v>
      </c>
      <c r="G15" s="9"/>
      <c r="H15" s="9">
        <f t="shared" si="0"/>
        <v>2100000</v>
      </c>
      <c r="I15" s="9"/>
      <c r="J15" s="9"/>
      <c r="K15" s="9">
        <f t="shared" si="1"/>
        <v>2100000</v>
      </c>
      <c r="L15" s="9">
        <f t="shared" si="2"/>
        <v>39900000</v>
      </c>
      <c r="M15" s="9">
        <f t="shared" si="3"/>
        <v>3780000</v>
      </c>
      <c r="N15" s="9">
        <f t="shared" si="4"/>
        <v>43680000</v>
      </c>
    </row>
    <row r="16" spans="1:14">
      <c r="A16" s="7">
        <v>4</v>
      </c>
      <c r="B16" s="16" t="s">
        <v>156</v>
      </c>
      <c r="C16" s="30" t="s">
        <v>167</v>
      </c>
      <c r="D16" s="9">
        <v>42000000</v>
      </c>
      <c r="E16" s="9"/>
      <c r="F16" s="9">
        <v>0</v>
      </c>
      <c r="G16" s="9"/>
      <c r="H16" s="9">
        <f t="shared" si="0"/>
        <v>2100000</v>
      </c>
      <c r="I16" s="9"/>
      <c r="J16" s="9"/>
      <c r="K16" s="9">
        <f t="shared" si="1"/>
        <v>2100000</v>
      </c>
      <c r="L16" s="9">
        <f t="shared" si="2"/>
        <v>39900000</v>
      </c>
      <c r="M16" s="9">
        <f t="shared" si="3"/>
        <v>3780000</v>
      </c>
      <c r="N16" s="9">
        <f t="shared" si="4"/>
        <v>43680000</v>
      </c>
    </row>
    <row r="17" spans="1:15">
      <c r="A17" s="7">
        <v>5</v>
      </c>
      <c r="B17" s="16" t="s">
        <v>172</v>
      </c>
      <c r="C17" s="30" t="s">
        <v>174</v>
      </c>
      <c r="D17" s="9">
        <v>42000000</v>
      </c>
      <c r="E17" s="9"/>
      <c r="F17" s="9">
        <v>0</v>
      </c>
      <c r="G17" s="9"/>
      <c r="H17" s="9">
        <f t="shared" si="0"/>
        <v>2100000</v>
      </c>
      <c r="I17" s="9"/>
      <c r="J17" s="9"/>
      <c r="K17" s="9">
        <f t="shared" si="1"/>
        <v>2100000</v>
      </c>
      <c r="L17" s="9">
        <f t="shared" si="2"/>
        <v>39900000</v>
      </c>
      <c r="M17" s="9">
        <f t="shared" si="3"/>
        <v>3780000</v>
      </c>
      <c r="N17" s="9">
        <f t="shared" si="4"/>
        <v>43680000</v>
      </c>
    </row>
    <row r="18" spans="1:15">
      <c r="A18" s="7">
        <v>6</v>
      </c>
      <c r="B18" s="16" t="s">
        <v>195</v>
      </c>
      <c r="C18" s="30" t="s">
        <v>197</v>
      </c>
      <c r="D18" s="9">
        <v>42000000</v>
      </c>
      <c r="E18" s="9"/>
      <c r="F18" s="9">
        <v>0</v>
      </c>
      <c r="G18" s="9"/>
      <c r="H18" s="9">
        <f t="shared" si="0"/>
        <v>2100000</v>
      </c>
      <c r="I18" s="9"/>
      <c r="J18" s="9"/>
      <c r="K18" s="9">
        <f t="shared" si="1"/>
        <v>2100000</v>
      </c>
      <c r="L18" s="9">
        <f t="shared" si="2"/>
        <v>39900000</v>
      </c>
      <c r="M18" s="9">
        <f t="shared" si="3"/>
        <v>3780000</v>
      </c>
      <c r="N18" s="9">
        <f t="shared" si="4"/>
        <v>43680000</v>
      </c>
    </row>
    <row r="19" spans="1:15" ht="18.75" thickBot="1">
      <c r="A19" s="7">
        <v>7</v>
      </c>
      <c r="B19" s="16"/>
      <c r="C19" s="8"/>
      <c r="D19" s="9"/>
      <c r="E19" s="9"/>
      <c r="F19" s="9">
        <f>D19*10%</f>
        <v>0</v>
      </c>
      <c r="G19" s="9"/>
      <c r="H19" s="9">
        <f t="shared" si="0"/>
        <v>0</v>
      </c>
      <c r="I19" s="9"/>
      <c r="J19" s="9"/>
      <c r="K19" s="9">
        <f t="shared" si="1"/>
        <v>0</v>
      </c>
      <c r="L19" s="9">
        <f t="shared" si="2"/>
        <v>0</v>
      </c>
      <c r="M19" s="9">
        <f t="shared" si="3"/>
        <v>0</v>
      </c>
      <c r="N19" s="9">
        <f t="shared" si="4"/>
        <v>0</v>
      </c>
    </row>
    <row r="20" spans="1:15" ht="18.75" hidden="1" thickBot="1">
      <c r="A20" s="7">
        <v>8</v>
      </c>
      <c r="B20" s="16"/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1:15" ht="18.75" hidden="1" thickBot="1">
      <c r="A21" s="7">
        <v>9</v>
      </c>
      <c r="B21" s="16"/>
      <c r="C21" s="8"/>
      <c r="D21" s="9"/>
      <c r="E21" s="9"/>
      <c r="F21" s="9">
        <f t="shared" ref="F21:F26" si="5">D21*10%</f>
        <v>0</v>
      </c>
      <c r="G21" s="9"/>
      <c r="H21" s="9">
        <f t="shared" ref="H21:H26" si="6">D21*5%</f>
        <v>0</v>
      </c>
      <c r="I21" s="9"/>
      <c r="J21" s="9"/>
      <c r="K21" s="9">
        <f t="shared" ref="K21:K26" si="7">SUM(E21:J21)</f>
        <v>0</v>
      </c>
      <c r="L21" s="9">
        <f t="shared" ref="L21:L26" si="8">D21-K21</f>
        <v>0</v>
      </c>
      <c r="M21" s="9">
        <f t="shared" ref="M21:M26" si="9">D21*9%</f>
        <v>0</v>
      </c>
      <c r="N21" s="9">
        <f t="shared" si="4"/>
        <v>0</v>
      </c>
    </row>
    <row r="22" spans="1:15" ht="18.75" hidden="1" thickBot="1">
      <c r="A22" s="7">
        <v>10</v>
      </c>
      <c r="B22" s="16"/>
      <c r="C22" s="8"/>
      <c r="D22" s="9"/>
      <c r="E22" s="9"/>
      <c r="F22" s="9">
        <f t="shared" si="5"/>
        <v>0</v>
      </c>
      <c r="G22" s="9"/>
      <c r="H22" s="9">
        <f t="shared" si="6"/>
        <v>0</v>
      </c>
      <c r="I22" s="9"/>
      <c r="J22" s="9"/>
      <c r="K22" s="9">
        <f t="shared" si="7"/>
        <v>0</v>
      </c>
      <c r="L22" s="9">
        <f t="shared" si="8"/>
        <v>0</v>
      </c>
      <c r="M22" s="9">
        <f t="shared" si="9"/>
        <v>0</v>
      </c>
      <c r="N22" s="9">
        <f t="shared" si="4"/>
        <v>0</v>
      </c>
    </row>
    <row r="23" spans="1:15" ht="18.75" hidden="1" thickBot="1">
      <c r="A23" s="7">
        <v>11</v>
      </c>
      <c r="B23" s="16"/>
      <c r="C23" s="8"/>
      <c r="D23" s="9"/>
      <c r="E23" s="9"/>
      <c r="F23" s="9">
        <f t="shared" si="5"/>
        <v>0</v>
      </c>
      <c r="G23" s="9"/>
      <c r="H23" s="9">
        <f t="shared" si="6"/>
        <v>0</v>
      </c>
      <c r="I23" s="9"/>
      <c r="J23" s="9"/>
      <c r="K23" s="9">
        <f t="shared" si="7"/>
        <v>0</v>
      </c>
      <c r="L23" s="9">
        <f t="shared" si="8"/>
        <v>0</v>
      </c>
      <c r="M23" s="9">
        <f t="shared" si="9"/>
        <v>0</v>
      </c>
      <c r="N23" s="9">
        <f t="shared" si="4"/>
        <v>0</v>
      </c>
    </row>
    <row r="24" spans="1:15" ht="18.75" hidden="1" thickBot="1">
      <c r="A24" s="7">
        <v>12</v>
      </c>
      <c r="B24" s="16"/>
      <c r="C24" s="8"/>
      <c r="D24" s="9"/>
      <c r="E24" s="9"/>
      <c r="F24" s="9">
        <f t="shared" si="5"/>
        <v>0</v>
      </c>
      <c r="G24" s="9"/>
      <c r="H24" s="9">
        <f t="shared" si="6"/>
        <v>0</v>
      </c>
      <c r="I24" s="9"/>
      <c r="J24" s="9"/>
      <c r="K24" s="9">
        <f t="shared" si="7"/>
        <v>0</v>
      </c>
      <c r="L24" s="9">
        <f t="shared" si="8"/>
        <v>0</v>
      </c>
      <c r="M24" s="9">
        <f t="shared" si="9"/>
        <v>0</v>
      </c>
      <c r="N24" s="9">
        <f t="shared" si="4"/>
        <v>0</v>
      </c>
    </row>
    <row r="25" spans="1:15" ht="18.75" hidden="1" thickBot="1">
      <c r="A25" s="7">
        <v>13</v>
      </c>
      <c r="B25" s="16"/>
      <c r="C25" s="8"/>
      <c r="D25" s="9"/>
      <c r="E25" s="9"/>
      <c r="F25" s="9">
        <f t="shared" si="5"/>
        <v>0</v>
      </c>
      <c r="G25" s="9"/>
      <c r="H25" s="9">
        <f t="shared" si="6"/>
        <v>0</v>
      </c>
      <c r="I25" s="9"/>
      <c r="J25" s="9"/>
      <c r="K25" s="9">
        <f t="shared" si="7"/>
        <v>0</v>
      </c>
      <c r="L25" s="9">
        <f t="shared" si="8"/>
        <v>0</v>
      </c>
      <c r="M25" s="9">
        <f t="shared" si="9"/>
        <v>0</v>
      </c>
      <c r="N25" s="9">
        <f t="shared" si="4"/>
        <v>0</v>
      </c>
    </row>
    <row r="26" spans="1:15" ht="18.75" hidden="1" thickBot="1">
      <c r="A26" s="10">
        <v>14</v>
      </c>
      <c r="B26" s="26"/>
      <c r="C26" s="11"/>
      <c r="D26" s="12"/>
      <c r="E26" s="12"/>
      <c r="F26" s="12">
        <f t="shared" si="5"/>
        <v>0</v>
      </c>
      <c r="G26" s="12"/>
      <c r="H26" s="12">
        <f t="shared" si="6"/>
        <v>0</v>
      </c>
      <c r="I26" s="12"/>
      <c r="J26" s="12"/>
      <c r="K26" s="12">
        <f t="shared" si="7"/>
        <v>0</v>
      </c>
      <c r="L26" s="12">
        <f t="shared" si="8"/>
        <v>0</v>
      </c>
      <c r="M26" s="12">
        <f t="shared" si="9"/>
        <v>0</v>
      </c>
      <c r="N26" s="12">
        <f t="shared" si="4"/>
        <v>0</v>
      </c>
    </row>
    <row r="27" spans="1:15" ht="36" customHeight="1" thickTop="1" thickBot="1">
      <c r="A27" s="15"/>
      <c r="B27" s="27" t="s">
        <v>19</v>
      </c>
      <c r="C27" s="13"/>
      <c r="D27" s="14">
        <f t="shared" ref="D27:M27" si="10">SUM(D13:D26)</f>
        <v>288000000</v>
      </c>
      <c r="E27" s="14">
        <f t="shared" si="10"/>
        <v>0</v>
      </c>
      <c r="F27" s="14">
        <f t="shared" si="10"/>
        <v>0</v>
      </c>
      <c r="G27" s="14">
        <f t="shared" si="10"/>
        <v>0</v>
      </c>
      <c r="H27" s="14">
        <f t="shared" si="10"/>
        <v>14400000</v>
      </c>
      <c r="I27" s="14">
        <f t="shared" si="10"/>
        <v>0</v>
      </c>
      <c r="J27" s="14">
        <f t="shared" si="10"/>
        <v>0</v>
      </c>
      <c r="K27" s="14">
        <f t="shared" si="10"/>
        <v>14400000</v>
      </c>
      <c r="L27" s="14">
        <f t="shared" si="10"/>
        <v>273600000</v>
      </c>
      <c r="M27" s="14">
        <f t="shared" si="10"/>
        <v>25920000</v>
      </c>
      <c r="N27" s="25">
        <f>SUM(N13:N26)</f>
        <v>299520000</v>
      </c>
    </row>
    <row r="28" spans="1:15" ht="6.75" customHeight="1" thickTop="1">
      <c r="D28" s="4"/>
      <c r="E28" s="4"/>
      <c r="F28" s="4"/>
      <c r="G28" s="4"/>
      <c r="H28" s="4"/>
      <c r="I28" s="4"/>
      <c r="J28" s="4"/>
      <c r="K28" s="5"/>
      <c r="L28" s="5"/>
      <c r="M28" s="5"/>
      <c r="N28" s="5"/>
    </row>
    <row r="29" spans="1:15" ht="17.25" customHeight="1">
      <c r="A29" s="23" t="s">
        <v>36</v>
      </c>
      <c r="B29" s="24"/>
      <c r="C29" s="268" t="s">
        <v>6</v>
      </c>
      <c r="D29" s="269"/>
      <c r="E29" s="269"/>
      <c r="F29" s="269"/>
      <c r="G29" s="269"/>
      <c r="H29" s="269"/>
      <c r="I29" s="269"/>
      <c r="J29" s="269"/>
      <c r="K29" s="269"/>
      <c r="L29" s="269"/>
      <c r="M29" s="270"/>
      <c r="N29" s="24" t="s">
        <v>37</v>
      </c>
      <c r="O29" s="4"/>
    </row>
    <row r="30" spans="1:15" ht="18.75" thickBot="1">
      <c r="A30" s="7">
        <v>1</v>
      </c>
      <c r="B30" s="16"/>
      <c r="C30" s="274"/>
      <c r="D30" s="275"/>
      <c r="E30" s="275"/>
      <c r="F30" s="275"/>
      <c r="G30" s="275"/>
      <c r="H30" s="275"/>
      <c r="I30" s="275"/>
      <c r="J30" s="275"/>
      <c r="K30" s="275"/>
      <c r="L30" s="275"/>
      <c r="M30" s="276"/>
      <c r="N30" s="9"/>
      <c r="O30" s="4"/>
    </row>
    <row r="31" spans="1:15" ht="18.75" hidden="1" thickBot="1">
      <c r="A31" s="7">
        <v>2</v>
      </c>
      <c r="B31" s="16"/>
      <c r="C31" s="274"/>
      <c r="D31" s="275"/>
      <c r="E31" s="275"/>
      <c r="F31" s="275"/>
      <c r="G31" s="275"/>
      <c r="H31" s="275"/>
      <c r="I31" s="275"/>
      <c r="J31" s="275"/>
      <c r="K31" s="275"/>
      <c r="L31" s="275"/>
      <c r="M31" s="276"/>
      <c r="N31" s="9"/>
      <c r="O31" s="4"/>
    </row>
    <row r="32" spans="1:15" ht="18.75" hidden="1" thickBot="1">
      <c r="A32" s="7">
        <v>3</v>
      </c>
      <c r="B32" s="16"/>
      <c r="C32" s="274"/>
      <c r="D32" s="275"/>
      <c r="E32" s="275"/>
      <c r="F32" s="275"/>
      <c r="G32" s="275"/>
      <c r="H32" s="275"/>
      <c r="I32" s="275"/>
      <c r="J32" s="275"/>
      <c r="K32" s="275"/>
      <c r="L32" s="275"/>
      <c r="M32" s="276"/>
      <c r="N32" s="9"/>
      <c r="O32" s="4"/>
    </row>
    <row r="33" spans="1:15" ht="18.75" hidden="1" thickBot="1">
      <c r="A33" s="7">
        <v>4</v>
      </c>
      <c r="B33" s="16"/>
      <c r="C33" s="274"/>
      <c r="D33" s="275"/>
      <c r="E33" s="275"/>
      <c r="F33" s="275"/>
      <c r="G33" s="275"/>
      <c r="H33" s="275"/>
      <c r="I33" s="275"/>
      <c r="J33" s="275"/>
      <c r="K33" s="275"/>
      <c r="L33" s="275"/>
      <c r="M33" s="276"/>
      <c r="N33" s="9"/>
      <c r="O33" s="4"/>
    </row>
    <row r="34" spans="1:15" ht="18.75" hidden="1" thickBot="1">
      <c r="A34" s="7">
        <v>5</v>
      </c>
      <c r="B34" s="16"/>
      <c r="C34" s="274"/>
      <c r="D34" s="275"/>
      <c r="E34" s="275"/>
      <c r="F34" s="275"/>
      <c r="G34" s="275"/>
      <c r="H34" s="275"/>
      <c r="I34" s="275"/>
      <c r="J34" s="275"/>
      <c r="K34" s="275"/>
      <c r="L34" s="275"/>
      <c r="M34" s="276"/>
      <c r="N34" s="9"/>
      <c r="O34" s="4"/>
    </row>
    <row r="35" spans="1:15" ht="18.75" hidden="1" thickBot="1">
      <c r="A35" s="7">
        <v>6</v>
      </c>
      <c r="B35" s="16"/>
      <c r="C35" s="274"/>
      <c r="D35" s="275"/>
      <c r="E35" s="275"/>
      <c r="F35" s="275"/>
      <c r="G35" s="275"/>
      <c r="H35" s="275"/>
      <c r="I35" s="275"/>
      <c r="J35" s="275"/>
      <c r="K35" s="275"/>
      <c r="L35" s="275"/>
      <c r="M35" s="276"/>
      <c r="N35" s="9"/>
      <c r="O35" s="4"/>
    </row>
    <row r="36" spans="1:15" ht="18.75" hidden="1" thickBot="1">
      <c r="A36" s="7">
        <v>7</v>
      </c>
      <c r="B36" s="16"/>
      <c r="C36" s="274"/>
      <c r="D36" s="275"/>
      <c r="E36" s="275"/>
      <c r="F36" s="275"/>
      <c r="G36" s="275"/>
      <c r="H36" s="275"/>
      <c r="I36" s="275"/>
      <c r="J36" s="275"/>
      <c r="K36" s="275"/>
      <c r="L36" s="275"/>
      <c r="M36" s="276"/>
      <c r="N36" s="9"/>
      <c r="O36" s="4"/>
    </row>
    <row r="37" spans="1:15" ht="18.75" hidden="1" thickBot="1">
      <c r="A37" s="7">
        <v>8</v>
      </c>
      <c r="B37" s="16"/>
      <c r="C37" s="274"/>
      <c r="D37" s="275"/>
      <c r="E37" s="275"/>
      <c r="F37" s="275"/>
      <c r="G37" s="275"/>
      <c r="H37" s="275"/>
      <c r="I37" s="275"/>
      <c r="J37" s="275"/>
      <c r="K37" s="275"/>
      <c r="L37" s="275"/>
      <c r="M37" s="276"/>
      <c r="N37" s="9"/>
      <c r="O37" s="4"/>
    </row>
    <row r="38" spans="1:15" ht="18.75" hidden="1" thickBot="1">
      <c r="A38" s="7">
        <v>9</v>
      </c>
      <c r="B38" s="16"/>
      <c r="C38" s="274"/>
      <c r="D38" s="275"/>
      <c r="E38" s="275"/>
      <c r="F38" s="275"/>
      <c r="G38" s="275"/>
      <c r="H38" s="275"/>
      <c r="I38" s="275"/>
      <c r="J38" s="275"/>
      <c r="K38" s="275"/>
      <c r="L38" s="275"/>
      <c r="M38" s="276"/>
      <c r="N38" s="9"/>
      <c r="O38" s="4"/>
    </row>
    <row r="39" spans="1:15" ht="19.5" thickTop="1" thickBot="1">
      <c r="A39" s="15"/>
      <c r="B39" s="27" t="s">
        <v>19</v>
      </c>
      <c r="C39" s="265"/>
      <c r="D39" s="266"/>
      <c r="E39" s="266"/>
      <c r="F39" s="266"/>
      <c r="G39" s="266"/>
      <c r="H39" s="266"/>
      <c r="I39" s="266"/>
      <c r="J39" s="266"/>
      <c r="K39" s="266"/>
      <c r="L39" s="266"/>
      <c r="M39" s="267"/>
      <c r="N39" s="22">
        <f>SUM(N30:N38)</f>
        <v>0</v>
      </c>
      <c r="O39" s="4"/>
    </row>
    <row r="40" spans="1:15" ht="4.5" customHeight="1" thickTop="1"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  <row r="41" spans="1:15" ht="19.5">
      <c r="A41" s="23" t="s">
        <v>38</v>
      </c>
      <c r="B41" s="24"/>
      <c r="C41" s="268" t="s">
        <v>6</v>
      </c>
      <c r="D41" s="269"/>
      <c r="E41" s="269"/>
      <c r="F41" s="269"/>
      <c r="G41" s="269"/>
      <c r="H41" s="269"/>
      <c r="I41" s="269"/>
      <c r="J41" s="269"/>
      <c r="K41" s="269"/>
      <c r="L41" s="269"/>
      <c r="M41" s="270"/>
      <c r="N41" s="24" t="s">
        <v>37</v>
      </c>
      <c r="O41" s="4"/>
    </row>
    <row r="42" spans="1:15">
      <c r="A42" s="7">
        <v>1</v>
      </c>
      <c r="B42" s="16" t="s">
        <v>198</v>
      </c>
      <c r="C42" s="274" t="s">
        <v>177</v>
      </c>
      <c r="D42" s="275"/>
      <c r="E42" s="275"/>
      <c r="F42" s="275"/>
      <c r="G42" s="275"/>
      <c r="H42" s="275"/>
      <c r="I42" s="275"/>
      <c r="J42" s="275"/>
      <c r="K42" s="275"/>
      <c r="L42" s="275"/>
      <c r="M42" s="276"/>
      <c r="N42" s="9">
        <v>62400000</v>
      </c>
      <c r="O42" s="4"/>
    </row>
    <row r="43" spans="1:15">
      <c r="A43" s="7">
        <v>2</v>
      </c>
      <c r="B43" s="16" t="s">
        <v>161</v>
      </c>
      <c r="C43" s="274" t="s">
        <v>168</v>
      </c>
      <c r="D43" s="275"/>
      <c r="E43" s="275"/>
      <c r="F43" s="275"/>
      <c r="G43" s="275"/>
      <c r="H43" s="275"/>
      <c r="I43" s="275"/>
      <c r="J43" s="275"/>
      <c r="K43" s="275"/>
      <c r="L43" s="275"/>
      <c r="M43" s="276"/>
      <c r="N43" s="9">
        <v>62400000</v>
      </c>
      <c r="O43" s="4"/>
    </row>
    <row r="44" spans="1:15">
      <c r="A44" s="7">
        <v>3</v>
      </c>
      <c r="B44" s="16" t="s">
        <v>156</v>
      </c>
      <c r="C44" s="274" t="s">
        <v>169</v>
      </c>
      <c r="D44" s="275"/>
      <c r="E44" s="275"/>
      <c r="F44" s="275"/>
      <c r="G44" s="275"/>
      <c r="H44" s="275"/>
      <c r="I44" s="275"/>
      <c r="J44" s="275"/>
      <c r="K44" s="275"/>
      <c r="L44" s="275"/>
      <c r="M44" s="276"/>
      <c r="N44" s="9">
        <v>87360000</v>
      </c>
      <c r="O44" s="4"/>
    </row>
    <row r="45" spans="1:15">
      <c r="A45" s="7">
        <v>4</v>
      </c>
      <c r="B45" s="16" t="s">
        <v>182</v>
      </c>
      <c r="C45" s="274" t="s">
        <v>181</v>
      </c>
      <c r="D45" s="275"/>
      <c r="E45" s="275"/>
      <c r="F45" s="275"/>
      <c r="G45" s="275"/>
      <c r="H45" s="275"/>
      <c r="I45" s="275"/>
      <c r="J45" s="275"/>
      <c r="K45" s="275"/>
      <c r="L45" s="275"/>
      <c r="M45" s="276"/>
      <c r="N45" s="9">
        <v>43680000</v>
      </c>
      <c r="O45" s="4"/>
    </row>
    <row r="46" spans="1:15">
      <c r="A46" s="7">
        <v>5</v>
      </c>
      <c r="B46" s="16"/>
      <c r="C46" s="274"/>
      <c r="D46" s="275"/>
      <c r="E46" s="275"/>
      <c r="F46" s="275"/>
      <c r="G46" s="275"/>
      <c r="H46" s="275"/>
      <c r="I46" s="275"/>
      <c r="J46" s="275"/>
      <c r="K46" s="275"/>
      <c r="L46" s="275"/>
      <c r="M46" s="276"/>
      <c r="N46" s="9"/>
      <c r="O46" s="4"/>
    </row>
    <row r="47" spans="1:15" ht="18.75" thickBot="1">
      <c r="A47" s="7">
        <v>6</v>
      </c>
      <c r="B47" s="16"/>
      <c r="C47" s="274"/>
      <c r="D47" s="275"/>
      <c r="E47" s="275"/>
      <c r="F47" s="275"/>
      <c r="G47" s="275"/>
      <c r="H47" s="275"/>
      <c r="I47" s="275"/>
      <c r="J47" s="275"/>
      <c r="K47" s="275"/>
      <c r="L47" s="275"/>
      <c r="M47" s="276"/>
      <c r="N47" s="9"/>
      <c r="O47" s="4"/>
    </row>
    <row r="48" spans="1:15" ht="18.75" hidden="1" thickBot="1">
      <c r="A48" s="7">
        <v>7</v>
      </c>
      <c r="B48" s="16"/>
      <c r="C48" s="274"/>
      <c r="D48" s="275"/>
      <c r="E48" s="275"/>
      <c r="F48" s="275"/>
      <c r="G48" s="275"/>
      <c r="H48" s="275"/>
      <c r="I48" s="275"/>
      <c r="J48" s="275"/>
      <c r="K48" s="275"/>
      <c r="L48" s="275"/>
      <c r="M48" s="276"/>
      <c r="N48" s="9"/>
      <c r="O48" s="4"/>
    </row>
    <row r="49" spans="1:15" ht="18.75" hidden="1" thickBot="1">
      <c r="A49" s="7">
        <v>8</v>
      </c>
      <c r="B49" s="16"/>
      <c r="C49" s="274"/>
      <c r="D49" s="275"/>
      <c r="E49" s="275"/>
      <c r="F49" s="275"/>
      <c r="G49" s="275"/>
      <c r="H49" s="275"/>
      <c r="I49" s="275"/>
      <c r="J49" s="275"/>
      <c r="K49" s="275"/>
      <c r="L49" s="275"/>
      <c r="M49" s="276"/>
      <c r="N49" s="9"/>
      <c r="O49" s="4"/>
    </row>
    <row r="50" spans="1:15" ht="18.75" hidden="1" thickBot="1">
      <c r="A50" s="7">
        <v>9</v>
      </c>
      <c r="B50" s="16"/>
      <c r="C50" s="274"/>
      <c r="D50" s="275"/>
      <c r="E50" s="275"/>
      <c r="F50" s="275"/>
      <c r="G50" s="275"/>
      <c r="H50" s="275"/>
      <c r="I50" s="275"/>
      <c r="J50" s="275"/>
      <c r="K50" s="275"/>
      <c r="L50" s="275"/>
      <c r="M50" s="276"/>
      <c r="N50" s="9"/>
      <c r="O50" s="4"/>
    </row>
    <row r="51" spans="1:15" ht="18.75" hidden="1" thickBot="1">
      <c r="A51" s="7">
        <v>10</v>
      </c>
      <c r="B51" s="16"/>
      <c r="C51" s="274"/>
      <c r="D51" s="275"/>
      <c r="E51" s="275"/>
      <c r="F51" s="275"/>
      <c r="G51" s="275"/>
      <c r="H51" s="275"/>
      <c r="I51" s="275"/>
      <c r="J51" s="275"/>
      <c r="K51" s="275"/>
      <c r="L51" s="275"/>
      <c r="M51" s="276"/>
      <c r="N51" s="9"/>
      <c r="O51" s="4"/>
    </row>
    <row r="52" spans="1:15" ht="33.75" customHeight="1" thickTop="1" thickBot="1">
      <c r="A52" s="15"/>
      <c r="B52" s="27" t="s">
        <v>19</v>
      </c>
      <c r="C52" s="265"/>
      <c r="D52" s="266"/>
      <c r="E52" s="266"/>
      <c r="F52" s="266"/>
      <c r="G52" s="266"/>
      <c r="H52" s="266"/>
      <c r="I52" s="266"/>
      <c r="J52" s="266"/>
      <c r="K52" s="266"/>
      <c r="L52" s="266"/>
      <c r="M52" s="267"/>
      <c r="N52" s="29">
        <f>SUM(N43:N51)</f>
        <v>193440000</v>
      </c>
      <c r="O52" s="4"/>
    </row>
    <row r="53" spans="1:15" ht="4.5" customHeight="1" thickTop="1"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1:15" ht="19.5" hidden="1">
      <c r="A54" s="23" t="s">
        <v>35</v>
      </c>
      <c r="B54" s="24"/>
      <c r="C54" s="271" t="s">
        <v>6</v>
      </c>
      <c r="D54" s="272"/>
      <c r="E54" s="272"/>
      <c r="F54" s="272"/>
      <c r="G54" s="272"/>
      <c r="H54" s="272"/>
      <c r="I54" s="272"/>
      <c r="J54" s="272"/>
      <c r="K54" s="272"/>
      <c r="L54" s="272"/>
      <c r="M54" s="273"/>
      <c r="N54" s="24" t="s">
        <v>37</v>
      </c>
      <c r="O54" s="4"/>
    </row>
    <row r="55" spans="1:15" hidden="1">
      <c r="A55" s="7">
        <v>1</v>
      </c>
      <c r="B55" s="16"/>
      <c r="C55" s="274"/>
      <c r="D55" s="275"/>
      <c r="E55" s="275"/>
      <c r="F55" s="275"/>
      <c r="G55" s="275"/>
      <c r="H55" s="275"/>
      <c r="I55" s="275"/>
      <c r="J55" s="275"/>
      <c r="K55" s="275"/>
      <c r="L55" s="275"/>
      <c r="M55" s="276"/>
      <c r="N55" s="9"/>
      <c r="O55" s="4"/>
    </row>
    <row r="56" spans="1:15" hidden="1">
      <c r="A56" s="7">
        <v>2</v>
      </c>
      <c r="B56" s="16"/>
      <c r="C56" s="274"/>
      <c r="D56" s="275"/>
      <c r="E56" s="275"/>
      <c r="F56" s="275"/>
      <c r="G56" s="275"/>
      <c r="H56" s="275"/>
      <c r="I56" s="275"/>
      <c r="J56" s="275"/>
      <c r="K56" s="275"/>
      <c r="L56" s="275"/>
      <c r="M56" s="276"/>
      <c r="N56" s="9"/>
      <c r="O56" s="4"/>
    </row>
    <row r="57" spans="1:15" hidden="1">
      <c r="A57" s="7">
        <v>3</v>
      </c>
      <c r="B57" s="16"/>
      <c r="C57" s="274"/>
      <c r="D57" s="275"/>
      <c r="E57" s="275"/>
      <c r="F57" s="275"/>
      <c r="G57" s="275"/>
      <c r="H57" s="275"/>
      <c r="I57" s="275"/>
      <c r="J57" s="275"/>
      <c r="K57" s="275"/>
      <c r="L57" s="275"/>
      <c r="M57" s="276"/>
      <c r="N57" s="9"/>
      <c r="O57" s="4"/>
    </row>
    <row r="58" spans="1:15" hidden="1">
      <c r="A58" s="7">
        <v>4</v>
      </c>
      <c r="B58" s="16"/>
      <c r="C58" s="274"/>
      <c r="D58" s="275"/>
      <c r="E58" s="275"/>
      <c r="F58" s="275"/>
      <c r="G58" s="275"/>
      <c r="H58" s="275"/>
      <c r="I58" s="275"/>
      <c r="J58" s="275"/>
      <c r="K58" s="275"/>
      <c r="L58" s="275"/>
      <c r="M58" s="276"/>
      <c r="N58" s="9"/>
      <c r="O58" s="4"/>
    </row>
    <row r="59" spans="1:15" hidden="1">
      <c r="A59" s="7">
        <v>5</v>
      </c>
      <c r="B59" s="16"/>
      <c r="C59" s="274"/>
      <c r="D59" s="275"/>
      <c r="E59" s="275"/>
      <c r="F59" s="275"/>
      <c r="G59" s="275"/>
      <c r="H59" s="275"/>
      <c r="I59" s="275"/>
      <c r="J59" s="275"/>
      <c r="K59" s="275"/>
      <c r="L59" s="275"/>
      <c r="M59" s="276"/>
      <c r="N59" s="9"/>
      <c r="O59" s="4"/>
    </row>
    <row r="60" spans="1:15" hidden="1">
      <c r="A60" s="7">
        <v>6</v>
      </c>
      <c r="B60" s="16"/>
      <c r="C60" s="274"/>
      <c r="D60" s="275"/>
      <c r="E60" s="275"/>
      <c r="F60" s="275"/>
      <c r="G60" s="275"/>
      <c r="H60" s="275"/>
      <c r="I60" s="275"/>
      <c r="J60" s="275"/>
      <c r="K60" s="275"/>
      <c r="L60" s="275"/>
      <c r="M60" s="276"/>
      <c r="N60" s="9"/>
      <c r="O60" s="4"/>
    </row>
    <row r="61" spans="1:15" hidden="1">
      <c r="A61" s="7">
        <v>7</v>
      </c>
      <c r="B61" s="16"/>
      <c r="C61" s="274" t="s">
        <v>26</v>
      </c>
      <c r="D61" s="275"/>
      <c r="E61" s="275"/>
      <c r="F61" s="275"/>
      <c r="G61" s="275"/>
      <c r="H61" s="275"/>
      <c r="I61" s="275"/>
      <c r="J61" s="275"/>
      <c r="K61" s="275"/>
      <c r="L61" s="275"/>
      <c r="M61" s="276"/>
      <c r="N61" s="9"/>
      <c r="O61" s="4"/>
    </row>
    <row r="62" spans="1:15" hidden="1">
      <c r="A62" s="7">
        <v>8</v>
      </c>
      <c r="B62" s="16"/>
      <c r="C62" s="274"/>
      <c r="D62" s="275"/>
      <c r="E62" s="275"/>
      <c r="F62" s="275"/>
      <c r="G62" s="275"/>
      <c r="H62" s="275"/>
      <c r="I62" s="275"/>
      <c r="J62" s="275"/>
      <c r="K62" s="275"/>
      <c r="L62" s="275"/>
      <c r="M62" s="276"/>
      <c r="N62" s="9"/>
      <c r="O62" s="4"/>
    </row>
    <row r="63" spans="1:15" hidden="1">
      <c r="A63" s="7">
        <v>9</v>
      </c>
      <c r="B63" s="16"/>
      <c r="C63" s="274"/>
      <c r="D63" s="275"/>
      <c r="E63" s="275"/>
      <c r="F63" s="275"/>
      <c r="G63" s="275"/>
      <c r="H63" s="275"/>
      <c r="I63" s="275"/>
      <c r="J63" s="275"/>
      <c r="K63" s="275"/>
      <c r="L63" s="275"/>
      <c r="M63" s="276"/>
      <c r="N63" s="9"/>
      <c r="O63" s="4"/>
    </row>
    <row r="64" spans="1:15" ht="19.5" hidden="1" thickTop="1" thickBot="1">
      <c r="A64" s="15"/>
      <c r="B64" s="27" t="s">
        <v>19</v>
      </c>
      <c r="C64" s="265"/>
      <c r="D64" s="266"/>
      <c r="E64" s="266"/>
      <c r="F64" s="266"/>
      <c r="G64" s="266"/>
      <c r="H64" s="266"/>
      <c r="I64" s="266"/>
      <c r="J64" s="266"/>
      <c r="K64" s="266"/>
      <c r="L64" s="266"/>
      <c r="M64" s="267"/>
      <c r="N64" s="22">
        <f>SUM(N55:N63)</f>
        <v>0</v>
      </c>
      <c r="O64" s="4"/>
    </row>
    <row r="65" spans="1:15" hidden="1"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1:15" hidden="1"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1:15">
      <c r="A67" s="277" t="s">
        <v>194</v>
      </c>
      <c r="B67" s="277"/>
      <c r="C67" s="277"/>
      <c r="D67" s="277"/>
      <c r="E67" s="277"/>
      <c r="F67" s="277"/>
      <c r="G67" s="277"/>
      <c r="H67" s="277"/>
      <c r="I67" s="277"/>
      <c r="J67" s="277"/>
      <c r="K67" s="277"/>
      <c r="L67" s="277"/>
      <c r="M67" s="277"/>
      <c r="N67" s="278">
        <f>N27-N52</f>
        <v>106080000</v>
      </c>
      <c r="O67" s="4"/>
    </row>
    <row r="68" spans="1:15">
      <c r="A68" s="277"/>
      <c r="B68" s="277"/>
      <c r="C68" s="277"/>
      <c r="D68" s="277"/>
      <c r="E68" s="277"/>
      <c r="F68" s="277"/>
      <c r="G68" s="277"/>
      <c r="H68" s="277"/>
      <c r="I68" s="277"/>
      <c r="J68" s="277"/>
      <c r="K68" s="277"/>
      <c r="L68" s="277"/>
      <c r="M68" s="277"/>
      <c r="N68" s="278"/>
      <c r="O68" s="4"/>
    </row>
    <row r="69" spans="1:15"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1:15"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1:15"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1:15"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1:1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1:1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1:15"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</row>
    <row r="76" spans="1:15"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</row>
    <row r="77" spans="1:15"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</row>
    <row r="78" spans="1:15"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</row>
    <row r="79" spans="1:15"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</row>
    <row r="80" spans="1:15"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</row>
    <row r="81" spans="4:15"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4:15"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</row>
    <row r="83" spans="4:15"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</row>
    <row r="84" spans="4:15"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</row>
    <row r="85" spans="4:15"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</row>
    <row r="86" spans="4:15"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</row>
    <row r="87" spans="4:15"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</row>
    <row r="88" spans="4:15"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4:15"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4:15"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4:15"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4:15"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4:15"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4:15"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4:15"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4:15"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4:15"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4:15"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4:15"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spans="4:15"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spans="4:15"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spans="4:15"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spans="4:15"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spans="4:15"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</row>
    <row r="105" spans="4:15"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spans="4:15"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</row>
    <row r="107" spans="4:15"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</row>
    <row r="108" spans="4:15"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</row>
    <row r="109" spans="4:15"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</row>
    <row r="110" spans="4:15"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</row>
    <row r="111" spans="4:15"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4:15"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</row>
    <row r="113" spans="4:15"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4:15"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</row>
    <row r="115" spans="4:15"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4:15"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4:15"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</row>
    <row r="118" spans="4:15"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</row>
    <row r="119" spans="4:15"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</row>
    <row r="120" spans="4:15"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</row>
    <row r="121" spans="4:15"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spans="4:15"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spans="4:15"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</row>
    <row r="124" spans="4:15"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</row>
    <row r="125" spans="4:15"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</row>
    <row r="126" spans="4:15"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spans="4:15"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</row>
    <row r="128" spans="4:15"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</row>
    <row r="129" spans="4:15"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spans="4:15"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</row>
    <row r="131" spans="4:15"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</row>
    <row r="132" spans="4:15"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</row>
    <row r="133" spans="4:15"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</row>
    <row r="134" spans="4:15"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</row>
    <row r="135" spans="4:15"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</row>
    <row r="136" spans="4:15"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</row>
    <row r="137" spans="4:15"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4:15"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</row>
    <row r="139" spans="4:15"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</row>
    <row r="140" spans="4:15"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</row>
    <row r="141" spans="4:15"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</row>
    <row r="142" spans="4:15"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</row>
    <row r="143" spans="4:15"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4:15"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</row>
    <row r="145" spans="4:15"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4:15"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</row>
    <row r="147" spans="4:15"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4:15"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</row>
    <row r="149" spans="4:15"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</row>
    <row r="150" spans="4:15"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</row>
    <row r="151" spans="4:15"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</row>
    <row r="152" spans="4:15"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4:15"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4:15"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4:15"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4:15"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</row>
    <row r="157" spans="4:15"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4:15"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4:15"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</row>
    <row r="160" spans="4:15"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</row>
    <row r="161" spans="4:15"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4:15"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</row>
    <row r="163" spans="4:15"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4:15"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</row>
    <row r="165" spans="4:15"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</row>
    <row r="166" spans="4:15"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</row>
    <row r="167" spans="4:15"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</row>
    <row r="168" spans="4:15"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</row>
    <row r="169" spans="4:15"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4:15"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4:15"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</row>
    <row r="172" spans="4:15"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</row>
    <row r="173" spans="4:15"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</row>
    <row r="174" spans="4:15"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</row>
    <row r="175" spans="4:15"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</row>
    <row r="176" spans="4:15"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</row>
    <row r="177" spans="4:15"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spans="4:15"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</row>
    <row r="179" spans="4:15"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</row>
    <row r="180" spans="4:15"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</row>
    <row r="181" spans="4:15"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</row>
    <row r="182" spans="4:15"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</row>
    <row r="183" spans="4:15"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</row>
    <row r="184" spans="4:15"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</row>
    <row r="185" spans="4:15"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spans="4:15"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</row>
    <row r="187" spans="4:15"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</row>
    <row r="188" spans="4:15"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</row>
    <row r="189" spans="4:15"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</row>
    <row r="190" spans="4:15"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</row>
    <row r="191" spans="4:15"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</row>
    <row r="192" spans="4:15"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</row>
    <row r="193" spans="4:15"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spans="4:15"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</row>
    <row r="195" spans="4:15"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</row>
    <row r="196" spans="4:15"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</row>
    <row r="197" spans="4:15"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</row>
    <row r="198" spans="4:15"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</row>
    <row r="199" spans="4:15"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</row>
    <row r="200" spans="4:15"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</row>
    <row r="201" spans="4:15"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spans="4:15"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</row>
    <row r="203" spans="4:15"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</row>
    <row r="204" spans="4:15"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</row>
    <row r="205" spans="4:15"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</row>
    <row r="206" spans="4:15"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</row>
    <row r="207" spans="4:15"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</row>
    <row r="208" spans="4:15"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</row>
    <row r="209" spans="4:15"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spans="4:15"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</row>
    <row r="211" spans="4:15"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</row>
    <row r="212" spans="4:15"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</row>
    <row r="213" spans="4:15"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</row>
    <row r="214" spans="4:15"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</row>
    <row r="215" spans="4:15"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</row>
    <row r="216" spans="4:15"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</row>
    <row r="217" spans="4:15"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4:15"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</row>
    <row r="219" spans="4:15"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</row>
    <row r="220" spans="4:15"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</row>
    <row r="221" spans="4:15"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</row>
    <row r="222" spans="4:15"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</row>
    <row r="223" spans="4:15"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</row>
    <row r="224" spans="4:15"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</row>
    <row r="225" spans="4:15"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spans="4:15"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</row>
    <row r="227" spans="4:15"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</row>
    <row r="228" spans="4:15"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</row>
    <row r="229" spans="4:15"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</row>
    <row r="230" spans="4:15"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</row>
    <row r="231" spans="4:15"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</row>
    <row r="232" spans="4:15"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</row>
    <row r="233" spans="4:15"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spans="4:15"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</row>
    <row r="235" spans="4:15"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</row>
    <row r="236" spans="4:15"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4:15"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</row>
    <row r="238" spans="4:15"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</row>
    <row r="239" spans="4:15"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</row>
    <row r="240" spans="4:15"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</row>
    <row r="241" spans="4:15"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spans="4:15"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</row>
    <row r="243" spans="4:15"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</row>
    <row r="244" spans="4:15"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</row>
    <row r="245" spans="4:15"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</row>
    <row r="246" spans="4:15"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4:15"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4:15"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</row>
    <row r="249" spans="4:15"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spans="4:15"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</row>
    <row r="251" spans="4:15"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</row>
    <row r="252" spans="4:15"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</row>
    <row r="253" spans="4:15"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</row>
    <row r="254" spans="4:15"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</row>
    <row r="255" spans="4:15"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</row>
    <row r="256" spans="4:15"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</row>
    <row r="257" spans="4:15"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spans="4:15"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</row>
    <row r="259" spans="4:15"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</row>
    <row r="260" spans="4:15"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</row>
    <row r="261" spans="4:15"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</row>
    <row r="262" spans="4:15"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</row>
    <row r="263" spans="4:15"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</row>
    <row r="264" spans="4:15"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</row>
    <row r="265" spans="4:15"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spans="4:15"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</row>
    <row r="267" spans="4:15"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</row>
    <row r="268" spans="4:15"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</row>
    <row r="269" spans="4:15"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</row>
    <row r="270" spans="4:15"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</row>
    <row r="271" spans="4:15"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</row>
    <row r="272" spans="4:15"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</row>
    <row r="273" spans="4:15"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spans="4:15"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</row>
    <row r="275" spans="4:15"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</row>
    <row r="276" spans="4:15"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</row>
    <row r="277" spans="4:15"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 spans="4:15"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</row>
    <row r="279" spans="4:15"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 spans="4:15"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 spans="4:15"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4:15"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 spans="4:15"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 spans="4:15"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 spans="4:15"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 spans="4:15"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 spans="4:15"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</row>
    <row r="288" spans="4:15"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</row>
    <row r="289" spans="4:15"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spans="4:15"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</row>
    <row r="291" spans="4:15"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</row>
    <row r="292" spans="4:15"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</row>
    <row r="293" spans="4:15"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</row>
    <row r="294" spans="4:15"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</row>
    <row r="295" spans="4:15"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</row>
    <row r="296" spans="4:15"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</row>
    <row r="297" spans="4:15"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spans="4:15"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</row>
    <row r="299" spans="4:15"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</row>
    <row r="300" spans="4:15"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</row>
    <row r="301" spans="4:15"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</row>
    <row r="302" spans="4:15"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</row>
    <row r="303" spans="4:15"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</row>
    <row r="304" spans="4:15"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</row>
    <row r="305" spans="4:15"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spans="4:15"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</row>
    <row r="307" spans="4:15"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</row>
    <row r="308" spans="4:15"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</row>
    <row r="309" spans="4:15"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</row>
    <row r="310" spans="4:15"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</row>
    <row r="311" spans="4:15"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</row>
    <row r="312" spans="4:15"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</row>
    <row r="313" spans="4:15"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spans="4:15"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</row>
    <row r="315" spans="4:15"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</row>
    <row r="316" spans="4:1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</row>
    <row r="317" spans="4:1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</row>
    <row r="318" spans="4:1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</row>
    <row r="319" spans="4:1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</row>
    <row r="320" spans="4:1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</row>
    <row r="321" spans="4:1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4:15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</row>
    <row r="323" spans="4:15"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</row>
    <row r="324" spans="4:15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</row>
    <row r="325" spans="4:1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</row>
    <row r="326" spans="4:1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</row>
    <row r="327" spans="4:1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</row>
    <row r="328" spans="4:1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</row>
    <row r="329" spans="4:15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4:15"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</row>
    <row r="331" spans="4:15"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</row>
    <row r="332" spans="4:15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</row>
    <row r="333" spans="4:15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</row>
    <row r="334" spans="4:15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</row>
    <row r="335" spans="4:15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</row>
    <row r="336" spans="4:15"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</row>
    <row r="337" spans="4:15"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4:15"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</row>
    <row r="339" spans="4:15"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</row>
    <row r="340" spans="4:15"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</row>
    <row r="341" spans="4:15"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</row>
    <row r="342" spans="4:15"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</row>
    <row r="343" spans="4:15"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</row>
    <row r="344" spans="4:15"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</row>
    <row r="345" spans="4:15"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4:15"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</row>
    <row r="347" spans="4:15"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</row>
    <row r="348" spans="4:15"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</row>
    <row r="349" spans="4:15"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</row>
    <row r="350" spans="4:15"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</row>
    <row r="351" spans="4:15"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</row>
    <row r="352" spans="4:15"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</row>
    <row r="353" spans="4:15"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4:15"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</row>
    <row r="355" spans="4:15"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</row>
    <row r="356" spans="4:15"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</row>
    <row r="357" spans="4:15"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</row>
    <row r="358" spans="4:15"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</row>
    <row r="359" spans="4:15"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</row>
    <row r="360" spans="4:15"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</row>
    <row r="361" spans="4:15"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4:15"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</row>
    <row r="363" spans="4:15"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</row>
    <row r="364" spans="4:15"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</row>
    <row r="365" spans="4:15"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</row>
    <row r="366" spans="4:15"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</row>
    <row r="367" spans="4:15"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</row>
    <row r="368" spans="4:15"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</row>
    <row r="369" spans="4:15"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4:15"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</row>
    <row r="371" spans="4:15"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</row>
    <row r="372" spans="4:15"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</row>
    <row r="373" spans="4:15"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</row>
    <row r="374" spans="4:15"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</row>
    <row r="375" spans="4:15"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</row>
    <row r="376" spans="4:15"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</row>
    <row r="377" spans="4:15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4:15"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</row>
    <row r="379" spans="4:15"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</row>
    <row r="380" spans="4:15"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</row>
    <row r="381" spans="4:15"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</row>
    <row r="382" spans="4:15"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</row>
    <row r="383" spans="4:15"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</row>
    <row r="384" spans="4:15"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</row>
    <row r="385" spans="4:15"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4:15"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</row>
    <row r="387" spans="4:15"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</row>
    <row r="388" spans="4:15"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</row>
    <row r="389" spans="4:15"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</row>
    <row r="390" spans="4:15"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</row>
    <row r="391" spans="4:15"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</row>
    <row r="392" spans="4:15"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</row>
    <row r="393" spans="4:15"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4:15"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</row>
    <row r="395" spans="4:15"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</row>
    <row r="396" spans="4:15"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</row>
    <row r="397" spans="4:15"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</row>
    <row r="398" spans="4:15"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</row>
    <row r="399" spans="4:15"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</row>
    <row r="400" spans="4:15"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</row>
    <row r="401" spans="4:15"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4:15"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</row>
    <row r="403" spans="4:15"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</row>
    <row r="404" spans="4:15"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</row>
    <row r="405" spans="4:15"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</row>
    <row r="406" spans="4:15"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</row>
    <row r="407" spans="4:15"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</row>
    <row r="408" spans="4:15"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</row>
    <row r="409" spans="4:15"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4:15"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</row>
    <row r="411" spans="4:15"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</row>
    <row r="412" spans="4:15"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</row>
    <row r="413" spans="4:15"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</row>
    <row r="414" spans="4:15"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</row>
    <row r="415" spans="4:15"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</row>
    <row r="416" spans="4:15"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</row>
    <row r="417" spans="4:15"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4:15"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</row>
    <row r="419" spans="4:15"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</row>
    <row r="420" spans="4:15"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</row>
    <row r="421" spans="4:15"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</row>
    <row r="422" spans="4:15"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</row>
    <row r="423" spans="4:15"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</row>
    <row r="424" spans="4:15"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</row>
    <row r="425" spans="4:15"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4:15"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</row>
    <row r="427" spans="4:15"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</row>
    <row r="428" spans="4:15"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</row>
    <row r="429" spans="4:15"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</row>
    <row r="430" spans="4:15"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</row>
    <row r="431" spans="4:15"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</row>
    <row r="432" spans="4:15"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</row>
    <row r="433" spans="4:15"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4:15"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</row>
    <row r="435" spans="4:15"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</row>
    <row r="436" spans="4:15"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</row>
    <row r="437" spans="4:15"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</row>
    <row r="438" spans="4:15"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</row>
    <row r="439" spans="4:15"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</row>
    <row r="440" spans="4:15"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</row>
    <row r="441" spans="4:15"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4:15"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</row>
    <row r="443" spans="4:15"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</row>
    <row r="444" spans="4:15"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</row>
    <row r="445" spans="4:15"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</row>
    <row r="446" spans="4:15"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</row>
    <row r="447" spans="4:15"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</row>
    <row r="448" spans="4:15"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</row>
    <row r="449" spans="4:15"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4:15"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</row>
    <row r="451" spans="4:15"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</row>
    <row r="452" spans="4:15"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</row>
    <row r="453" spans="4:15"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</row>
    <row r="454" spans="4:15"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</row>
    <row r="455" spans="4:15"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</row>
    <row r="456" spans="4:15"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</row>
    <row r="457" spans="4:15"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4:15"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</row>
    <row r="459" spans="4:15"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</row>
    <row r="460" spans="4:15"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</row>
    <row r="461" spans="4:15"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</row>
    <row r="462" spans="4:15"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</row>
    <row r="463" spans="4:15"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</row>
    <row r="464" spans="4:15"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</row>
    <row r="465" spans="4:15"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4:15"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</row>
    <row r="467" spans="4:15"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</row>
    <row r="468" spans="4:15"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</row>
    <row r="469" spans="4:15"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</row>
    <row r="470" spans="4:15"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</row>
    <row r="471" spans="4:15"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</row>
    <row r="472" spans="4:15"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</row>
    <row r="473" spans="4:15"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4:15"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</row>
    <row r="475" spans="4:15"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</row>
    <row r="476" spans="4:15"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</row>
    <row r="477" spans="4:15"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</row>
    <row r="478" spans="4:15"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</row>
    <row r="479" spans="4:15"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</row>
    <row r="480" spans="4:15"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</row>
    <row r="481" spans="4:15"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4:15"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</row>
    <row r="483" spans="4:15"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</row>
    <row r="484" spans="4:15"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</row>
    <row r="485" spans="4:15"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</row>
    <row r="486" spans="4:15"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</row>
    <row r="487" spans="4:15"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</row>
    <row r="488" spans="4:15"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</row>
    <row r="489" spans="4:15"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4:15"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</row>
    <row r="491" spans="4:15"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</row>
    <row r="492" spans="4:15"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</row>
    <row r="493" spans="4:15"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</row>
    <row r="494" spans="4:15"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</row>
    <row r="495" spans="4:15"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</row>
    <row r="496" spans="4:15"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</row>
    <row r="497" spans="4:15"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4:15"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</row>
    <row r="499" spans="4:15"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</row>
    <row r="500" spans="4:15"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</row>
    <row r="501" spans="4:15"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</row>
    <row r="502" spans="4:15"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</row>
    <row r="503" spans="4:15"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</row>
    <row r="504" spans="4:15"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</row>
    <row r="505" spans="4:15"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4:15"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</row>
    <row r="507" spans="4:15"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</row>
    <row r="508" spans="4:15"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</row>
    <row r="509" spans="4:15"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</row>
    <row r="510" spans="4:15"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</row>
    <row r="511" spans="4:15"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</row>
    <row r="512" spans="4:15"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</row>
    <row r="513" spans="4:15"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4:15"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</row>
    <row r="515" spans="4:15"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</row>
    <row r="516" spans="4:15"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</row>
    <row r="517" spans="4:15"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</row>
    <row r="518" spans="4:15"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</row>
    <row r="519" spans="4:15"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</row>
    <row r="520" spans="4:15"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</row>
    <row r="521" spans="4:15"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4:15"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</row>
    <row r="523" spans="4:15"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</row>
    <row r="524" spans="4:15"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</row>
    <row r="525" spans="4:15"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</row>
    <row r="526" spans="4:15"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</row>
    <row r="527" spans="4:15"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</row>
    <row r="528" spans="4:15"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</row>
    <row r="529" spans="4:15"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4:15"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</row>
    <row r="531" spans="4:15"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</row>
    <row r="532" spans="4:15"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</row>
    <row r="533" spans="4:15"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</row>
    <row r="534" spans="4:15"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</row>
    <row r="535" spans="4:15"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</row>
    <row r="536" spans="4:15"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</row>
    <row r="537" spans="4:15"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4:15"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</row>
    <row r="539" spans="4:15"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</row>
    <row r="540" spans="4:15"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</row>
    <row r="541" spans="4:15"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</row>
    <row r="542" spans="4:15"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</row>
    <row r="543" spans="4:15"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</row>
    <row r="544" spans="4:15"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</row>
    <row r="545" spans="4:15"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4:15"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</row>
    <row r="547" spans="4:15"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</row>
    <row r="548" spans="4:15"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</row>
    <row r="549" spans="4:15"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</row>
    <row r="550" spans="4:15"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</row>
    <row r="551" spans="4:15"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</row>
    <row r="552" spans="4:15"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</row>
    <row r="553" spans="4:15"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4:15"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</row>
    <row r="555" spans="4:15"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</row>
    <row r="556" spans="4:15"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</row>
    <row r="557" spans="4:15"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</row>
    <row r="558" spans="4:15"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</row>
    <row r="559" spans="4:15"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</row>
    <row r="560" spans="4:15"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</row>
    <row r="561" spans="4:15"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4:15"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</row>
    <row r="563" spans="4:15"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</row>
    <row r="564" spans="4:15"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</row>
    <row r="565" spans="4:15"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</row>
    <row r="566" spans="4:15"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</row>
    <row r="567" spans="4:15"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</row>
    <row r="568" spans="4:15"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</row>
    <row r="569" spans="4:15"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4:15"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</row>
    <row r="571" spans="4:15"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</row>
    <row r="572" spans="4:15"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</row>
    <row r="573" spans="4:15"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</row>
    <row r="574" spans="4:15"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</row>
    <row r="575" spans="4:15"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</row>
    <row r="576" spans="4:15"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</row>
    <row r="577" spans="4:15"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4:15"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</row>
    <row r="579" spans="4:15"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</row>
    <row r="580" spans="4:15"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</row>
    <row r="581" spans="4:15"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</row>
    <row r="582" spans="4:15"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</row>
    <row r="583" spans="4:15"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</row>
    <row r="584" spans="4:15"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</row>
    <row r="585" spans="4:15"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4:15"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</row>
    <row r="587" spans="4:15"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</row>
    <row r="588" spans="4:15"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</row>
    <row r="589" spans="4:15"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</row>
    <row r="590" spans="4:15"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</row>
    <row r="591" spans="4:15"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</row>
    <row r="592" spans="4:15"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</row>
    <row r="593" spans="4:15"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4:15"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</row>
    <row r="595" spans="4:15"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</row>
    <row r="596" spans="4:15"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</row>
    <row r="597" spans="4:15"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</row>
    <row r="598" spans="4:15"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</row>
    <row r="599" spans="4:15"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</row>
    <row r="600" spans="4:15"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</row>
    <row r="601" spans="4:15"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4:15"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</row>
    <row r="603" spans="4:15"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</row>
    <row r="604" spans="4:15"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</row>
    <row r="605" spans="4:15"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</row>
    <row r="606" spans="4:15"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</row>
    <row r="607" spans="4:15"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</row>
    <row r="608" spans="4:15"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</row>
    <row r="609" spans="4:15"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4:15"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</row>
    <row r="611" spans="4:15"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</row>
    <row r="612" spans="4:15"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</row>
    <row r="613" spans="4:15"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</row>
    <row r="614" spans="4:15"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</row>
    <row r="615" spans="4:15"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</row>
    <row r="616" spans="4:15"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</row>
    <row r="617" spans="4:15"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4:15"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</row>
    <row r="619" spans="4:15"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</row>
    <row r="620" spans="4:15"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</row>
    <row r="621" spans="4:15"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</row>
    <row r="622" spans="4:15"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</row>
    <row r="623" spans="4:15"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</row>
    <row r="624" spans="4:15"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</row>
    <row r="625" spans="4:15"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4:15"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</row>
    <row r="627" spans="4:15"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</row>
    <row r="628" spans="4:15"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</row>
    <row r="629" spans="4:15"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</row>
    <row r="630" spans="4:15"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</row>
    <row r="631" spans="4:15"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</row>
    <row r="632" spans="4:15"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</row>
    <row r="633" spans="4:15"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4:15"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</row>
    <row r="635" spans="4:15"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</row>
    <row r="636" spans="4:15"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</row>
    <row r="637" spans="4:15"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</row>
    <row r="638" spans="4:15"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</row>
    <row r="639" spans="4:15"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</row>
    <row r="640" spans="4:15"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</row>
    <row r="641" spans="4:15"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4:15"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</row>
    <row r="643" spans="4:15"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</row>
    <row r="644" spans="4:15"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</row>
    <row r="645" spans="4:15"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</row>
    <row r="646" spans="4:15"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</row>
    <row r="647" spans="4:15"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</row>
    <row r="648" spans="4:15"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</row>
    <row r="649" spans="4:15"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4:15"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</row>
    <row r="651" spans="4:15"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</row>
    <row r="652" spans="4:15"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</row>
    <row r="653" spans="4:15"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</row>
    <row r="654" spans="4:15"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</row>
    <row r="655" spans="4:15"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</row>
    <row r="656" spans="4:15"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</row>
    <row r="657" spans="4:15"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4:15"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</row>
    <row r="659" spans="4:15"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</row>
    <row r="660" spans="4:15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</row>
    <row r="661" spans="4:15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</row>
    <row r="662" spans="4:15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</row>
    <row r="663" spans="4:15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</row>
    <row r="664" spans="4:15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</row>
    <row r="665" spans="4:15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4:15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</row>
    <row r="667" spans="4:15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</row>
    <row r="668" spans="4:15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</row>
    <row r="669" spans="4:15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</row>
    <row r="670" spans="4:15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</row>
    <row r="671" spans="4:15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</row>
    <row r="672" spans="4:15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</row>
    <row r="673" spans="4:15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4:15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</row>
    <row r="675" spans="4:15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</row>
    <row r="676" spans="4:15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</row>
    <row r="677" spans="4:15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</row>
    <row r="678" spans="4:15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</row>
    <row r="679" spans="4:15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</row>
    <row r="680" spans="4:15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</row>
    <row r="681" spans="4:15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4:15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</row>
    <row r="683" spans="4:15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</row>
    <row r="684" spans="4:15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</row>
    <row r="685" spans="4:15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</row>
    <row r="686" spans="4:15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</row>
    <row r="687" spans="4:15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</row>
    <row r="688" spans="4:15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</row>
    <row r="689" spans="4:15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4:15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</row>
    <row r="691" spans="4:15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</row>
    <row r="692" spans="4:15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</row>
    <row r="693" spans="4:15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</row>
    <row r="694" spans="4:15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</row>
    <row r="695" spans="4:15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</row>
    <row r="696" spans="4:15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</row>
    <row r="697" spans="4:15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4:15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</row>
    <row r="699" spans="4:15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</row>
    <row r="700" spans="4:15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</row>
    <row r="701" spans="4:15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</row>
    <row r="702" spans="4:15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</row>
    <row r="703" spans="4:15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</row>
    <row r="704" spans="4:15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</row>
    <row r="705" spans="4:15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4:15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</row>
    <row r="707" spans="4:15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</row>
    <row r="708" spans="4:15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</row>
    <row r="709" spans="4:15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</row>
    <row r="710" spans="4:15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</row>
    <row r="711" spans="4:15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</row>
    <row r="712" spans="4:15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</row>
    <row r="713" spans="4:15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4:15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</row>
    <row r="715" spans="4:15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</row>
    <row r="716" spans="4:15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</row>
    <row r="717" spans="4:15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</row>
    <row r="718" spans="4:15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</row>
    <row r="719" spans="4:15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</row>
    <row r="720" spans="4:15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</row>
    <row r="721" spans="4:15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4:15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</row>
    <row r="723" spans="4:15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</row>
    <row r="724" spans="4:15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</row>
    <row r="725" spans="4:15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</row>
    <row r="726" spans="4:15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</row>
    <row r="727" spans="4:15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</row>
    <row r="728" spans="4:15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</row>
    <row r="729" spans="4:15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4:15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</row>
    <row r="731" spans="4:15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</row>
    <row r="732" spans="4:15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</row>
    <row r="733" spans="4:15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</row>
    <row r="734" spans="4:15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</row>
    <row r="735" spans="4:15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</row>
    <row r="736" spans="4:15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</row>
    <row r="737" spans="4:15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4:15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</row>
    <row r="739" spans="4:15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</row>
    <row r="740" spans="4:15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</row>
    <row r="741" spans="4:15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</row>
    <row r="742" spans="4:15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</row>
    <row r="743" spans="4:15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</row>
    <row r="744" spans="4:15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</row>
    <row r="745" spans="4:15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4:15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</row>
    <row r="747" spans="4:15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</row>
    <row r="748" spans="4:15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</row>
    <row r="749" spans="4:15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</row>
    <row r="750" spans="4:15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</row>
    <row r="751" spans="4:15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</row>
    <row r="752" spans="4:15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</row>
    <row r="753" spans="4:15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4:15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</row>
    <row r="755" spans="4:15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</row>
    <row r="756" spans="4:15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</row>
    <row r="757" spans="4:15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</row>
    <row r="758" spans="4:15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</row>
    <row r="759" spans="4:15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</row>
    <row r="760" spans="4:15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</row>
    <row r="761" spans="4:15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4:15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</row>
    <row r="763" spans="4:15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</row>
    <row r="764" spans="4:15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</row>
    <row r="765" spans="4:15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</row>
    <row r="766" spans="4:15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</row>
    <row r="767" spans="4:15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</row>
    <row r="768" spans="4:15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</row>
    <row r="769" spans="4:15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4:15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</row>
    <row r="771" spans="4:15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</row>
    <row r="772" spans="4:15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</row>
    <row r="773" spans="4:15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</row>
    <row r="774" spans="4:15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</row>
    <row r="775" spans="4:15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</row>
    <row r="776" spans="4:15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</row>
    <row r="777" spans="4:15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4:15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</row>
    <row r="779" spans="4:15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</row>
    <row r="780" spans="4:15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</row>
    <row r="781" spans="4:15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</row>
    <row r="782" spans="4:15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</row>
    <row r="783" spans="4:15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</row>
    <row r="784" spans="4:15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</row>
    <row r="785" spans="4:15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4:15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</row>
    <row r="787" spans="4:15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</row>
    <row r="788" spans="4:15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</row>
    <row r="789" spans="4:15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</row>
    <row r="790" spans="4:15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</row>
    <row r="791" spans="4:15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</row>
    <row r="792" spans="4:15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</row>
    <row r="793" spans="4:15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4:15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</row>
    <row r="795" spans="4:15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</row>
    <row r="796" spans="4:15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</row>
    <row r="797" spans="4:15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</row>
    <row r="798" spans="4:15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</row>
    <row r="799" spans="4:15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</row>
    <row r="800" spans="4:15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</row>
    <row r="801" spans="4:15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4:15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</row>
    <row r="803" spans="4:15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</row>
    <row r="804" spans="4:15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</row>
    <row r="805" spans="4:15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</row>
    <row r="806" spans="4:15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</row>
    <row r="807" spans="4:15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</row>
    <row r="808" spans="4:15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</row>
    <row r="809" spans="4:15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4:15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</row>
    <row r="811" spans="4:15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</row>
    <row r="812" spans="4:15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</row>
    <row r="813" spans="4:15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</row>
    <row r="814" spans="4:15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</row>
    <row r="815" spans="4:15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</row>
    <row r="816" spans="4:15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</row>
    <row r="817" spans="4:15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4:15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</row>
    <row r="819" spans="4:15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</row>
    <row r="820" spans="4:15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</row>
    <row r="821" spans="4:15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</row>
    <row r="822" spans="4:15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</row>
    <row r="823" spans="4:15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</row>
    <row r="824" spans="4:15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</row>
    <row r="825" spans="4:15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</row>
    <row r="826" spans="4:15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</row>
    <row r="827" spans="4:15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</row>
    <row r="828" spans="4:15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</row>
    <row r="829" spans="4:15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</row>
    <row r="830" spans="4:15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</row>
    <row r="831" spans="4:15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</row>
    <row r="832" spans="4:15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</row>
    <row r="833" spans="4:15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</row>
    <row r="834" spans="4:15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</row>
    <row r="835" spans="4:15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</row>
    <row r="836" spans="4:15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</row>
    <row r="837" spans="4:15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</row>
    <row r="838" spans="4:15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</row>
    <row r="839" spans="4:15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</row>
    <row r="840" spans="4:15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</row>
    <row r="841" spans="4:15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</row>
    <row r="842" spans="4:15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</row>
    <row r="843" spans="4:15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</row>
    <row r="844" spans="4:15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</row>
    <row r="845" spans="4:15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</row>
    <row r="846" spans="4:15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</row>
    <row r="847" spans="4:15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</row>
    <row r="848" spans="4:15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</row>
    <row r="849" spans="4:15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</row>
    <row r="850" spans="4:15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</row>
    <row r="851" spans="4:15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</row>
    <row r="852" spans="4:15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</row>
    <row r="853" spans="4:15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</row>
    <row r="854" spans="4:15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</row>
    <row r="855" spans="4:15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</row>
    <row r="856" spans="4:15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</row>
    <row r="857" spans="4:15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</row>
    <row r="858" spans="4:15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</row>
    <row r="859" spans="4:15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</row>
    <row r="860" spans="4:15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</row>
    <row r="861" spans="4:15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</row>
    <row r="862" spans="4:15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</row>
    <row r="863" spans="4:15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</row>
    <row r="864" spans="4:15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</row>
    <row r="865" spans="4:15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</row>
    <row r="866" spans="4:15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</row>
    <row r="867" spans="4:15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</row>
    <row r="868" spans="4:15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</row>
    <row r="869" spans="4:15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</row>
    <row r="870" spans="4:15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</row>
    <row r="871" spans="4:15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</row>
    <row r="872" spans="4:15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</row>
    <row r="873" spans="4:15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</row>
    <row r="874" spans="4:15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</row>
    <row r="875" spans="4:15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</row>
    <row r="876" spans="4:15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</row>
    <row r="877" spans="4:15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</row>
    <row r="878" spans="4:15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</row>
    <row r="879" spans="4:15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</row>
    <row r="880" spans="4:15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</row>
    <row r="881" spans="4:15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</row>
    <row r="882" spans="4:15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</row>
    <row r="883" spans="4:15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</row>
    <row r="884" spans="4:15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</row>
    <row r="885" spans="4:15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</row>
    <row r="886" spans="4:15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</row>
    <row r="887" spans="4:15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</row>
    <row r="888" spans="4:15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</row>
    <row r="889" spans="4:15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</row>
    <row r="890" spans="4:15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</row>
    <row r="891" spans="4:15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</row>
    <row r="892" spans="4:15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</row>
    <row r="893" spans="4:15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</row>
    <row r="894" spans="4:15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</row>
    <row r="895" spans="4:15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</row>
    <row r="896" spans="4:15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</row>
    <row r="897" spans="4:15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</row>
    <row r="898" spans="4:15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</row>
    <row r="899" spans="4:15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</row>
    <row r="900" spans="4:15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</row>
    <row r="901" spans="4:15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</row>
    <row r="902" spans="4:15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</row>
    <row r="903" spans="4:15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</row>
    <row r="904" spans="4:15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</row>
    <row r="905" spans="4:15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</row>
    <row r="906" spans="4:15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</row>
    <row r="907" spans="4:15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</row>
    <row r="908" spans="4:15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</row>
    <row r="909" spans="4:15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</row>
    <row r="910" spans="4:15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</row>
    <row r="911" spans="4:15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</row>
    <row r="912" spans="4:15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</row>
    <row r="913" spans="4:15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</row>
    <row r="914" spans="4:15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</row>
    <row r="915" spans="4:15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</row>
    <row r="916" spans="4:15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</row>
    <row r="917" spans="4:15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</row>
    <row r="918" spans="4:15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</row>
    <row r="919" spans="4:15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</row>
    <row r="920" spans="4:15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</row>
    <row r="921" spans="4:15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</row>
    <row r="922" spans="4:15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</row>
    <row r="923" spans="4:15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</row>
    <row r="924" spans="4:15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</row>
    <row r="925" spans="4:15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</row>
    <row r="926" spans="4:15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</row>
    <row r="927" spans="4:15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</row>
    <row r="928" spans="4:15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</row>
    <row r="929" spans="4:15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</row>
    <row r="930" spans="4:15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</row>
    <row r="931" spans="4:15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</row>
    <row r="932" spans="4:15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</row>
    <row r="933" spans="4:15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</row>
    <row r="934" spans="4:15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</row>
    <row r="935" spans="4:15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</row>
    <row r="936" spans="4:15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</row>
    <row r="937" spans="4:15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</row>
    <row r="938" spans="4:15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</row>
    <row r="939" spans="4:15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</row>
    <row r="940" spans="4:15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</row>
    <row r="941" spans="4:15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</row>
    <row r="942" spans="4:15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</row>
    <row r="943" spans="4:15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</row>
    <row r="944" spans="4:15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</row>
    <row r="945" spans="4:15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</row>
    <row r="946" spans="4:15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</row>
    <row r="947" spans="4:15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</row>
    <row r="948" spans="4:15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</row>
    <row r="949" spans="4:15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</row>
    <row r="950" spans="4:15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</row>
    <row r="951" spans="4:15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</row>
    <row r="952" spans="4:15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</row>
    <row r="953" spans="4:15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</row>
    <row r="954" spans="4:15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</row>
    <row r="955" spans="4:15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</row>
    <row r="956" spans="4:15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</row>
    <row r="957" spans="4:15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</row>
    <row r="958" spans="4:15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</row>
    <row r="959" spans="4:15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</row>
    <row r="960" spans="4:15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</row>
    <row r="961" spans="4:15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</row>
    <row r="962" spans="4:15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</row>
    <row r="963" spans="4:15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</row>
    <row r="964" spans="4:15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</row>
    <row r="965" spans="4:15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</row>
    <row r="966" spans="4:15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</row>
    <row r="967" spans="4:15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</row>
    <row r="968" spans="4:15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</row>
    <row r="969" spans="4:15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</row>
    <row r="970" spans="4:15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</row>
    <row r="971" spans="4:15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</row>
    <row r="972" spans="4:15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</row>
    <row r="973" spans="4:15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</row>
    <row r="974" spans="4:15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</row>
    <row r="975" spans="4:15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</row>
    <row r="976" spans="4:15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</row>
    <row r="977" spans="4:15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</row>
    <row r="978" spans="4:15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</row>
    <row r="979" spans="4:15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</row>
    <row r="980" spans="4:15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</row>
    <row r="981" spans="4:15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</row>
    <row r="982" spans="4:15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</row>
    <row r="983" spans="4:15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</row>
    <row r="984" spans="4:15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</row>
    <row r="985" spans="4:15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</row>
    <row r="986" spans="4:15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</row>
    <row r="987" spans="4:15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</row>
    <row r="988" spans="4:15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</row>
    <row r="989" spans="4:15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</row>
    <row r="990" spans="4:15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</row>
    <row r="991" spans="4:15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</row>
    <row r="992" spans="4:15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</row>
    <row r="993" spans="4:15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</row>
    <row r="994" spans="4:15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</row>
    <row r="995" spans="4:15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</row>
    <row r="996" spans="4:15"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</row>
    <row r="997" spans="4:15"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</row>
    <row r="998" spans="4:15"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</row>
    <row r="999" spans="4:15"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</row>
    <row r="1000" spans="4:15"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</row>
    <row r="1001" spans="4:15"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</row>
    <row r="1002" spans="4:15"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</row>
    <row r="1003" spans="4:15"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</row>
    <row r="1004" spans="4:15"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</row>
    <row r="1005" spans="4:15"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</row>
    <row r="1006" spans="4:15"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</row>
    <row r="1007" spans="4:15"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</row>
    <row r="1008" spans="4:15"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</row>
    <row r="1009" spans="4:15"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</row>
    <row r="1010" spans="4:15"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</row>
    <row r="1011" spans="4:15"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</row>
    <row r="1012" spans="4:15"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</row>
    <row r="1013" spans="4:15"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</row>
    <row r="1014" spans="4:15"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</row>
    <row r="1015" spans="4:15"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</row>
    <row r="1016" spans="4:15"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</row>
    <row r="1017" spans="4:15"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</row>
    <row r="1018" spans="4:15"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</row>
    <row r="1019" spans="4:15"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</row>
    <row r="1020" spans="4:15"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</row>
    <row r="1021" spans="4:15"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</row>
    <row r="1022" spans="4:15"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</row>
    <row r="1023" spans="4:15"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</row>
    <row r="1024" spans="4:15"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</row>
    <row r="1025" spans="4:15"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</row>
    <row r="1026" spans="4:15"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</row>
    <row r="1027" spans="4:15"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</row>
    <row r="1028" spans="4:15"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</row>
    <row r="1029" spans="4:15"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</row>
    <row r="1030" spans="4:15"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</row>
    <row r="1031" spans="4:15"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</row>
    <row r="1032" spans="4:15"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</row>
    <row r="1033" spans="4:15"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</row>
    <row r="1034" spans="4:15"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</row>
    <row r="1035" spans="4:15"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</row>
    <row r="1036" spans="4:15"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</row>
    <row r="1037" spans="4:15"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</row>
    <row r="1038" spans="4:15"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</row>
    <row r="1039" spans="4:15"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</row>
    <row r="1040" spans="4:15"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</row>
    <row r="1041" spans="4:15"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</row>
    <row r="1042" spans="4:15"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</row>
    <row r="1043" spans="4:15"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</row>
    <row r="1044" spans="4:15"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</row>
    <row r="1045" spans="4:15"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</row>
    <row r="1046" spans="4:15"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</row>
    <row r="1047" spans="4:15"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</row>
    <row r="1048" spans="4:15"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</row>
    <row r="1049" spans="4:15"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</row>
    <row r="1050" spans="4:15"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</row>
    <row r="1051" spans="4:15"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</row>
    <row r="1052" spans="4:15"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</row>
    <row r="1053" spans="4:15"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</row>
    <row r="1054" spans="4:15"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</row>
    <row r="1055" spans="4:15"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</row>
    <row r="1056" spans="4:15"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</row>
    <row r="1057" spans="4:15"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</row>
    <row r="1058" spans="4:15"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</row>
    <row r="1059" spans="4:15"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</row>
    <row r="1060" spans="4:15"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</row>
    <row r="1061" spans="4:15"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</row>
    <row r="1062" spans="4:15"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</row>
    <row r="1063" spans="4:15"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</row>
    <row r="1064" spans="4:15"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</row>
    <row r="1065" spans="4:15"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</row>
    <row r="1066" spans="4:15"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</row>
    <row r="1067" spans="4:15"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</row>
    <row r="1068" spans="4:15"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</row>
    <row r="1069" spans="4:15"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</row>
    <row r="1070" spans="4:15"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</row>
    <row r="1071" spans="4:15"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</row>
    <row r="1072" spans="4:15"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</row>
    <row r="1073" spans="4:15"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</row>
    <row r="1074" spans="4:15"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</row>
    <row r="1075" spans="4:15"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</row>
    <row r="1076" spans="4:15"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</row>
    <row r="1077" spans="4:15"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</row>
    <row r="1078" spans="4:15"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</row>
    <row r="1079" spans="4:15"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</row>
    <row r="1080" spans="4:15"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</row>
    <row r="1081" spans="4:15"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</row>
    <row r="1082" spans="4:15"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</row>
    <row r="1083" spans="4:15"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</row>
    <row r="1084" spans="4:15"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</row>
    <row r="1085" spans="4:15"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</row>
    <row r="1086" spans="4:15"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</row>
    <row r="1087" spans="4:15"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</row>
    <row r="1088" spans="4:15"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</row>
    <row r="1089" spans="4:15"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</row>
    <row r="1090" spans="4:15"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</row>
    <row r="1091" spans="4:15"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</row>
    <row r="1092" spans="4:15"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</row>
    <row r="1093" spans="4:15"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</row>
    <row r="1094" spans="4:15"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</row>
    <row r="1095" spans="4:15"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</row>
    <row r="1096" spans="4:15"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</row>
    <row r="1097" spans="4:15"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</row>
    <row r="1098" spans="4:15"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</row>
    <row r="1099" spans="4:15"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</row>
    <row r="1100" spans="4:15"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</row>
    <row r="1101" spans="4:15"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</row>
    <row r="1102" spans="4:15"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</row>
    <row r="1103" spans="4:15"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</row>
    <row r="1104" spans="4:15"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</row>
    <row r="1105" spans="4:15"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</row>
    <row r="1106" spans="4:15"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</row>
    <row r="1107" spans="4:15"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</row>
    <row r="1108" spans="4:15"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</row>
    <row r="1109" spans="4:15"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</row>
    <row r="1110" spans="4:15"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</row>
    <row r="1111" spans="4:15"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</row>
    <row r="1112" spans="4:15"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</row>
    <row r="1113" spans="4:15"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</row>
    <row r="1114" spans="4:15"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</row>
    <row r="1115" spans="4:15"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</row>
    <row r="1116" spans="4:15"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</row>
    <row r="1117" spans="4:15"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</row>
    <row r="1118" spans="4:15"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</row>
    <row r="1119" spans="4:15"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</row>
    <row r="1120" spans="4:15"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</row>
    <row r="1121" spans="4:15"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</row>
    <row r="1122" spans="4:15"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</row>
    <row r="1123" spans="4:15"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</row>
    <row r="1124" spans="4:15"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</row>
    <row r="1125" spans="4:15"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</row>
    <row r="1126" spans="4:15"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</row>
    <row r="1127" spans="4:15"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</row>
    <row r="1128" spans="4:15"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</row>
    <row r="1129" spans="4:15"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</row>
    <row r="1130" spans="4:15"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</row>
    <row r="1131" spans="4:15"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</row>
    <row r="1132" spans="4:15"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</row>
    <row r="1133" spans="4:15"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</row>
    <row r="1134" spans="4:15"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</row>
    <row r="1135" spans="4:15"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</row>
    <row r="1136" spans="4:15"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</row>
    <row r="1137" spans="4:15"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</row>
    <row r="1138" spans="4:15"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</row>
    <row r="1139" spans="4:15"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</row>
    <row r="1140" spans="4:15"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</row>
    <row r="1141" spans="4:15"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</row>
    <row r="1142" spans="4:15"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</row>
    <row r="1143" spans="4:15"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</row>
    <row r="1144" spans="4:15"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</row>
    <row r="1145" spans="4:15"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</row>
    <row r="1146" spans="4:15"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</row>
    <row r="1147" spans="4:15"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</row>
    <row r="1148" spans="4:15"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</row>
    <row r="1149" spans="4:15"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</row>
    <row r="1150" spans="4:15"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</row>
    <row r="1151" spans="4:15"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</row>
    <row r="1152" spans="4:15"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</row>
    <row r="1153" spans="4:15"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</row>
    <row r="1154" spans="4:15"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</row>
    <row r="1155" spans="4:15"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</row>
    <row r="1156" spans="4:15"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</row>
    <row r="1157" spans="4:15"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</row>
    <row r="1158" spans="4:15"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</row>
    <row r="1159" spans="4:15"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</row>
    <row r="1160" spans="4:15"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</row>
    <row r="1161" spans="4:15"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</row>
    <row r="1162" spans="4:15"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</row>
    <row r="1163" spans="4:15"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</row>
    <row r="1164" spans="4:15"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</row>
    <row r="1165" spans="4:15"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</row>
    <row r="1166" spans="4:15"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</row>
    <row r="1167" spans="4:15"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</row>
    <row r="1168" spans="4:15"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</row>
    <row r="1169" spans="4:15"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</row>
    <row r="1170" spans="4:15"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</row>
    <row r="1171" spans="4:15"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</row>
    <row r="1172" spans="4:15"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</row>
    <row r="1173" spans="4:15"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</row>
    <row r="1174" spans="4:15"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</row>
    <row r="1175" spans="4:15"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</row>
    <row r="1176" spans="4:15"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</row>
    <row r="1177" spans="4:15"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</row>
    <row r="1178" spans="4:15"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</row>
    <row r="1179" spans="4:15"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</row>
    <row r="1180" spans="4:15"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</row>
    <row r="1181" spans="4:15"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</row>
    <row r="1182" spans="4:15"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</row>
    <row r="1183" spans="4:15"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</row>
    <row r="1184" spans="4:15"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</row>
    <row r="1185" spans="4:15"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</row>
    <row r="1186" spans="4:15"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</row>
    <row r="1187" spans="4:15"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</row>
    <row r="1188" spans="4:15"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</row>
    <row r="1189" spans="4:15"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</row>
    <row r="1190" spans="4:15"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</row>
    <row r="1191" spans="4:15"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</row>
    <row r="1192" spans="4:15"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</row>
    <row r="1193" spans="4:15"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</row>
    <row r="1194" spans="4:15"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</row>
    <row r="1195" spans="4:15"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</row>
    <row r="1196" spans="4:15"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</row>
    <row r="1197" spans="4:15"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</row>
    <row r="1198" spans="4:15"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</row>
    <row r="1199" spans="4:15"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</row>
    <row r="1200" spans="4:15"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</row>
    <row r="1201" spans="4:15"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</row>
    <row r="1202" spans="4:15"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</row>
    <row r="1203" spans="4:15"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</row>
    <row r="1204" spans="4:15"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</row>
    <row r="1205" spans="4:15"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</row>
    <row r="1206" spans="4:15"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</row>
    <row r="1207" spans="4:15"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</row>
    <row r="1208" spans="4:15"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</row>
    <row r="1209" spans="4:15"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</row>
    <row r="1210" spans="4:15"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</row>
    <row r="1211" spans="4:15"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</row>
    <row r="1212" spans="4:15"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</row>
    <row r="1213" spans="4:15"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</row>
    <row r="1214" spans="4:15"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</row>
    <row r="1215" spans="4:15"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</row>
    <row r="1216" spans="4:15"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</row>
    <row r="1217" spans="4:15"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</row>
    <row r="1218" spans="4:15"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</row>
    <row r="1219" spans="4:15"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</row>
    <row r="1220" spans="4:15"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</row>
    <row r="1221" spans="4:15"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</row>
    <row r="1222" spans="4:15"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</row>
    <row r="1223" spans="4:15"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</row>
    <row r="1224" spans="4:15"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</row>
    <row r="1225" spans="4:15"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</row>
    <row r="1226" spans="4:15"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</row>
    <row r="1227" spans="4:15"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</row>
    <row r="1228" spans="4:15"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</row>
    <row r="1229" spans="4:15"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</row>
    <row r="1230" spans="4:15"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</row>
    <row r="1231" spans="4:15"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</row>
    <row r="1232" spans="4:15"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</row>
    <row r="1233" spans="4:15"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</row>
    <row r="1234" spans="4:15"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</row>
    <row r="1235" spans="4:15"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</row>
    <row r="1236" spans="4:15"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</row>
    <row r="1237" spans="4:15"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</row>
    <row r="1238" spans="4:15"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</row>
    <row r="1239" spans="4:15"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</row>
    <row r="1240" spans="4:15"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</row>
    <row r="1241" spans="4:15"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</row>
    <row r="1242" spans="4:15"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</row>
    <row r="1243" spans="4:15"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</row>
    <row r="1244" spans="4:15"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</row>
    <row r="1245" spans="4:15"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</row>
    <row r="1246" spans="4:15"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</row>
    <row r="1247" spans="4:15"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</row>
    <row r="1248" spans="4:15"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</row>
    <row r="1249" spans="4:15"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</row>
    <row r="1250" spans="4:15"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</row>
    <row r="1251" spans="4:15"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</row>
    <row r="1252" spans="4:15"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</row>
    <row r="1253" spans="4:15"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</row>
    <row r="1254" spans="4:15"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</row>
    <row r="1255" spans="4:15"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</row>
    <row r="1256" spans="4:15"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</row>
    <row r="1257" spans="4:15"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</row>
    <row r="1258" spans="4:15"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</row>
    <row r="1259" spans="4:15"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</row>
    <row r="1260" spans="4:15"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</row>
    <row r="1261" spans="4:15"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</row>
    <row r="1262" spans="4:15"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</row>
    <row r="1263" spans="4:15"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</row>
    <row r="1264" spans="4:15"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</row>
    <row r="1265" spans="4:15"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</row>
    <row r="1266" spans="4:15"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</row>
    <row r="1267" spans="4:15"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</row>
    <row r="1268" spans="4:15"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</row>
    <row r="1269" spans="4:15"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</row>
    <row r="1270" spans="4:15"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</row>
    <row r="1271" spans="4:15"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</row>
    <row r="1272" spans="4:15"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</row>
    <row r="1273" spans="4:15"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</row>
    <row r="1274" spans="4:15"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</row>
    <row r="1275" spans="4:15"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</row>
    <row r="1276" spans="4:15"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</row>
    <row r="1277" spans="4:15"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</row>
    <row r="1278" spans="4:15"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</row>
    <row r="1279" spans="4:15"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</row>
    <row r="1280" spans="4:15"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</row>
    <row r="1281" spans="4:15"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</row>
    <row r="1282" spans="4:15"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</row>
    <row r="1283" spans="4:15"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</row>
    <row r="1284" spans="4:15"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</row>
    <row r="1285" spans="4:15"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</row>
    <row r="1286" spans="4:15"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</row>
    <row r="1287" spans="4:15"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</row>
    <row r="1288" spans="4:15"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</row>
    <row r="1289" spans="4:15"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</row>
    <row r="1290" spans="4:15"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</row>
    <row r="1291" spans="4:15"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</row>
    <row r="1292" spans="4:15"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</row>
    <row r="1293" spans="4:15"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</row>
    <row r="1294" spans="4:15"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</row>
    <row r="1295" spans="4:15"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</row>
    <row r="1296" spans="4:15"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</row>
    <row r="1297" spans="4:15"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</row>
    <row r="1298" spans="4:15"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</row>
    <row r="1299" spans="4:15"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</row>
    <row r="1300" spans="4:15"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</row>
    <row r="1301" spans="4:15"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</row>
    <row r="1302" spans="4:15"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</row>
    <row r="1303" spans="4:15"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</row>
    <row r="1304" spans="4:15"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</row>
    <row r="1305" spans="4:15"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</row>
    <row r="1306" spans="4:15"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</row>
    <row r="1307" spans="4:15"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</row>
    <row r="1308" spans="4:15"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</row>
    <row r="1309" spans="4:15"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</row>
    <row r="1310" spans="4:15"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</row>
    <row r="1311" spans="4:15"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</row>
    <row r="1312" spans="4:15"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</row>
    <row r="1313" spans="4:15"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</row>
    <row r="1314" spans="4:15"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</row>
    <row r="1315" spans="4:15"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</row>
    <row r="1316" spans="4:15"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</row>
    <row r="1317" spans="4:15"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</row>
    <row r="1318" spans="4:15"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</row>
    <row r="1319" spans="4:15"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</row>
    <row r="1320" spans="4:15"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</row>
    <row r="1321" spans="4:15"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</row>
    <row r="1322" spans="4:15"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</row>
    <row r="1323" spans="4:15"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</row>
    <row r="1324" spans="4:15"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</row>
    <row r="1325" spans="4:15"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</row>
    <row r="1326" spans="4:15"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</row>
    <row r="1327" spans="4:15"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</row>
    <row r="1328" spans="4:15"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</row>
    <row r="1329" spans="4:15"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</row>
    <row r="1330" spans="4:15"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</row>
    <row r="1331" spans="4:15"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</row>
    <row r="1332" spans="4:15"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</row>
    <row r="1333" spans="4:15"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</row>
    <row r="1334" spans="4:15"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</row>
    <row r="1335" spans="4:15"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</row>
    <row r="1336" spans="4:15"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</row>
    <row r="1337" spans="4:15"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</row>
    <row r="1338" spans="4:15"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</row>
    <row r="1339" spans="4:15"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</row>
    <row r="1340" spans="4:15"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</row>
    <row r="1341" spans="4:15"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</row>
    <row r="1342" spans="4:15"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</row>
    <row r="1343" spans="4:15"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</row>
    <row r="1344" spans="4:15"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</row>
    <row r="1345" spans="4:15"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</row>
    <row r="1346" spans="4:15"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</row>
    <row r="1347" spans="4:15"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</row>
    <row r="1348" spans="4:15"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</row>
    <row r="1349" spans="4:15"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</row>
    <row r="1350" spans="4:15"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</row>
    <row r="1351" spans="4:15"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</row>
    <row r="1352" spans="4:15"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</row>
    <row r="1353" spans="4:15"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</row>
    <row r="1354" spans="4:15"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</row>
    <row r="1355" spans="4:15"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</row>
    <row r="1356" spans="4:15"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</row>
    <row r="1357" spans="4:15"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</row>
    <row r="1358" spans="4:15"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</row>
    <row r="1359" spans="4:15"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</row>
    <row r="1360" spans="4:15"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</row>
    <row r="1361" spans="4:15"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</row>
    <row r="1362" spans="4:15"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</row>
    <row r="1363" spans="4:15"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</row>
    <row r="1364" spans="4:15"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</row>
    <row r="1365" spans="4:15"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</row>
    <row r="1366" spans="4:15"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</row>
    <row r="1367" spans="4:15"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</row>
    <row r="1368" spans="4:15"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</row>
    <row r="1369" spans="4:15"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</row>
    <row r="1370" spans="4:15"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</row>
    <row r="1371" spans="4:15"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</row>
    <row r="1372" spans="4:15"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</row>
    <row r="1373" spans="4:15"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</row>
    <row r="1374" spans="4:15"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</row>
    <row r="1375" spans="4:15"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</row>
    <row r="1376" spans="4:15"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</row>
    <row r="1377" spans="4:15"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</row>
    <row r="1378" spans="4:15"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</row>
    <row r="1379" spans="4:15"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</row>
    <row r="1380" spans="4:15"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</row>
    <row r="1381" spans="4:15"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</row>
    <row r="1382" spans="4:15"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</row>
    <row r="1383" spans="4:15"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</row>
    <row r="1384" spans="4:15"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</row>
    <row r="1385" spans="4:15"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</row>
    <row r="1386" spans="4:15"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</row>
    <row r="1387" spans="4:15"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</row>
    <row r="1388" spans="4:15"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</row>
    <row r="1389" spans="4:15"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</row>
    <row r="1390" spans="4:15"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</row>
    <row r="1391" spans="4:15"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</row>
    <row r="1392" spans="4:15"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</row>
    <row r="1393" spans="4:15"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</row>
    <row r="1394" spans="4:15"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</row>
    <row r="1395" spans="4:15"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</row>
    <row r="1396" spans="4:15"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</row>
    <row r="1397" spans="4:15"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</row>
    <row r="1398" spans="4:15"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</row>
    <row r="1399" spans="4:15"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</row>
    <row r="1400" spans="4:15"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</row>
    <row r="1401" spans="4:15"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</row>
    <row r="1402" spans="4:15"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</row>
    <row r="1403" spans="4:15"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</row>
    <row r="1404" spans="4:15"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</row>
    <row r="1405" spans="4:15"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</row>
    <row r="1406" spans="4:15"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</row>
    <row r="1407" spans="4:15"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</row>
    <row r="1408" spans="4:15"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</row>
    <row r="1409" spans="4:15"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</row>
    <row r="1410" spans="4:15"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</row>
    <row r="1411" spans="4:15"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</row>
    <row r="1412" spans="4:15"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</row>
    <row r="1413" spans="4:15"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</row>
    <row r="1414" spans="4:15"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</row>
    <row r="1415" spans="4:15"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</row>
    <row r="1416" spans="4:15"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</row>
    <row r="1417" spans="4:15"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</row>
    <row r="1418" spans="4:15"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</row>
    <row r="1419" spans="4:15"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</row>
    <row r="1420" spans="4:15"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</row>
    <row r="1421" spans="4:15"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</row>
    <row r="1422" spans="4:15"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</row>
    <row r="1423" spans="4:15"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</row>
    <row r="1424" spans="4:15"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</row>
    <row r="1425" spans="4:15"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</row>
    <row r="1426" spans="4:15"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</row>
    <row r="1427" spans="4:15"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</row>
    <row r="1428" spans="4:15"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</row>
    <row r="1429" spans="4:15"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</row>
    <row r="1430" spans="4:15"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</row>
  </sheetData>
  <mergeCells count="56">
    <mergeCell ref="C64:M64"/>
    <mergeCell ref="C52:M52"/>
    <mergeCell ref="C54:M54"/>
    <mergeCell ref="C55:M55"/>
    <mergeCell ref="C56:M56"/>
    <mergeCell ref="C57:M57"/>
    <mergeCell ref="C58:M58"/>
    <mergeCell ref="C59:M59"/>
    <mergeCell ref="C60:M60"/>
    <mergeCell ref="C61:M61"/>
    <mergeCell ref="C62:M62"/>
    <mergeCell ref="C63:M63"/>
    <mergeCell ref="C37:M37"/>
    <mergeCell ref="C51:M51"/>
    <mergeCell ref="C39:M39"/>
    <mergeCell ref="C41:M41"/>
    <mergeCell ref="C43:M43"/>
    <mergeCell ref="C44:M44"/>
    <mergeCell ref="C42:M42"/>
    <mergeCell ref="C45:M45"/>
    <mergeCell ref="C46:M46"/>
    <mergeCell ref="C47:M47"/>
    <mergeCell ref="C48:M48"/>
    <mergeCell ref="C49:M49"/>
    <mergeCell ref="C50:M50"/>
    <mergeCell ref="C32:M32"/>
    <mergeCell ref="C33:M33"/>
    <mergeCell ref="C34:M34"/>
    <mergeCell ref="C35:M35"/>
    <mergeCell ref="C36:M36"/>
    <mergeCell ref="N10:N11"/>
    <mergeCell ref="A12:N12"/>
    <mergeCell ref="C29:M29"/>
    <mergeCell ref="C30:M30"/>
    <mergeCell ref="C31:M31"/>
    <mergeCell ref="A1:N2"/>
    <mergeCell ref="A3:D3"/>
    <mergeCell ref="A4:D4"/>
    <mergeCell ref="A6:B6"/>
    <mergeCell ref="G6:N6"/>
    <mergeCell ref="A67:M68"/>
    <mergeCell ref="N67:N68"/>
    <mergeCell ref="A7:B7"/>
    <mergeCell ref="G7:N7"/>
    <mergeCell ref="G4:I4"/>
    <mergeCell ref="G8:N8"/>
    <mergeCell ref="G9:N9"/>
    <mergeCell ref="A10:A11"/>
    <mergeCell ref="B10:B11"/>
    <mergeCell ref="C10:C11"/>
    <mergeCell ref="D10:D11"/>
    <mergeCell ref="E10:J10"/>
    <mergeCell ref="K10:K11"/>
    <mergeCell ref="L10:L11"/>
    <mergeCell ref="M10:M11"/>
    <mergeCell ref="C38:M38"/>
  </mergeCells>
  <pageMargins left="0" right="0" top="0" bottom="0" header="0.31496062992125984" footer="0.31496062992125984"/>
  <pageSetup paperSize="9" scale="7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6"/>
  <dimension ref="A1:O1430"/>
  <sheetViews>
    <sheetView rightToLeft="1" workbookViewId="0">
      <selection activeCell="R10" sqref="R10"/>
    </sheetView>
  </sheetViews>
  <sheetFormatPr defaultColWidth="9.140625" defaultRowHeight="18"/>
  <cols>
    <col min="1" max="1" width="3.140625" style="3" customWidth="1"/>
    <col min="2" max="2" width="11.5703125" style="17" customWidth="1"/>
    <col min="3" max="3" width="26" style="1" customWidth="1"/>
    <col min="4" max="4" width="13.28515625" style="1" customWidth="1"/>
    <col min="5" max="5" width="22" style="1" customWidth="1"/>
    <col min="6" max="6" width="11.7109375" style="1" customWidth="1"/>
    <col min="7" max="10" width="10.42578125" style="1" customWidth="1"/>
    <col min="11" max="11" width="11.5703125" style="1" customWidth="1"/>
    <col min="12" max="12" width="13.28515625" style="1" customWidth="1"/>
    <col min="13" max="13" width="10.42578125" style="1" customWidth="1"/>
    <col min="14" max="14" width="26.140625" style="1" customWidth="1"/>
    <col min="15" max="16384" width="9.140625" style="1"/>
  </cols>
  <sheetData>
    <row r="1" spans="1:14" ht="42.75" customHeight="1">
      <c r="A1" s="279" t="s">
        <v>20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</row>
    <row r="2" spans="1:14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</row>
    <row r="3" spans="1:14" ht="19.5">
      <c r="A3" s="280" t="s">
        <v>140</v>
      </c>
      <c r="B3" s="280"/>
      <c r="C3" s="280"/>
      <c r="D3" s="280"/>
      <c r="F3" s="1" t="s">
        <v>3</v>
      </c>
      <c r="G3" s="18" t="s">
        <v>165</v>
      </c>
    </row>
    <row r="4" spans="1:14" ht="19.5">
      <c r="A4" s="280" t="s">
        <v>164</v>
      </c>
      <c r="B4" s="280"/>
      <c r="C4" s="280"/>
      <c r="D4" s="280"/>
      <c r="F4" s="1" t="s">
        <v>2</v>
      </c>
      <c r="G4" s="288" t="s">
        <v>76</v>
      </c>
      <c r="H4" s="288"/>
      <c r="I4" s="288"/>
    </row>
    <row r="5" spans="1:14" ht="19.5">
      <c r="A5" s="1" t="s">
        <v>163</v>
      </c>
      <c r="F5" s="1" t="s">
        <v>1</v>
      </c>
      <c r="G5" s="18" t="s">
        <v>166</v>
      </c>
    </row>
    <row r="6" spans="1:14" ht="19.5" customHeight="1">
      <c r="A6" s="285" t="s">
        <v>21</v>
      </c>
      <c r="B6" s="285"/>
      <c r="C6" s="5">
        <v>2015000000</v>
      </c>
      <c r="D6" s="18"/>
      <c r="F6" s="1" t="s">
        <v>24</v>
      </c>
      <c r="G6" s="286" t="s">
        <v>151</v>
      </c>
      <c r="H6" s="286"/>
      <c r="I6" s="286"/>
      <c r="J6" s="286"/>
      <c r="K6" s="286"/>
      <c r="L6" s="286"/>
      <c r="M6" s="286"/>
      <c r="N6" s="286"/>
    </row>
    <row r="7" spans="1:14" ht="19.5">
      <c r="A7" s="280" t="s">
        <v>23</v>
      </c>
      <c r="B7" s="280"/>
      <c r="C7" s="19"/>
      <c r="D7" s="18"/>
      <c r="G7" s="286" t="s">
        <v>32</v>
      </c>
      <c r="H7" s="286"/>
      <c r="I7" s="286"/>
      <c r="J7" s="286"/>
      <c r="K7" s="286"/>
      <c r="L7" s="286"/>
      <c r="M7" s="286"/>
      <c r="N7" s="286"/>
    </row>
    <row r="8" spans="1:14" ht="19.5">
      <c r="A8" s="1" t="s">
        <v>0</v>
      </c>
      <c r="C8" s="20">
        <f>SUM(C6:C7)</f>
        <v>2015000000</v>
      </c>
      <c r="D8" s="18" t="s">
        <v>22</v>
      </c>
      <c r="G8" s="286"/>
      <c r="H8" s="286"/>
      <c r="I8" s="286"/>
      <c r="J8" s="286"/>
      <c r="K8" s="286"/>
      <c r="L8" s="286"/>
      <c r="M8" s="286"/>
      <c r="N8" s="286"/>
    </row>
    <row r="9" spans="1:14">
      <c r="A9" s="2"/>
      <c r="B9" s="2"/>
      <c r="G9" s="284"/>
      <c r="H9" s="284"/>
      <c r="I9" s="284"/>
      <c r="J9" s="284"/>
      <c r="K9" s="284"/>
      <c r="L9" s="284"/>
      <c r="M9" s="284"/>
      <c r="N9" s="284"/>
    </row>
    <row r="10" spans="1:14" ht="36" customHeight="1">
      <c r="A10" s="282" t="s">
        <v>4</v>
      </c>
      <c r="B10" s="287" t="s">
        <v>5</v>
      </c>
      <c r="C10" s="287" t="s">
        <v>6</v>
      </c>
      <c r="D10" s="287" t="s">
        <v>7</v>
      </c>
      <c r="E10" s="287" t="s">
        <v>18</v>
      </c>
      <c r="F10" s="287"/>
      <c r="G10" s="287"/>
      <c r="H10" s="287"/>
      <c r="I10" s="287"/>
      <c r="J10" s="287"/>
      <c r="K10" s="281" t="s">
        <v>14</v>
      </c>
      <c r="L10" s="281" t="s">
        <v>15</v>
      </c>
      <c r="M10" s="281" t="s">
        <v>16</v>
      </c>
      <c r="N10" s="281" t="s">
        <v>17</v>
      </c>
    </row>
    <row r="11" spans="1:14" ht="36">
      <c r="A11" s="282"/>
      <c r="B11" s="287"/>
      <c r="C11" s="287"/>
      <c r="D11" s="287"/>
      <c r="E11" s="6" t="s">
        <v>8</v>
      </c>
      <c r="F11" s="6" t="s">
        <v>9</v>
      </c>
      <c r="G11" s="6" t="s">
        <v>10</v>
      </c>
      <c r="H11" s="6" t="s">
        <v>11</v>
      </c>
      <c r="I11" s="6" t="s">
        <v>12</v>
      </c>
      <c r="J11" s="6" t="s">
        <v>13</v>
      </c>
      <c r="K11" s="281"/>
      <c r="L11" s="281"/>
      <c r="M11" s="281"/>
      <c r="N11" s="281"/>
    </row>
    <row r="12" spans="1:14" ht="19.5">
      <c r="A12" s="283" t="s">
        <v>25</v>
      </c>
      <c r="B12" s="283"/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</row>
    <row r="13" spans="1:14">
      <c r="A13" s="7">
        <v>1</v>
      </c>
      <c r="B13" s="16" t="s">
        <v>172</v>
      </c>
      <c r="C13" s="8" t="s">
        <v>170</v>
      </c>
      <c r="D13" s="9">
        <v>305000000</v>
      </c>
      <c r="E13" s="9"/>
      <c r="F13" s="9">
        <v>0</v>
      </c>
      <c r="G13" s="9"/>
      <c r="H13" s="9">
        <v>0</v>
      </c>
      <c r="I13" s="9"/>
      <c r="J13" s="9"/>
      <c r="K13" s="9">
        <f t="shared" ref="K13:K19" si="0">SUM(E13:J13)</f>
        <v>0</v>
      </c>
      <c r="L13" s="9">
        <f t="shared" ref="L13:L19" si="1">D13-K13</f>
        <v>305000000</v>
      </c>
      <c r="M13" s="9">
        <f t="shared" ref="M13:M19" si="2">D13*9%</f>
        <v>27450000</v>
      </c>
      <c r="N13" s="9">
        <f>L13+M13</f>
        <v>332450000</v>
      </c>
    </row>
    <row r="14" spans="1:14">
      <c r="A14" s="7">
        <v>2</v>
      </c>
      <c r="B14" s="16"/>
      <c r="C14" s="8"/>
      <c r="D14" s="9"/>
      <c r="E14" s="9"/>
      <c r="F14" s="9">
        <f t="shared" ref="F14:F19" si="3">D14*10%</f>
        <v>0</v>
      </c>
      <c r="G14" s="9"/>
      <c r="H14" s="9">
        <f t="shared" ref="H14:H19" si="4">D14*5%</f>
        <v>0</v>
      </c>
      <c r="I14" s="9"/>
      <c r="J14" s="9"/>
      <c r="K14" s="9">
        <f t="shared" si="0"/>
        <v>0</v>
      </c>
      <c r="L14" s="9">
        <f t="shared" si="1"/>
        <v>0</v>
      </c>
      <c r="M14" s="9">
        <f t="shared" si="2"/>
        <v>0</v>
      </c>
      <c r="N14" s="9">
        <f t="shared" ref="N14:N26" si="5">L14+M14</f>
        <v>0</v>
      </c>
    </row>
    <row r="15" spans="1:14">
      <c r="A15" s="7">
        <v>3</v>
      </c>
      <c r="B15" s="16"/>
      <c r="C15" s="8"/>
      <c r="D15" s="9"/>
      <c r="E15" s="9"/>
      <c r="F15" s="9">
        <f t="shared" si="3"/>
        <v>0</v>
      </c>
      <c r="G15" s="9"/>
      <c r="H15" s="9">
        <f t="shared" si="4"/>
        <v>0</v>
      </c>
      <c r="I15" s="9"/>
      <c r="J15" s="9"/>
      <c r="K15" s="9">
        <f t="shared" si="0"/>
        <v>0</v>
      </c>
      <c r="L15" s="9">
        <f t="shared" si="1"/>
        <v>0</v>
      </c>
      <c r="M15" s="9">
        <f t="shared" si="2"/>
        <v>0</v>
      </c>
      <c r="N15" s="9">
        <f t="shared" si="5"/>
        <v>0</v>
      </c>
    </row>
    <row r="16" spans="1:14">
      <c r="A16" s="7">
        <v>4</v>
      </c>
      <c r="B16" s="16"/>
      <c r="C16" s="8"/>
      <c r="D16" s="9"/>
      <c r="E16" s="9"/>
      <c r="F16" s="9">
        <f t="shared" si="3"/>
        <v>0</v>
      </c>
      <c r="G16" s="9"/>
      <c r="H16" s="9">
        <f t="shared" si="4"/>
        <v>0</v>
      </c>
      <c r="I16" s="9"/>
      <c r="J16" s="9"/>
      <c r="K16" s="9">
        <f t="shared" si="0"/>
        <v>0</v>
      </c>
      <c r="L16" s="9">
        <f t="shared" si="1"/>
        <v>0</v>
      </c>
      <c r="M16" s="9">
        <f t="shared" si="2"/>
        <v>0</v>
      </c>
      <c r="N16" s="9">
        <f t="shared" si="5"/>
        <v>0</v>
      </c>
    </row>
    <row r="17" spans="1:15">
      <c r="A17" s="7">
        <v>5</v>
      </c>
      <c r="B17" s="16"/>
      <c r="C17" s="8"/>
      <c r="D17" s="9"/>
      <c r="E17" s="9"/>
      <c r="F17" s="9">
        <f t="shared" si="3"/>
        <v>0</v>
      </c>
      <c r="G17" s="9"/>
      <c r="H17" s="9">
        <f t="shared" si="4"/>
        <v>0</v>
      </c>
      <c r="I17" s="9"/>
      <c r="J17" s="9"/>
      <c r="K17" s="9">
        <f t="shared" si="0"/>
        <v>0</v>
      </c>
      <c r="L17" s="9">
        <f t="shared" si="1"/>
        <v>0</v>
      </c>
      <c r="M17" s="9">
        <f t="shared" si="2"/>
        <v>0</v>
      </c>
      <c r="N17" s="9">
        <f t="shared" si="5"/>
        <v>0</v>
      </c>
    </row>
    <row r="18" spans="1:15">
      <c r="A18" s="7">
        <v>6</v>
      </c>
      <c r="B18" s="16"/>
      <c r="C18" s="8"/>
      <c r="D18" s="9"/>
      <c r="E18" s="9"/>
      <c r="F18" s="9">
        <f t="shared" si="3"/>
        <v>0</v>
      </c>
      <c r="G18" s="9"/>
      <c r="H18" s="9">
        <f t="shared" si="4"/>
        <v>0</v>
      </c>
      <c r="I18" s="9"/>
      <c r="J18" s="9"/>
      <c r="K18" s="9">
        <f t="shared" si="0"/>
        <v>0</v>
      </c>
      <c r="L18" s="9">
        <f t="shared" si="1"/>
        <v>0</v>
      </c>
      <c r="M18" s="9">
        <f t="shared" si="2"/>
        <v>0</v>
      </c>
      <c r="N18" s="9">
        <f t="shared" si="5"/>
        <v>0</v>
      </c>
    </row>
    <row r="19" spans="1:15" ht="18.75" thickBot="1">
      <c r="A19" s="7">
        <v>7</v>
      </c>
      <c r="B19" s="16"/>
      <c r="C19" s="8"/>
      <c r="D19" s="9"/>
      <c r="E19" s="9"/>
      <c r="F19" s="9">
        <f t="shared" si="3"/>
        <v>0</v>
      </c>
      <c r="G19" s="9"/>
      <c r="H19" s="9">
        <f t="shared" si="4"/>
        <v>0</v>
      </c>
      <c r="I19" s="9"/>
      <c r="J19" s="9"/>
      <c r="K19" s="9">
        <f t="shared" si="0"/>
        <v>0</v>
      </c>
      <c r="L19" s="9">
        <f t="shared" si="1"/>
        <v>0</v>
      </c>
      <c r="M19" s="9">
        <f t="shared" si="2"/>
        <v>0</v>
      </c>
      <c r="N19" s="9">
        <f t="shared" si="5"/>
        <v>0</v>
      </c>
    </row>
    <row r="20" spans="1:15" ht="18.75" hidden="1" thickBot="1">
      <c r="A20" s="7">
        <v>8</v>
      </c>
      <c r="B20" s="16"/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1:15" ht="18.75" hidden="1" thickBot="1">
      <c r="A21" s="7">
        <v>9</v>
      </c>
      <c r="B21" s="16"/>
      <c r="C21" s="8"/>
      <c r="D21" s="9"/>
      <c r="E21" s="9"/>
      <c r="F21" s="9">
        <f t="shared" ref="F21:F26" si="6">D21*10%</f>
        <v>0</v>
      </c>
      <c r="G21" s="9"/>
      <c r="H21" s="9">
        <f t="shared" ref="H21:H26" si="7">D21*5%</f>
        <v>0</v>
      </c>
      <c r="I21" s="9"/>
      <c r="J21" s="9"/>
      <c r="K21" s="9">
        <f t="shared" ref="K21:K26" si="8">SUM(E21:J21)</f>
        <v>0</v>
      </c>
      <c r="L21" s="9">
        <f t="shared" ref="L21:L26" si="9">D21-K21</f>
        <v>0</v>
      </c>
      <c r="M21" s="9">
        <f t="shared" ref="M21:M26" si="10">D21*9%</f>
        <v>0</v>
      </c>
      <c r="N21" s="9">
        <f t="shared" si="5"/>
        <v>0</v>
      </c>
    </row>
    <row r="22" spans="1:15" ht="18.75" hidden="1" thickBot="1">
      <c r="A22" s="7">
        <v>10</v>
      </c>
      <c r="B22" s="16"/>
      <c r="C22" s="8"/>
      <c r="D22" s="9"/>
      <c r="E22" s="9"/>
      <c r="F22" s="9">
        <f t="shared" si="6"/>
        <v>0</v>
      </c>
      <c r="G22" s="9"/>
      <c r="H22" s="9">
        <f t="shared" si="7"/>
        <v>0</v>
      </c>
      <c r="I22" s="9"/>
      <c r="J22" s="9"/>
      <c r="K22" s="9">
        <f t="shared" si="8"/>
        <v>0</v>
      </c>
      <c r="L22" s="9">
        <f t="shared" si="9"/>
        <v>0</v>
      </c>
      <c r="M22" s="9">
        <f t="shared" si="10"/>
        <v>0</v>
      </c>
      <c r="N22" s="9">
        <f t="shared" si="5"/>
        <v>0</v>
      </c>
    </row>
    <row r="23" spans="1:15" ht="18.75" hidden="1" thickBot="1">
      <c r="A23" s="7">
        <v>11</v>
      </c>
      <c r="B23" s="16"/>
      <c r="C23" s="8"/>
      <c r="D23" s="9"/>
      <c r="E23" s="9"/>
      <c r="F23" s="9">
        <f t="shared" si="6"/>
        <v>0</v>
      </c>
      <c r="G23" s="9"/>
      <c r="H23" s="9">
        <f t="shared" si="7"/>
        <v>0</v>
      </c>
      <c r="I23" s="9"/>
      <c r="J23" s="9"/>
      <c r="K23" s="9">
        <f t="shared" si="8"/>
        <v>0</v>
      </c>
      <c r="L23" s="9">
        <f t="shared" si="9"/>
        <v>0</v>
      </c>
      <c r="M23" s="9">
        <f t="shared" si="10"/>
        <v>0</v>
      </c>
      <c r="N23" s="9">
        <f t="shared" si="5"/>
        <v>0</v>
      </c>
    </row>
    <row r="24" spans="1:15" ht="18.75" hidden="1" thickBot="1">
      <c r="A24" s="7">
        <v>12</v>
      </c>
      <c r="B24" s="16"/>
      <c r="C24" s="8"/>
      <c r="D24" s="9"/>
      <c r="E24" s="9"/>
      <c r="F24" s="9">
        <f t="shared" si="6"/>
        <v>0</v>
      </c>
      <c r="G24" s="9"/>
      <c r="H24" s="9">
        <f t="shared" si="7"/>
        <v>0</v>
      </c>
      <c r="I24" s="9"/>
      <c r="J24" s="9"/>
      <c r="K24" s="9">
        <f t="shared" si="8"/>
        <v>0</v>
      </c>
      <c r="L24" s="9">
        <f t="shared" si="9"/>
        <v>0</v>
      </c>
      <c r="M24" s="9">
        <f t="shared" si="10"/>
        <v>0</v>
      </c>
      <c r="N24" s="9">
        <f t="shared" si="5"/>
        <v>0</v>
      </c>
    </row>
    <row r="25" spans="1:15" ht="18.75" hidden="1" thickBot="1">
      <c r="A25" s="7">
        <v>13</v>
      </c>
      <c r="B25" s="16"/>
      <c r="C25" s="8"/>
      <c r="D25" s="9"/>
      <c r="E25" s="9"/>
      <c r="F25" s="9">
        <f t="shared" si="6"/>
        <v>0</v>
      </c>
      <c r="G25" s="9"/>
      <c r="H25" s="9">
        <f t="shared" si="7"/>
        <v>0</v>
      </c>
      <c r="I25" s="9"/>
      <c r="J25" s="9"/>
      <c r="K25" s="9">
        <f t="shared" si="8"/>
        <v>0</v>
      </c>
      <c r="L25" s="9">
        <f t="shared" si="9"/>
        <v>0</v>
      </c>
      <c r="M25" s="9">
        <f t="shared" si="10"/>
        <v>0</v>
      </c>
      <c r="N25" s="9">
        <f t="shared" si="5"/>
        <v>0</v>
      </c>
    </row>
    <row r="26" spans="1:15" ht="18.75" hidden="1" thickBot="1">
      <c r="A26" s="10">
        <v>14</v>
      </c>
      <c r="B26" s="26"/>
      <c r="C26" s="11"/>
      <c r="D26" s="12"/>
      <c r="E26" s="12"/>
      <c r="F26" s="12">
        <f t="shared" si="6"/>
        <v>0</v>
      </c>
      <c r="G26" s="12"/>
      <c r="H26" s="12">
        <f t="shared" si="7"/>
        <v>0</v>
      </c>
      <c r="I26" s="12"/>
      <c r="J26" s="12"/>
      <c r="K26" s="12">
        <f t="shared" si="8"/>
        <v>0</v>
      </c>
      <c r="L26" s="12">
        <f t="shared" si="9"/>
        <v>0</v>
      </c>
      <c r="M26" s="12">
        <f t="shared" si="10"/>
        <v>0</v>
      </c>
      <c r="N26" s="12">
        <f t="shared" si="5"/>
        <v>0</v>
      </c>
    </row>
    <row r="27" spans="1:15" ht="36" customHeight="1" thickTop="1" thickBot="1">
      <c r="A27" s="15"/>
      <c r="B27" s="27" t="s">
        <v>19</v>
      </c>
      <c r="C27" s="13"/>
      <c r="D27" s="14">
        <f t="shared" ref="D27:M27" si="11">SUM(D13:D26)</f>
        <v>305000000</v>
      </c>
      <c r="E27" s="14">
        <f t="shared" si="11"/>
        <v>0</v>
      </c>
      <c r="F27" s="14">
        <f t="shared" si="11"/>
        <v>0</v>
      </c>
      <c r="G27" s="14">
        <f t="shared" si="11"/>
        <v>0</v>
      </c>
      <c r="H27" s="14">
        <f t="shared" si="11"/>
        <v>0</v>
      </c>
      <c r="I27" s="14">
        <f t="shared" si="11"/>
        <v>0</v>
      </c>
      <c r="J27" s="14">
        <f t="shared" si="11"/>
        <v>0</v>
      </c>
      <c r="K27" s="14">
        <f t="shared" si="11"/>
        <v>0</v>
      </c>
      <c r="L27" s="14">
        <f t="shared" si="11"/>
        <v>305000000</v>
      </c>
      <c r="M27" s="14">
        <f t="shared" si="11"/>
        <v>27450000</v>
      </c>
      <c r="N27" s="25">
        <f>SUM(N13:N26)</f>
        <v>332450000</v>
      </c>
    </row>
    <row r="28" spans="1:15" ht="6.75" customHeight="1" thickTop="1">
      <c r="D28" s="4"/>
      <c r="E28" s="4"/>
      <c r="F28" s="4"/>
      <c r="G28" s="4"/>
      <c r="H28" s="4"/>
      <c r="I28" s="4"/>
      <c r="J28" s="4"/>
      <c r="K28" s="5"/>
      <c r="L28" s="5"/>
      <c r="M28" s="5"/>
      <c r="N28" s="5"/>
    </row>
    <row r="29" spans="1:15" ht="17.25" customHeight="1">
      <c r="A29" s="23" t="s">
        <v>36</v>
      </c>
      <c r="B29" s="24"/>
      <c r="C29" s="268" t="s">
        <v>6</v>
      </c>
      <c r="D29" s="269"/>
      <c r="E29" s="269"/>
      <c r="F29" s="269"/>
      <c r="G29" s="269"/>
      <c r="H29" s="269"/>
      <c r="I29" s="269"/>
      <c r="J29" s="269"/>
      <c r="K29" s="269"/>
      <c r="L29" s="269"/>
      <c r="M29" s="270"/>
      <c r="N29" s="24" t="s">
        <v>37</v>
      </c>
      <c r="O29" s="4"/>
    </row>
    <row r="30" spans="1:15" ht="18.75" thickBot="1">
      <c r="A30" s="7">
        <v>1</v>
      </c>
      <c r="B30" s="16" t="s">
        <v>156</v>
      </c>
      <c r="C30" s="274" t="s">
        <v>157</v>
      </c>
      <c r="D30" s="275"/>
      <c r="E30" s="275"/>
      <c r="F30" s="275"/>
      <c r="G30" s="275"/>
      <c r="H30" s="275"/>
      <c r="I30" s="275"/>
      <c r="J30" s="275"/>
      <c r="K30" s="275"/>
      <c r="L30" s="275"/>
      <c r="M30" s="276"/>
      <c r="N30" s="9">
        <v>403000000</v>
      </c>
      <c r="O30" s="4"/>
    </row>
    <row r="31" spans="1:15" ht="18.75" hidden="1" thickBot="1">
      <c r="A31" s="7">
        <v>2</v>
      </c>
      <c r="B31" s="16"/>
      <c r="C31" s="274"/>
      <c r="D31" s="275"/>
      <c r="E31" s="275"/>
      <c r="F31" s="275"/>
      <c r="G31" s="275"/>
      <c r="H31" s="275"/>
      <c r="I31" s="275"/>
      <c r="J31" s="275"/>
      <c r="K31" s="275"/>
      <c r="L31" s="275"/>
      <c r="M31" s="276"/>
      <c r="N31" s="9"/>
      <c r="O31" s="4"/>
    </row>
    <row r="32" spans="1:15" ht="18.75" hidden="1" thickBot="1">
      <c r="A32" s="7">
        <v>3</v>
      </c>
      <c r="B32" s="16"/>
      <c r="C32" s="274"/>
      <c r="D32" s="275"/>
      <c r="E32" s="275"/>
      <c r="F32" s="275"/>
      <c r="G32" s="275"/>
      <c r="H32" s="275"/>
      <c r="I32" s="275"/>
      <c r="J32" s="275"/>
      <c r="K32" s="275"/>
      <c r="L32" s="275"/>
      <c r="M32" s="276"/>
      <c r="N32" s="9"/>
      <c r="O32" s="4"/>
    </row>
    <row r="33" spans="1:15" ht="18.75" hidden="1" thickBot="1">
      <c r="A33" s="7">
        <v>4</v>
      </c>
      <c r="B33" s="16"/>
      <c r="C33" s="274"/>
      <c r="D33" s="275"/>
      <c r="E33" s="275"/>
      <c r="F33" s="275"/>
      <c r="G33" s="275"/>
      <c r="H33" s="275"/>
      <c r="I33" s="275"/>
      <c r="J33" s="275"/>
      <c r="K33" s="275"/>
      <c r="L33" s="275"/>
      <c r="M33" s="276"/>
      <c r="N33" s="9"/>
      <c r="O33" s="4"/>
    </row>
    <row r="34" spans="1:15" ht="18.75" hidden="1" thickBot="1">
      <c r="A34" s="7">
        <v>5</v>
      </c>
      <c r="B34" s="16"/>
      <c r="C34" s="274"/>
      <c r="D34" s="275"/>
      <c r="E34" s="275"/>
      <c r="F34" s="275"/>
      <c r="G34" s="275"/>
      <c r="H34" s="275"/>
      <c r="I34" s="275"/>
      <c r="J34" s="275"/>
      <c r="K34" s="275"/>
      <c r="L34" s="275"/>
      <c r="M34" s="276"/>
      <c r="N34" s="9"/>
      <c r="O34" s="4"/>
    </row>
    <row r="35" spans="1:15" ht="18.75" hidden="1" thickBot="1">
      <c r="A35" s="7">
        <v>6</v>
      </c>
      <c r="B35" s="16"/>
      <c r="C35" s="274"/>
      <c r="D35" s="275"/>
      <c r="E35" s="275"/>
      <c r="F35" s="275"/>
      <c r="G35" s="275"/>
      <c r="H35" s="275"/>
      <c r="I35" s="275"/>
      <c r="J35" s="275"/>
      <c r="K35" s="275"/>
      <c r="L35" s="275"/>
      <c r="M35" s="276"/>
      <c r="N35" s="9"/>
      <c r="O35" s="4"/>
    </row>
    <row r="36" spans="1:15" ht="18.75" hidden="1" thickBot="1">
      <c r="A36" s="7">
        <v>7</v>
      </c>
      <c r="B36" s="16"/>
      <c r="C36" s="274"/>
      <c r="D36" s="275"/>
      <c r="E36" s="275"/>
      <c r="F36" s="275"/>
      <c r="G36" s="275"/>
      <c r="H36" s="275"/>
      <c r="I36" s="275"/>
      <c r="J36" s="275"/>
      <c r="K36" s="275"/>
      <c r="L36" s="275"/>
      <c r="M36" s="276"/>
      <c r="N36" s="9"/>
      <c r="O36" s="4"/>
    </row>
    <row r="37" spans="1:15" ht="18.75" hidden="1" thickBot="1">
      <c r="A37" s="7">
        <v>8</v>
      </c>
      <c r="B37" s="16"/>
      <c r="C37" s="274"/>
      <c r="D37" s="275"/>
      <c r="E37" s="275"/>
      <c r="F37" s="275"/>
      <c r="G37" s="275"/>
      <c r="H37" s="275"/>
      <c r="I37" s="275"/>
      <c r="J37" s="275"/>
      <c r="K37" s="275"/>
      <c r="L37" s="275"/>
      <c r="M37" s="276"/>
      <c r="N37" s="9"/>
      <c r="O37" s="4"/>
    </row>
    <row r="38" spans="1:15" ht="18.75" hidden="1" thickBot="1">
      <c r="A38" s="7">
        <v>9</v>
      </c>
      <c r="B38" s="16"/>
      <c r="C38" s="274"/>
      <c r="D38" s="275"/>
      <c r="E38" s="275"/>
      <c r="F38" s="275"/>
      <c r="G38" s="275"/>
      <c r="H38" s="275"/>
      <c r="I38" s="275"/>
      <c r="J38" s="275"/>
      <c r="K38" s="275"/>
      <c r="L38" s="275"/>
      <c r="M38" s="276"/>
      <c r="N38" s="9"/>
      <c r="O38" s="4"/>
    </row>
    <row r="39" spans="1:15" ht="19.5" thickTop="1" thickBot="1">
      <c r="A39" s="15"/>
      <c r="B39" s="27" t="s">
        <v>19</v>
      </c>
      <c r="C39" s="265"/>
      <c r="D39" s="266"/>
      <c r="E39" s="266"/>
      <c r="F39" s="266"/>
      <c r="G39" s="266"/>
      <c r="H39" s="266"/>
      <c r="I39" s="266"/>
      <c r="J39" s="266"/>
      <c r="K39" s="266"/>
      <c r="L39" s="266"/>
      <c r="M39" s="267"/>
      <c r="N39" s="22">
        <f>SUM(N30:N38)</f>
        <v>403000000</v>
      </c>
      <c r="O39" s="4"/>
    </row>
    <row r="40" spans="1:15" ht="4.5" customHeight="1" thickTop="1"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  <row r="41" spans="1:15" ht="19.5">
      <c r="A41" s="23" t="s">
        <v>38</v>
      </c>
      <c r="B41" s="24"/>
      <c r="C41" s="268" t="s">
        <v>6</v>
      </c>
      <c r="D41" s="269"/>
      <c r="E41" s="269"/>
      <c r="F41" s="269"/>
      <c r="G41" s="269"/>
      <c r="H41" s="269"/>
      <c r="I41" s="269"/>
      <c r="J41" s="269"/>
      <c r="K41" s="269"/>
      <c r="L41" s="269"/>
      <c r="M41" s="270"/>
      <c r="N41" s="24" t="s">
        <v>37</v>
      </c>
      <c r="O41" s="4"/>
    </row>
    <row r="42" spans="1:15">
      <c r="A42" s="7">
        <v>1</v>
      </c>
      <c r="B42" s="16" t="s">
        <v>172</v>
      </c>
      <c r="C42" s="274" t="s">
        <v>171</v>
      </c>
      <c r="D42" s="275"/>
      <c r="E42" s="275"/>
      <c r="F42" s="275"/>
      <c r="G42" s="275"/>
      <c r="H42" s="275"/>
      <c r="I42" s="275"/>
      <c r="J42" s="275"/>
      <c r="K42" s="275"/>
      <c r="L42" s="275"/>
      <c r="M42" s="276"/>
      <c r="N42" s="9">
        <v>332450000</v>
      </c>
      <c r="O42" s="4"/>
    </row>
    <row r="43" spans="1:15">
      <c r="A43" s="7">
        <v>2</v>
      </c>
      <c r="B43" s="16"/>
      <c r="C43" s="274"/>
      <c r="D43" s="275"/>
      <c r="E43" s="275"/>
      <c r="F43" s="275"/>
      <c r="G43" s="275"/>
      <c r="H43" s="275"/>
      <c r="I43" s="275"/>
      <c r="J43" s="275"/>
      <c r="K43" s="275"/>
      <c r="L43" s="275"/>
      <c r="M43" s="276"/>
      <c r="N43" s="9"/>
      <c r="O43" s="4"/>
    </row>
    <row r="44" spans="1:15">
      <c r="A44" s="7">
        <v>3</v>
      </c>
      <c r="B44" s="16"/>
      <c r="C44" s="274"/>
      <c r="D44" s="275"/>
      <c r="E44" s="275"/>
      <c r="F44" s="275"/>
      <c r="G44" s="275"/>
      <c r="H44" s="275"/>
      <c r="I44" s="275"/>
      <c r="J44" s="275"/>
      <c r="K44" s="275"/>
      <c r="L44" s="275"/>
      <c r="M44" s="276"/>
      <c r="N44" s="9"/>
      <c r="O44" s="4"/>
    </row>
    <row r="45" spans="1:15">
      <c r="A45" s="7">
        <v>4</v>
      </c>
      <c r="B45" s="16"/>
      <c r="C45" s="274"/>
      <c r="D45" s="275"/>
      <c r="E45" s="275"/>
      <c r="F45" s="275"/>
      <c r="G45" s="275"/>
      <c r="H45" s="275"/>
      <c r="I45" s="275"/>
      <c r="J45" s="275"/>
      <c r="K45" s="275"/>
      <c r="L45" s="275"/>
      <c r="M45" s="276"/>
      <c r="N45" s="9"/>
      <c r="O45" s="4"/>
    </row>
    <row r="46" spans="1:15">
      <c r="A46" s="7">
        <v>5</v>
      </c>
      <c r="B46" s="16"/>
      <c r="C46" s="274"/>
      <c r="D46" s="275"/>
      <c r="E46" s="275"/>
      <c r="F46" s="275"/>
      <c r="G46" s="275"/>
      <c r="H46" s="275"/>
      <c r="I46" s="275"/>
      <c r="J46" s="275"/>
      <c r="K46" s="275"/>
      <c r="L46" s="275"/>
      <c r="M46" s="276"/>
      <c r="N46" s="9"/>
      <c r="O46" s="4"/>
    </row>
    <row r="47" spans="1:15" ht="18.75" thickBot="1">
      <c r="A47" s="7">
        <v>6</v>
      </c>
      <c r="B47" s="16"/>
      <c r="C47" s="274"/>
      <c r="D47" s="275"/>
      <c r="E47" s="275"/>
      <c r="F47" s="275"/>
      <c r="G47" s="275"/>
      <c r="H47" s="275"/>
      <c r="I47" s="275"/>
      <c r="J47" s="275"/>
      <c r="K47" s="275"/>
      <c r="L47" s="275"/>
      <c r="M47" s="276"/>
      <c r="N47" s="9"/>
      <c r="O47" s="4"/>
    </row>
    <row r="48" spans="1:15" ht="18.75" hidden="1" thickBot="1">
      <c r="A48" s="7">
        <v>7</v>
      </c>
      <c r="B48" s="16"/>
      <c r="C48" s="274"/>
      <c r="D48" s="275"/>
      <c r="E48" s="275"/>
      <c r="F48" s="275"/>
      <c r="G48" s="275"/>
      <c r="H48" s="275"/>
      <c r="I48" s="275"/>
      <c r="J48" s="275"/>
      <c r="K48" s="275"/>
      <c r="L48" s="275"/>
      <c r="M48" s="276"/>
      <c r="N48" s="9"/>
      <c r="O48" s="4"/>
    </row>
    <row r="49" spans="1:15" ht="18.75" hidden="1" thickBot="1">
      <c r="A49" s="7">
        <v>8</v>
      </c>
      <c r="B49" s="16"/>
      <c r="C49" s="274"/>
      <c r="D49" s="275"/>
      <c r="E49" s="275"/>
      <c r="F49" s="275"/>
      <c r="G49" s="275"/>
      <c r="H49" s="275"/>
      <c r="I49" s="275"/>
      <c r="J49" s="275"/>
      <c r="K49" s="275"/>
      <c r="L49" s="275"/>
      <c r="M49" s="276"/>
      <c r="N49" s="9"/>
      <c r="O49" s="4"/>
    </row>
    <row r="50" spans="1:15" ht="18.75" hidden="1" thickBot="1">
      <c r="A50" s="7">
        <v>9</v>
      </c>
      <c r="B50" s="16"/>
      <c r="C50" s="274"/>
      <c r="D50" s="275"/>
      <c r="E50" s="275"/>
      <c r="F50" s="275"/>
      <c r="G50" s="275"/>
      <c r="H50" s="275"/>
      <c r="I50" s="275"/>
      <c r="J50" s="275"/>
      <c r="K50" s="275"/>
      <c r="L50" s="275"/>
      <c r="M50" s="276"/>
      <c r="N50" s="9"/>
      <c r="O50" s="4"/>
    </row>
    <row r="51" spans="1:15" ht="18.75" hidden="1" thickBot="1">
      <c r="A51" s="7">
        <v>10</v>
      </c>
      <c r="B51" s="16"/>
      <c r="C51" s="274"/>
      <c r="D51" s="275"/>
      <c r="E51" s="275"/>
      <c r="F51" s="275"/>
      <c r="G51" s="275"/>
      <c r="H51" s="275"/>
      <c r="I51" s="275"/>
      <c r="J51" s="275"/>
      <c r="K51" s="275"/>
      <c r="L51" s="275"/>
      <c r="M51" s="276"/>
      <c r="N51" s="9"/>
      <c r="O51" s="4"/>
    </row>
    <row r="52" spans="1:15" ht="21" thickTop="1" thickBot="1">
      <c r="A52" s="15"/>
      <c r="B52" s="27" t="s">
        <v>19</v>
      </c>
      <c r="C52" s="265"/>
      <c r="D52" s="266"/>
      <c r="E52" s="266"/>
      <c r="F52" s="266"/>
      <c r="G52" s="266"/>
      <c r="H52" s="266"/>
      <c r="I52" s="266"/>
      <c r="J52" s="266"/>
      <c r="K52" s="266"/>
      <c r="L52" s="266"/>
      <c r="M52" s="267"/>
      <c r="N52" s="28">
        <f>SUM(N42:N51)</f>
        <v>332450000</v>
      </c>
      <c r="O52" s="4"/>
    </row>
    <row r="53" spans="1:15" ht="4.5" customHeight="1" thickTop="1"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1:15" ht="19.5" hidden="1">
      <c r="A54" s="23" t="s">
        <v>35</v>
      </c>
      <c r="B54" s="24"/>
      <c r="C54" s="271" t="s">
        <v>6</v>
      </c>
      <c r="D54" s="272"/>
      <c r="E54" s="272"/>
      <c r="F54" s="272"/>
      <c r="G54" s="272"/>
      <c r="H54" s="272"/>
      <c r="I54" s="272"/>
      <c r="J54" s="272"/>
      <c r="K54" s="272"/>
      <c r="L54" s="272"/>
      <c r="M54" s="273"/>
      <c r="N54" s="24" t="s">
        <v>37</v>
      </c>
      <c r="O54" s="4"/>
    </row>
    <row r="55" spans="1:15" hidden="1">
      <c r="A55" s="7">
        <v>1</v>
      </c>
      <c r="B55" s="16"/>
      <c r="C55" s="274"/>
      <c r="D55" s="275"/>
      <c r="E55" s="275"/>
      <c r="F55" s="275"/>
      <c r="G55" s="275"/>
      <c r="H55" s="275"/>
      <c r="I55" s="275"/>
      <c r="J55" s="275"/>
      <c r="K55" s="275"/>
      <c r="L55" s="275"/>
      <c r="M55" s="276"/>
      <c r="N55" s="9"/>
      <c r="O55" s="4"/>
    </row>
    <row r="56" spans="1:15" hidden="1">
      <c r="A56" s="7">
        <v>2</v>
      </c>
      <c r="B56" s="16"/>
      <c r="C56" s="274"/>
      <c r="D56" s="275"/>
      <c r="E56" s="275"/>
      <c r="F56" s="275"/>
      <c r="G56" s="275"/>
      <c r="H56" s="275"/>
      <c r="I56" s="275"/>
      <c r="J56" s="275"/>
      <c r="K56" s="275"/>
      <c r="L56" s="275"/>
      <c r="M56" s="276"/>
      <c r="N56" s="9"/>
      <c r="O56" s="4"/>
    </row>
    <row r="57" spans="1:15" hidden="1">
      <c r="A57" s="7">
        <v>3</v>
      </c>
      <c r="B57" s="16"/>
      <c r="C57" s="274"/>
      <c r="D57" s="275"/>
      <c r="E57" s="275"/>
      <c r="F57" s="275"/>
      <c r="G57" s="275"/>
      <c r="H57" s="275"/>
      <c r="I57" s="275"/>
      <c r="J57" s="275"/>
      <c r="K57" s="275"/>
      <c r="L57" s="275"/>
      <c r="M57" s="276"/>
      <c r="N57" s="9"/>
      <c r="O57" s="4"/>
    </row>
    <row r="58" spans="1:15" hidden="1">
      <c r="A58" s="7">
        <v>4</v>
      </c>
      <c r="B58" s="16"/>
      <c r="C58" s="274"/>
      <c r="D58" s="275"/>
      <c r="E58" s="275"/>
      <c r="F58" s="275"/>
      <c r="G58" s="275"/>
      <c r="H58" s="275"/>
      <c r="I58" s="275"/>
      <c r="J58" s="275"/>
      <c r="K58" s="275"/>
      <c r="L58" s="275"/>
      <c r="M58" s="276"/>
      <c r="N58" s="9"/>
      <c r="O58" s="4"/>
    </row>
    <row r="59" spans="1:15" hidden="1">
      <c r="A59" s="7">
        <v>5</v>
      </c>
      <c r="B59" s="16"/>
      <c r="C59" s="274"/>
      <c r="D59" s="275"/>
      <c r="E59" s="275"/>
      <c r="F59" s="275"/>
      <c r="G59" s="275"/>
      <c r="H59" s="275"/>
      <c r="I59" s="275"/>
      <c r="J59" s="275"/>
      <c r="K59" s="275"/>
      <c r="L59" s="275"/>
      <c r="M59" s="276"/>
      <c r="N59" s="9"/>
      <c r="O59" s="4"/>
    </row>
    <row r="60" spans="1:15" hidden="1">
      <c r="A60" s="7">
        <v>6</v>
      </c>
      <c r="B60" s="16"/>
      <c r="C60" s="274"/>
      <c r="D60" s="275"/>
      <c r="E60" s="275"/>
      <c r="F60" s="275"/>
      <c r="G60" s="275"/>
      <c r="H60" s="275"/>
      <c r="I60" s="275"/>
      <c r="J60" s="275"/>
      <c r="K60" s="275"/>
      <c r="L60" s="275"/>
      <c r="M60" s="276"/>
      <c r="N60" s="9"/>
      <c r="O60" s="4"/>
    </row>
    <row r="61" spans="1:15" hidden="1">
      <c r="A61" s="7">
        <v>7</v>
      </c>
      <c r="B61" s="16"/>
      <c r="C61" s="274" t="s">
        <v>26</v>
      </c>
      <c r="D61" s="275"/>
      <c r="E61" s="275"/>
      <c r="F61" s="275"/>
      <c r="G61" s="275"/>
      <c r="H61" s="275"/>
      <c r="I61" s="275"/>
      <c r="J61" s="275"/>
      <c r="K61" s="275"/>
      <c r="L61" s="275"/>
      <c r="M61" s="276"/>
      <c r="N61" s="9"/>
      <c r="O61" s="4"/>
    </row>
    <row r="62" spans="1:15" hidden="1">
      <c r="A62" s="7">
        <v>8</v>
      </c>
      <c r="B62" s="16"/>
      <c r="C62" s="274"/>
      <c r="D62" s="275"/>
      <c r="E62" s="275"/>
      <c r="F62" s="275"/>
      <c r="G62" s="275"/>
      <c r="H62" s="275"/>
      <c r="I62" s="275"/>
      <c r="J62" s="275"/>
      <c r="K62" s="275"/>
      <c r="L62" s="275"/>
      <c r="M62" s="276"/>
      <c r="N62" s="9"/>
      <c r="O62" s="4"/>
    </row>
    <row r="63" spans="1:15" hidden="1">
      <c r="A63" s="7">
        <v>9</v>
      </c>
      <c r="B63" s="16"/>
      <c r="C63" s="274"/>
      <c r="D63" s="275"/>
      <c r="E63" s="275"/>
      <c r="F63" s="275"/>
      <c r="G63" s="275"/>
      <c r="H63" s="275"/>
      <c r="I63" s="275"/>
      <c r="J63" s="275"/>
      <c r="K63" s="275"/>
      <c r="L63" s="275"/>
      <c r="M63" s="276"/>
      <c r="N63" s="9"/>
      <c r="O63" s="4"/>
    </row>
    <row r="64" spans="1:15" ht="19.5" hidden="1" thickTop="1" thickBot="1">
      <c r="A64" s="15"/>
      <c r="B64" s="27" t="s">
        <v>19</v>
      </c>
      <c r="C64" s="265"/>
      <c r="D64" s="266"/>
      <c r="E64" s="266"/>
      <c r="F64" s="266"/>
      <c r="G64" s="266"/>
      <c r="H64" s="266"/>
      <c r="I64" s="266"/>
      <c r="J64" s="266"/>
      <c r="K64" s="266"/>
      <c r="L64" s="266"/>
      <c r="M64" s="267"/>
      <c r="N64" s="22">
        <f>SUM(N55:N63)</f>
        <v>0</v>
      </c>
      <c r="O64" s="4"/>
    </row>
    <row r="65" spans="4:15" hidden="1"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4:15" hidden="1"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4:15"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</row>
    <row r="68" spans="4:15"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</row>
    <row r="69" spans="4:15"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4:15"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4:15"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4:15"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4:1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4:1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4:15"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</row>
    <row r="76" spans="4:15"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</row>
    <row r="77" spans="4:15"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</row>
    <row r="78" spans="4:15"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</row>
    <row r="79" spans="4:15"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</row>
    <row r="80" spans="4:15"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</row>
    <row r="81" spans="4:15"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4:15"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</row>
    <row r="83" spans="4:15"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</row>
    <row r="84" spans="4:15"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</row>
    <row r="85" spans="4:15"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</row>
    <row r="86" spans="4:15"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</row>
    <row r="87" spans="4:15"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</row>
    <row r="88" spans="4:15"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4:15"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4:15"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4:15"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4:15"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4:15"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4:15"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4:15"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4:15"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4:15"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4:15"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4:15"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spans="4:15"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spans="4:15"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spans="4:15"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spans="4:15"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spans="4:15"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</row>
    <row r="105" spans="4:15"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spans="4:15"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</row>
    <row r="107" spans="4:15"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</row>
    <row r="108" spans="4:15"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</row>
    <row r="109" spans="4:15"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</row>
    <row r="110" spans="4:15"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</row>
    <row r="111" spans="4:15"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4:15"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</row>
    <row r="113" spans="4:15"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4:15"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</row>
    <row r="115" spans="4:15"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4:15"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4:15"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</row>
    <row r="118" spans="4:15"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</row>
    <row r="119" spans="4:15"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</row>
    <row r="120" spans="4:15"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</row>
    <row r="121" spans="4:15"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spans="4:15"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spans="4:15"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</row>
    <row r="124" spans="4:15"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</row>
    <row r="125" spans="4:15"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</row>
    <row r="126" spans="4:15"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spans="4:15"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</row>
    <row r="128" spans="4:15"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</row>
    <row r="129" spans="4:15"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spans="4:15"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</row>
    <row r="131" spans="4:15"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</row>
    <row r="132" spans="4:15"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</row>
    <row r="133" spans="4:15"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</row>
    <row r="134" spans="4:15"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</row>
    <row r="135" spans="4:15"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</row>
    <row r="136" spans="4:15"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</row>
    <row r="137" spans="4:15"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4:15"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</row>
    <row r="139" spans="4:15"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</row>
    <row r="140" spans="4:15"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</row>
    <row r="141" spans="4:15"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</row>
    <row r="142" spans="4:15"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</row>
    <row r="143" spans="4:15"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4:15"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</row>
    <row r="145" spans="4:15"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4:15"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</row>
    <row r="147" spans="4:15"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4:15"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</row>
    <row r="149" spans="4:15"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</row>
    <row r="150" spans="4:15"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</row>
    <row r="151" spans="4:15"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</row>
    <row r="152" spans="4:15"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4:15"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4:15"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4:15"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4:15"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</row>
    <row r="157" spans="4:15"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4:15"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4:15"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</row>
    <row r="160" spans="4:15"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</row>
    <row r="161" spans="4:15"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4:15"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</row>
    <row r="163" spans="4:15"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4:15"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</row>
    <row r="165" spans="4:15"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</row>
    <row r="166" spans="4:15"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</row>
    <row r="167" spans="4:15"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</row>
    <row r="168" spans="4:15"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</row>
    <row r="169" spans="4:15"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4:15"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4:15"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</row>
    <row r="172" spans="4:15"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</row>
    <row r="173" spans="4:15"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</row>
    <row r="174" spans="4:15"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</row>
    <row r="175" spans="4:15"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</row>
    <row r="176" spans="4:15"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</row>
    <row r="177" spans="4:15"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spans="4:15"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</row>
    <row r="179" spans="4:15"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</row>
    <row r="180" spans="4:15"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</row>
    <row r="181" spans="4:15"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</row>
    <row r="182" spans="4:15"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</row>
    <row r="183" spans="4:15"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</row>
    <row r="184" spans="4:15"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</row>
    <row r="185" spans="4:15"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spans="4:15"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</row>
    <row r="187" spans="4:15"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</row>
    <row r="188" spans="4:15"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</row>
    <row r="189" spans="4:15"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</row>
    <row r="190" spans="4:15"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</row>
    <row r="191" spans="4:15"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</row>
    <row r="192" spans="4:15"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</row>
    <row r="193" spans="4:15"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spans="4:15"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</row>
    <row r="195" spans="4:15"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</row>
    <row r="196" spans="4:15"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</row>
    <row r="197" spans="4:15"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</row>
    <row r="198" spans="4:15"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</row>
    <row r="199" spans="4:15"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</row>
    <row r="200" spans="4:15"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</row>
    <row r="201" spans="4:15"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spans="4:15"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</row>
    <row r="203" spans="4:15"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</row>
    <row r="204" spans="4:15"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</row>
    <row r="205" spans="4:15"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</row>
    <row r="206" spans="4:15"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</row>
    <row r="207" spans="4:15"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</row>
    <row r="208" spans="4:15"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</row>
    <row r="209" spans="4:15"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spans="4:15"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</row>
    <row r="211" spans="4:15"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</row>
    <row r="212" spans="4:15"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</row>
    <row r="213" spans="4:15"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</row>
    <row r="214" spans="4:15"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</row>
    <row r="215" spans="4:15"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</row>
    <row r="216" spans="4:15"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</row>
    <row r="217" spans="4:15"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4:15"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</row>
    <row r="219" spans="4:15"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</row>
    <row r="220" spans="4:15"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</row>
    <row r="221" spans="4:15"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</row>
    <row r="222" spans="4:15"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</row>
    <row r="223" spans="4:15"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</row>
    <row r="224" spans="4:15"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</row>
    <row r="225" spans="4:15"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spans="4:15"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</row>
    <row r="227" spans="4:15"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</row>
    <row r="228" spans="4:15"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</row>
    <row r="229" spans="4:15"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</row>
    <row r="230" spans="4:15"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</row>
    <row r="231" spans="4:15"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</row>
    <row r="232" spans="4:15"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</row>
    <row r="233" spans="4:15"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spans="4:15"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</row>
    <row r="235" spans="4:15"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</row>
    <row r="236" spans="4:15"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4:15"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</row>
    <row r="238" spans="4:15"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</row>
    <row r="239" spans="4:15"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</row>
    <row r="240" spans="4:15"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</row>
    <row r="241" spans="4:15"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spans="4:15"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</row>
    <row r="243" spans="4:15"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</row>
    <row r="244" spans="4:15"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</row>
    <row r="245" spans="4:15"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</row>
    <row r="246" spans="4:15"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4:15"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4:15"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</row>
    <row r="249" spans="4:15"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spans="4:15"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</row>
    <row r="251" spans="4:15"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</row>
    <row r="252" spans="4:15"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</row>
    <row r="253" spans="4:15"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</row>
    <row r="254" spans="4:15"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</row>
    <row r="255" spans="4:15"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</row>
    <row r="256" spans="4:15"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</row>
    <row r="257" spans="4:15"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spans="4:15"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</row>
    <row r="259" spans="4:15"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</row>
    <row r="260" spans="4:15"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</row>
    <row r="261" spans="4:15"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</row>
    <row r="262" spans="4:15"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</row>
    <row r="263" spans="4:15"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</row>
    <row r="264" spans="4:15"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</row>
    <row r="265" spans="4:15"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spans="4:15"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</row>
    <row r="267" spans="4:15"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</row>
    <row r="268" spans="4:15"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</row>
    <row r="269" spans="4:15"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</row>
    <row r="270" spans="4:15"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</row>
    <row r="271" spans="4:15"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</row>
    <row r="272" spans="4:15"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</row>
    <row r="273" spans="4:15"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spans="4:15"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</row>
    <row r="275" spans="4:15"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</row>
    <row r="276" spans="4:15"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</row>
    <row r="277" spans="4:15"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 spans="4:15"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</row>
    <row r="279" spans="4:15"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 spans="4:15"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 spans="4:15"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4:15"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 spans="4:15"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 spans="4:15"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 spans="4:15"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 spans="4:15"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 spans="4:15"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</row>
    <row r="288" spans="4:15"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</row>
    <row r="289" spans="4:15"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spans="4:15"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</row>
    <row r="291" spans="4:15"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</row>
    <row r="292" spans="4:15"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</row>
    <row r="293" spans="4:15"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</row>
    <row r="294" spans="4:15"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</row>
    <row r="295" spans="4:15"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</row>
    <row r="296" spans="4:15"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</row>
    <row r="297" spans="4:15"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spans="4:15"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</row>
    <row r="299" spans="4:15"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</row>
    <row r="300" spans="4:15"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</row>
    <row r="301" spans="4:15"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</row>
    <row r="302" spans="4:15"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</row>
    <row r="303" spans="4:15"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</row>
    <row r="304" spans="4:15"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</row>
    <row r="305" spans="4:15"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spans="4:15"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</row>
    <row r="307" spans="4:15"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</row>
    <row r="308" spans="4:15"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</row>
    <row r="309" spans="4:15"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</row>
    <row r="310" spans="4:15"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</row>
    <row r="311" spans="4:15"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</row>
    <row r="312" spans="4:15"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</row>
    <row r="313" spans="4:15"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spans="4:15"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</row>
    <row r="315" spans="4:15"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</row>
    <row r="316" spans="4:1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</row>
    <row r="317" spans="4:1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</row>
    <row r="318" spans="4:1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</row>
    <row r="319" spans="4:1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</row>
    <row r="320" spans="4:1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</row>
    <row r="321" spans="4:1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4:15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</row>
    <row r="323" spans="4:15"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</row>
    <row r="324" spans="4:15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</row>
    <row r="325" spans="4:1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</row>
    <row r="326" spans="4:1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</row>
    <row r="327" spans="4:1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</row>
    <row r="328" spans="4:1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</row>
    <row r="329" spans="4:15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4:15"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</row>
    <row r="331" spans="4:15"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</row>
    <row r="332" spans="4:15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</row>
    <row r="333" spans="4:15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</row>
    <row r="334" spans="4:15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</row>
    <row r="335" spans="4:15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</row>
    <row r="336" spans="4:15"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</row>
    <row r="337" spans="4:15"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4:15"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</row>
    <row r="339" spans="4:15"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</row>
    <row r="340" spans="4:15"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</row>
    <row r="341" spans="4:15"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</row>
    <row r="342" spans="4:15"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</row>
    <row r="343" spans="4:15"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</row>
    <row r="344" spans="4:15"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</row>
    <row r="345" spans="4:15"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4:15"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</row>
    <row r="347" spans="4:15"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</row>
    <row r="348" spans="4:15"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</row>
    <row r="349" spans="4:15"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</row>
    <row r="350" spans="4:15"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</row>
    <row r="351" spans="4:15"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</row>
    <row r="352" spans="4:15"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</row>
    <row r="353" spans="4:15"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4:15"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</row>
    <row r="355" spans="4:15"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</row>
    <row r="356" spans="4:15"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</row>
    <row r="357" spans="4:15"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</row>
    <row r="358" spans="4:15"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</row>
    <row r="359" spans="4:15"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</row>
    <row r="360" spans="4:15"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</row>
    <row r="361" spans="4:15"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4:15"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</row>
    <row r="363" spans="4:15"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</row>
    <row r="364" spans="4:15"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</row>
    <row r="365" spans="4:15"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</row>
    <row r="366" spans="4:15"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</row>
    <row r="367" spans="4:15"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</row>
    <row r="368" spans="4:15"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</row>
    <row r="369" spans="4:15"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4:15"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</row>
    <row r="371" spans="4:15"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</row>
    <row r="372" spans="4:15"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</row>
    <row r="373" spans="4:15"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</row>
    <row r="374" spans="4:15"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</row>
    <row r="375" spans="4:15"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</row>
    <row r="376" spans="4:15"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</row>
    <row r="377" spans="4:15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4:15"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</row>
    <row r="379" spans="4:15"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</row>
    <row r="380" spans="4:15"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</row>
    <row r="381" spans="4:15"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</row>
    <row r="382" spans="4:15"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</row>
    <row r="383" spans="4:15"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</row>
    <row r="384" spans="4:15"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</row>
    <row r="385" spans="4:15"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4:15"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</row>
    <row r="387" spans="4:15"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</row>
    <row r="388" spans="4:15"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</row>
    <row r="389" spans="4:15"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</row>
    <row r="390" spans="4:15"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</row>
    <row r="391" spans="4:15"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</row>
    <row r="392" spans="4:15"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</row>
    <row r="393" spans="4:15"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4:15"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</row>
    <row r="395" spans="4:15"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</row>
    <row r="396" spans="4:15"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</row>
    <row r="397" spans="4:15"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</row>
    <row r="398" spans="4:15"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</row>
    <row r="399" spans="4:15"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</row>
    <row r="400" spans="4:15"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</row>
    <row r="401" spans="4:15"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4:15"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</row>
    <row r="403" spans="4:15"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</row>
    <row r="404" spans="4:15"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</row>
    <row r="405" spans="4:15"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</row>
    <row r="406" spans="4:15"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</row>
    <row r="407" spans="4:15"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</row>
    <row r="408" spans="4:15"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</row>
    <row r="409" spans="4:15"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4:15"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</row>
    <row r="411" spans="4:15"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</row>
    <row r="412" spans="4:15"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</row>
    <row r="413" spans="4:15"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</row>
    <row r="414" spans="4:15"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</row>
    <row r="415" spans="4:15"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</row>
    <row r="416" spans="4:15"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</row>
    <row r="417" spans="4:15"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4:15"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</row>
    <row r="419" spans="4:15"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</row>
    <row r="420" spans="4:15"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</row>
    <row r="421" spans="4:15"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</row>
    <row r="422" spans="4:15"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</row>
    <row r="423" spans="4:15"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</row>
    <row r="424" spans="4:15"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</row>
    <row r="425" spans="4:15"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4:15"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</row>
    <row r="427" spans="4:15"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</row>
    <row r="428" spans="4:15"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</row>
    <row r="429" spans="4:15"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</row>
    <row r="430" spans="4:15"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</row>
    <row r="431" spans="4:15"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</row>
    <row r="432" spans="4:15"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</row>
    <row r="433" spans="4:15"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4:15"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</row>
    <row r="435" spans="4:15"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</row>
    <row r="436" spans="4:15"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</row>
    <row r="437" spans="4:15"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</row>
    <row r="438" spans="4:15"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</row>
    <row r="439" spans="4:15"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</row>
    <row r="440" spans="4:15"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</row>
    <row r="441" spans="4:15"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4:15"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</row>
    <row r="443" spans="4:15"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</row>
    <row r="444" spans="4:15"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</row>
    <row r="445" spans="4:15"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</row>
    <row r="446" spans="4:15"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</row>
    <row r="447" spans="4:15"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</row>
    <row r="448" spans="4:15"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</row>
    <row r="449" spans="4:15"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4:15"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</row>
    <row r="451" spans="4:15"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</row>
    <row r="452" spans="4:15"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</row>
    <row r="453" spans="4:15"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</row>
    <row r="454" spans="4:15"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</row>
    <row r="455" spans="4:15"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</row>
    <row r="456" spans="4:15"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</row>
    <row r="457" spans="4:15"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4:15"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</row>
    <row r="459" spans="4:15"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</row>
    <row r="460" spans="4:15"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</row>
    <row r="461" spans="4:15"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</row>
    <row r="462" spans="4:15"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</row>
    <row r="463" spans="4:15"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</row>
    <row r="464" spans="4:15"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</row>
    <row r="465" spans="4:15"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4:15"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</row>
    <row r="467" spans="4:15"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</row>
    <row r="468" spans="4:15"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</row>
    <row r="469" spans="4:15"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</row>
    <row r="470" spans="4:15"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</row>
    <row r="471" spans="4:15"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</row>
    <row r="472" spans="4:15"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</row>
    <row r="473" spans="4:15"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4:15"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</row>
    <row r="475" spans="4:15"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</row>
    <row r="476" spans="4:15"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</row>
    <row r="477" spans="4:15"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</row>
    <row r="478" spans="4:15"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</row>
    <row r="479" spans="4:15"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</row>
    <row r="480" spans="4:15"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</row>
    <row r="481" spans="4:15"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4:15"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</row>
    <row r="483" spans="4:15"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</row>
    <row r="484" spans="4:15"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</row>
    <row r="485" spans="4:15"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</row>
    <row r="486" spans="4:15"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</row>
    <row r="487" spans="4:15"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</row>
    <row r="488" spans="4:15"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</row>
    <row r="489" spans="4:15"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4:15"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</row>
    <row r="491" spans="4:15"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</row>
    <row r="492" spans="4:15"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</row>
    <row r="493" spans="4:15"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</row>
    <row r="494" spans="4:15"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</row>
    <row r="495" spans="4:15"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</row>
    <row r="496" spans="4:15"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</row>
    <row r="497" spans="4:15"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4:15"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</row>
    <row r="499" spans="4:15"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</row>
    <row r="500" spans="4:15"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</row>
    <row r="501" spans="4:15"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</row>
    <row r="502" spans="4:15"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</row>
    <row r="503" spans="4:15"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</row>
    <row r="504" spans="4:15"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</row>
    <row r="505" spans="4:15"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4:15"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</row>
    <row r="507" spans="4:15"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</row>
    <row r="508" spans="4:15"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</row>
    <row r="509" spans="4:15"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</row>
    <row r="510" spans="4:15"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</row>
    <row r="511" spans="4:15"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</row>
    <row r="512" spans="4:15"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</row>
    <row r="513" spans="4:15"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4:15"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</row>
    <row r="515" spans="4:15"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</row>
    <row r="516" spans="4:15"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</row>
    <row r="517" spans="4:15"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</row>
    <row r="518" spans="4:15"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</row>
    <row r="519" spans="4:15"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</row>
    <row r="520" spans="4:15"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</row>
    <row r="521" spans="4:15"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4:15"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</row>
    <row r="523" spans="4:15"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</row>
    <row r="524" spans="4:15"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</row>
    <row r="525" spans="4:15"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</row>
    <row r="526" spans="4:15"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</row>
    <row r="527" spans="4:15"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</row>
    <row r="528" spans="4:15"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</row>
    <row r="529" spans="4:15"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4:15"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</row>
    <row r="531" spans="4:15"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</row>
    <row r="532" spans="4:15"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</row>
    <row r="533" spans="4:15"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</row>
    <row r="534" spans="4:15"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</row>
    <row r="535" spans="4:15"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</row>
    <row r="536" spans="4:15"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</row>
    <row r="537" spans="4:15"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4:15"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</row>
    <row r="539" spans="4:15"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</row>
    <row r="540" spans="4:15"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</row>
    <row r="541" spans="4:15"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</row>
    <row r="542" spans="4:15"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</row>
    <row r="543" spans="4:15"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</row>
    <row r="544" spans="4:15"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</row>
    <row r="545" spans="4:15"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4:15"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</row>
    <row r="547" spans="4:15"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</row>
    <row r="548" spans="4:15"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</row>
    <row r="549" spans="4:15"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</row>
    <row r="550" spans="4:15"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</row>
    <row r="551" spans="4:15"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</row>
    <row r="552" spans="4:15"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</row>
    <row r="553" spans="4:15"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4:15"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</row>
    <row r="555" spans="4:15"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</row>
    <row r="556" spans="4:15"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</row>
    <row r="557" spans="4:15"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</row>
    <row r="558" spans="4:15"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</row>
    <row r="559" spans="4:15"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</row>
    <row r="560" spans="4:15"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</row>
    <row r="561" spans="4:15"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4:15"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</row>
    <row r="563" spans="4:15"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</row>
    <row r="564" spans="4:15"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</row>
    <row r="565" spans="4:15"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</row>
    <row r="566" spans="4:15"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</row>
    <row r="567" spans="4:15"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</row>
    <row r="568" spans="4:15"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</row>
    <row r="569" spans="4:15"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4:15"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</row>
    <row r="571" spans="4:15"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</row>
    <row r="572" spans="4:15"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</row>
    <row r="573" spans="4:15"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</row>
    <row r="574" spans="4:15"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</row>
    <row r="575" spans="4:15"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</row>
    <row r="576" spans="4:15"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</row>
    <row r="577" spans="4:15"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4:15"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</row>
    <row r="579" spans="4:15"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</row>
    <row r="580" spans="4:15"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</row>
    <row r="581" spans="4:15"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</row>
    <row r="582" spans="4:15"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</row>
    <row r="583" spans="4:15"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</row>
    <row r="584" spans="4:15"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</row>
    <row r="585" spans="4:15"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4:15"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</row>
    <row r="587" spans="4:15"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</row>
    <row r="588" spans="4:15"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</row>
    <row r="589" spans="4:15"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</row>
    <row r="590" spans="4:15"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</row>
    <row r="591" spans="4:15"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</row>
    <row r="592" spans="4:15"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</row>
    <row r="593" spans="4:15"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4:15"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</row>
    <row r="595" spans="4:15"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</row>
    <row r="596" spans="4:15"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</row>
    <row r="597" spans="4:15"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</row>
    <row r="598" spans="4:15"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</row>
    <row r="599" spans="4:15"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</row>
    <row r="600" spans="4:15"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</row>
    <row r="601" spans="4:15"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4:15"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</row>
    <row r="603" spans="4:15"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</row>
    <row r="604" spans="4:15"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</row>
    <row r="605" spans="4:15"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</row>
    <row r="606" spans="4:15"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</row>
    <row r="607" spans="4:15"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</row>
    <row r="608" spans="4:15"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</row>
    <row r="609" spans="4:15"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4:15"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</row>
    <row r="611" spans="4:15"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</row>
    <row r="612" spans="4:15"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</row>
    <row r="613" spans="4:15"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</row>
    <row r="614" spans="4:15"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</row>
    <row r="615" spans="4:15"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</row>
    <row r="616" spans="4:15"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</row>
    <row r="617" spans="4:15"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4:15"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</row>
    <row r="619" spans="4:15"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</row>
    <row r="620" spans="4:15"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</row>
    <row r="621" spans="4:15"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</row>
    <row r="622" spans="4:15"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</row>
    <row r="623" spans="4:15"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</row>
    <row r="624" spans="4:15"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</row>
    <row r="625" spans="4:15"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4:15"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</row>
    <row r="627" spans="4:15"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</row>
    <row r="628" spans="4:15"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</row>
    <row r="629" spans="4:15"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</row>
    <row r="630" spans="4:15"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</row>
    <row r="631" spans="4:15"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</row>
    <row r="632" spans="4:15"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</row>
    <row r="633" spans="4:15"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4:15"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</row>
    <row r="635" spans="4:15"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</row>
    <row r="636" spans="4:15"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</row>
    <row r="637" spans="4:15"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</row>
    <row r="638" spans="4:15"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</row>
    <row r="639" spans="4:15"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</row>
    <row r="640" spans="4:15"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</row>
    <row r="641" spans="4:15"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4:15"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</row>
    <row r="643" spans="4:15"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</row>
    <row r="644" spans="4:15"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</row>
    <row r="645" spans="4:15"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</row>
    <row r="646" spans="4:15"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</row>
    <row r="647" spans="4:15"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</row>
    <row r="648" spans="4:15"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</row>
    <row r="649" spans="4:15"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4:15"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</row>
    <row r="651" spans="4:15"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</row>
    <row r="652" spans="4:15"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</row>
    <row r="653" spans="4:15"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</row>
    <row r="654" spans="4:15"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</row>
    <row r="655" spans="4:15"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</row>
    <row r="656" spans="4:15"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</row>
    <row r="657" spans="4:15"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4:15"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</row>
    <row r="659" spans="4:15"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</row>
    <row r="660" spans="4:15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</row>
    <row r="661" spans="4:15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</row>
    <row r="662" spans="4:15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</row>
    <row r="663" spans="4:15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</row>
    <row r="664" spans="4:15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</row>
    <row r="665" spans="4:15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4:15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</row>
    <row r="667" spans="4:15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</row>
    <row r="668" spans="4:15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</row>
    <row r="669" spans="4:15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</row>
    <row r="670" spans="4:15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</row>
    <row r="671" spans="4:15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</row>
    <row r="672" spans="4:15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</row>
    <row r="673" spans="4:15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4:15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</row>
    <row r="675" spans="4:15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</row>
    <row r="676" spans="4:15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</row>
    <row r="677" spans="4:15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</row>
    <row r="678" spans="4:15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</row>
    <row r="679" spans="4:15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</row>
    <row r="680" spans="4:15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</row>
    <row r="681" spans="4:15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4:15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</row>
    <row r="683" spans="4:15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</row>
    <row r="684" spans="4:15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</row>
    <row r="685" spans="4:15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</row>
    <row r="686" spans="4:15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</row>
    <row r="687" spans="4:15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</row>
    <row r="688" spans="4:15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</row>
    <row r="689" spans="4:15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4:15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</row>
    <row r="691" spans="4:15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</row>
    <row r="692" spans="4:15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</row>
    <row r="693" spans="4:15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</row>
    <row r="694" spans="4:15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</row>
    <row r="695" spans="4:15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</row>
    <row r="696" spans="4:15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</row>
    <row r="697" spans="4:15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4:15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</row>
    <row r="699" spans="4:15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</row>
    <row r="700" spans="4:15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</row>
    <row r="701" spans="4:15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</row>
    <row r="702" spans="4:15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</row>
    <row r="703" spans="4:15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</row>
    <row r="704" spans="4:15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</row>
    <row r="705" spans="4:15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4:15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</row>
    <row r="707" spans="4:15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</row>
    <row r="708" spans="4:15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</row>
    <row r="709" spans="4:15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</row>
    <row r="710" spans="4:15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</row>
    <row r="711" spans="4:15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</row>
    <row r="712" spans="4:15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</row>
    <row r="713" spans="4:15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4:15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</row>
    <row r="715" spans="4:15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</row>
    <row r="716" spans="4:15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</row>
    <row r="717" spans="4:15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</row>
    <row r="718" spans="4:15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</row>
    <row r="719" spans="4:15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</row>
    <row r="720" spans="4:15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</row>
    <row r="721" spans="4:15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4:15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</row>
    <row r="723" spans="4:15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</row>
    <row r="724" spans="4:15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</row>
    <row r="725" spans="4:15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</row>
    <row r="726" spans="4:15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</row>
    <row r="727" spans="4:15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</row>
    <row r="728" spans="4:15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</row>
    <row r="729" spans="4:15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4:15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</row>
    <row r="731" spans="4:15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</row>
    <row r="732" spans="4:15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</row>
    <row r="733" spans="4:15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</row>
    <row r="734" spans="4:15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</row>
    <row r="735" spans="4:15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</row>
    <row r="736" spans="4:15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</row>
    <row r="737" spans="4:15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4:15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</row>
    <row r="739" spans="4:15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</row>
    <row r="740" spans="4:15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</row>
    <row r="741" spans="4:15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</row>
    <row r="742" spans="4:15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</row>
    <row r="743" spans="4:15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</row>
    <row r="744" spans="4:15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</row>
    <row r="745" spans="4:15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4:15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</row>
    <row r="747" spans="4:15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</row>
    <row r="748" spans="4:15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</row>
    <row r="749" spans="4:15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</row>
    <row r="750" spans="4:15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</row>
    <row r="751" spans="4:15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</row>
    <row r="752" spans="4:15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</row>
    <row r="753" spans="4:15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4:15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</row>
    <row r="755" spans="4:15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</row>
    <row r="756" spans="4:15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</row>
    <row r="757" spans="4:15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</row>
    <row r="758" spans="4:15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</row>
    <row r="759" spans="4:15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</row>
    <row r="760" spans="4:15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</row>
    <row r="761" spans="4:15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4:15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</row>
    <row r="763" spans="4:15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</row>
    <row r="764" spans="4:15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</row>
    <row r="765" spans="4:15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</row>
    <row r="766" spans="4:15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</row>
    <row r="767" spans="4:15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</row>
    <row r="768" spans="4:15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</row>
    <row r="769" spans="4:15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4:15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</row>
    <row r="771" spans="4:15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</row>
    <row r="772" spans="4:15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</row>
    <row r="773" spans="4:15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</row>
    <row r="774" spans="4:15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</row>
    <row r="775" spans="4:15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</row>
    <row r="776" spans="4:15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</row>
    <row r="777" spans="4:15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4:15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</row>
    <row r="779" spans="4:15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</row>
    <row r="780" spans="4:15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</row>
    <row r="781" spans="4:15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</row>
    <row r="782" spans="4:15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</row>
    <row r="783" spans="4:15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</row>
    <row r="784" spans="4:15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</row>
    <row r="785" spans="4:15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4:15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</row>
    <row r="787" spans="4:15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</row>
    <row r="788" spans="4:15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</row>
    <row r="789" spans="4:15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</row>
    <row r="790" spans="4:15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</row>
    <row r="791" spans="4:15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</row>
    <row r="792" spans="4:15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</row>
    <row r="793" spans="4:15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4:15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</row>
    <row r="795" spans="4:15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</row>
    <row r="796" spans="4:15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</row>
    <row r="797" spans="4:15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</row>
    <row r="798" spans="4:15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</row>
    <row r="799" spans="4:15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</row>
    <row r="800" spans="4:15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</row>
    <row r="801" spans="4:15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4:15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</row>
    <row r="803" spans="4:15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</row>
    <row r="804" spans="4:15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</row>
    <row r="805" spans="4:15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</row>
    <row r="806" spans="4:15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</row>
    <row r="807" spans="4:15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</row>
    <row r="808" spans="4:15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</row>
    <row r="809" spans="4:15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4:15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</row>
    <row r="811" spans="4:15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</row>
    <row r="812" spans="4:15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</row>
    <row r="813" spans="4:15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</row>
    <row r="814" spans="4:15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</row>
    <row r="815" spans="4:15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</row>
    <row r="816" spans="4:15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</row>
    <row r="817" spans="4:15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4:15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</row>
    <row r="819" spans="4:15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</row>
    <row r="820" spans="4:15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</row>
    <row r="821" spans="4:15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</row>
    <row r="822" spans="4:15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</row>
    <row r="823" spans="4:15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</row>
    <row r="824" spans="4:15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</row>
    <row r="825" spans="4:15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</row>
    <row r="826" spans="4:15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</row>
    <row r="827" spans="4:15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</row>
    <row r="828" spans="4:15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</row>
    <row r="829" spans="4:15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</row>
    <row r="830" spans="4:15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</row>
    <row r="831" spans="4:15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</row>
    <row r="832" spans="4:15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</row>
    <row r="833" spans="4:15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</row>
    <row r="834" spans="4:15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</row>
    <row r="835" spans="4:15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</row>
    <row r="836" spans="4:15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</row>
    <row r="837" spans="4:15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</row>
    <row r="838" spans="4:15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</row>
    <row r="839" spans="4:15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</row>
    <row r="840" spans="4:15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</row>
    <row r="841" spans="4:15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</row>
    <row r="842" spans="4:15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</row>
    <row r="843" spans="4:15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</row>
    <row r="844" spans="4:15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</row>
    <row r="845" spans="4:15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</row>
    <row r="846" spans="4:15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</row>
    <row r="847" spans="4:15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</row>
    <row r="848" spans="4:15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</row>
    <row r="849" spans="4:15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</row>
    <row r="850" spans="4:15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</row>
    <row r="851" spans="4:15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</row>
    <row r="852" spans="4:15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</row>
    <row r="853" spans="4:15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</row>
    <row r="854" spans="4:15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</row>
    <row r="855" spans="4:15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</row>
    <row r="856" spans="4:15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</row>
    <row r="857" spans="4:15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</row>
    <row r="858" spans="4:15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</row>
    <row r="859" spans="4:15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</row>
    <row r="860" spans="4:15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</row>
    <row r="861" spans="4:15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</row>
    <row r="862" spans="4:15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</row>
    <row r="863" spans="4:15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</row>
    <row r="864" spans="4:15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</row>
    <row r="865" spans="4:15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</row>
    <row r="866" spans="4:15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</row>
    <row r="867" spans="4:15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</row>
    <row r="868" spans="4:15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</row>
    <row r="869" spans="4:15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</row>
    <row r="870" spans="4:15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</row>
    <row r="871" spans="4:15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</row>
    <row r="872" spans="4:15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</row>
    <row r="873" spans="4:15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</row>
    <row r="874" spans="4:15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</row>
    <row r="875" spans="4:15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</row>
    <row r="876" spans="4:15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</row>
    <row r="877" spans="4:15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</row>
    <row r="878" spans="4:15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</row>
    <row r="879" spans="4:15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</row>
    <row r="880" spans="4:15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</row>
    <row r="881" spans="4:15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</row>
    <row r="882" spans="4:15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</row>
    <row r="883" spans="4:15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</row>
    <row r="884" spans="4:15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</row>
    <row r="885" spans="4:15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</row>
    <row r="886" spans="4:15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</row>
    <row r="887" spans="4:15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</row>
    <row r="888" spans="4:15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</row>
    <row r="889" spans="4:15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</row>
    <row r="890" spans="4:15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</row>
    <row r="891" spans="4:15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</row>
    <row r="892" spans="4:15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</row>
    <row r="893" spans="4:15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</row>
    <row r="894" spans="4:15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</row>
    <row r="895" spans="4:15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</row>
    <row r="896" spans="4:15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</row>
    <row r="897" spans="4:15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</row>
    <row r="898" spans="4:15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</row>
    <row r="899" spans="4:15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</row>
    <row r="900" spans="4:15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</row>
    <row r="901" spans="4:15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</row>
    <row r="902" spans="4:15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</row>
    <row r="903" spans="4:15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</row>
    <row r="904" spans="4:15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</row>
    <row r="905" spans="4:15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</row>
    <row r="906" spans="4:15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</row>
    <row r="907" spans="4:15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</row>
    <row r="908" spans="4:15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</row>
    <row r="909" spans="4:15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</row>
    <row r="910" spans="4:15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</row>
    <row r="911" spans="4:15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</row>
    <row r="912" spans="4:15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</row>
    <row r="913" spans="4:15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</row>
    <row r="914" spans="4:15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</row>
    <row r="915" spans="4:15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</row>
    <row r="916" spans="4:15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</row>
    <row r="917" spans="4:15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</row>
    <row r="918" spans="4:15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</row>
    <row r="919" spans="4:15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</row>
    <row r="920" spans="4:15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</row>
    <row r="921" spans="4:15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</row>
    <row r="922" spans="4:15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</row>
    <row r="923" spans="4:15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</row>
    <row r="924" spans="4:15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</row>
    <row r="925" spans="4:15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</row>
    <row r="926" spans="4:15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</row>
    <row r="927" spans="4:15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</row>
    <row r="928" spans="4:15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</row>
    <row r="929" spans="4:15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</row>
    <row r="930" spans="4:15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</row>
    <row r="931" spans="4:15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</row>
    <row r="932" spans="4:15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</row>
    <row r="933" spans="4:15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</row>
    <row r="934" spans="4:15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</row>
    <row r="935" spans="4:15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</row>
    <row r="936" spans="4:15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</row>
    <row r="937" spans="4:15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</row>
    <row r="938" spans="4:15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</row>
    <row r="939" spans="4:15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</row>
    <row r="940" spans="4:15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</row>
    <row r="941" spans="4:15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</row>
    <row r="942" spans="4:15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</row>
    <row r="943" spans="4:15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</row>
    <row r="944" spans="4:15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</row>
    <row r="945" spans="4:15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</row>
    <row r="946" spans="4:15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</row>
    <row r="947" spans="4:15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</row>
    <row r="948" spans="4:15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</row>
    <row r="949" spans="4:15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</row>
    <row r="950" spans="4:15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</row>
    <row r="951" spans="4:15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</row>
    <row r="952" spans="4:15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</row>
    <row r="953" spans="4:15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</row>
    <row r="954" spans="4:15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</row>
    <row r="955" spans="4:15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</row>
    <row r="956" spans="4:15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</row>
    <row r="957" spans="4:15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</row>
    <row r="958" spans="4:15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</row>
    <row r="959" spans="4:15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</row>
    <row r="960" spans="4:15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</row>
    <row r="961" spans="4:15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</row>
    <row r="962" spans="4:15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</row>
    <row r="963" spans="4:15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</row>
    <row r="964" spans="4:15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</row>
    <row r="965" spans="4:15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</row>
    <row r="966" spans="4:15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</row>
    <row r="967" spans="4:15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</row>
    <row r="968" spans="4:15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</row>
    <row r="969" spans="4:15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</row>
    <row r="970" spans="4:15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</row>
    <row r="971" spans="4:15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</row>
    <row r="972" spans="4:15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</row>
    <row r="973" spans="4:15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</row>
    <row r="974" spans="4:15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</row>
    <row r="975" spans="4:15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</row>
    <row r="976" spans="4:15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</row>
    <row r="977" spans="4:15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</row>
    <row r="978" spans="4:15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</row>
    <row r="979" spans="4:15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</row>
    <row r="980" spans="4:15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</row>
    <row r="981" spans="4:15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</row>
    <row r="982" spans="4:15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</row>
    <row r="983" spans="4:15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</row>
    <row r="984" spans="4:15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</row>
    <row r="985" spans="4:15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</row>
    <row r="986" spans="4:15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</row>
    <row r="987" spans="4:15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</row>
    <row r="988" spans="4:15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</row>
    <row r="989" spans="4:15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</row>
    <row r="990" spans="4:15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</row>
    <row r="991" spans="4:15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</row>
    <row r="992" spans="4:15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</row>
    <row r="993" spans="4:15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</row>
    <row r="994" spans="4:15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</row>
    <row r="995" spans="4:15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</row>
    <row r="996" spans="4:15"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</row>
    <row r="997" spans="4:15"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</row>
    <row r="998" spans="4:15"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</row>
    <row r="999" spans="4:15"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</row>
    <row r="1000" spans="4:15"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</row>
    <row r="1001" spans="4:15"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</row>
    <row r="1002" spans="4:15"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</row>
    <row r="1003" spans="4:15"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</row>
    <row r="1004" spans="4:15"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</row>
    <row r="1005" spans="4:15"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</row>
    <row r="1006" spans="4:15"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</row>
    <row r="1007" spans="4:15"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</row>
    <row r="1008" spans="4:15"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</row>
    <row r="1009" spans="4:15"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</row>
    <row r="1010" spans="4:15"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</row>
    <row r="1011" spans="4:15"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</row>
    <row r="1012" spans="4:15"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</row>
    <row r="1013" spans="4:15"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</row>
    <row r="1014" spans="4:15"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</row>
    <row r="1015" spans="4:15"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</row>
    <row r="1016" spans="4:15"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</row>
    <row r="1017" spans="4:15"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</row>
    <row r="1018" spans="4:15"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</row>
    <row r="1019" spans="4:15"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</row>
    <row r="1020" spans="4:15"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</row>
    <row r="1021" spans="4:15"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</row>
    <row r="1022" spans="4:15"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</row>
    <row r="1023" spans="4:15"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</row>
    <row r="1024" spans="4:15"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</row>
    <row r="1025" spans="4:15"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</row>
    <row r="1026" spans="4:15"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</row>
    <row r="1027" spans="4:15"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</row>
    <row r="1028" spans="4:15"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</row>
    <row r="1029" spans="4:15"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</row>
    <row r="1030" spans="4:15"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</row>
    <row r="1031" spans="4:15"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</row>
    <row r="1032" spans="4:15"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</row>
    <row r="1033" spans="4:15"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</row>
    <row r="1034" spans="4:15"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</row>
    <row r="1035" spans="4:15"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</row>
    <row r="1036" spans="4:15"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</row>
    <row r="1037" spans="4:15"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</row>
    <row r="1038" spans="4:15"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</row>
    <row r="1039" spans="4:15"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</row>
    <row r="1040" spans="4:15"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</row>
    <row r="1041" spans="4:15"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</row>
    <row r="1042" spans="4:15"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</row>
    <row r="1043" spans="4:15"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</row>
    <row r="1044" spans="4:15"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</row>
    <row r="1045" spans="4:15"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</row>
    <row r="1046" spans="4:15"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</row>
    <row r="1047" spans="4:15"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</row>
    <row r="1048" spans="4:15"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</row>
    <row r="1049" spans="4:15"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</row>
    <row r="1050" spans="4:15"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</row>
    <row r="1051" spans="4:15"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</row>
    <row r="1052" spans="4:15"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</row>
    <row r="1053" spans="4:15"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</row>
    <row r="1054" spans="4:15"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</row>
    <row r="1055" spans="4:15"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</row>
    <row r="1056" spans="4:15"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</row>
    <row r="1057" spans="4:15"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</row>
    <row r="1058" spans="4:15"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</row>
    <row r="1059" spans="4:15"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</row>
    <row r="1060" spans="4:15"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</row>
    <row r="1061" spans="4:15"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</row>
    <row r="1062" spans="4:15"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</row>
    <row r="1063" spans="4:15"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</row>
    <row r="1064" spans="4:15"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</row>
    <row r="1065" spans="4:15"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</row>
    <row r="1066" spans="4:15"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</row>
    <row r="1067" spans="4:15"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</row>
    <row r="1068" spans="4:15"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</row>
    <row r="1069" spans="4:15"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</row>
    <row r="1070" spans="4:15"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</row>
    <row r="1071" spans="4:15"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</row>
    <row r="1072" spans="4:15"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</row>
    <row r="1073" spans="4:15"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</row>
    <row r="1074" spans="4:15"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</row>
    <row r="1075" spans="4:15"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</row>
    <row r="1076" spans="4:15"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</row>
    <row r="1077" spans="4:15"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</row>
    <row r="1078" spans="4:15"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</row>
    <row r="1079" spans="4:15"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</row>
    <row r="1080" spans="4:15"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</row>
    <row r="1081" spans="4:15"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</row>
    <row r="1082" spans="4:15"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</row>
    <row r="1083" spans="4:15"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</row>
    <row r="1084" spans="4:15"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</row>
    <row r="1085" spans="4:15"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</row>
    <row r="1086" spans="4:15"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</row>
    <row r="1087" spans="4:15"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</row>
    <row r="1088" spans="4:15"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</row>
    <row r="1089" spans="4:15"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</row>
    <row r="1090" spans="4:15"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</row>
    <row r="1091" spans="4:15"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</row>
    <row r="1092" spans="4:15"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</row>
    <row r="1093" spans="4:15"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</row>
    <row r="1094" spans="4:15"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</row>
    <row r="1095" spans="4:15"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</row>
    <row r="1096" spans="4:15"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</row>
    <row r="1097" spans="4:15"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</row>
    <row r="1098" spans="4:15"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</row>
    <row r="1099" spans="4:15"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</row>
    <row r="1100" spans="4:15"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</row>
    <row r="1101" spans="4:15"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</row>
    <row r="1102" spans="4:15"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</row>
    <row r="1103" spans="4:15"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</row>
    <row r="1104" spans="4:15"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</row>
    <row r="1105" spans="4:15"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</row>
    <row r="1106" spans="4:15"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</row>
    <row r="1107" spans="4:15"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</row>
    <row r="1108" spans="4:15"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</row>
    <row r="1109" spans="4:15"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</row>
    <row r="1110" spans="4:15"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</row>
    <row r="1111" spans="4:15"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</row>
    <row r="1112" spans="4:15"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</row>
    <row r="1113" spans="4:15"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</row>
    <row r="1114" spans="4:15"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</row>
    <row r="1115" spans="4:15"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</row>
    <row r="1116" spans="4:15"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</row>
    <row r="1117" spans="4:15"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</row>
    <row r="1118" spans="4:15"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</row>
    <row r="1119" spans="4:15"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</row>
    <row r="1120" spans="4:15"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</row>
    <row r="1121" spans="4:15"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</row>
    <row r="1122" spans="4:15"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</row>
    <row r="1123" spans="4:15"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</row>
    <row r="1124" spans="4:15"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</row>
    <row r="1125" spans="4:15"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</row>
    <row r="1126" spans="4:15"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</row>
    <row r="1127" spans="4:15"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</row>
    <row r="1128" spans="4:15"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</row>
    <row r="1129" spans="4:15"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</row>
    <row r="1130" spans="4:15"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</row>
    <row r="1131" spans="4:15"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</row>
    <row r="1132" spans="4:15"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</row>
    <row r="1133" spans="4:15"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</row>
    <row r="1134" spans="4:15"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</row>
    <row r="1135" spans="4:15"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</row>
    <row r="1136" spans="4:15"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</row>
    <row r="1137" spans="4:15"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</row>
    <row r="1138" spans="4:15"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</row>
    <row r="1139" spans="4:15"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</row>
    <row r="1140" spans="4:15"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</row>
    <row r="1141" spans="4:15"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</row>
    <row r="1142" spans="4:15"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</row>
    <row r="1143" spans="4:15"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</row>
    <row r="1144" spans="4:15"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</row>
    <row r="1145" spans="4:15"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</row>
    <row r="1146" spans="4:15"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</row>
    <row r="1147" spans="4:15"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</row>
    <row r="1148" spans="4:15"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</row>
    <row r="1149" spans="4:15"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</row>
    <row r="1150" spans="4:15"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</row>
    <row r="1151" spans="4:15"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</row>
    <row r="1152" spans="4:15"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</row>
    <row r="1153" spans="4:15"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</row>
    <row r="1154" spans="4:15"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</row>
    <row r="1155" spans="4:15"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</row>
    <row r="1156" spans="4:15"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</row>
    <row r="1157" spans="4:15"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</row>
    <row r="1158" spans="4:15"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</row>
    <row r="1159" spans="4:15"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</row>
    <row r="1160" spans="4:15"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</row>
    <row r="1161" spans="4:15"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</row>
    <row r="1162" spans="4:15"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</row>
    <row r="1163" spans="4:15"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</row>
    <row r="1164" spans="4:15"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</row>
    <row r="1165" spans="4:15"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</row>
    <row r="1166" spans="4:15"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</row>
    <row r="1167" spans="4:15"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</row>
    <row r="1168" spans="4:15"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</row>
    <row r="1169" spans="4:15"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</row>
    <row r="1170" spans="4:15"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</row>
    <row r="1171" spans="4:15"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</row>
    <row r="1172" spans="4:15"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</row>
    <row r="1173" spans="4:15"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</row>
    <row r="1174" spans="4:15"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</row>
    <row r="1175" spans="4:15"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</row>
    <row r="1176" spans="4:15"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</row>
    <row r="1177" spans="4:15"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</row>
    <row r="1178" spans="4:15"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</row>
    <row r="1179" spans="4:15"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</row>
    <row r="1180" spans="4:15"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</row>
    <row r="1181" spans="4:15"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</row>
    <row r="1182" spans="4:15"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</row>
    <row r="1183" spans="4:15"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</row>
    <row r="1184" spans="4:15"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</row>
    <row r="1185" spans="4:15"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</row>
    <row r="1186" spans="4:15"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</row>
    <row r="1187" spans="4:15"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</row>
    <row r="1188" spans="4:15"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</row>
    <row r="1189" spans="4:15"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</row>
    <row r="1190" spans="4:15"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</row>
    <row r="1191" spans="4:15"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</row>
    <row r="1192" spans="4:15"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</row>
    <row r="1193" spans="4:15"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</row>
    <row r="1194" spans="4:15"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</row>
    <row r="1195" spans="4:15"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</row>
    <row r="1196" spans="4:15"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</row>
    <row r="1197" spans="4:15"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</row>
    <row r="1198" spans="4:15"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</row>
    <row r="1199" spans="4:15"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</row>
    <row r="1200" spans="4:15"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</row>
    <row r="1201" spans="4:15"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</row>
    <row r="1202" spans="4:15"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</row>
    <row r="1203" spans="4:15"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</row>
    <row r="1204" spans="4:15"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</row>
    <row r="1205" spans="4:15"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</row>
    <row r="1206" spans="4:15"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</row>
    <row r="1207" spans="4:15"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</row>
    <row r="1208" spans="4:15"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</row>
    <row r="1209" spans="4:15"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</row>
    <row r="1210" spans="4:15"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</row>
    <row r="1211" spans="4:15"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</row>
    <row r="1212" spans="4:15"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</row>
    <row r="1213" spans="4:15"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</row>
    <row r="1214" spans="4:15"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</row>
    <row r="1215" spans="4:15"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</row>
    <row r="1216" spans="4:15"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</row>
    <row r="1217" spans="4:15"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</row>
    <row r="1218" spans="4:15"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</row>
    <row r="1219" spans="4:15"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</row>
    <row r="1220" spans="4:15"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</row>
    <row r="1221" spans="4:15"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</row>
    <row r="1222" spans="4:15"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</row>
    <row r="1223" spans="4:15"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</row>
    <row r="1224" spans="4:15"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</row>
    <row r="1225" spans="4:15"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</row>
    <row r="1226" spans="4:15"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</row>
    <row r="1227" spans="4:15"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</row>
    <row r="1228" spans="4:15"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</row>
    <row r="1229" spans="4:15"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</row>
    <row r="1230" spans="4:15"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</row>
    <row r="1231" spans="4:15"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</row>
    <row r="1232" spans="4:15"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</row>
    <row r="1233" spans="4:15"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</row>
    <row r="1234" spans="4:15"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</row>
    <row r="1235" spans="4:15"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</row>
    <row r="1236" spans="4:15"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</row>
    <row r="1237" spans="4:15"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</row>
    <row r="1238" spans="4:15"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</row>
    <row r="1239" spans="4:15"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</row>
    <row r="1240" spans="4:15"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</row>
    <row r="1241" spans="4:15"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</row>
    <row r="1242" spans="4:15"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</row>
    <row r="1243" spans="4:15"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</row>
    <row r="1244" spans="4:15"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</row>
    <row r="1245" spans="4:15"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</row>
    <row r="1246" spans="4:15"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</row>
    <row r="1247" spans="4:15"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</row>
    <row r="1248" spans="4:15"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</row>
    <row r="1249" spans="4:15"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</row>
    <row r="1250" spans="4:15"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</row>
    <row r="1251" spans="4:15"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</row>
    <row r="1252" spans="4:15"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</row>
    <row r="1253" spans="4:15"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</row>
    <row r="1254" spans="4:15"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</row>
    <row r="1255" spans="4:15"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</row>
    <row r="1256" spans="4:15"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</row>
    <row r="1257" spans="4:15"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</row>
    <row r="1258" spans="4:15"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</row>
    <row r="1259" spans="4:15"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</row>
    <row r="1260" spans="4:15"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</row>
    <row r="1261" spans="4:15"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</row>
    <row r="1262" spans="4:15"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</row>
    <row r="1263" spans="4:15"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</row>
    <row r="1264" spans="4:15"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</row>
    <row r="1265" spans="4:15"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</row>
    <row r="1266" spans="4:15"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</row>
    <row r="1267" spans="4:15"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</row>
    <row r="1268" spans="4:15"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</row>
    <row r="1269" spans="4:15"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</row>
    <row r="1270" spans="4:15"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</row>
    <row r="1271" spans="4:15"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</row>
    <row r="1272" spans="4:15"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</row>
    <row r="1273" spans="4:15"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</row>
    <row r="1274" spans="4:15"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</row>
    <row r="1275" spans="4:15"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</row>
    <row r="1276" spans="4:15"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</row>
    <row r="1277" spans="4:15"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</row>
    <row r="1278" spans="4:15"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</row>
    <row r="1279" spans="4:15"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</row>
    <row r="1280" spans="4:15"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</row>
    <row r="1281" spans="4:15"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</row>
    <row r="1282" spans="4:15"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</row>
    <row r="1283" spans="4:15"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</row>
    <row r="1284" spans="4:15"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</row>
    <row r="1285" spans="4:15"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</row>
    <row r="1286" spans="4:15"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</row>
    <row r="1287" spans="4:15"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</row>
    <row r="1288" spans="4:15"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</row>
    <row r="1289" spans="4:15"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</row>
    <row r="1290" spans="4:15"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</row>
    <row r="1291" spans="4:15"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</row>
    <row r="1292" spans="4:15"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</row>
    <row r="1293" spans="4:15"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</row>
    <row r="1294" spans="4:15"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</row>
    <row r="1295" spans="4:15"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</row>
    <row r="1296" spans="4:15"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</row>
    <row r="1297" spans="4:15"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</row>
    <row r="1298" spans="4:15"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</row>
    <row r="1299" spans="4:15"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</row>
    <row r="1300" spans="4:15"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</row>
    <row r="1301" spans="4:15"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</row>
    <row r="1302" spans="4:15"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</row>
    <row r="1303" spans="4:15"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</row>
    <row r="1304" spans="4:15"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</row>
    <row r="1305" spans="4:15"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</row>
    <row r="1306" spans="4:15"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</row>
    <row r="1307" spans="4:15"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</row>
    <row r="1308" spans="4:15"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</row>
    <row r="1309" spans="4:15"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</row>
    <row r="1310" spans="4:15"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</row>
    <row r="1311" spans="4:15"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</row>
    <row r="1312" spans="4:15"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</row>
    <row r="1313" spans="4:15"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</row>
    <row r="1314" spans="4:15"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</row>
    <row r="1315" spans="4:15"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</row>
    <row r="1316" spans="4:15"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</row>
    <row r="1317" spans="4:15"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</row>
    <row r="1318" spans="4:15"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</row>
    <row r="1319" spans="4:15"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</row>
    <row r="1320" spans="4:15"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</row>
    <row r="1321" spans="4:15"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</row>
    <row r="1322" spans="4:15"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</row>
    <row r="1323" spans="4:15"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</row>
    <row r="1324" spans="4:15"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</row>
    <row r="1325" spans="4:15"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</row>
    <row r="1326" spans="4:15"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</row>
    <row r="1327" spans="4:15"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</row>
    <row r="1328" spans="4:15"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</row>
    <row r="1329" spans="4:15"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</row>
    <row r="1330" spans="4:15"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</row>
    <row r="1331" spans="4:15"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</row>
    <row r="1332" spans="4:15"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</row>
    <row r="1333" spans="4:15"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</row>
    <row r="1334" spans="4:15"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</row>
    <row r="1335" spans="4:15"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</row>
    <row r="1336" spans="4:15"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</row>
    <row r="1337" spans="4:15"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</row>
    <row r="1338" spans="4:15"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</row>
    <row r="1339" spans="4:15"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</row>
    <row r="1340" spans="4:15"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</row>
    <row r="1341" spans="4:15"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</row>
    <row r="1342" spans="4:15"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</row>
    <row r="1343" spans="4:15"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</row>
    <row r="1344" spans="4:15"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</row>
    <row r="1345" spans="4:15"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</row>
    <row r="1346" spans="4:15"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</row>
    <row r="1347" spans="4:15"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</row>
    <row r="1348" spans="4:15"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</row>
    <row r="1349" spans="4:15"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</row>
    <row r="1350" spans="4:15"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</row>
    <row r="1351" spans="4:15"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</row>
    <row r="1352" spans="4:15"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</row>
    <row r="1353" spans="4:15"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</row>
    <row r="1354" spans="4:15"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</row>
    <row r="1355" spans="4:15"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</row>
    <row r="1356" spans="4:15"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</row>
    <row r="1357" spans="4:15"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</row>
    <row r="1358" spans="4:15"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</row>
    <row r="1359" spans="4:15"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</row>
    <row r="1360" spans="4:15"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</row>
    <row r="1361" spans="4:15"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</row>
    <row r="1362" spans="4:15"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</row>
    <row r="1363" spans="4:15"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</row>
    <row r="1364" spans="4:15"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</row>
    <row r="1365" spans="4:15"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</row>
    <row r="1366" spans="4:15"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</row>
    <row r="1367" spans="4:15"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</row>
    <row r="1368" spans="4:15"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</row>
    <row r="1369" spans="4:15"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</row>
    <row r="1370" spans="4:15"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</row>
    <row r="1371" spans="4:15"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</row>
    <row r="1372" spans="4:15"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</row>
    <row r="1373" spans="4:15"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</row>
    <row r="1374" spans="4:15"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</row>
    <row r="1375" spans="4:15"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</row>
    <row r="1376" spans="4:15"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</row>
    <row r="1377" spans="4:15"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</row>
    <row r="1378" spans="4:15"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</row>
    <row r="1379" spans="4:15"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</row>
    <row r="1380" spans="4:15"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</row>
    <row r="1381" spans="4:15"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</row>
    <row r="1382" spans="4:15"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</row>
    <row r="1383" spans="4:15"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</row>
    <row r="1384" spans="4:15"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</row>
    <row r="1385" spans="4:15"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</row>
    <row r="1386" spans="4:15"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</row>
    <row r="1387" spans="4:15"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</row>
    <row r="1388" spans="4:15"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</row>
    <row r="1389" spans="4:15"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</row>
    <row r="1390" spans="4:15"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</row>
    <row r="1391" spans="4:15"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</row>
    <row r="1392" spans="4:15"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</row>
    <row r="1393" spans="4:15"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</row>
    <row r="1394" spans="4:15"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</row>
    <row r="1395" spans="4:15"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</row>
    <row r="1396" spans="4:15"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</row>
    <row r="1397" spans="4:15"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</row>
    <row r="1398" spans="4:15"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</row>
    <row r="1399" spans="4:15"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</row>
    <row r="1400" spans="4:15"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</row>
    <row r="1401" spans="4:15"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</row>
    <row r="1402" spans="4:15"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</row>
    <row r="1403" spans="4:15"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</row>
    <row r="1404" spans="4:15"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</row>
    <row r="1405" spans="4:15"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</row>
    <row r="1406" spans="4:15"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</row>
    <row r="1407" spans="4:15"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</row>
    <row r="1408" spans="4:15"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</row>
    <row r="1409" spans="4:15"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</row>
    <row r="1410" spans="4:15"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</row>
    <row r="1411" spans="4:15"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</row>
    <row r="1412" spans="4:15"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</row>
    <row r="1413" spans="4:15"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</row>
    <row r="1414" spans="4:15"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</row>
    <row r="1415" spans="4:15"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</row>
    <row r="1416" spans="4:15"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</row>
    <row r="1417" spans="4:15"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</row>
    <row r="1418" spans="4:15"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</row>
    <row r="1419" spans="4:15"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</row>
    <row r="1420" spans="4:15"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</row>
    <row r="1421" spans="4:15"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</row>
    <row r="1422" spans="4:15"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</row>
    <row r="1423" spans="4:15"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</row>
    <row r="1424" spans="4:15"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</row>
    <row r="1425" spans="4:15"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</row>
    <row r="1426" spans="4:15"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</row>
    <row r="1427" spans="4:15"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</row>
    <row r="1428" spans="4:15"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</row>
    <row r="1429" spans="4:15"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</row>
    <row r="1430" spans="4:15"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</row>
  </sheetData>
  <mergeCells count="54">
    <mergeCell ref="C63:M63"/>
    <mergeCell ref="C64:M64"/>
    <mergeCell ref="C57:M57"/>
    <mergeCell ref="C58:M58"/>
    <mergeCell ref="C59:M59"/>
    <mergeCell ref="C60:M60"/>
    <mergeCell ref="C61:M61"/>
    <mergeCell ref="C62:M62"/>
    <mergeCell ref="C56:M56"/>
    <mergeCell ref="C44:M44"/>
    <mergeCell ref="C45:M45"/>
    <mergeCell ref="C46:M46"/>
    <mergeCell ref="C47:M47"/>
    <mergeCell ref="C48:M48"/>
    <mergeCell ref="C49:M49"/>
    <mergeCell ref="C50:M50"/>
    <mergeCell ref="C51:M51"/>
    <mergeCell ref="C52:M52"/>
    <mergeCell ref="C54:M54"/>
    <mergeCell ref="C55:M55"/>
    <mergeCell ref="C43:M43"/>
    <mergeCell ref="C31:M31"/>
    <mergeCell ref="C32:M32"/>
    <mergeCell ref="C33:M33"/>
    <mergeCell ref="C34:M34"/>
    <mergeCell ref="C35:M35"/>
    <mergeCell ref="C36:M36"/>
    <mergeCell ref="C37:M37"/>
    <mergeCell ref="C38:M38"/>
    <mergeCell ref="C39:M39"/>
    <mergeCell ref="C41:M41"/>
    <mergeCell ref="C42:M42"/>
    <mergeCell ref="C30:M30"/>
    <mergeCell ref="A7:B7"/>
    <mergeCell ref="G7:N7"/>
    <mergeCell ref="G8:N8"/>
    <mergeCell ref="G9:N9"/>
    <mergeCell ref="A10:A11"/>
    <mergeCell ref="B10:B11"/>
    <mergeCell ref="C10:C11"/>
    <mergeCell ref="D10:D11"/>
    <mergeCell ref="E10:J10"/>
    <mergeCell ref="K10:K11"/>
    <mergeCell ref="L10:L11"/>
    <mergeCell ref="M10:M11"/>
    <mergeCell ref="N10:N11"/>
    <mergeCell ref="A12:N12"/>
    <mergeCell ref="C29:M29"/>
    <mergeCell ref="A1:N2"/>
    <mergeCell ref="A3:D3"/>
    <mergeCell ref="A4:D4"/>
    <mergeCell ref="G4:I4"/>
    <mergeCell ref="A6:B6"/>
    <mergeCell ref="G6:N6"/>
  </mergeCells>
  <pageMargins left="0" right="0" top="0" bottom="0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O1430"/>
  <sheetViews>
    <sheetView rightToLeft="1" topLeftCell="A10" workbookViewId="0">
      <selection activeCell="B48" sqref="B48"/>
    </sheetView>
  </sheetViews>
  <sheetFormatPr defaultColWidth="9.140625" defaultRowHeight="18"/>
  <cols>
    <col min="1" max="1" width="3.140625" style="3" customWidth="1"/>
    <col min="2" max="2" width="11.5703125" style="17" customWidth="1"/>
    <col min="3" max="3" width="26" style="1" customWidth="1"/>
    <col min="4" max="4" width="13.28515625" style="1" customWidth="1"/>
    <col min="5" max="5" width="20.7109375" style="1" customWidth="1"/>
    <col min="6" max="6" width="11.7109375" style="1" customWidth="1"/>
    <col min="7" max="10" width="10.42578125" style="1" customWidth="1"/>
    <col min="11" max="11" width="11.5703125" style="1" customWidth="1"/>
    <col min="12" max="12" width="13.28515625" style="1" customWidth="1"/>
    <col min="13" max="13" width="10.42578125" style="1" customWidth="1"/>
    <col min="14" max="14" width="28.42578125" style="1" customWidth="1"/>
    <col min="15" max="16384" width="9.140625" style="1"/>
  </cols>
  <sheetData>
    <row r="1" spans="1:14" ht="42.75" customHeight="1">
      <c r="A1" s="279" t="s">
        <v>20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</row>
    <row r="2" spans="1:14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</row>
    <row r="3" spans="1:14" ht="19.5">
      <c r="A3" s="280" t="s">
        <v>27</v>
      </c>
      <c r="B3" s="280"/>
      <c r="C3" s="280"/>
      <c r="D3" s="280"/>
      <c r="F3" s="1" t="s">
        <v>3</v>
      </c>
      <c r="G3" s="18"/>
    </row>
    <row r="4" spans="1:14" ht="19.5">
      <c r="A4" s="280" t="s">
        <v>28</v>
      </c>
      <c r="B4" s="280"/>
      <c r="C4" s="280"/>
      <c r="D4" s="280"/>
      <c r="F4" s="1" t="s">
        <v>2</v>
      </c>
      <c r="G4" s="21" t="s">
        <v>30</v>
      </c>
    </row>
    <row r="5" spans="1:14" ht="19.5">
      <c r="A5" s="1" t="s">
        <v>29</v>
      </c>
      <c r="F5" s="1" t="s">
        <v>1</v>
      </c>
      <c r="G5" s="18"/>
    </row>
    <row r="6" spans="1:14" ht="19.5" customHeight="1">
      <c r="A6" s="285" t="s">
        <v>21</v>
      </c>
      <c r="B6" s="285"/>
      <c r="C6" s="5">
        <v>1201900000</v>
      </c>
      <c r="D6" s="18"/>
      <c r="F6" s="1" t="s">
        <v>24</v>
      </c>
      <c r="G6" s="286" t="s">
        <v>31</v>
      </c>
      <c r="H6" s="286"/>
      <c r="I6" s="286"/>
      <c r="J6" s="286"/>
      <c r="K6" s="286"/>
      <c r="L6" s="286"/>
      <c r="M6" s="286"/>
      <c r="N6" s="286"/>
    </row>
    <row r="7" spans="1:14" ht="19.5">
      <c r="A7" s="280" t="s">
        <v>23</v>
      </c>
      <c r="B7" s="280"/>
      <c r="C7" s="19">
        <v>0</v>
      </c>
      <c r="D7" s="18"/>
      <c r="G7" s="286" t="s">
        <v>32</v>
      </c>
      <c r="H7" s="286"/>
      <c r="I7" s="286"/>
      <c r="J7" s="286"/>
      <c r="K7" s="286"/>
      <c r="L7" s="286"/>
      <c r="M7" s="286"/>
      <c r="N7" s="286"/>
    </row>
    <row r="8" spans="1:14" ht="19.5">
      <c r="A8" s="1" t="s">
        <v>0</v>
      </c>
      <c r="C8" s="20">
        <f>SUM(C6:C7)</f>
        <v>1201900000</v>
      </c>
      <c r="D8" s="18" t="s">
        <v>22</v>
      </c>
      <c r="G8" s="286" t="s">
        <v>33</v>
      </c>
      <c r="H8" s="286"/>
      <c r="I8" s="286"/>
      <c r="J8" s="286"/>
      <c r="K8" s="286"/>
      <c r="L8" s="286"/>
      <c r="M8" s="286"/>
      <c r="N8" s="286"/>
    </row>
    <row r="9" spans="1:14">
      <c r="A9" s="2"/>
      <c r="B9" s="2"/>
      <c r="G9" s="284"/>
      <c r="H9" s="284"/>
      <c r="I9" s="284"/>
      <c r="J9" s="284"/>
      <c r="K9" s="284"/>
      <c r="L9" s="284"/>
      <c r="M9" s="284"/>
      <c r="N9" s="284"/>
    </row>
    <row r="10" spans="1:14" ht="36" customHeight="1">
      <c r="A10" s="282" t="s">
        <v>4</v>
      </c>
      <c r="B10" s="287" t="s">
        <v>5</v>
      </c>
      <c r="C10" s="287" t="s">
        <v>6</v>
      </c>
      <c r="D10" s="287" t="s">
        <v>7</v>
      </c>
      <c r="E10" s="287" t="s">
        <v>18</v>
      </c>
      <c r="F10" s="287"/>
      <c r="G10" s="287"/>
      <c r="H10" s="287"/>
      <c r="I10" s="287"/>
      <c r="J10" s="287"/>
      <c r="K10" s="281" t="s">
        <v>14</v>
      </c>
      <c r="L10" s="281" t="s">
        <v>15</v>
      </c>
      <c r="M10" s="281" t="s">
        <v>16</v>
      </c>
      <c r="N10" s="281" t="s">
        <v>17</v>
      </c>
    </row>
    <row r="11" spans="1:14" ht="36">
      <c r="A11" s="282"/>
      <c r="B11" s="287"/>
      <c r="C11" s="287"/>
      <c r="D11" s="287"/>
      <c r="E11" s="6" t="s">
        <v>8</v>
      </c>
      <c r="F11" s="6" t="s">
        <v>9</v>
      </c>
      <c r="G11" s="6" t="s">
        <v>10</v>
      </c>
      <c r="H11" s="6" t="s">
        <v>11</v>
      </c>
      <c r="I11" s="6" t="s">
        <v>12</v>
      </c>
      <c r="J11" s="6" t="s">
        <v>13</v>
      </c>
      <c r="K11" s="281"/>
      <c r="L11" s="281"/>
      <c r="M11" s="281"/>
      <c r="N11" s="281"/>
    </row>
    <row r="12" spans="1:14" ht="19.5">
      <c r="A12" s="283" t="s">
        <v>25</v>
      </c>
      <c r="B12" s="283"/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</row>
    <row r="13" spans="1:14">
      <c r="A13" s="7">
        <v>1</v>
      </c>
      <c r="B13" s="16" t="s">
        <v>41</v>
      </c>
      <c r="C13" s="8" t="s">
        <v>48</v>
      </c>
      <c r="D13" s="9">
        <v>180285000</v>
      </c>
      <c r="E13" s="9"/>
      <c r="F13" s="9">
        <f>D13*10%</f>
        <v>18028500</v>
      </c>
      <c r="G13" s="9"/>
      <c r="H13" s="9">
        <f>D13*5%</f>
        <v>9014250</v>
      </c>
      <c r="I13" s="9"/>
      <c r="J13" s="9"/>
      <c r="K13" s="9">
        <f t="shared" ref="K13:K18" si="0">SUM(E13:J13)</f>
        <v>27042750</v>
      </c>
      <c r="L13" s="9">
        <f t="shared" ref="L13:L18" si="1">D13-K13</f>
        <v>153242250</v>
      </c>
      <c r="M13" s="9">
        <f>D13*9%</f>
        <v>16225650</v>
      </c>
      <c r="N13" s="9">
        <f>L13+M13</f>
        <v>169467900</v>
      </c>
    </row>
    <row r="14" spans="1:14">
      <c r="A14" s="7"/>
      <c r="B14" s="16" t="s">
        <v>42</v>
      </c>
      <c r="C14" s="8" t="s">
        <v>183</v>
      </c>
      <c r="D14" s="9">
        <v>180285000</v>
      </c>
      <c r="E14" s="9">
        <v>180285000</v>
      </c>
      <c r="F14" s="9">
        <v>0</v>
      </c>
      <c r="G14" s="9"/>
      <c r="H14" s="9">
        <v>0</v>
      </c>
      <c r="I14" s="9"/>
      <c r="J14" s="9"/>
      <c r="K14" s="9">
        <f t="shared" si="0"/>
        <v>180285000</v>
      </c>
      <c r="L14" s="9">
        <f t="shared" si="1"/>
        <v>0</v>
      </c>
      <c r="M14" s="9">
        <v>0</v>
      </c>
      <c r="N14" s="9">
        <f>L14+M14</f>
        <v>0</v>
      </c>
    </row>
    <row r="15" spans="1:14">
      <c r="A15" s="7">
        <v>3</v>
      </c>
      <c r="B15" s="16" t="s">
        <v>42</v>
      </c>
      <c r="C15" s="8" t="s">
        <v>43</v>
      </c>
      <c r="D15" s="9">
        <v>600950000</v>
      </c>
      <c r="E15" s="9"/>
      <c r="F15" s="9">
        <f>D15*10%</f>
        <v>60095000</v>
      </c>
      <c r="G15" s="9"/>
      <c r="H15" s="9">
        <f>D15*5%</f>
        <v>30047500</v>
      </c>
      <c r="I15" s="9"/>
      <c r="J15" s="9"/>
      <c r="K15" s="9">
        <f t="shared" si="0"/>
        <v>90142500</v>
      </c>
      <c r="L15" s="9">
        <f t="shared" si="1"/>
        <v>510807500</v>
      </c>
      <c r="M15" s="9">
        <f>D15*9%</f>
        <v>54085500</v>
      </c>
      <c r="N15" s="9">
        <f t="shared" ref="N15:N27" si="2">L15+M15</f>
        <v>564893000</v>
      </c>
    </row>
    <row r="16" spans="1:14">
      <c r="A16" s="7">
        <v>4</v>
      </c>
      <c r="B16" s="16" t="s">
        <v>44</v>
      </c>
      <c r="C16" s="8" t="s">
        <v>45</v>
      </c>
      <c r="D16" s="9">
        <v>120190000</v>
      </c>
      <c r="E16" s="9"/>
      <c r="F16" s="9">
        <f>D16*10%</f>
        <v>12019000</v>
      </c>
      <c r="G16" s="9"/>
      <c r="H16" s="9">
        <f>D16*5%</f>
        <v>6009500</v>
      </c>
      <c r="I16" s="9"/>
      <c r="J16" s="9"/>
      <c r="K16" s="9">
        <f t="shared" si="0"/>
        <v>18028500</v>
      </c>
      <c r="L16" s="9">
        <f t="shared" si="1"/>
        <v>102161500</v>
      </c>
      <c r="M16" s="9">
        <f>D16*9%</f>
        <v>10817100</v>
      </c>
      <c r="N16" s="9">
        <f t="shared" si="2"/>
        <v>112978600</v>
      </c>
    </row>
    <row r="17" spans="1:15">
      <c r="A17" s="7">
        <v>5</v>
      </c>
      <c r="B17" s="16" t="s">
        <v>34</v>
      </c>
      <c r="C17" s="8" t="s">
        <v>46</v>
      </c>
      <c r="D17" s="9">
        <v>120190000</v>
      </c>
      <c r="E17" s="9"/>
      <c r="F17" s="9">
        <f>D17*10%</f>
        <v>12019000</v>
      </c>
      <c r="G17" s="9"/>
      <c r="H17" s="9">
        <f>D17*5%</f>
        <v>6009500</v>
      </c>
      <c r="I17" s="9"/>
      <c r="J17" s="9"/>
      <c r="K17" s="9">
        <f t="shared" si="0"/>
        <v>18028500</v>
      </c>
      <c r="L17" s="9">
        <f t="shared" si="1"/>
        <v>102161500</v>
      </c>
      <c r="M17" s="9">
        <f>D17*9%</f>
        <v>10817100</v>
      </c>
      <c r="N17" s="9">
        <f t="shared" si="2"/>
        <v>112978600</v>
      </c>
    </row>
    <row r="18" spans="1:15">
      <c r="A18" s="7">
        <v>6</v>
      </c>
      <c r="B18" s="16" t="s">
        <v>34</v>
      </c>
      <c r="C18" s="8" t="s">
        <v>47</v>
      </c>
      <c r="D18" s="9">
        <v>36057000</v>
      </c>
      <c r="E18" s="9"/>
      <c r="F18" s="9">
        <f>D18*10%</f>
        <v>3605700</v>
      </c>
      <c r="G18" s="9"/>
      <c r="H18" s="9">
        <f>D18*5%</f>
        <v>1802850</v>
      </c>
      <c r="I18" s="9"/>
      <c r="J18" s="9"/>
      <c r="K18" s="9">
        <f t="shared" si="0"/>
        <v>5408550</v>
      </c>
      <c r="L18" s="9">
        <f t="shared" si="1"/>
        <v>30648450</v>
      </c>
      <c r="M18" s="9">
        <f>D18*9%</f>
        <v>3245130</v>
      </c>
      <c r="N18" s="9">
        <f t="shared" si="2"/>
        <v>33893580</v>
      </c>
    </row>
    <row r="19" spans="1:15">
      <c r="A19" s="7">
        <v>7</v>
      </c>
      <c r="B19" s="16"/>
      <c r="C19" s="8" t="s">
        <v>57</v>
      </c>
      <c r="D19" s="9"/>
      <c r="E19" s="9"/>
      <c r="F19" s="9"/>
      <c r="G19" s="9"/>
      <c r="H19" s="9">
        <v>-52883600</v>
      </c>
      <c r="I19" s="9"/>
      <c r="J19" s="9"/>
      <c r="K19" s="9"/>
      <c r="L19" s="9"/>
      <c r="M19" s="9"/>
      <c r="N19" s="9">
        <v>52883600</v>
      </c>
    </row>
    <row r="20" spans="1:15" ht="18.75" thickBot="1">
      <c r="A20" s="7">
        <v>8</v>
      </c>
      <c r="B20" s="16"/>
      <c r="C20" s="8" t="s">
        <v>59</v>
      </c>
      <c r="D20" s="9"/>
      <c r="E20" s="9"/>
      <c r="F20" s="9">
        <v>-105767200</v>
      </c>
      <c r="G20" s="9"/>
      <c r="H20" s="9"/>
      <c r="I20" s="9"/>
      <c r="J20" s="9"/>
      <c r="K20" s="9"/>
      <c r="L20" s="9"/>
      <c r="M20" s="9"/>
      <c r="N20" s="9">
        <v>105767200</v>
      </c>
    </row>
    <row r="21" spans="1:15" ht="18.75" hidden="1" thickBot="1">
      <c r="A21" s="7">
        <v>8</v>
      </c>
      <c r="B21" s="16"/>
      <c r="C21" s="8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1:15" ht="18.75" hidden="1" thickBot="1">
      <c r="A22" s="7">
        <v>9</v>
      </c>
      <c r="B22" s="16"/>
      <c r="C22" s="8"/>
      <c r="D22" s="9"/>
      <c r="E22" s="9"/>
      <c r="F22" s="9">
        <f t="shared" ref="F22:F27" si="3">D22*10%</f>
        <v>0</v>
      </c>
      <c r="G22" s="9"/>
      <c r="H22" s="9">
        <f t="shared" ref="H22:H27" si="4">D22*5%</f>
        <v>0</v>
      </c>
      <c r="I22" s="9"/>
      <c r="J22" s="9"/>
      <c r="K22" s="9">
        <f t="shared" ref="K22:K27" si="5">SUM(E22:J22)</f>
        <v>0</v>
      </c>
      <c r="L22" s="9">
        <f t="shared" ref="L22:L27" si="6">D22-K22</f>
        <v>0</v>
      </c>
      <c r="M22" s="9">
        <f t="shared" ref="M22:M27" si="7">D22*9%</f>
        <v>0</v>
      </c>
      <c r="N22" s="9">
        <f t="shared" si="2"/>
        <v>0</v>
      </c>
    </row>
    <row r="23" spans="1:15" ht="18.75" hidden="1" thickBot="1">
      <c r="A23" s="7">
        <v>10</v>
      </c>
      <c r="B23" s="16"/>
      <c r="C23" s="8"/>
      <c r="D23" s="9"/>
      <c r="E23" s="9"/>
      <c r="F23" s="9">
        <f t="shared" si="3"/>
        <v>0</v>
      </c>
      <c r="G23" s="9"/>
      <c r="H23" s="9">
        <f t="shared" si="4"/>
        <v>0</v>
      </c>
      <c r="I23" s="9"/>
      <c r="J23" s="9"/>
      <c r="K23" s="9">
        <f t="shared" si="5"/>
        <v>0</v>
      </c>
      <c r="L23" s="9">
        <f t="shared" si="6"/>
        <v>0</v>
      </c>
      <c r="M23" s="9">
        <f t="shared" si="7"/>
        <v>0</v>
      </c>
      <c r="N23" s="9">
        <f t="shared" si="2"/>
        <v>0</v>
      </c>
    </row>
    <row r="24" spans="1:15" ht="18.75" hidden="1" thickBot="1">
      <c r="A24" s="7">
        <v>11</v>
      </c>
      <c r="B24" s="16"/>
      <c r="C24" s="8"/>
      <c r="D24" s="9"/>
      <c r="E24" s="9"/>
      <c r="F24" s="9">
        <f t="shared" si="3"/>
        <v>0</v>
      </c>
      <c r="G24" s="9"/>
      <c r="H24" s="9">
        <f t="shared" si="4"/>
        <v>0</v>
      </c>
      <c r="I24" s="9"/>
      <c r="J24" s="9"/>
      <c r="K24" s="9">
        <f t="shared" si="5"/>
        <v>0</v>
      </c>
      <c r="L24" s="9">
        <f t="shared" si="6"/>
        <v>0</v>
      </c>
      <c r="M24" s="9">
        <f t="shared" si="7"/>
        <v>0</v>
      </c>
      <c r="N24" s="9">
        <f t="shared" si="2"/>
        <v>0</v>
      </c>
    </row>
    <row r="25" spans="1:15" ht="18.75" hidden="1" thickBot="1">
      <c r="A25" s="7">
        <v>12</v>
      </c>
      <c r="B25" s="16"/>
      <c r="C25" s="8"/>
      <c r="D25" s="9"/>
      <c r="E25" s="9"/>
      <c r="F25" s="9">
        <f t="shared" si="3"/>
        <v>0</v>
      </c>
      <c r="G25" s="9"/>
      <c r="H25" s="9">
        <f t="shared" si="4"/>
        <v>0</v>
      </c>
      <c r="I25" s="9"/>
      <c r="J25" s="9"/>
      <c r="K25" s="9">
        <f t="shared" si="5"/>
        <v>0</v>
      </c>
      <c r="L25" s="9">
        <f t="shared" si="6"/>
        <v>0</v>
      </c>
      <c r="M25" s="9">
        <f t="shared" si="7"/>
        <v>0</v>
      </c>
      <c r="N25" s="9">
        <f t="shared" si="2"/>
        <v>0</v>
      </c>
    </row>
    <row r="26" spans="1:15" ht="18.75" hidden="1" thickBot="1">
      <c r="A26" s="7">
        <v>13</v>
      </c>
      <c r="B26" s="16"/>
      <c r="C26" s="8"/>
      <c r="D26" s="9"/>
      <c r="E26" s="9"/>
      <c r="F26" s="9">
        <f t="shared" si="3"/>
        <v>0</v>
      </c>
      <c r="G26" s="9"/>
      <c r="H26" s="9">
        <f t="shared" si="4"/>
        <v>0</v>
      </c>
      <c r="I26" s="9"/>
      <c r="J26" s="9"/>
      <c r="K26" s="9">
        <f t="shared" si="5"/>
        <v>0</v>
      </c>
      <c r="L26" s="9">
        <f t="shared" si="6"/>
        <v>0</v>
      </c>
      <c r="M26" s="9">
        <f t="shared" si="7"/>
        <v>0</v>
      </c>
      <c r="N26" s="9">
        <f t="shared" si="2"/>
        <v>0</v>
      </c>
    </row>
    <row r="27" spans="1:15" ht="18.75" hidden="1" thickBot="1">
      <c r="A27" s="10">
        <v>14</v>
      </c>
      <c r="B27" s="26"/>
      <c r="C27" s="11"/>
      <c r="D27" s="12"/>
      <c r="E27" s="12"/>
      <c r="F27" s="12">
        <f t="shared" si="3"/>
        <v>0</v>
      </c>
      <c r="G27" s="12"/>
      <c r="H27" s="12">
        <f t="shared" si="4"/>
        <v>0</v>
      </c>
      <c r="I27" s="12"/>
      <c r="J27" s="12"/>
      <c r="K27" s="12">
        <f t="shared" si="5"/>
        <v>0</v>
      </c>
      <c r="L27" s="12">
        <f t="shared" si="6"/>
        <v>0</v>
      </c>
      <c r="M27" s="12">
        <f t="shared" si="7"/>
        <v>0</v>
      </c>
      <c r="N27" s="12">
        <f t="shared" si="2"/>
        <v>0</v>
      </c>
    </row>
    <row r="28" spans="1:15" ht="36" customHeight="1" thickTop="1" thickBot="1">
      <c r="A28" s="15"/>
      <c r="B28" s="27" t="s">
        <v>19</v>
      </c>
      <c r="C28" s="13"/>
      <c r="D28" s="14">
        <f t="shared" ref="D28:N28" si="8">SUM(D13:D27)</f>
        <v>1237957000</v>
      </c>
      <c r="E28" s="14">
        <f t="shared" si="8"/>
        <v>180285000</v>
      </c>
      <c r="F28" s="14">
        <f t="shared" si="8"/>
        <v>0</v>
      </c>
      <c r="G28" s="14">
        <f t="shared" si="8"/>
        <v>0</v>
      </c>
      <c r="H28" s="14">
        <f t="shared" si="8"/>
        <v>0</v>
      </c>
      <c r="I28" s="14">
        <f t="shared" si="8"/>
        <v>0</v>
      </c>
      <c r="J28" s="14">
        <f t="shared" si="8"/>
        <v>0</v>
      </c>
      <c r="K28" s="14">
        <f t="shared" si="8"/>
        <v>338935800</v>
      </c>
      <c r="L28" s="14">
        <f t="shared" si="8"/>
        <v>899021200</v>
      </c>
      <c r="M28" s="14">
        <f t="shared" si="8"/>
        <v>95190480</v>
      </c>
      <c r="N28" s="25">
        <f t="shared" si="8"/>
        <v>1152862480</v>
      </c>
    </row>
    <row r="29" spans="1:15" ht="6.75" customHeight="1" thickTop="1">
      <c r="D29" s="4"/>
      <c r="E29" s="4"/>
      <c r="F29" s="4"/>
      <c r="G29" s="4"/>
      <c r="H29" s="4"/>
      <c r="I29" s="4"/>
      <c r="J29" s="4"/>
      <c r="K29" s="5"/>
      <c r="L29" s="5"/>
      <c r="M29" s="5"/>
      <c r="N29" s="5"/>
    </row>
    <row r="30" spans="1:15" ht="17.25" customHeight="1">
      <c r="A30" s="23" t="s">
        <v>36</v>
      </c>
      <c r="B30" s="24"/>
      <c r="C30" s="268" t="s">
        <v>6</v>
      </c>
      <c r="D30" s="269"/>
      <c r="E30" s="269"/>
      <c r="F30" s="269"/>
      <c r="G30" s="269"/>
      <c r="H30" s="269"/>
      <c r="I30" s="269"/>
      <c r="J30" s="269"/>
      <c r="K30" s="269"/>
      <c r="L30" s="269"/>
      <c r="M30" s="270"/>
      <c r="N30" s="24" t="s">
        <v>37</v>
      </c>
      <c r="O30" s="4"/>
    </row>
    <row r="31" spans="1:15" ht="18.75" thickBot="1">
      <c r="A31" s="7">
        <v>1</v>
      </c>
      <c r="B31" s="16" t="s">
        <v>40</v>
      </c>
      <c r="C31" s="274" t="s">
        <v>39</v>
      </c>
      <c r="D31" s="275"/>
      <c r="E31" s="275"/>
      <c r="F31" s="275"/>
      <c r="G31" s="275"/>
      <c r="H31" s="275"/>
      <c r="I31" s="275"/>
      <c r="J31" s="275"/>
      <c r="K31" s="275"/>
      <c r="L31" s="275"/>
      <c r="M31" s="276"/>
      <c r="N31" s="9">
        <v>180285000</v>
      </c>
      <c r="O31" s="4"/>
    </row>
    <row r="32" spans="1:15" ht="18.75" hidden="1" thickBot="1">
      <c r="A32" s="7">
        <v>2</v>
      </c>
      <c r="B32" s="16"/>
      <c r="C32" s="274"/>
      <c r="D32" s="275"/>
      <c r="E32" s="275"/>
      <c r="F32" s="275"/>
      <c r="G32" s="275"/>
      <c r="H32" s="275"/>
      <c r="I32" s="275"/>
      <c r="J32" s="275"/>
      <c r="K32" s="275"/>
      <c r="L32" s="275"/>
      <c r="M32" s="276"/>
      <c r="N32" s="9"/>
      <c r="O32" s="4"/>
    </row>
    <row r="33" spans="1:15" ht="18.75" hidden="1" thickBot="1">
      <c r="A33" s="7">
        <v>3</v>
      </c>
      <c r="B33" s="16"/>
      <c r="C33" s="274"/>
      <c r="D33" s="275"/>
      <c r="E33" s="275"/>
      <c r="F33" s="275"/>
      <c r="G33" s="275"/>
      <c r="H33" s="275"/>
      <c r="I33" s="275"/>
      <c r="J33" s="275"/>
      <c r="K33" s="275"/>
      <c r="L33" s="275"/>
      <c r="M33" s="276"/>
      <c r="N33" s="9"/>
      <c r="O33" s="4"/>
    </row>
    <row r="34" spans="1:15" ht="18.75" hidden="1" thickBot="1">
      <c r="A34" s="7">
        <v>4</v>
      </c>
      <c r="B34" s="16"/>
      <c r="C34" s="274"/>
      <c r="D34" s="275"/>
      <c r="E34" s="275"/>
      <c r="F34" s="275"/>
      <c r="G34" s="275"/>
      <c r="H34" s="275"/>
      <c r="I34" s="275"/>
      <c r="J34" s="275"/>
      <c r="K34" s="275"/>
      <c r="L34" s="275"/>
      <c r="M34" s="276"/>
      <c r="N34" s="9"/>
      <c r="O34" s="4"/>
    </row>
    <row r="35" spans="1:15" ht="18.75" hidden="1" thickBot="1">
      <c r="A35" s="7">
        <v>5</v>
      </c>
      <c r="B35" s="16"/>
      <c r="C35" s="274"/>
      <c r="D35" s="275"/>
      <c r="E35" s="275"/>
      <c r="F35" s="275"/>
      <c r="G35" s="275"/>
      <c r="H35" s="275"/>
      <c r="I35" s="275"/>
      <c r="J35" s="275"/>
      <c r="K35" s="275"/>
      <c r="L35" s="275"/>
      <c r="M35" s="276"/>
      <c r="N35" s="9"/>
      <c r="O35" s="4"/>
    </row>
    <row r="36" spans="1:15" ht="18.75" hidden="1" thickBot="1">
      <c r="A36" s="7">
        <v>6</v>
      </c>
      <c r="B36" s="16"/>
      <c r="C36" s="274"/>
      <c r="D36" s="275"/>
      <c r="E36" s="275"/>
      <c r="F36" s="275"/>
      <c r="G36" s="275"/>
      <c r="H36" s="275"/>
      <c r="I36" s="275"/>
      <c r="J36" s="275"/>
      <c r="K36" s="275"/>
      <c r="L36" s="275"/>
      <c r="M36" s="276"/>
      <c r="N36" s="9"/>
      <c r="O36" s="4"/>
    </row>
    <row r="37" spans="1:15" ht="18.75" hidden="1" thickBot="1">
      <c r="A37" s="7">
        <v>7</v>
      </c>
      <c r="B37" s="16"/>
      <c r="C37" s="274"/>
      <c r="D37" s="275"/>
      <c r="E37" s="275"/>
      <c r="F37" s="275"/>
      <c r="G37" s="275"/>
      <c r="H37" s="275"/>
      <c r="I37" s="275"/>
      <c r="J37" s="275"/>
      <c r="K37" s="275"/>
      <c r="L37" s="275"/>
      <c r="M37" s="276"/>
      <c r="N37" s="9"/>
      <c r="O37" s="4"/>
    </row>
    <row r="38" spans="1:15" ht="18.75" hidden="1" thickBot="1">
      <c r="A38" s="7">
        <v>8</v>
      </c>
      <c r="B38" s="16"/>
      <c r="C38" s="274"/>
      <c r="D38" s="275"/>
      <c r="E38" s="275"/>
      <c r="F38" s="275"/>
      <c r="G38" s="275"/>
      <c r="H38" s="275"/>
      <c r="I38" s="275"/>
      <c r="J38" s="275"/>
      <c r="K38" s="275"/>
      <c r="L38" s="275"/>
      <c r="M38" s="276"/>
      <c r="N38" s="9"/>
      <c r="O38" s="4"/>
    </row>
    <row r="39" spans="1:15" ht="18.75" hidden="1" thickBot="1">
      <c r="A39" s="7">
        <v>9</v>
      </c>
      <c r="B39" s="16"/>
      <c r="C39" s="274"/>
      <c r="D39" s="275"/>
      <c r="E39" s="275"/>
      <c r="F39" s="275"/>
      <c r="G39" s="275"/>
      <c r="H39" s="275"/>
      <c r="I39" s="275"/>
      <c r="J39" s="275"/>
      <c r="K39" s="275"/>
      <c r="L39" s="275"/>
      <c r="M39" s="276"/>
      <c r="N39" s="9"/>
      <c r="O39" s="4"/>
    </row>
    <row r="40" spans="1:15" ht="19.5" thickTop="1" thickBot="1">
      <c r="A40" s="15"/>
      <c r="B40" s="27" t="s">
        <v>19</v>
      </c>
      <c r="C40" s="265"/>
      <c r="D40" s="266"/>
      <c r="E40" s="266"/>
      <c r="F40" s="266"/>
      <c r="G40" s="266"/>
      <c r="H40" s="266"/>
      <c r="I40" s="266"/>
      <c r="J40" s="266"/>
      <c r="K40" s="266"/>
      <c r="L40" s="266"/>
      <c r="M40" s="267"/>
      <c r="N40" s="22">
        <f>SUM(N31:N39)</f>
        <v>180285000</v>
      </c>
      <c r="O40" s="4"/>
    </row>
    <row r="41" spans="1:15" ht="4.5" customHeight="1" thickTop="1"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</row>
    <row r="42" spans="1:15" ht="19.5">
      <c r="A42" s="23" t="s">
        <v>38</v>
      </c>
      <c r="B42" s="24"/>
      <c r="C42" s="268" t="s">
        <v>6</v>
      </c>
      <c r="D42" s="269"/>
      <c r="E42" s="269"/>
      <c r="F42" s="269"/>
      <c r="G42" s="269"/>
      <c r="H42" s="269"/>
      <c r="I42" s="269"/>
      <c r="J42" s="269"/>
      <c r="K42" s="269"/>
      <c r="L42" s="269"/>
      <c r="M42" s="270"/>
      <c r="N42" s="24" t="s">
        <v>37</v>
      </c>
      <c r="O42" s="4"/>
    </row>
    <row r="43" spans="1:15">
      <c r="A43" s="7">
        <v>1</v>
      </c>
      <c r="B43" s="16" t="s">
        <v>49</v>
      </c>
      <c r="C43" s="274" t="s">
        <v>51</v>
      </c>
      <c r="D43" s="275"/>
      <c r="E43" s="275"/>
      <c r="F43" s="275"/>
      <c r="G43" s="275"/>
      <c r="H43" s="275"/>
      <c r="I43" s="275"/>
      <c r="J43" s="275"/>
      <c r="K43" s="275"/>
      <c r="L43" s="275"/>
      <c r="M43" s="276"/>
      <c r="N43" s="9">
        <v>169467900</v>
      </c>
      <c r="O43" s="4"/>
    </row>
    <row r="44" spans="1:15">
      <c r="A44" s="7">
        <v>2</v>
      </c>
      <c r="B44" s="16" t="s">
        <v>50</v>
      </c>
      <c r="C44" s="274" t="s">
        <v>52</v>
      </c>
      <c r="D44" s="275"/>
      <c r="E44" s="275"/>
      <c r="F44" s="275"/>
      <c r="G44" s="275"/>
      <c r="H44" s="275"/>
      <c r="I44" s="275"/>
      <c r="J44" s="275"/>
      <c r="K44" s="275"/>
      <c r="L44" s="275"/>
      <c r="M44" s="276"/>
      <c r="N44" s="9">
        <v>564893000</v>
      </c>
      <c r="O44" s="4"/>
    </row>
    <row r="45" spans="1:15">
      <c r="A45" s="7">
        <v>3</v>
      </c>
      <c r="B45" s="16" t="s">
        <v>44</v>
      </c>
      <c r="C45" s="274" t="s">
        <v>53</v>
      </c>
      <c r="D45" s="275"/>
      <c r="E45" s="275"/>
      <c r="F45" s="275"/>
      <c r="G45" s="275"/>
      <c r="H45" s="275"/>
      <c r="I45" s="275"/>
      <c r="J45" s="275"/>
      <c r="K45" s="275"/>
      <c r="L45" s="275"/>
      <c r="M45" s="276"/>
      <c r="N45" s="9">
        <v>112978600</v>
      </c>
      <c r="O45" s="4"/>
    </row>
    <row r="46" spans="1:15">
      <c r="A46" s="7">
        <v>4</v>
      </c>
      <c r="B46" s="16" t="s">
        <v>54</v>
      </c>
      <c r="C46" s="274" t="s">
        <v>55</v>
      </c>
      <c r="D46" s="275"/>
      <c r="E46" s="275"/>
      <c r="F46" s="275"/>
      <c r="G46" s="275"/>
      <c r="H46" s="275"/>
      <c r="I46" s="275"/>
      <c r="J46" s="275"/>
      <c r="K46" s="275"/>
      <c r="L46" s="275"/>
      <c r="M46" s="276"/>
      <c r="N46" s="9">
        <v>33893580</v>
      </c>
      <c r="O46" s="4"/>
    </row>
    <row r="47" spans="1:15">
      <c r="A47" s="7">
        <v>5</v>
      </c>
      <c r="B47" s="16" t="s">
        <v>54</v>
      </c>
      <c r="C47" s="274" t="s">
        <v>56</v>
      </c>
      <c r="D47" s="275"/>
      <c r="E47" s="275"/>
      <c r="F47" s="275"/>
      <c r="G47" s="275"/>
      <c r="H47" s="275"/>
      <c r="I47" s="275"/>
      <c r="J47" s="275"/>
      <c r="K47" s="275"/>
      <c r="L47" s="275"/>
      <c r="M47" s="276"/>
      <c r="N47" s="9">
        <v>112978600</v>
      </c>
      <c r="O47" s="4"/>
    </row>
    <row r="48" spans="1:15" ht="18.75" thickBot="1">
      <c r="A48" s="7">
        <v>6</v>
      </c>
      <c r="B48" s="16"/>
      <c r="C48" s="274" t="s">
        <v>58</v>
      </c>
      <c r="D48" s="275"/>
      <c r="E48" s="275"/>
      <c r="F48" s="275"/>
      <c r="G48" s="275"/>
      <c r="H48" s="275"/>
      <c r="I48" s="275"/>
      <c r="J48" s="275"/>
      <c r="K48" s="275"/>
      <c r="L48" s="275"/>
      <c r="M48" s="276"/>
      <c r="N48" s="9">
        <v>158650800</v>
      </c>
      <c r="O48" s="4"/>
    </row>
    <row r="49" spans="1:15" ht="18.75" hidden="1" thickBot="1">
      <c r="A49" s="7">
        <v>7</v>
      </c>
      <c r="B49" s="16"/>
      <c r="C49" s="274"/>
      <c r="D49" s="275"/>
      <c r="E49" s="275"/>
      <c r="F49" s="275"/>
      <c r="G49" s="275"/>
      <c r="H49" s="275"/>
      <c r="I49" s="275"/>
      <c r="J49" s="275"/>
      <c r="K49" s="275"/>
      <c r="L49" s="275"/>
      <c r="M49" s="276"/>
      <c r="N49" s="9"/>
      <c r="O49" s="4"/>
    </row>
    <row r="50" spans="1:15" ht="18.75" hidden="1" thickBot="1">
      <c r="A50" s="7">
        <v>8</v>
      </c>
      <c r="B50" s="16"/>
      <c r="C50" s="274"/>
      <c r="D50" s="275"/>
      <c r="E50" s="275"/>
      <c r="F50" s="275"/>
      <c r="G50" s="275"/>
      <c r="H50" s="275"/>
      <c r="I50" s="275"/>
      <c r="J50" s="275"/>
      <c r="K50" s="275"/>
      <c r="L50" s="275"/>
      <c r="M50" s="276"/>
      <c r="N50" s="9"/>
      <c r="O50" s="4"/>
    </row>
    <row r="51" spans="1:15" ht="18.75" hidden="1" thickBot="1">
      <c r="A51" s="7">
        <v>9</v>
      </c>
      <c r="B51" s="16"/>
      <c r="C51" s="274"/>
      <c r="D51" s="275"/>
      <c r="E51" s="275"/>
      <c r="F51" s="275"/>
      <c r="G51" s="275"/>
      <c r="H51" s="275"/>
      <c r="I51" s="275"/>
      <c r="J51" s="275"/>
      <c r="K51" s="275"/>
      <c r="L51" s="275"/>
      <c r="M51" s="276"/>
      <c r="N51" s="9"/>
      <c r="O51" s="4"/>
    </row>
    <row r="52" spans="1:15" ht="18.75" hidden="1" thickBot="1">
      <c r="A52" s="7">
        <v>10</v>
      </c>
      <c r="B52" s="16"/>
      <c r="C52" s="274"/>
      <c r="D52" s="275"/>
      <c r="E52" s="275"/>
      <c r="F52" s="275"/>
      <c r="G52" s="275"/>
      <c r="H52" s="275"/>
      <c r="I52" s="275"/>
      <c r="J52" s="275"/>
      <c r="K52" s="275"/>
      <c r="L52" s="275"/>
      <c r="M52" s="276"/>
      <c r="N52" s="9"/>
      <c r="O52" s="4"/>
    </row>
    <row r="53" spans="1:15" ht="21" thickTop="1" thickBot="1">
      <c r="A53" s="15"/>
      <c r="B53" s="27" t="s">
        <v>19</v>
      </c>
      <c r="C53" s="265"/>
      <c r="D53" s="266"/>
      <c r="E53" s="266"/>
      <c r="F53" s="266"/>
      <c r="G53" s="266"/>
      <c r="H53" s="266"/>
      <c r="I53" s="266"/>
      <c r="J53" s="266"/>
      <c r="K53" s="266"/>
      <c r="L53" s="266"/>
      <c r="M53" s="267"/>
      <c r="N53" s="28">
        <f>SUM(N43:N52)</f>
        <v>1152862480</v>
      </c>
      <c r="O53" s="4"/>
    </row>
    <row r="54" spans="1:15" ht="4.5" customHeight="1" thickTop="1"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</row>
    <row r="55" spans="1:15" ht="19.5" hidden="1">
      <c r="A55" s="23" t="s">
        <v>35</v>
      </c>
      <c r="B55" s="24"/>
      <c r="C55" s="271" t="s">
        <v>6</v>
      </c>
      <c r="D55" s="272"/>
      <c r="E55" s="272"/>
      <c r="F55" s="272"/>
      <c r="G55" s="272"/>
      <c r="H55" s="272"/>
      <c r="I55" s="272"/>
      <c r="J55" s="272"/>
      <c r="K55" s="272"/>
      <c r="L55" s="272"/>
      <c r="M55" s="273"/>
      <c r="N55" s="24" t="s">
        <v>37</v>
      </c>
      <c r="O55" s="4"/>
    </row>
    <row r="56" spans="1:15" hidden="1">
      <c r="A56" s="7">
        <v>1</v>
      </c>
      <c r="B56" s="16"/>
      <c r="C56" s="274"/>
      <c r="D56" s="275"/>
      <c r="E56" s="275"/>
      <c r="F56" s="275"/>
      <c r="G56" s="275"/>
      <c r="H56" s="275"/>
      <c r="I56" s="275"/>
      <c r="J56" s="275"/>
      <c r="K56" s="275"/>
      <c r="L56" s="275"/>
      <c r="M56" s="276"/>
      <c r="N56" s="9"/>
      <c r="O56" s="4"/>
    </row>
    <row r="57" spans="1:15" hidden="1">
      <c r="A57" s="7">
        <v>2</v>
      </c>
      <c r="B57" s="16"/>
      <c r="C57" s="274"/>
      <c r="D57" s="275"/>
      <c r="E57" s="275"/>
      <c r="F57" s="275"/>
      <c r="G57" s="275"/>
      <c r="H57" s="275"/>
      <c r="I57" s="275"/>
      <c r="J57" s="275"/>
      <c r="K57" s="275"/>
      <c r="L57" s="275"/>
      <c r="M57" s="276"/>
      <c r="N57" s="9"/>
      <c r="O57" s="4"/>
    </row>
    <row r="58" spans="1:15" hidden="1">
      <c r="A58" s="7">
        <v>3</v>
      </c>
      <c r="B58" s="16"/>
      <c r="C58" s="274"/>
      <c r="D58" s="275"/>
      <c r="E58" s="275"/>
      <c r="F58" s="275"/>
      <c r="G58" s="275"/>
      <c r="H58" s="275"/>
      <c r="I58" s="275"/>
      <c r="J58" s="275"/>
      <c r="K58" s="275"/>
      <c r="L58" s="275"/>
      <c r="M58" s="276"/>
      <c r="N58" s="9"/>
      <c r="O58" s="4"/>
    </row>
    <row r="59" spans="1:15" hidden="1">
      <c r="A59" s="7">
        <v>4</v>
      </c>
      <c r="B59" s="16"/>
      <c r="C59" s="274"/>
      <c r="D59" s="275"/>
      <c r="E59" s="275"/>
      <c r="F59" s="275"/>
      <c r="G59" s="275"/>
      <c r="H59" s="275"/>
      <c r="I59" s="275"/>
      <c r="J59" s="275"/>
      <c r="K59" s="275"/>
      <c r="L59" s="275"/>
      <c r="M59" s="276"/>
      <c r="N59" s="9"/>
      <c r="O59" s="4"/>
    </row>
    <row r="60" spans="1:15" hidden="1">
      <c r="A60" s="7">
        <v>5</v>
      </c>
      <c r="B60" s="16"/>
      <c r="C60" s="274"/>
      <c r="D60" s="275"/>
      <c r="E60" s="275"/>
      <c r="F60" s="275"/>
      <c r="G60" s="275"/>
      <c r="H60" s="275"/>
      <c r="I60" s="275"/>
      <c r="J60" s="275"/>
      <c r="K60" s="275"/>
      <c r="L60" s="275"/>
      <c r="M60" s="276"/>
      <c r="N60" s="9"/>
      <c r="O60" s="4"/>
    </row>
    <row r="61" spans="1:15" hidden="1">
      <c r="A61" s="7">
        <v>6</v>
      </c>
      <c r="B61" s="16"/>
      <c r="C61" s="274"/>
      <c r="D61" s="275"/>
      <c r="E61" s="275"/>
      <c r="F61" s="275"/>
      <c r="G61" s="275"/>
      <c r="H61" s="275"/>
      <c r="I61" s="275"/>
      <c r="J61" s="275"/>
      <c r="K61" s="275"/>
      <c r="L61" s="275"/>
      <c r="M61" s="276"/>
      <c r="N61" s="9"/>
      <c r="O61" s="4"/>
    </row>
    <row r="62" spans="1:15" hidden="1">
      <c r="A62" s="7">
        <v>7</v>
      </c>
      <c r="B62" s="16"/>
      <c r="C62" s="274" t="s">
        <v>26</v>
      </c>
      <c r="D62" s="275"/>
      <c r="E62" s="275"/>
      <c r="F62" s="275"/>
      <c r="G62" s="275"/>
      <c r="H62" s="275"/>
      <c r="I62" s="275"/>
      <c r="J62" s="275"/>
      <c r="K62" s="275"/>
      <c r="L62" s="275"/>
      <c r="M62" s="276"/>
      <c r="N62" s="9"/>
      <c r="O62" s="4"/>
    </row>
    <row r="63" spans="1:15" hidden="1">
      <c r="A63" s="7">
        <v>8</v>
      </c>
      <c r="B63" s="16"/>
      <c r="C63" s="274"/>
      <c r="D63" s="275"/>
      <c r="E63" s="275"/>
      <c r="F63" s="275"/>
      <c r="G63" s="275"/>
      <c r="H63" s="275"/>
      <c r="I63" s="275"/>
      <c r="J63" s="275"/>
      <c r="K63" s="275"/>
      <c r="L63" s="275"/>
      <c r="M63" s="276"/>
      <c r="N63" s="9"/>
      <c r="O63" s="4"/>
    </row>
    <row r="64" spans="1:15" hidden="1">
      <c r="A64" s="7">
        <v>9</v>
      </c>
      <c r="B64" s="16"/>
      <c r="C64" s="274"/>
      <c r="D64" s="275"/>
      <c r="E64" s="275"/>
      <c r="F64" s="275"/>
      <c r="G64" s="275"/>
      <c r="H64" s="275"/>
      <c r="I64" s="275"/>
      <c r="J64" s="275"/>
      <c r="K64" s="275"/>
      <c r="L64" s="275"/>
      <c r="M64" s="276"/>
      <c r="N64" s="9"/>
      <c r="O64" s="4"/>
    </row>
    <row r="65" spans="1:15" ht="19.5" hidden="1" thickTop="1" thickBot="1">
      <c r="A65" s="15"/>
      <c r="B65" s="27" t="s">
        <v>19</v>
      </c>
      <c r="C65" s="265"/>
      <c r="D65" s="266"/>
      <c r="E65" s="266"/>
      <c r="F65" s="266"/>
      <c r="G65" s="266"/>
      <c r="H65" s="266"/>
      <c r="I65" s="266"/>
      <c r="J65" s="266"/>
      <c r="K65" s="266"/>
      <c r="L65" s="266"/>
      <c r="M65" s="267"/>
      <c r="N65" s="22">
        <f>SUM(N56:N64)</f>
        <v>0</v>
      </c>
      <c r="O65" s="4"/>
    </row>
    <row r="66" spans="1:15" hidden="1"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1:15" hidden="1"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</row>
    <row r="68" spans="1:15">
      <c r="A68" s="277" t="s">
        <v>194</v>
      </c>
      <c r="B68" s="277"/>
      <c r="C68" s="277"/>
      <c r="D68" s="277"/>
      <c r="E68" s="277"/>
      <c r="F68" s="277"/>
      <c r="G68" s="277"/>
      <c r="H68" s="277"/>
      <c r="I68" s="277"/>
      <c r="J68" s="277"/>
      <c r="K68" s="277"/>
      <c r="L68" s="277"/>
      <c r="M68" s="277"/>
      <c r="N68" s="278">
        <f>N28-N53</f>
        <v>0</v>
      </c>
      <c r="O68" s="4"/>
    </row>
    <row r="69" spans="1:15">
      <c r="A69" s="277"/>
      <c r="B69" s="277"/>
      <c r="C69" s="277"/>
      <c r="D69" s="277"/>
      <c r="E69" s="277"/>
      <c r="F69" s="277"/>
      <c r="G69" s="277"/>
      <c r="H69" s="277"/>
      <c r="I69" s="277"/>
      <c r="J69" s="277"/>
      <c r="K69" s="277"/>
      <c r="L69" s="277"/>
      <c r="M69" s="277"/>
      <c r="N69" s="278"/>
      <c r="O69" s="4"/>
    </row>
    <row r="70" spans="1:15"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1:15"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1:15"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1:1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1:1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1:15"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</row>
    <row r="76" spans="1:15"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</row>
    <row r="77" spans="1:15"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</row>
    <row r="78" spans="1:15"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</row>
    <row r="79" spans="1:15"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</row>
    <row r="80" spans="1:15"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</row>
    <row r="81" spans="4:15"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4:15"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</row>
    <row r="83" spans="4:15"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</row>
    <row r="84" spans="4:15"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</row>
    <row r="85" spans="4:15"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</row>
    <row r="86" spans="4:15"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</row>
    <row r="87" spans="4:15"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</row>
    <row r="88" spans="4:15"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4:15"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4:15"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4:15"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4:15"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4:15"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4:15"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4:15"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4:15"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4:15"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4:15"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4:15"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spans="4:15"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spans="4:15"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spans="4:15"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spans="4:15"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spans="4:15"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</row>
    <row r="105" spans="4:15"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spans="4:15"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</row>
    <row r="107" spans="4:15"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</row>
    <row r="108" spans="4:15"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</row>
    <row r="109" spans="4:15"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</row>
    <row r="110" spans="4:15"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</row>
    <row r="111" spans="4:15"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4:15"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</row>
    <row r="113" spans="4:15"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4:15"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</row>
    <row r="115" spans="4:15"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4:15"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4:15"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</row>
    <row r="118" spans="4:15"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</row>
    <row r="119" spans="4:15"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</row>
    <row r="120" spans="4:15"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</row>
    <row r="121" spans="4:15"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spans="4:15"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spans="4:15"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</row>
    <row r="124" spans="4:15"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</row>
    <row r="125" spans="4:15"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</row>
    <row r="126" spans="4:15"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spans="4:15"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</row>
    <row r="128" spans="4:15"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</row>
    <row r="129" spans="4:15"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spans="4:15"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</row>
    <row r="131" spans="4:15"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</row>
    <row r="132" spans="4:15"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</row>
    <row r="133" spans="4:15"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</row>
    <row r="134" spans="4:15"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</row>
    <row r="135" spans="4:15"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</row>
    <row r="136" spans="4:15"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</row>
    <row r="137" spans="4:15"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4:15"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</row>
    <row r="139" spans="4:15"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</row>
    <row r="140" spans="4:15"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</row>
    <row r="141" spans="4:15"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</row>
    <row r="142" spans="4:15"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</row>
    <row r="143" spans="4:15"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4:15"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</row>
    <row r="145" spans="4:15"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4:15"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</row>
    <row r="147" spans="4:15"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4:15"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</row>
    <row r="149" spans="4:15"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</row>
    <row r="150" spans="4:15"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</row>
    <row r="151" spans="4:15"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</row>
    <row r="152" spans="4:15"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4:15"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4:15"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4:15"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4:15"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</row>
    <row r="157" spans="4:15"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4:15"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4:15"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</row>
    <row r="160" spans="4:15"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</row>
    <row r="161" spans="4:15"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4:15"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</row>
    <row r="163" spans="4:15"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4:15"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</row>
    <row r="165" spans="4:15"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</row>
    <row r="166" spans="4:15"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</row>
    <row r="167" spans="4:15"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</row>
    <row r="168" spans="4:15"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</row>
    <row r="169" spans="4:15"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4:15"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4:15"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</row>
    <row r="172" spans="4:15"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</row>
    <row r="173" spans="4:15"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</row>
    <row r="174" spans="4:15"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</row>
    <row r="175" spans="4:15"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</row>
    <row r="176" spans="4:15"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</row>
    <row r="177" spans="4:15"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spans="4:15"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</row>
    <row r="179" spans="4:15"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</row>
    <row r="180" spans="4:15"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</row>
    <row r="181" spans="4:15"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</row>
    <row r="182" spans="4:15"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</row>
    <row r="183" spans="4:15"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</row>
    <row r="184" spans="4:15"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</row>
    <row r="185" spans="4:15"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spans="4:15"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</row>
    <row r="187" spans="4:15"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</row>
    <row r="188" spans="4:15"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</row>
    <row r="189" spans="4:15"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</row>
    <row r="190" spans="4:15"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</row>
    <row r="191" spans="4:15"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</row>
    <row r="192" spans="4:15"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</row>
    <row r="193" spans="4:15"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spans="4:15"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</row>
    <row r="195" spans="4:15"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</row>
    <row r="196" spans="4:15"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</row>
    <row r="197" spans="4:15"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</row>
    <row r="198" spans="4:15"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</row>
    <row r="199" spans="4:15"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</row>
    <row r="200" spans="4:15"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</row>
    <row r="201" spans="4:15"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spans="4:15"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</row>
    <row r="203" spans="4:15"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</row>
    <row r="204" spans="4:15"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</row>
    <row r="205" spans="4:15"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</row>
    <row r="206" spans="4:15"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</row>
    <row r="207" spans="4:15"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</row>
    <row r="208" spans="4:15"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</row>
    <row r="209" spans="4:15"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spans="4:15"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</row>
    <row r="211" spans="4:15"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</row>
    <row r="212" spans="4:15"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</row>
    <row r="213" spans="4:15"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</row>
    <row r="214" spans="4:15"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</row>
    <row r="215" spans="4:15"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</row>
    <row r="216" spans="4:15"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</row>
    <row r="217" spans="4:15"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4:15"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</row>
    <row r="219" spans="4:15"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</row>
    <row r="220" spans="4:15"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</row>
    <row r="221" spans="4:15"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</row>
    <row r="222" spans="4:15"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</row>
    <row r="223" spans="4:15"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</row>
    <row r="224" spans="4:15"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</row>
    <row r="225" spans="4:15"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spans="4:15"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</row>
    <row r="227" spans="4:15"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</row>
    <row r="228" spans="4:15"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</row>
    <row r="229" spans="4:15"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</row>
    <row r="230" spans="4:15"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</row>
    <row r="231" spans="4:15"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</row>
    <row r="232" spans="4:15"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</row>
    <row r="233" spans="4:15"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spans="4:15"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</row>
    <row r="235" spans="4:15"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</row>
    <row r="236" spans="4:15"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4:15"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</row>
    <row r="238" spans="4:15"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</row>
    <row r="239" spans="4:15"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</row>
    <row r="240" spans="4:15"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</row>
    <row r="241" spans="4:15"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spans="4:15"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</row>
    <row r="243" spans="4:15"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</row>
    <row r="244" spans="4:15"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</row>
    <row r="245" spans="4:15"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</row>
    <row r="246" spans="4:15"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4:15"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4:15"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</row>
    <row r="249" spans="4:15"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spans="4:15"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</row>
    <row r="251" spans="4:15"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</row>
    <row r="252" spans="4:15"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</row>
    <row r="253" spans="4:15"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</row>
    <row r="254" spans="4:15"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</row>
    <row r="255" spans="4:15"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</row>
    <row r="256" spans="4:15"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</row>
    <row r="257" spans="4:15"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spans="4:15"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</row>
    <row r="259" spans="4:15"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</row>
    <row r="260" spans="4:15"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</row>
    <row r="261" spans="4:15"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</row>
    <row r="262" spans="4:15"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</row>
    <row r="263" spans="4:15"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</row>
    <row r="264" spans="4:15"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</row>
    <row r="265" spans="4:15"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spans="4:15"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</row>
    <row r="267" spans="4:15"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</row>
    <row r="268" spans="4:15"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</row>
    <row r="269" spans="4:15"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</row>
    <row r="270" spans="4:15"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</row>
    <row r="271" spans="4:15"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</row>
    <row r="272" spans="4:15"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</row>
    <row r="273" spans="4:15"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spans="4:15"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</row>
    <row r="275" spans="4:15"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</row>
    <row r="276" spans="4:15"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</row>
    <row r="277" spans="4:15"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 spans="4:15"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</row>
    <row r="279" spans="4:15"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 spans="4:15"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 spans="4:15"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4:15"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 spans="4:15"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 spans="4:15"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 spans="4:15"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 spans="4:15"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 spans="4:15"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</row>
    <row r="288" spans="4:15"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</row>
    <row r="289" spans="4:15"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spans="4:15"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</row>
    <row r="291" spans="4:15"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</row>
    <row r="292" spans="4:15"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</row>
    <row r="293" spans="4:15"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</row>
    <row r="294" spans="4:15"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</row>
    <row r="295" spans="4:15"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</row>
    <row r="296" spans="4:15"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</row>
    <row r="297" spans="4:15"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spans="4:15"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</row>
    <row r="299" spans="4:15"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</row>
    <row r="300" spans="4:15"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</row>
    <row r="301" spans="4:15"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</row>
    <row r="302" spans="4:15"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</row>
    <row r="303" spans="4:15"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</row>
    <row r="304" spans="4:15"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</row>
    <row r="305" spans="4:15"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spans="4:15"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</row>
    <row r="307" spans="4:15"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</row>
    <row r="308" spans="4:15"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</row>
    <row r="309" spans="4:15"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</row>
    <row r="310" spans="4:15"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</row>
    <row r="311" spans="4:15"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</row>
    <row r="312" spans="4:15"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</row>
    <row r="313" spans="4:15"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spans="4:15"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</row>
    <row r="315" spans="4:15"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</row>
    <row r="316" spans="4:1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</row>
    <row r="317" spans="4:1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</row>
    <row r="318" spans="4:1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</row>
    <row r="319" spans="4:1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</row>
    <row r="320" spans="4:1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</row>
    <row r="321" spans="4:1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4:15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</row>
    <row r="323" spans="4:15"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</row>
    <row r="324" spans="4:15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</row>
    <row r="325" spans="4:1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</row>
    <row r="326" spans="4:1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</row>
    <row r="327" spans="4:1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</row>
    <row r="328" spans="4:1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</row>
    <row r="329" spans="4:15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4:15"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</row>
    <row r="331" spans="4:15"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</row>
    <row r="332" spans="4:15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</row>
    <row r="333" spans="4:15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</row>
    <row r="334" spans="4:15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</row>
    <row r="335" spans="4:15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</row>
    <row r="336" spans="4:15"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</row>
    <row r="337" spans="4:15"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4:15"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</row>
    <row r="339" spans="4:15"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</row>
    <row r="340" spans="4:15"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</row>
    <row r="341" spans="4:15"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</row>
    <row r="342" spans="4:15"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</row>
    <row r="343" spans="4:15"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</row>
    <row r="344" spans="4:15"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</row>
    <row r="345" spans="4:15"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4:15"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</row>
    <row r="347" spans="4:15"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</row>
    <row r="348" spans="4:15"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</row>
    <row r="349" spans="4:15"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</row>
    <row r="350" spans="4:15"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</row>
    <row r="351" spans="4:15"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</row>
    <row r="352" spans="4:15"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</row>
    <row r="353" spans="4:15"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4:15"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</row>
    <row r="355" spans="4:15"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</row>
    <row r="356" spans="4:15"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</row>
    <row r="357" spans="4:15"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</row>
    <row r="358" spans="4:15"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</row>
    <row r="359" spans="4:15"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</row>
    <row r="360" spans="4:15"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</row>
    <row r="361" spans="4:15"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4:15"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</row>
    <row r="363" spans="4:15"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</row>
    <row r="364" spans="4:15"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</row>
    <row r="365" spans="4:15"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</row>
    <row r="366" spans="4:15"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</row>
    <row r="367" spans="4:15"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</row>
    <row r="368" spans="4:15"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</row>
    <row r="369" spans="4:15"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4:15"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</row>
    <row r="371" spans="4:15"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</row>
    <row r="372" spans="4:15"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</row>
    <row r="373" spans="4:15"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</row>
    <row r="374" spans="4:15"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</row>
    <row r="375" spans="4:15"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</row>
    <row r="376" spans="4:15"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</row>
    <row r="377" spans="4:15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4:15"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</row>
    <row r="379" spans="4:15"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</row>
    <row r="380" spans="4:15"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</row>
    <row r="381" spans="4:15"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</row>
    <row r="382" spans="4:15"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</row>
    <row r="383" spans="4:15"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</row>
    <row r="384" spans="4:15"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</row>
    <row r="385" spans="4:15"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4:15"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</row>
    <row r="387" spans="4:15"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</row>
    <row r="388" spans="4:15"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</row>
    <row r="389" spans="4:15"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</row>
    <row r="390" spans="4:15"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</row>
    <row r="391" spans="4:15"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</row>
    <row r="392" spans="4:15"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</row>
    <row r="393" spans="4:15"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4:15"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</row>
    <row r="395" spans="4:15"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</row>
    <row r="396" spans="4:15"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</row>
    <row r="397" spans="4:15"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</row>
    <row r="398" spans="4:15"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</row>
    <row r="399" spans="4:15"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</row>
    <row r="400" spans="4:15"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</row>
    <row r="401" spans="4:15"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4:15"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</row>
    <row r="403" spans="4:15"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</row>
    <row r="404" spans="4:15"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</row>
    <row r="405" spans="4:15"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</row>
    <row r="406" spans="4:15"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</row>
    <row r="407" spans="4:15"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</row>
    <row r="408" spans="4:15"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</row>
    <row r="409" spans="4:15"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4:15"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</row>
    <row r="411" spans="4:15"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</row>
    <row r="412" spans="4:15"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</row>
    <row r="413" spans="4:15"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</row>
    <row r="414" spans="4:15"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</row>
    <row r="415" spans="4:15"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</row>
    <row r="416" spans="4:15"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</row>
    <row r="417" spans="4:15"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4:15"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</row>
    <row r="419" spans="4:15"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</row>
    <row r="420" spans="4:15"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</row>
    <row r="421" spans="4:15"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</row>
    <row r="422" spans="4:15"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</row>
    <row r="423" spans="4:15"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</row>
    <row r="424" spans="4:15"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</row>
    <row r="425" spans="4:15"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4:15"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</row>
    <row r="427" spans="4:15"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</row>
    <row r="428" spans="4:15"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</row>
    <row r="429" spans="4:15"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</row>
    <row r="430" spans="4:15"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</row>
    <row r="431" spans="4:15"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</row>
    <row r="432" spans="4:15"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</row>
    <row r="433" spans="4:15"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4:15"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</row>
    <row r="435" spans="4:15"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</row>
    <row r="436" spans="4:15"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</row>
    <row r="437" spans="4:15"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</row>
    <row r="438" spans="4:15"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</row>
    <row r="439" spans="4:15"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</row>
    <row r="440" spans="4:15"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</row>
    <row r="441" spans="4:15"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4:15"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</row>
    <row r="443" spans="4:15"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</row>
    <row r="444" spans="4:15"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</row>
    <row r="445" spans="4:15"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</row>
    <row r="446" spans="4:15"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</row>
    <row r="447" spans="4:15"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</row>
    <row r="448" spans="4:15"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</row>
    <row r="449" spans="4:15"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4:15"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</row>
    <row r="451" spans="4:15"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</row>
    <row r="452" spans="4:15"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</row>
    <row r="453" spans="4:15"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</row>
    <row r="454" spans="4:15"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</row>
    <row r="455" spans="4:15"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</row>
    <row r="456" spans="4:15"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</row>
    <row r="457" spans="4:15"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4:15"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</row>
    <row r="459" spans="4:15"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</row>
    <row r="460" spans="4:15"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</row>
    <row r="461" spans="4:15"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</row>
    <row r="462" spans="4:15"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</row>
    <row r="463" spans="4:15"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</row>
    <row r="464" spans="4:15"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</row>
    <row r="465" spans="4:15"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4:15"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</row>
    <row r="467" spans="4:15"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</row>
    <row r="468" spans="4:15"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</row>
    <row r="469" spans="4:15"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</row>
    <row r="470" spans="4:15"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</row>
    <row r="471" spans="4:15"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</row>
    <row r="472" spans="4:15"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</row>
    <row r="473" spans="4:15"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4:15"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</row>
    <row r="475" spans="4:15"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</row>
    <row r="476" spans="4:15"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</row>
    <row r="477" spans="4:15"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</row>
    <row r="478" spans="4:15"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</row>
    <row r="479" spans="4:15"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</row>
    <row r="480" spans="4:15"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</row>
    <row r="481" spans="4:15"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4:15"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</row>
    <row r="483" spans="4:15"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</row>
    <row r="484" spans="4:15"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</row>
    <row r="485" spans="4:15"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</row>
    <row r="486" spans="4:15"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</row>
    <row r="487" spans="4:15"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</row>
    <row r="488" spans="4:15"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</row>
    <row r="489" spans="4:15"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4:15"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</row>
    <row r="491" spans="4:15"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</row>
    <row r="492" spans="4:15"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</row>
    <row r="493" spans="4:15"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</row>
    <row r="494" spans="4:15"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</row>
    <row r="495" spans="4:15"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</row>
    <row r="496" spans="4:15"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</row>
    <row r="497" spans="4:15"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4:15"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</row>
    <row r="499" spans="4:15"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</row>
    <row r="500" spans="4:15"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</row>
    <row r="501" spans="4:15"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</row>
    <row r="502" spans="4:15"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</row>
    <row r="503" spans="4:15"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</row>
    <row r="504" spans="4:15"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</row>
    <row r="505" spans="4:15"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4:15"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</row>
    <row r="507" spans="4:15"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</row>
    <row r="508" spans="4:15"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</row>
    <row r="509" spans="4:15"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</row>
    <row r="510" spans="4:15"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</row>
    <row r="511" spans="4:15"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</row>
    <row r="512" spans="4:15"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</row>
    <row r="513" spans="4:15"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4:15"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</row>
    <row r="515" spans="4:15"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</row>
    <row r="516" spans="4:15"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</row>
    <row r="517" spans="4:15"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</row>
    <row r="518" spans="4:15"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</row>
    <row r="519" spans="4:15"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</row>
    <row r="520" spans="4:15"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</row>
    <row r="521" spans="4:15"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4:15"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</row>
    <row r="523" spans="4:15"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</row>
    <row r="524" spans="4:15"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</row>
    <row r="525" spans="4:15"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</row>
    <row r="526" spans="4:15"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</row>
    <row r="527" spans="4:15"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</row>
    <row r="528" spans="4:15"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</row>
    <row r="529" spans="4:15"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4:15"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</row>
    <row r="531" spans="4:15"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</row>
    <row r="532" spans="4:15"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</row>
    <row r="533" spans="4:15"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</row>
    <row r="534" spans="4:15"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</row>
    <row r="535" spans="4:15"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</row>
    <row r="536" spans="4:15"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</row>
    <row r="537" spans="4:15"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4:15"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</row>
    <row r="539" spans="4:15"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</row>
    <row r="540" spans="4:15"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</row>
    <row r="541" spans="4:15"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</row>
    <row r="542" spans="4:15"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</row>
    <row r="543" spans="4:15"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</row>
    <row r="544" spans="4:15"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</row>
    <row r="545" spans="4:15"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4:15"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</row>
    <row r="547" spans="4:15"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</row>
    <row r="548" spans="4:15"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</row>
    <row r="549" spans="4:15"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</row>
    <row r="550" spans="4:15"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</row>
    <row r="551" spans="4:15"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</row>
    <row r="552" spans="4:15"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</row>
    <row r="553" spans="4:15"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4:15"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</row>
    <row r="555" spans="4:15"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</row>
    <row r="556" spans="4:15"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</row>
    <row r="557" spans="4:15"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</row>
    <row r="558" spans="4:15"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</row>
    <row r="559" spans="4:15"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</row>
    <row r="560" spans="4:15"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</row>
    <row r="561" spans="4:15"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4:15"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</row>
    <row r="563" spans="4:15"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</row>
    <row r="564" spans="4:15"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</row>
    <row r="565" spans="4:15"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</row>
    <row r="566" spans="4:15"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</row>
    <row r="567" spans="4:15"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</row>
    <row r="568" spans="4:15"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</row>
    <row r="569" spans="4:15"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4:15"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</row>
    <row r="571" spans="4:15"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</row>
    <row r="572" spans="4:15"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</row>
    <row r="573" spans="4:15"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</row>
    <row r="574" spans="4:15"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</row>
    <row r="575" spans="4:15"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</row>
    <row r="576" spans="4:15"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</row>
    <row r="577" spans="4:15"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4:15"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</row>
    <row r="579" spans="4:15"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</row>
    <row r="580" spans="4:15"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</row>
    <row r="581" spans="4:15"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</row>
    <row r="582" spans="4:15"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</row>
    <row r="583" spans="4:15"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</row>
    <row r="584" spans="4:15"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</row>
    <row r="585" spans="4:15"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4:15"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</row>
    <row r="587" spans="4:15"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</row>
    <row r="588" spans="4:15"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</row>
    <row r="589" spans="4:15"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</row>
    <row r="590" spans="4:15"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</row>
    <row r="591" spans="4:15"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</row>
    <row r="592" spans="4:15"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</row>
    <row r="593" spans="4:15"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4:15"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</row>
    <row r="595" spans="4:15"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</row>
    <row r="596" spans="4:15"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</row>
    <row r="597" spans="4:15"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</row>
    <row r="598" spans="4:15"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</row>
    <row r="599" spans="4:15"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</row>
    <row r="600" spans="4:15"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</row>
    <row r="601" spans="4:15"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4:15"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</row>
    <row r="603" spans="4:15"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</row>
    <row r="604" spans="4:15"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</row>
    <row r="605" spans="4:15"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</row>
    <row r="606" spans="4:15"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</row>
    <row r="607" spans="4:15"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</row>
    <row r="608" spans="4:15"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</row>
    <row r="609" spans="4:15"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4:15"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</row>
    <row r="611" spans="4:15"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</row>
    <row r="612" spans="4:15"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</row>
    <row r="613" spans="4:15"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</row>
    <row r="614" spans="4:15"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</row>
    <row r="615" spans="4:15"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</row>
    <row r="616" spans="4:15"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</row>
    <row r="617" spans="4:15"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4:15"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</row>
    <row r="619" spans="4:15"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</row>
    <row r="620" spans="4:15"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</row>
    <row r="621" spans="4:15"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</row>
    <row r="622" spans="4:15"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</row>
    <row r="623" spans="4:15"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</row>
    <row r="624" spans="4:15"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</row>
    <row r="625" spans="4:15"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4:15"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</row>
    <row r="627" spans="4:15"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</row>
    <row r="628" spans="4:15"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</row>
    <row r="629" spans="4:15"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</row>
    <row r="630" spans="4:15"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</row>
    <row r="631" spans="4:15"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</row>
    <row r="632" spans="4:15"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</row>
    <row r="633" spans="4:15"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4:15"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</row>
    <row r="635" spans="4:15"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</row>
    <row r="636" spans="4:15"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</row>
    <row r="637" spans="4:15"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</row>
    <row r="638" spans="4:15"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</row>
    <row r="639" spans="4:15"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</row>
    <row r="640" spans="4:15"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</row>
    <row r="641" spans="4:15"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4:15"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</row>
    <row r="643" spans="4:15"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</row>
    <row r="644" spans="4:15"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</row>
    <row r="645" spans="4:15"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</row>
    <row r="646" spans="4:15"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</row>
    <row r="647" spans="4:15"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</row>
    <row r="648" spans="4:15"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</row>
    <row r="649" spans="4:15"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4:15"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</row>
    <row r="651" spans="4:15"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</row>
    <row r="652" spans="4:15"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</row>
    <row r="653" spans="4:15"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</row>
    <row r="654" spans="4:15"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</row>
    <row r="655" spans="4:15"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</row>
    <row r="656" spans="4:15"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</row>
    <row r="657" spans="4:15"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4:15"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</row>
    <row r="659" spans="4:15"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</row>
    <row r="660" spans="4:15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</row>
    <row r="661" spans="4:15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</row>
    <row r="662" spans="4:15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</row>
    <row r="663" spans="4:15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</row>
    <row r="664" spans="4:15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</row>
    <row r="665" spans="4:15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4:15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</row>
    <row r="667" spans="4:15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</row>
    <row r="668" spans="4:15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</row>
    <row r="669" spans="4:15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</row>
    <row r="670" spans="4:15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</row>
    <row r="671" spans="4:15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</row>
    <row r="672" spans="4:15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</row>
    <row r="673" spans="4:15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4:15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</row>
    <row r="675" spans="4:15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</row>
    <row r="676" spans="4:15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</row>
    <row r="677" spans="4:15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</row>
    <row r="678" spans="4:15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</row>
    <row r="679" spans="4:15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</row>
    <row r="680" spans="4:15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</row>
    <row r="681" spans="4:15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4:15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</row>
    <row r="683" spans="4:15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</row>
    <row r="684" spans="4:15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</row>
    <row r="685" spans="4:15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</row>
    <row r="686" spans="4:15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</row>
    <row r="687" spans="4:15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</row>
    <row r="688" spans="4:15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</row>
    <row r="689" spans="4:15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4:15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</row>
    <row r="691" spans="4:15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</row>
    <row r="692" spans="4:15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</row>
    <row r="693" spans="4:15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</row>
    <row r="694" spans="4:15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</row>
    <row r="695" spans="4:15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</row>
    <row r="696" spans="4:15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</row>
    <row r="697" spans="4:15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4:15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</row>
    <row r="699" spans="4:15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</row>
    <row r="700" spans="4:15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</row>
    <row r="701" spans="4:15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</row>
    <row r="702" spans="4:15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</row>
    <row r="703" spans="4:15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</row>
    <row r="704" spans="4:15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</row>
    <row r="705" spans="4:15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4:15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</row>
    <row r="707" spans="4:15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</row>
    <row r="708" spans="4:15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</row>
    <row r="709" spans="4:15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</row>
    <row r="710" spans="4:15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</row>
    <row r="711" spans="4:15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</row>
    <row r="712" spans="4:15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</row>
    <row r="713" spans="4:15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4:15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</row>
    <row r="715" spans="4:15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</row>
    <row r="716" spans="4:15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</row>
    <row r="717" spans="4:15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</row>
    <row r="718" spans="4:15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</row>
    <row r="719" spans="4:15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</row>
    <row r="720" spans="4:15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</row>
    <row r="721" spans="4:15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4:15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</row>
    <row r="723" spans="4:15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</row>
    <row r="724" spans="4:15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</row>
    <row r="725" spans="4:15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</row>
    <row r="726" spans="4:15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</row>
    <row r="727" spans="4:15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</row>
    <row r="728" spans="4:15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</row>
    <row r="729" spans="4:15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4:15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</row>
    <row r="731" spans="4:15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</row>
    <row r="732" spans="4:15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</row>
    <row r="733" spans="4:15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</row>
    <row r="734" spans="4:15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</row>
    <row r="735" spans="4:15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</row>
    <row r="736" spans="4:15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</row>
    <row r="737" spans="4:15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4:15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</row>
    <row r="739" spans="4:15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</row>
    <row r="740" spans="4:15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</row>
    <row r="741" spans="4:15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</row>
    <row r="742" spans="4:15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</row>
    <row r="743" spans="4:15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</row>
    <row r="744" spans="4:15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</row>
    <row r="745" spans="4:15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4:15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</row>
    <row r="747" spans="4:15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</row>
    <row r="748" spans="4:15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</row>
    <row r="749" spans="4:15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</row>
    <row r="750" spans="4:15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</row>
    <row r="751" spans="4:15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</row>
    <row r="752" spans="4:15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</row>
    <row r="753" spans="4:15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4:15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</row>
    <row r="755" spans="4:15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</row>
    <row r="756" spans="4:15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</row>
    <row r="757" spans="4:15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</row>
    <row r="758" spans="4:15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</row>
    <row r="759" spans="4:15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</row>
    <row r="760" spans="4:15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</row>
    <row r="761" spans="4:15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4:15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</row>
    <row r="763" spans="4:15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</row>
    <row r="764" spans="4:15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</row>
    <row r="765" spans="4:15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</row>
    <row r="766" spans="4:15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</row>
    <row r="767" spans="4:15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</row>
    <row r="768" spans="4:15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</row>
    <row r="769" spans="4:15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4:15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</row>
    <row r="771" spans="4:15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</row>
    <row r="772" spans="4:15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</row>
    <row r="773" spans="4:15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</row>
    <row r="774" spans="4:15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</row>
    <row r="775" spans="4:15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</row>
    <row r="776" spans="4:15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</row>
    <row r="777" spans="4:15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4:15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</row>
    <row r="779" spans="4:15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</row>
    <row r="780" spans="4:15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</row>
    <row r="781" spans="4:15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</row>
    <row r="782" spans="4:15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</row>
    <row r="783" spans="4:15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</row>
    <row r="784" spans="4:15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</row>
    <row r="785" spans="4:15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4:15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</row>
    <row r="787" spans="4:15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</row>
    <row r="788" spans="4:15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</row>
    <row r="789" spans="4:15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</row>
    <row r="790" spans="4:15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</row>
    <row r="791" spans="4:15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</row>
    <row r="792" spans="4:15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</row>
    <row r="793" spans="4:15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4:15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</row>
    <row r="795" spans="4:15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</row>
    <row r="796" spans="4:15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</row>
    <row r="797" spans="4:15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</row>
    <row r="798" spans="4:15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</row>
    <row r="799" spans="4:15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</row>
    <row r="800" spans="4:15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</row>
    <row r="801" spans="4:15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4:15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</row>
    <row r="803" spans="4:15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</row>
    <row r="804" spans="4:15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</row>
    <row r="805" spans="4:15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</row>
    <row r="806" spans="4:15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</row>
    <row r="807" spans="4:15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</row>
    <row r="808" spans="4:15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</row>
    <row r="809" spans="4:15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4:15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</row>
    <row r="811" spans="4:15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</row>
    <row r="812" spans="4:15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</row>
    <row r="813" spans="4:15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</row>
    <row r="814" spans="4:15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</row>
    <row r="815" spans="4:15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</row>
    <row r="816" spans="4:15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</row>
    <row r="817" spans="4:15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4:15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</row>
    <row r="819" spans="4:15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</row>
    <row r="820" spans="4:15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</row>
    <row r="821" spans="4:15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</row>
    <row r="822" spans="4:15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</row>
    <row r="823" spans="4:15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</row>
    <row r="824" spans="4:15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</row>
    <row r="825" spans="4:15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</row>
    <row r="826" spans="4:15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</row>
    <row r="827" spans="4:15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</row>
    <row r="828" spans="4:15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</row>
    <row r="829" spans="4:15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</row>
    <row r="830" spans="4:15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</row>
    <row r="831" spans="4:15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</row>
    <row r="832" spans="4:15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</row>
    <row r="833" spans="4:15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</row>
    <row r="834" spans="4:15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</row>
    <row r="835" spans="4:15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</row>
    <row r="836" spans="4:15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</row>
    <row r="837" spans="4:15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</row>
    <row r="838" spans="4:15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</row>
    <row r="839" spans="4:15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</row>
    <row r="840" spans="4:15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</row>
    <row r="841" spans="4:15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</row>
    <row r="842" spans="4:15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</row>
    <row r="843" spans="4:15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</row>
    <row r="844" spans="4:15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</row>
    <row r="845" spans="4:15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</row>
    <row r="846" spans="4:15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</row>
    <row r="847" spans="4:15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</row>
    <row r="848" spans="4:15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</row>
    <row r="849" spans="4:15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</row>
    <row r="850" spans="4:15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</row>
    <row r="851" spans="4:15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</row>
    <row r="852" spans="4:15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</row>
    <row r="853" spans="4:15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</row>
    <row r="854" spans="4:15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</row>
    <row r="855" spans="4:15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</row>
    <row r="856" spans="4:15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</row>
    <row r="857" spans="4:15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</row>
    <row r="858" spans="4:15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</row>
    <row r="859" spans="4:15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</row>
    <row r="860" spans="4:15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</row>
    <row r="861" spans="4:15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</row>
    <row r="862" spans="4:15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</row>
    <row r="863" spans="4:15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</row>
    <row r="864" spans="4:15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</row>
    <row r="865" spans="4:15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</row>
    <row r="866" spans="4:15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</row>
    <row r="867" spans="4:15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</row>
    <row r="868" spans="4:15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</row>
    <row r="869" spans="4:15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</row>
    <row r="870" spans="4:15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</row>
    <row r="871" spans="4:15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</row>
    <row r="872" spans="4:15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</row>
    <row r="873" spans="4:15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</row>
    <row r="874" spans="4:15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</row>
    <row r="875" spans="4:15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</row>
    <row r="876" spans="4:15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</row>
    <row r="877" spans="4:15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</row>
    <row r="878" spans="4:15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</row>
    <row r="879" spans="4:15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</row>
    <row r="880" spans="4:15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</row>
    <row r="881" spans="4:15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</row>
    <row r="882" spans="4:15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</row>
    <row r="883" spans="4:15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</row>
    <row r="884" spans="4:15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</row>
    <row r="885" spans="4:15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</row>
    <row r="886" spans="4:15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</row>
    <row r="887" spans="4:15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</row>
    <row r="888" spans="4:15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</row>
    <row r="889" spans="4:15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</row>
    <row r="890" spans="4:15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</row>
    <row r="891" spans="4:15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</row>
    <row r="892" spans="4:15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</row>
    <row r="893" spans="4:15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</row>
    <row r="894" spans="4:15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</row>
    <row r="895" spans="4:15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</row>
    <row r="896" spans="4:15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</row>
    <row r="897" spans="4:15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</row>
    <row r="898" spans="4:15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</row>
    <row r="899" spans="4:15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</row>
    <row r="900" spans="4:15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</row>
    <row r="901" spans="4:15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</row>
    <row r="902" spans="4:15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</row>
    <row r="903" spans="4:15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</row>
    <row r="904" spans="4:15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</row>
    <row r="905" spans="4:15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</row>
    <row r="906" spans="4:15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</row>
    <row r="907" spans="4:15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</row>
    <row r="908" spans="4:15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</row>
    <row r="909" spans="4:15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</row>
    <row r="910" spans="4:15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</row>
    <row r="911" spans="4:15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</row>
    <row r="912" spans="4:15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</row>
    <row r="913" spans="4:15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</row>
    <row r="914" spans="4:15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</row>
    <row r="915" spans="4:15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</row>
    <row r="916" spans="4:15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</row>
    <row r="917" spans="4:15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</row>
    <row r="918" spans="4:15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</row>
    <row r="919" spans="4:15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</row>
    <row r="920" spans="4:15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</row>
    <row r="921" spans="4:15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</row>
    <row r="922" spans="4:15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</row>
    <row r="923" spans="4:15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</row>
    <row r="924" spans="4:15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</row>
    <row r="925" spans="4:15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</row>
    <row r="926" spans="4:15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</row>
    <row r="927" spans="4:15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</row>
    <row r="928" spans="4:15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</row>
    <row r="929" spans="4:15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</row>
    <row r="930" spans="4:15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</row>
    <row r="931" spans="4:15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</row>
    <row r="932" spans="4:15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</row>
    <row r="933" spans="4:15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</row>
    <row r="934" spans="4:15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</row>
    <row r="935" spans="4:15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</row>
    <row r="936" spans="4:15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</row>
    <row r="937" spans="4:15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</row>
    <row r="938" spans="4:15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</row>
    <row r="939" spans="4:15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</row>
    <row r="940" spans="4:15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</row>
    <row r="941" spans="4:15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</row>
    <row r="942" spans="4:15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</row>
    <row r="943" spans="4:15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</row>
    <row r="944" spans="4:15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</row>
    <row r="945" spans="4:15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</row>
    <row r="946" spans="4:15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</row>
    <row r="947" spans="4:15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</row>
    <row r="948" spans="4:15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</row>
    <row r="949" spans="4:15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</row>
    <row r="950" spans="4:15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</row>
    <row r="951" spans="4:15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</row>
    <row r="952" spans="4:15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</row>
    <row r="953" spans="4:15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</row>
    <row r="954" spans="4:15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</row>
    <row r="955" spans="4:15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</row>
    <row r="956" spans="4:15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</row>
    <row r="957" spans="4:15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</row>
    <row r="958" spans="4:15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</row>
    <row r="959" spans="4:15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</row>
    <row r="960" spans="4:15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</row>
    <row r="961" spans="4:15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</row>
    <row r="962" spans="4:15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</row>
    <row r="963" spans="4:15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</row>
    <row r="964" spans="4:15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</row>
    <row r="965" spans="4:15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</row>
    <row r="966" spans="4:15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</row>
    <row r="967" spans="4:15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</row>
    <row r="968" spans="4:15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</row>
    <row r="969" spans="4:15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</row>
    <row r="970" spans="4:15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</row>
    <row r="971" spans="4:15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</row>
    <row r="972" spans="4:15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</row>
    <row r="973" spans="4:15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</row>
    <row r="974" spans="4:15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</row>
    <row r="975" spans="4:15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</row>
    <row r="976" spans="4:15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</row>
    <row r="977" spans="4:15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</row>
    <row r="978" spans="4:15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</row>
    <row r="979" spans="4:15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</row>
    <row r="980" spans="4:15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</row>
    <row r="981" spans="4:15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</row>
    <row r="982" spans="4:15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</row>
    <row r="983" spans="4:15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</row>
    <row r="984" spans="4:15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</row>
    <row r="985" spans="4:15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</row>
    <row r="986" spans="4:15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</row>
    <row r="987" spans="4:15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</row>
    <row r="988" spans="4:15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</row>
    <row r="989" spans="4:15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</row>
    <row r="990" spans="4:15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</row>
    <row r="991" spans="4:15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</row>
    <row r="992" spans="4:15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</row>
    <row r="993" spans="4:15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</row>
    <row r="994" spans="4:15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</row>
    <row r="995" spans="4:15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</row>
    <row r="996" spans="4:15"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</row>
    <row r="997" spans="4:15"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</row>
    <row r="998" spans="4:15"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</row>
    <row r="999" spans="4:15"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</row>
    <row r="1000" spans="4:15"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</row>
    <row r="1001" spans="4:15"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</row>
    <row r="1002" spans="4:15"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</row>
    <row r="1003" spans="4:15"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</row>
    <row r="1004" spans="4:15"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</row>
    <row r="1005" spans="4:15"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</row>
    <row r="1006" spans="4:15"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</row>
    <row r="1007" spans="4:15"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</row>
    <row r="1008" spans="4:15"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</row>
    <row r="1009" spans="4:15"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</row>
    <row r="1010" spans="4:15"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</row>
    <row r="1011" spans="4:15"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</row>
    <row r="1012" spans="4:15"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</row>
    <row r="1013" spans="4:15"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</row>
    <row r="1014" spans="4:15"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</row>
    <row r="1015" spans="4:15"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</row>
    <row r="1016" spans="4:15"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</row>
    <row r="1017" spans="4:15"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</row>
    <row r="1018" spans="4:15"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</row>
    <row r="1019" spans="4:15"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</row>
    <row r="1020" spans="4:15"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</row>
    <row r="1021" spans="4:15"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</row>
    <row r="1022" spans="4:15"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</row>
    <row r="1023" spans="4:15"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</row>
    <row r="1024" spans="4:15"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</row>
    <row r="1025" spans="4:15"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</row>
    <row r="1026" spans="4:15"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</row>
    <row r="1027" spans="4:15"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</row>
    <row r="1028" spans="4:15"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</row>
    <row r="1029" spans="4:15"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</row>
    <row r="1030" spans="4:15"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</row>
    <row r="1031" spans="4:15"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</row>
    <row r="1032" spans="4:15"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</row>
    <row r="1033" spans="4:15"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</row>
    <row r="1034" spans="4:15"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</row>
    <row r="1035" spans="4:15"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</row>
    <row r="1036" spans="4:15"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</row>
    <row r="1037" spans="4:15"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</row>
    <row r="1038" spans="4:15"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</row>
    <row r="1039" spans="4:15"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</row>
    <row r="1040" spans="4:15"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</row>
    <row r="1041" spans="4:15"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</row>
    <row r="1042" spans="4:15"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</row>
    <row r="1043" spans="4:15"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</row>
    <row r="1044" spans="4:15"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</row>
    <row r="1045" spans="4:15"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</row>
    <row r="1046" spans="4:15"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</row>
    <row r="1047" spans="4:15"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</row>
    <row r="1048" spans="4:15"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</row>
    <row r="1049" spans="4:15"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</row>
    <row r="1050" spans="4:15"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</row>
    <row r="1051" spans="4:15"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</row>
    <row r="1052" spans="4:15"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</row>
    <row r="1053" spans="4:15"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</row>
    <row r="1054" spans="4:15"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</row>
    <row r="1055" spans="4:15"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</row>
    <row r="1056" spans="4:15"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</row>
    <row r="1057" spans="4:15"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</row>
    <row r="1058" spans="4:15"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</row>
    <row r="1059" spans="4:15"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</row>
    <row r="1060" spans="4:15"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</row>
    <row r="1061" spans="4:15"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</row>
    <row r="1062" spans="4:15"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</row>
    <row r="1063" spans="4:15"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</row>
    <row r="1064" spans="4:15"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</row>
    <row r="1065" spans="4:15"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</row>
    <row r="1066" spans="4:15"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</row>
    <row r="1067" spans="4:15"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</row>
    <row r="1068" spans="4:15"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</row>
    <row r="1069" spans="4:15"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</row>
    <row r="1070" spans="4:15"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</row>
    <row r="1071" spans="4:15"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</row>
    <row r="1072" spans="4:15"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</row>
    <row r="1073" spans="4:15"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</row>
    <row r="1074" spans="4:15"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</row>
    <row r="1075" spans="4:15"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</row>
    <row r="1076" spans="4:15"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</row>
    <row r="1077" spans="4:15"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</row>
    <row r="1078" spans="4:15"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</row>
    <row r="1079" spans="4:15"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</row>
    <row r="1080" spans="4:15"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</row>
    <row r="1081" spans="4:15"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</row>
    <row r="1082" spans="4:15"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</row>
    <row r="1083" spans="4:15"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</row>
    <row r="1084" spans="4:15"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</row>
    <row r="1085" spans="4:15"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</row>
    <row r="1086" spans="4:15"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</row>
    <row r="1087" spans="4:15"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</row>
    <row r="1088" spans="4:15"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</row>
    <row r="1089" spans="4:15"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</row>
    <row r="1090" spans="4:15"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</row>
    <row r="1091" spans="4:15"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</row>
    <row r="1092" spans="4:15"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</row>
    <row r="1093" spans="4:15"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</row>
    <row r="1094" spans="4:15"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</row>
    <row r="1095" spans="4:15"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</row>
    <row r="1096" spans="4:15"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</row>
    <row r="1097" spans="4:15"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</row>
    <row r="1098" spans="4:15"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</row>
    <row r="1099" spans="4:15"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</row>
    <row r="1100" spans="4:15"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</row>
    <row r="1101" spans="4:15"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</row>
    <row r="1102" spans="4:15"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</row>
    <row r="1103" spans="4:15"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</row>
    <row r="1104" spans="4:15"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</row>
    <row r="1105" spans="4:15"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</row>
    <row r="1106" spans="4:15"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</row>
    <row r="1107" spans="4:15"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</row>
    <row r="1108" spans="4:15"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</row>
    <row r="1109" spans="4:15"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</row>
    <row r="1110" spans="4:15"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</row>
    <row r="1111" spans="4:15"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</row>
    <row r="1112" spans="4:15"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</row>
    <row r="1113" spans="4:15"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</row>
    <row r="1114" spans="4:15"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</row>
    <row r="1115" spans="4:15"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</row>
    <row r="1116" spans="4:15"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</row>
    <row r="1117" spans="4:15"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</row>
    <row r="1118" spans="4:15"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</row>
    <row r="1119" spans="4:15"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</row>
    <row r="1120" spans="4:15"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</row>
    <row r="1121" spans="4:15"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</row>
    <row r="1122" spans="4:15"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</row>
    <row r="1123" spans="4:15"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</row>
    <row r="1124" spans="4:15"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</row>
    <row r="1125" spans="4:15"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</row>
    <row r="1126" spans="4:15"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</row>
    <row r="1127" spans="4:15"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</row>
    <row r="1128" spans="4:15"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</row>
    <row r="1129" spans="4:15"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</row>
    <row r="1130" spans="4:15"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</row>
    <row r="1131" spans="4:15"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</row>
    <row r="1132" spans="4:15"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</row>
    <row r="1133" spans="4:15"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</row>
    <row r="1134" spans="4:15"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</row>
    <row r="1135" spans="4:15"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</row>
    <row r="1136" spans="4:15"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</row>
    <row r="1137" spans="4:15"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</row>
    <row r="1138" spans="4:15"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</row>
    <row r="1139" spans="4:15"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</row>
    <row r="1140" spans="4:15"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</row>
    <row r="1141" spans="4:15"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</row>
    <row r="1142" spans="4:15"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</row>
    <row r="1143" spans="4:15"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</row>
    <row r="1144" spans="4:15"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</row>
    <row r="1145" spans="4:15"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</row>
    <row r="1146" spans="4:15"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</row>
    <row r="1147" spans="4:15"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</row>
    <row r="1148" spans="4:15"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</row>
    <row r="1149" spans="4:15"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</row>
    <row r="1150" spans="4:15"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</row>
    <row r="1151" spans="4:15"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</row>
    <row r="1152" spans="4:15"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</row>
    <row r="1153" spans="4:15"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</row>
    <row r="1154" spans="4:15"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</row>
    <row r="1155" spans="4:15"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</row>
    <row r="1156" spans="4:15"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</row>
    <row r="1157" spans="4:15"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</row>
    <row r="1158" spans="4:15"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</row>
    <row r="1159" spans="4:15"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</row>
    <row r="1160" spans="4:15"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</row>
    <row r="1161" spans="4:15"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</row>
    <row r="1162" spans="4:15"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</row>
    <row r="1163" spans="4:15"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</row>
    <row r="1164" spans="4:15"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</row>
    <row r="1165" spans="4:15"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</row>
    <row r="1166" spans="4:15"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</row>
    <row r="1167" spans="4:15"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</row>
    <row r="1168" spans="4:15"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</row>
    <row r="1169" spans="4:15"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</row>
    <row r="1170" spans="4:15"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</row>
    <row r="1171" spans="4:15"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</row>
    <row r="1172" spans="4:15"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</row>
    <row r="1173" spans="4:15"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</row>
    <row r="1174" spans="4:15"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</row>
    <row r="1175" spans="4:15"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</row>
    <row r="1176" spans="4:15"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</row>
    <row r="1177" spans="4:15"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</row>
    <row r="1178" spans="4:15"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</row>
    <row r="1179" spans="4:15"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</row>
    <row r="1180" spans="4:15"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</row>
    <row r="1181" spans="4:15"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</row>
    <row r="1182" spans="4:15"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</row>
    <row r="1183" spans="4:15"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</row>
    <row r="1184" spans="4:15"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</row>
    <row r="1185" spans="4:15"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</row>
    <row r="1186" spans="4:15"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</row>
    <row r="1187" spans="4:15"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</row>
    <row r="1188" spans="4:15"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</row>
    <row r="1189" spans="4:15"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</row>
    <row r="1190" spans="4:15"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</row>
    <row r="1191" spans="4:15"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</row>
    <row r="1192" spans="4:15"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</row>
    <row r="1193" spans="4:15"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</row>
    <row r="1194" spans="4:15"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</row>
    <row r="1195" spans="4:15"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</row>
    <row r="1196" spans="4:15"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</row>
    <row r="1197" spans="4:15"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</row>
    <row r="1198" spans="4:15"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</row>
    <row r="1199" spans="4:15"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</row>
    <row r="1200" spans="4:15"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</row>
    <row r="1201" spans="4:15"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</row>
    <row r="1202" spans="4:15"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</row>
    <row r="1203" spans="4:15"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</row>
    <row r="1204" spans="4:15"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</row>
    <row r="1205" spans="4:15"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</row>
    <row r="1206" spans="4:15"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</row>
    <row r="1207" spans="4:15"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</row>
    <row r="1208" spans="4:15"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</row>
    <row r="1209" spans="4:15"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</row>
    <row r="1210" spans="4:15"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</row>
    <row r="1211" spans="4:15"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</row>
    <row r="1212" spans="4:15"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</row>
    <row r="1213" spans="4:15"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</row>
    <row r="1214" spans="4:15"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</row>
    <row r="1215" spans="4:15"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</row>
    <row r="1216" spans="4:15"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</row>
    <row r="1217" spans="4:15"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</row>
    <row r="1218" spans="4:15"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</row>
    <row r="1219" spans="4:15"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</row>
    <row r="1220" spans="4:15"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</row>
    <row r="1221" spans="4:15"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</row>
    <row r="1222" spans="4:15"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</row>
    <row r="1223" spans="4:15"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</row>
    <row r="1224" spans="4:15"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</row>
    <row r="1225" spans="4:15"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</row>
    <row r="1226" spans="4:15"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</row>
    <row r="1227" spans="4:15"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</row>
    <row r="1228" spans="4:15"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</row>
    <row r="1229" spans="4:15"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</row>
    <row r="1230" spans="4:15"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</row>
    <row r="1231" spans="4:15"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</row>
    <row r="1232" spans="4:15"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</row>
    <row r="1233" spans="4:15"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</row>
    <row r="1234" spans="4:15"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</row>
    <row r="1235" spans="4:15"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</row>
    <row r="1236" spans="4:15"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</row>
    <row r="1237" spans="4:15"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</row>
    <row r="1238" spans="4:15"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</row>
    <row r="1239" spans="4:15"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</row>
    <row r="1240" spans="4:15"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</row>
    <row r="1241" spans="4:15"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</row>
    <row r="1242" spans="4:15"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</row>
    <row r="1243" spans="4:15"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</row>
    <row r="1244" spans="4:15"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</row>
    <row r="1245" spans="4:15"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</row>
    <row r="1246" spans="4:15"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</row>
    <row r="1247" spans="4:15"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</row>
    <row r="1248" spans="4:15"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</row>
    <row r="1249" spans="4:15"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</row>
    <row r="1250" spans="4:15"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</row>
    <row r="1251" spans="4:15"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</row>
    <row r="1252" spans="4:15"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</row>
    <row r="1253" spans="4:15"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</row>
    <row r="1254" spans="4:15"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</row>
    <row r="1255" spans="4:15"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</row>
    <row r="1256" spans="4:15"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</row>
    <row r="1257" spans="4:15"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</row>
    <row r="1258" spans="4:15"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</row>
    <row r="1259" spans="4:15"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</row>
    <row r="1260" spans="4:15"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</row>
    <row r="1261" spans="4:15"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</row>
    <row r="1262" spans="4:15"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</row>
    <row r="1263" spans="4:15"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</row>
    <row r="1264" spans="4:15"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</row>
    <row r="1265" spans="4:15"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</row>
    <row r="1266" spans="4:15"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</row>
    <row r="1267" spans="4:15"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</row>
    <row r="1268" spans="4:15"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</row>
    <row r="1269" spans="4:15"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</row>
    <row r="1270" spans="4:15"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</row>
    <row r="1271" spans="4:15"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</row>
    <row r="1272" spans="4:15"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</row>
    <row r="1273" spans="4:15"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</row>
    <row r="1274" spans="4:15"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</row>
    <row r="1275" spans="4:15"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</row>
    <row r="1276" spans="4:15"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</row>
    <row r="1277" spans="4:15"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</row>
    <row r="1278" spans="4:15"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</row>
    <row r="1279" spans="4:15"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</row>
    <row r="1280" spans="4:15"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</row>
    <row r="1281" spans="4:15"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</row>
    <row r="1282" spans="4:15"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</row>
    <row r="1283" spans="4:15"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</row>
    <row r="1284" spans="4:15"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</row>
    <row r="1285" spans="4:15"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</row>
    <row r="1286" spans="4:15"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</row>
    <row r="1287" spans="4:15"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</row>
    <row r="1288" spans="4:15"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</row>
    <row r="1289" spans="4:15"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</row>
    <row r="1290" spans="4:15"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</row>
    <row r="1291" spans="4:15"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</row>
    <row r="1292" spans="4:15"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</row>
    <row r="1293" spans="4:15"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</row>
    <row r="1294" spans="4:15"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</row>
    <row r="1295" spans="4:15"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</row>
    <row r="1296" spans="4:15"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</row>
    <row r="1297" spans="4:15"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</row>
    <row r="1298" spans="4:15"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</row>
    <row r="1299" spans="4:15"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</row>
    <row r="1300" spans="4:15"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</row>
    <row r="1301" spans="4:15"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</row>
    <row r="1302" spans="4:15"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</row>
    <row r="1303" spans="4:15"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</row>
    <row r="1304" spans="4:15"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</row>
    <row r="1305" spans="4:15"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</row>
    <row r="1306" spans="4:15"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</row>
    <row r="1307" spans="4:15"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</row>
    <row r="1308" spans="4:15"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</row>
    <row r="1309" spans="4:15"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</row>
    <row r="1310" spans="4:15"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</row>
    <row r="1311" spans="4:15"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</row>
    <row r="1312" spans="4:15"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</row>
    <row r="1313" spans="4:15"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</row>
    <row r="1314" spans="4:15"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</row>
    <row r="1315" spans="4:15"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</row>
    <row r="1316" spans="4:15"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</row>
    <row r="1317" spans="4:15"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</row>
    <row r="1318" spans="4:15"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</row>
    <row r="1319" spans="4:15"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</row>
    <row r="1320" spans="4:15"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</row>
    <row r="1321" spans="4:15"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</row>
    <row r="1322" spans="4:15"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</row>
    <row r="1323" spans="4:15"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</row>
    <row r="1324" spans="4:15"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</row>
    <row r="1325" spans="4:15"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</row>
    <row r="1326" spans="4:15"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</row>
    <row r="1327" spans="4:15"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</row>
    <row r="1328" spans="4:15"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</row>
    <row r="1329" spans="4:15"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</row>
    <row r="1330" spans="4:15"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</row>
    <row r="1331" spans="4:15"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</row>
    <row r="1332" spans="4:15"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</row>
    <row r="1333" spans="4:15"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</row>
    <row r="1334" spans="4:15"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</row>
    <row r="1335" spans="4:15"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</row>
    <row r="1336" spans="4:15"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</row>
    <row r="1337" spans="4:15"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</row>
    <row r="1338" spans="4:15"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</row>
    <row r="1339" spans="4:15"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</row>
    <row r="1340" spans="4:15"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</row>
    <row r="1341" spans="4:15"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</row>
    <row r="1342" spans="4:15"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</row>
    <row r="1343" spans="4:15"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</row>
    <row r="1344" spans="4:15"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</row>
    <row r="1345" spans="4:15"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</row>
    <row r="1346" spans="4:15"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</row>
    <row r="1347" spans="4:15"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</row>
    <row r="1348" spans="4:15"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</row>
    <row r="1349" spans="4:15"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</row>
    <row r="1350" spans="4:15"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</row>
    <row r="1351" spans="4:15"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</row>
    <row r="1352" spans="4:15"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</row>
    <row r="1353" spans="4:15"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</row>
    <row r="1354" spans="4:15"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</row>
    <row r="1355" spans="4:15"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</row>
    <row r="1356" spans="4:15"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</row>
    <row r="1357" spans="4:15"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</row>
    <row r="1358" spans="4:15"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</row>
    <row r="1359" spans="4:15"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</row>
    <row r="1360" spans="4:15"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</row>
    <row r="1361" spans="4:15"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</row>
    <row r="1362" spans="4:15"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</row>
    <row r="1363" spans="4:15"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</row>
    <row r="1364" spans="4:15"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</row>
    <row r="1365" spans="4:15"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</row>
    <row r="1366" spans="4:15"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</row>
    <row r="1367" spans="4:15"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</row>
    <row r="1368" spans="4:15"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</row>
    <row r="1369" spans="4:15"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</row>
    <row r="1370" spans="4:15"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</row>
    <row r="1371" spans="4:15"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</row>
    <row r="1372" spans="4:15"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</row>
    <row r="1373" spans="4:15"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</row>
    <row r="1374" spans="4:15"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</row>
    <row r="1375" spans="4:15"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</row>
    <row r="1376" spans="4:15"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</row>
    <row r="1377" spans="4:15"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</row>
    <row r="1378" spans="4:15"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</row>
    <row r="1379" spans="4:15"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</row>
    <row r="1380" spans="4:15"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</row>
    <row r="1381" spans="4:15"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</row>
    <row r="1382" spans="4:15"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</row>
    <row r="1383" spans="4:15"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</row>
    <row r="1384" spans="4:15"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</row>
    <row r="1385" spans="4:15"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</row>
    <row r="1386" spans="4:15"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</row>
    <row r="1387" spans="4:15"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</row>
    <row r="1388" spans="4:15"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</row>
    <row r="1389" spans="4:15"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</row>
    <row r="1390" spans="4:15"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</row>
    <row r="1391" spans="4:15"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</row>
    <row r="1392" spans="4:15"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</row>
    <row r="1393" spans="4:15"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</row>
    <row r="1394" spans="4:15"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</row>
    <row r="1395" spans="4:15"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</row>
    <row r="1396" spans="4:15"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</row>
    <row r="1397" spans="4:15"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</row>
    <row r="1398" spans="4:15"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</row>
    <row r="1399" spans="4:15"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</row>
    <row r="1400" spans="4:15"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</row>
    <row r="1401" spans="4:15"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</row>
    <row r="1402" spans="4:15"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</row>
    <row r="1403" spans="4:15"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</row>
    <row r="1404" spans="4:15"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</row>
    <row r="1405" spans="4:15"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</row>
    <row r="1406" spans="4:15"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</row>
    <row r="1407" spans="4:15"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</row>
    <row r="1408" spans="4:15"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</row>
    <row r="1409" spans="4:15"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</row>
    <row r="1410" spans="4:15"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</row>
    <row r="1411" spans="4:15"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</row>
    <row r="1412" spans="4:15"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</row>
    <row r="1413" spans="4:15"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</row>
    <row r="1414" spans="4:15"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</row>
    <row r="1415" spans="4:15"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</row>
    <row r="1416" spans="4:15"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</row>
    <row r="1417" spans="4:15"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</row>
    <row r="1418" spans="4:15"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</row>
    <row r="1419" spans="4:15"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</row>
    <row r="1420" spans="4:15"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</row>
    <row r="1421" spans="4:15"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</row>
    <row r="1422" spans="4:15"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</row>
    <row r="1423" spans="4:15"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</row>
    <row r="1424" spans="4:15"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</row>
    <row r="1425" spans="4:15"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</row>
    <row r="1426" spans="4:15"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</row>
    <row r="1427" spans="4:15"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</row>
    <row r="1428" spans="4:15"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</row>
    <row r="1429" spans="4:15"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</row>
    <row r="1430" spans="4:15"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</row>
  </sheetData>
  <mergeCells count="55">
    <mergeCell ref="G9:N9"/>
    <mergeCell ref="C37:M37"/>
    <mergeCell ref="C38:M38"/>
    <mergeCell ref="C34:M34"/>
    <mergeCell ref="A6:B6"/>
    <mergeCell ref="A7:B7"/>
    <mergeCell ref="G6:N6"/>
    <mergeCell ref="G7:N7"/>
    <mergeCell ref="G8:N8"/>
    <mergeCell ref="N10:N11"/>
    <mergeCell ref="E10:J10"/>
    <mergeCell ref="D10:D11"/>
    <mergeCell ref="C10:C11"/>
    <mergeCell ref="B10:B11"/>
    <mergeCell ref="A3:D3"/>
    <mergeCell ref="A4:D4"/>
    <mergeCell ref="C43:M43"/>
    <mergeCell ref="C44:M44"/>
    <mergeCell ref="K10:K11"/>
    <mergeCell ref="L10:L11"/>
    <mergeCell ref="M10:M11"/>
    <mergeCell ref="A10:A11"/>
    <mergeCell ref="C31:M31"/>
    <mergeCell ref="C32:M32"/>
    <mergeCell ref="C33:M33"/>
    <mergeCell ref="A12:N12"/>
    <mergeCell ref="C35:M35"/>
    <mergeCell ref="C36:M36"/>
    <mergeCell ref="C39:M39"/>
    <mergeCell ref="C40:M40"/>
    <mergeCell ref="A68:M69"/>
    <mergeCell ref="N68:N69"/>
    <mergeCell ref="A1:N2"/>
    <mergeCell ref="C61:M61"/>
    <mergeCell ref="C62:M62"/>
    <mergeCell ref="C63:M63"/>
    <mergeCell ref="C64:M64"/>
    <mergeCell ref="C56:M56"/>
    <mergeCell ref="C57:M57"/>
    <mergeCell ref="C58:M58"/>
    <mergeCell ref="C59:M59"/>
    <mergeCell ref="C60:M60"/>
    <mergeCell ref="C53:M53"/>
    <mergeCell ref="C50:M50"/>
    <mergeCell ref="C51:M51"/>
    <mergeCell ref="C52:M52"/>
    <mergeCell ref="C65:M65"/>
    <mergeCell ref="C30:M30"/>
    <mergeCell ref="C42:M42"/>
    <mergeCell ref="C55:M55"/>
    <mergeCell ref="C47:M47"/>
    <mergeCell ref="C48:M48"/>
    <mergeCell ref="C49:M49"/>
    <mergeCell ref="C45:M45"/>
    <mergeCell ref="C46:M46"/>
  </mergeCells>
  <pageMargins left="0" right="0" top="0" bottom="0" header="0.31496062992125984" footer="0.31496062992125984"/>
  <pageSetup paperSize="9" scale="7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O1430"/>
  <sheetViews>
    <sheetView rightToLeft="1" topLeftCell="A10" workbookViewId="0">
      <selection activeCell="A4" sqref="A4:D4"/>
    </sheetView>
  </sheetViews>
  <sheetFormatPr defaultColWidth="9.140625" defaultRowHeight="18"/>
  <cols>
    <col min="1" max="1" width="3.140625" style="3" customWidth="1"/>
    <col min="2" max="2" width="11.5703125" style="17" customWidth="1"/>
    <col min="3" max="3" width="26" style="1" customWidth="1"/>
    <col min="4" max="4" width="13.28515625" style="1" customWidth="1"/>
    <col min="5" max="5" width="17.140625" style="1" customWidth="1"/>
    <col min="6" max="6" width="11.7109375" style="1" customWidth="1"/>
    <col min="7" max="10" width="10.42578125" style="1" customWidth="1"/>
    <col min="11" max="11" width="11.5703125" style="1" customWidth="1"/>
    <col min="12" max="12" width="13.28515625" style="1" customWidth="1"/>
    <col min="13" max="13" width="12.140625" style="1" customWidth="1"/>
    <col min="14" max="14" width="25.5703125" style="1" customWidth="1"/>
    <col min="15" max="16384" width="9.140625" style="1"/>
  </cols>
  <sheetData>
    <row r="1" spans="1:14" ht="42.75" customHeight="1">
      <c r="A1" s="279" t="s">
        <v>20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</row>
    <row r="2" spans="1:14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</row>
    <row r="3" spans="1:14" ht="19.5">
      <c r="A3" s="280" t="s">
        <v>60</v>
      </c>
      <c r="B3" s="280"/>
      <c r="C3" s="280"/>
      <c r="D3" s="280"/>
      <c r="F3" s="1" t="s">
        <v>3</v>
      </c>
      <c r="G3" s="18"/>
    </row>
    <row r="4" spans="1:14" ht="19.5">
      <c r="A4" s="280" t="s">
        <v>28</v>
      </c>
      <c r="B4" s="280"/>
      <c r="C4" s="280"/>
      <c r="D4" s="280"/>
      <c r="F4" s="1" t="s">
        <v>2</v>
      </c>
      <c r="G4" s="288"/>
      <c r="H4" s="288"/>
    </row>
    <row r="5" spans="1:14" ht="19.5">
      <c r="A5" s="1" t="s">
        <v>121</v>
      </c>
      <c r="F5" s="1" t="s">
        <v>1</v>
      </c>
      <c r="G5" s="18"/>
    </row>
    <row r="6" spans="1:14" ht="19.5" customHeight="1">
      <c r="A6" s="285" t="s">
        <v>21</v>
      </c>
      <c r="B6" s="285"/>
      <c r="C6" s="5"/>
      <c r="D6" s="18"/>
      <c r="F6" s="1" t="s">
        <v>24</v>
      </c>
      <c r="G6" s="286"/>
      <c r="H6" s="286"/>
      <c r="I6" s="286"/>
      <c r="J6" s="286"/>
      <c r="K6" s="286"/>
      <c r="L6" s="286"/>
      <c r="M6" s="286"/>
      <c r="N6" s="286"/>
    </row>
    <row r="7" spans="1:14" ht="19.5">
      <c r="A7" s="280" t="s">
        <v>23</v>
      </c>
      <c r="B7" s="280"/>
      <c r="C7" s="19"/>
      <c r="D7" s="18"/>
      <c r="G7" s="286"/>
      <c r="H7" s="286"/>
      <c r="I7" s="286"/>
      <c r="J7" s="286"/>
      <c r="K7" s="286"/>
      <c r="L7" s="286"/>
      <c r="M7" s="286"/>
      <c r="N7" s="286"/>
    </row>
    <row r="8" spans="1:14" ht="19.5">
      <c r="A8" s="1" t="s">
        <v>0</v>
      </c>
      <c r="C8" s="20">
        <f>SUM(C6:C7)</f>
        <v>0</v>
      </c>
      <c r="D8" s="18" t="s">
        <v>22</v>
      </c>
      <c r="G8" s="286"/>
      <c r="H8" s="286"/>
      <c r="I8" s="286"/>
      <c r="J8" s="286"/>
      <c r="K8" s="286"/>
      <c r="L8" s="286"/>
      <c r="M8" s="286"/>
      <c r="N8" s="286"/>
    </row>
    <row r="9" spans="1:14">
      <c r="A9" s="2"/>
      <c r="B9" s="2"/>
      <c r="G9" s="284"/>
      <c r="H9" s="284"/>
      <c r="I9" s="284"/>
      <c r="J9" s="284"/>
      <c r="K9" s="284"/>
      <c r="L9" s="284"/>
      <c r="M9" s="284"/>
      <c r="N9" s="284"/>
    </row>
    <row r="10" spans="1:14" ht="36" customHeight="1">
      <c r="A10" s="282" t="s">
        <v>4</v>
      </c>
      <c r="B10" s="287" t="s">
        <v>5</v>
      </c>
      <c r="C10" s="287" t="s">
        <v>6</v>
      </c>
      <c r="D10" s="287" t="s">
        <v>7</v>
      </c>
      <c r="E10" s="287" t="s">
        <v>18</v>
      </c>
      <c r="F10" s="287"/>
      <c r="G10" s="287"/>
      <c r="H10" s="287"/>
      <c r="I10" s="287"/>
      <c r="J10" s="287"/>
      <c r="K10" s="281" t="s">
        <v>14</v>
      </c>
      <c r="L10" s="281" t="s">
        <v>15</v>
      </c>
      <c r="M10" s="281" t="s">
        <v>16</v>
      </c>
      <c r="N10" s="281" t="s">
        <v>17</v>
      </c>
    </row>
    <row r="11" spans="1:14" ht="36">
      <c r="A11" s="282"/>
      <c r="B11" s="287"/>
      <c r="C11" s="287"/>
      <c r="D11" s="287"/>
      <c r="E11" s="6" t="s">
        <v>8</v>
      </c>
      <c r="F11" s="6" t="s">
        <v>9</v>
      </c>
      <c r="G11" s="6" t="s">
        <v>10</v>
      </c>
      <c r="H11" s="6" t="s">
        <v>11</v>
      </c>
      <c r="I11" s="6" t="s">
        <v>12</v>
      </c>
      <c r="J11" s="6" t="s">
        <v>13</v>
      </c>
      <c r="K11" s="281"/>
      <c r="L11" s="281"/>
      <c r="M11" s="281"/>
      <c r="N11" s="281"/>
    </row>
    <row r="12" spans="1:14" ht="19.5">
      <c r="A12" s="283" t="s">
        <v>25</v>
      </c>
      <c r="B12" s="283"/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</row>
    <row r="13" spans="1:14">
      <c r="A13" s="7">
        <v>1</v>
      </c>
      <c r="B13" s="16" t="s">
        <v>80</v>
      </c>
      <c r="C13" s="8" t="s">
        <v>79</v>
      </c>
      <c r="D13" s="9">
        <v>1452809552</v>
      </c>
      <c r="E13" s="9">
        <v>237500000</v>
      </c>
      <c r="F13" s="9">
        <f>D13*5%</f>
        <v>72640477.600000009</v>
      </c>
      <c r="G13" s="9"/>
      <c r="H13" s="9">
        <f>D13*5%</f>
        <v>72640477.600000009</v>
      </c>
      <c r="I13" s="9"/>
      <c r="J13" s="9"/>
      <c r="K13" s="9">
        <f>SUM(E13:J13)</f>
        <v>382780955.20000005</v>
      </c>
      <c r="L13" s="9">
        <f>D13-K13</f>
        <v>1070028596.8</v>
      </c>
      <c r="M13" s="9">
        <f>D13*9%</f>
        <v>130752859.67999999</v>
      </c>
      <c r="N13" s="9">
        <f>L13+M13</f>
        <v>1200781456.48</v>
      </c>
    </row>
    <row r="14" spans="1:14">
      <c r="A14" s="7">
        <v>2</v>
      </c>
      <c r="B14" s="16"/>
      <c r="C14" s="8" t="s">
        <v>85</v>
      </c>
      <c r="D14" s="9"/>
      <c r="E14" s="9"/>
      <c r="F14" s="9">
        <f>D14*10%</f>
        <v>0</v>
      </c>
      <c r="G14" s="9"/>
      <c r="H14" s="9">
        <v>-72640478</v>
      </c>
      <c r="I14" s="9"/>
      <c r="J14" s="9"/>
      <c r="K14" s="9"/>
      <c r="L14" s="9"/>
      <c r="M14" s="9">
        <f>D14*9%</f>
        <v>0</v>
      </c>
      <c r="N14" s="9">
        <v>72640478</v>
      </c>
    </row>
    <row r="15" spans="1:14">
      <c r="A15" s="7">
        <v>3</v>
      </c>
      <c r="B15" s="16"/>
      <c r="C15" s="8" t="s">
        <v>59</v>
      </c>
      <c r="D15" s="9"/>
      <c r="E15" s="9"/>
      <c r="F15" s="9">
        <v>-72640478</v>
      </c>
      <c r="G15" s="9"/>
      <c r="H15" s="9"/>
      <c r="I15" s="9"/>
      <c r="J15" s="9"/>
      <c r="K15" s="9"/>
      <c r="L15" s="9"/>
      <c r="M15" s="9"/>
      <c r="N15" s="9">
        <v>72640478</v>
      </c>
    </row>
    <row r="16" spans="1:14">
      <c r="A16" s="7">
        <v>4</v>
      </c>
      <c r="B16" s="16"/>
      <c r="C16" s="8"/>
      <c r="D16" s="9"/>
      <c r="E16" s="9"/>
      <c r="F16" s="9">
        <f>D16*10%</f>
        <v>0</v>
      </c>
      <c r="G16" s="9"/>
      <c r="H16" s="9">
        <f>D16*5%</f>
        <v>0</v>
      </c>
      <c r="I16" s="9"/>
      <c r="J16" s="9"/>
      <c r="K16" s="9">
        <f>SUM(E16:J16)</f>
        <v>0</v>
      </c>
      <c r="L16" s="9">
        <f>D16-K16</f>
        <v>0</v>
      </c>
      <c r="M16" s="9">
        <f>D16*9%</f>
        <v>0</v>
      </c>
      <c r="N16" s="9">
        <f t="shared" ref="N16:N26" si="0">L16+M16</f>
        <v>0</v>
      </c>
    </row>
    <row r="17" spans="1:15">
      <c r="A17" s="7">
        <v>5</v>
      </c>
      <c r="B17" s="16"/>
      <c r="C17" s="8"/>
      <c r="D17" s="9"/>
      <c r="E17" s="9"/>
      <c r="F17" s="9">
        <f>D17*10%</f>
        <v>0</v>
      </c>
      <c r="G17" s="9"/>
      <c r="H17" s="9">
        <f>D17*5%</f>
        <v>0</v>
      </c>
      <c r="I17" s="9"/>
      <c r="J17" s="9"/>
      <c r="K17" s="9">
        <f>SUM(E17:J17)</f>
        <v>0</v>
      </c>
      <c r="L17" s="9">
        <f>D17-K17</f>
        <v>0</v>
      </c>
      <c r="M17" s="9">
        <f>D17*9%</f>
        <v>0</v>
      </c>
      <c r="N17" s="9">
        <f t="shared" si="0"/>
        <v>0</v>
      </c>
    </row>
    <row r="18" spans="1:15">
      <c r="A18" s="7">
        <v>6</v>
      </c>
      <c r="B18" s="16"/>
      <c r="C18" s="8"/>
      <c r="D18" s="9"/>
      <c r="E18" s="9"/>
      <c r="F18" s="9">
        <f>D18*10%</f>
        <v>0</v>
      </c>
      <c r="G18" s="9"/>
      <c r="H18" s="9">
        <f>D18*5%</f>
        <v>0</v>
      </c>
      <c r="I18" s="9"/>
      <c r="J18" s="9"/>
      <c r="K18" s="9">
        <f>SUM(E18:J18)</f>
        <v>0</v>
      </c>
      <c r="L18" s="9">
        <f>D18-K18</f>
        <v>0</v>
      </c>
      <c r="M18" s="9">
        <f>D18*9%</f>
        <v>0</v>
      </c>
      <c r="N18" s="9">
        <f t="shared" si="0"/>
        <v>0</v>
      </c>
    </row>
    <row r="19" spans="1:15" ht="18.75" thickBot="1">
      <c r="A19" s="7">
        <v>7</v>
      </c>
      <c r="B19" s="16"/>
      <c r="C19" s="8"/>
      <c r="D19" s="9"/>
      <c r="E19" s="9"/>
      <c r="F19" s="9">
        <f>D19*10%</f>
        <v>0</v>
      </c>
      <c r="G19" s="9"/>
      <c r="H19" s="9">
        <f>D19*5%</f>
        <v>0</v>
      </c>
      <c r="I19" s="9"/>
      <c r="J19" s="9"/>
      <c r="K19" s="9">
        <f>SUM(E19:J19)</f>
        <v>0</v>
      </c>
      <c r="L19" s="9">
        <f>D19-K19</f>
        <v>0</v>
      </c>
      <c r="M19" s="9">
        <f>D19*9%</f>
        <v>0</v>
      </c>
      <c r="N19" s="9">
        <f t="shared" si="0"/>
        <v>0</v>
      </c>
    </row>
    <row r="20" spans="1:15" ht="18.75" hidden="1" thickBot="1">
      <c r="A20" s="7">
        <v>8</v>
      </c>
      <c r="B20" s="16"/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1:15" ht="18.75" hidden="1" thickBot="1">
      <c r="A21" s="7">
        <v>9</v>
      </c>
      <c r="B21" s="16"/>
      <c r="C21" s="8"/>
      <c r="D21" s="9"/>
      <c r="E21" s="9"/>
      <c r="F21" s="9">
        <f t="shared" ref="F21:F26" si="1">D21*10%</f>
        <v>0</v>
      </c>
      <c r="G21" s="9"/>
      <c r="H21" s="9">
        <f t="shared" ref="H21:H26" si="2">D21*5%</f>
        <v>0</v>
      </c>
      <c r="I21" s="9"/>
      <c r="J21" s="9"/>
      <c r="K21" s="9">
        <f t="shared" ref="K21:K26" si="3">SUM(E21:J21)</f>
        <v>0</v>
      </c>
      <c r="L21" s="9">
        <f t="shared" ref="L21:L26" si="4">D21-K21</f>
        <v>0</v>
      </c>
      <c r="M21" s="9">
        <f t="shared" ref="M21:M26" si="5">D21*9%</f>
        <v>0</v>
      </c>
      <c r="N21" s="9">
        <f t="shared" si="0"/>
        <v>0</v>
      </c>
    </row>
    <row r="22" spans="1:15" ht="18.75" hidden="1" thickBot="1">
      <c r="A22" s="7">
        <v>10</v>
      </c>
      <c r="B22" s="16"/>
      <c r="C22" s="8"/>
      <c r="D22" s="9"/>
      <c r="E22" s="9"/>
      <c r="F22" s="9">
        <f t="shared" si="1"/>
        <v>0</v>
      </c>
      <c r="G22" s="9"/>
      <c r="H22" s="9">
        <f t="shared" si="2"/>
        <v>0</v>
      </c>
      <c r="I22" s="9"/>
      <c r="J22" s="9"/>
      <c r="K22" s="9">
        <f t="shared" si="3"/>
        <v>0</v>
      </c>
      <c r="L22" s="9">
        <f t="shared" si="4"/>
        <v>0</v>
      </c>
      <c r="M22" s="9">
        <f t="shared" si="5"/>
        <v>0</v>
      </c>
      <c r="N22" s="9">
        <f t="shared" si="0"/>
        <v>0</v>
      </c>
    </row>
    <row r="23" spans="1:15" ht="18.75" hidden="1" thickBot="1">
      <c r="A23" s="7">
        <v>11</v>
      </c>
      <c r="B23" s="16"/>
      <c r="C23" s="8"/>
      <c r="D23" s="9"/>
      <c r="E23" s="9"/>
      <c r="F23" s="9">
        <f t="shared" si="1"/>
        <v>0</v>
      </c>
      <c r="G23" s="9"/>
      <c r="H23" s="9">
        <f t="shared" si="2"/>
        <v>0</v>
      </c>
      <c r="I23" s="9"/>
      <c r="J23" s="9"/>
      <c r="K23" s="9">
        <f t="shared" si="3"/>
        <v>0</v>
      </c>
      <c r="L23" s="9">
        <f t="shared" si="4"/>
        <v>0</v>
      </c>
      <c r="M23" s="9">
        <f t="shared" si="5"/>
        <v>0</v>
      </c>
      <c r="N23" s="9">
        <f t="shared" si="0"/>
        <v>0</v>
      </c>
    </row>
    <row r="24" spans="1:15" ht="18.75" hidden="1" thickBot="1">
      <c r="A24" s="7">
        <v>12</v>
      </c>
      <c r="B24" s="16"/>
      <c r="C24" s="8"/>
      <c r="D24" s="9"/>
      <c r="E24" s="9"/>
      <c r="F24" s="9">
        <f t="shared" si="1"/>
        <v>0</v>
      </c>
      <c r="G24" s="9"/>
      <c r="H24" s="9">
        <f t="shared" si="2"/>
        <v>0</v>
      </c>
      <c r="I24" s="9"/>
      <c r="J24" s="9"/>
      <c r="K24" s="9">
        <f t="shared" si="3"/>
        <v>0</v>
      </c>
      <c r="L24" s="9">
        <f t="shared" si="4"/>
        <v>0</v>
      </c>
      <c r="M24" s="9">
        <f t="shared" si="5"/>
        <v>0</v>
      </c>
      <c r="N24" s="9">
        <f t="shared" si="0"/>
        <v>0</v>
      </c>
    </row>
    <row r="25" spans="1:15" ht="18.75" hidden="1" thickBot="1">
      <c r="A25" s="7">
        <v>13</v>
      </c>
      <c r="B25" s="16"/>
      <c r="C25" s="8"/>
      <c r="D25" s="9"/>
      <c r="E25" s="9"/>
      <c r="F25" s="9">
        <f t="shared" si="1"/>
        <v>0</v>
      </c>
      <c r="G25" s="9"/>
      <c r="H25" s="9">
        <f t="shared" si="2"/>
        <v>0</v>
      </c>
      <c r="I25" s="9"/>
      <c r="J25" s="9"/>
      <c r="K25" s="9">
        <f t="shared" si="3"/>
        <v>0</v>
      </c>
      <c r="L25" s="9">
        <f t="shared" si="4"/>
        <v>0</v>
      </c>
      <c r="M25" s="9">
        <f t="shared" si="5"/>
        <v>0</v>
      </c>
      <c r="N25" s="9">
        <f t="shared" si="0"/>
        <v>0</v>
      </c>
    </row>
    <row r="26" spans="1:15" ht="18.75" hidden="1" thickBot="1">
      <c r="A26" s="10">
        <v>14</v>
      </c>
      <c r="B26" s="26"/>
      <c r="C26" s="11"/>
      <c r="D26" s="12"/>
      <c r="E26" s="12"/>
      <c r="F26" s="12">
        <f t="shared" si="1"/>
        <v>0</v>
      </c>
      <c r="G26" s="12"/>
      <c r="H26" s="12">
        <f t="shared" si="2"/>
        <v>0</v>
      </c>
      <c r="I26" s="12"/>
      <c r="J26" s="12"/>
      <c r="K26" s="12">
        <f t="shared" si="3"/>
        <v>0</v>
      </c>
      <c r="L26" s="12">
        <f t="shared" si="4"/>
        <v>0</v>
      </c>
      <c r="M26" s="12">
        <f t="shared" si="5"/>
        <v>0</v>
      </c>
      <c r="N26" s="12">
        <f t="shared" si="0"/>
        <v>0</v>
      </c>
    </row>
    <row r="27" spans="1:15" ht="36" customHeight="1" thickTop="1" thickBot="1">
      <c r="A27" s="15"/>
      <c r="B27" s="27" t="s">
        <v>19</v>
      </c>
      <c r="C27" s="13"/>
      <c r="D27" s="14">
        <f t="shared" ref="D27:M27" si="6">SUM(D13:D26)</f>
        <v>1452809552</v>
      </c>
      <c r="E27" s="14">
        <f t="shared" si="6"/>
        <v>237500000</v>
      </c>
      <c r="F27" s="14">
        <f t="shared" si="6"/>
        <v>-0.39999999105930328</v>
      </c>
      <c r="G27" s="14">
        <f t="shared" si="6"/>
        <v>0</v>
      </c>
      <c r="H27" s="14">
        <f t="shared" si="6"/>
        <v>-0.39999999105930328</v>
      </c>
      <c r="I27" s="14">
        <f t="shared" si="6"/>
        <v>0</v>
      </c>
      <c r="J27" s="14">
        <f t="shared" si="6"/>
        <v>0</v>
      </c>
      <c r="K27" s="14">
        <f t="shared" si="6"/>
        <v>382780955.20000005</v>
      </c>
      <c r="L27" s="14">
        <f t="shared" si="6"/>
        <v>1070028596.8</v>
      </c>
      <c r="M27" s="14">
        <f t="shared" si="6"/>
        <v>130752859.67999999</v>
      </c>
      <c r="N27" s="25">
        <f>SUM(N13:N26)</f>
        <v>1346062412.48</v>
      </c>
    </row>
    <row r="28" spans="1:15" ht="6.75" customHeight="1" thickTop="1">
      <c r="D28" s="4"/>
      <c r="E28" s="4"/>
      <c r="F28" s="4"/>
      <c r="G28" s="4"/>
      <c r="H28" s="4"/>
      <c r="I28" s="4"/>
      <c r="J28" s="4"/>
      <c r="K28" s="5"/>
      <c r="L28" s="5"/>
      <c r="M28" s="5"/>
      <c r="N28" s="5"/>
    </row>
    <row r="29" spans="1:15" ht="17.25" customHeight="1">
      <c r="A29" s="23" t="s">
        <v>36</v>
      </c>
      <c r="B29" s="24"/>
      <c r="C29" s="268" t="s">
        <v>6</v>
      </c>
      <c r="D29" s="269"/>
      <c r="E29" s="269"/>
      <c r="F29" s="269"/>
      <c r="G29" s="269"/>
      <c r="H29" s="269"/>
      <c r="I29" s="269"/>
      <c r="J29" s="269"/>
      <c r="K29" s="269"/>
      <c r="L29" s="269"/>
      <c r="M29" s="270"/>
      <c r="N29" s="24" t="s">
        <v>37</v>
      </c>
      <c r="O29" s="4"/>
    </row>
    <row r="30" spans="1:15">
      <c r="A30" s="7">
        <v>1</v>
      </c>
      <c r="B30" s="16" t="s">
        <v>81</v>
      </c>
      <c r="C30" s="274" t="s">
        <v>82</v>
      </c>
      <c r="D30" s="275"/>
      <c r="E30" s="275"/>
      <c r="F30" s="275"/>
      <c r="G30" s="275"/>
      <c r="H30" s="275"/>
      <c r="I30" s="275"/>
      <c r="J30" s="275"/>
      <c r="K30" s="275"/>
      <c r="L30" s="275"/>
      <c r="M30" s="276"/>
      <c r="N30" s="9">
        <v>237500000</v>
      </c>
      <c r="O30" s="4"/>
    </row>
    <row r="31" spans="1:15">
      <c r="A31" s="7">
        <v>2</v>
      </c>
      <c r="B31" s="16"/>
      <c r="C31" s="274"/>
      <c r="D31" s="275"/>
      <c r="E31" s="275"/>
      <c r="F31" s="275"/>
      <c r="G31" s="275"/>
      <c r="H31" s="275"/>
      <c r="I31" s="275"/>
      <c r="J31" s="275"/>
      <c r="K31" s="275"/>
      <c r="L31" s="275"/>
      <c r="M31" s="276"/>
      <c r="N31" s="9"/>
      <c r="O31" s="4"/>
    </row>
    <row r="32" spans="1:15">
      <c r="A32" s="7">
        <v>3</v>
      </c>
      <c r="B32" s="16"/>
      <c r="C32" s="274"/>
      <c r="D32" s="275"/>
      <c r="E32" s="275"/>
      <c r="F32" s="275"/>
      <c r="G32" s="275"/>
      <c r="H32" s="275"/>
      <c r="I32" s="275"/>
      <c r="J32" s="275"/>
      <c r="K32" s="275"/>
      <c r="L32" s="275"/>
      <c r="M32" s="276"/>
      <c r="N32" s="9"/>
      <c r="O32" s="4"/>
    </row>
    <row r="33" spans="1:15" ht="18.75" thickBot="1">
      <c r="A33" s="7">
        <v>4</v>
      </c>
      <c r="B33" s="16"/>
      <c r="C33" s="274"/>
      <c r="D33" s="275"/>
      <c r="E33" s="275"/>
      <c r="F33" s="275"/>
      <c r="G33" s="275"/>
      <c r="H33" s="275"/>
      <c r="I33" s="275"/>
      <c r="J33" s="275"/>
      <c r="K33" s="275"/>
      <c r="L33" s="275"/>
      <c r="M33" s="276"/>
      <c r="N33" s="9"/>
      <c r="O33" s="4"/>
    </row>
    <row r="34" spans="1:15" hidden="1">
      <c r="A34" s="7">
        <v>5</v>
      </c>
      <c r="B34" s="16"/>
      <c r="C34" s="274"/>
      <c r="D34" s="275"/>
      <c r="E34" s="275"/>
      <c r="F34" s="275"/>
      <c r="G34" s="275"/>
      <c r="H34" s="275"/>
      <c r="I34" s="275"/>
      <c r="J34" s="275"/>
      <c r="K34" s="275"/>
      <c r="L34" s="275"/>
      <c r="M34" s="276"/>
      <c r="N34" s="9"/>
      <c r="O34" s="4"/>
    </row>
    <row r="35" spans="1:15" hidden="1">
      <c r="A35" s="7">
        <v>6</v>
      </c>
      <c r="B35" s="16"/>
      <c r="C35" s="274"/>
      <c r="D35" s="275"/>
      <c r="E35" s="275"/>
      <c r="F35" s="275"/>
      <c r="G35" s="275"/>
      <c r="H35" s="275"/>
      <c r="I35" s="275"/>
      <c r="J35" s="275"/>
      <c r="K35" s="275"/>
      <c r="L35" s="275"/>
      <c r="M35" s="276"/>
      <c r="N35" s="9"/>
      <c r="O35" s="4"/>
    </row>
    <row r="36" spans="1:15" hidden="1">
      <c r="A36" s="7">
        <v>7</v>
      </c>
      <c r="B36" s="16"/>
      <c r="C36" s="274"/>
      <c r="D36" s="275"/>
      <c r="E36" s="275"/>
      <c r="F36" s="275"/>
      <c r="G36" s="275"/>
      <c r="H36" s="275"/>
      <c r="I36" s="275"/>
      <c r="J36" s="275"/>
      <c r="K36" s="275"/>
      <c r="L36" s="275"/>
      <c r="M36" s="276"/>
      <c r="N36" s="9"/>
      <c r="O36" s="4"/>
    </row>
    <row r="37" spans="1:15" hidden="1">
      <c r="A37" s="7">
        <v>8</v>
      </c>
      <c r="B37" s="16"/>
      <c r="C37" s="274"/>
      <c r="D37" s="275"/>
      <c r="E37" s="275"/>
      <c r="F37" s="275"/>
      <c r="G37" s="275"/>
      <c r="H37" s="275"/>
      <c r="I37" s="275"/>
      <c r="J37" s="275"/>
      <c r="K37" s="275"/>
      <c r="L37" s="275"/>
      <c r="M37" s="276"/>
      <c r="N37" s="9"/>
      <c r="O37" s="4"/>
    </row>
    <row r="38" spans="1:15" ht="18.75" hidden="1" thickBot="1">
      <c r="A38" s="7">
        <v>9</v>
      </c>
      <c r="B38" s="16"/>
      <c r="C38" s="274"/>
      <c r="D38" s="275"/>
      <c r="E38" s="275"/>
      <c r="F38" s="275"/>
      <c r="G38" s="275"/>
      <c r="H38" s="275"/>
      <c r="I38" s="275"/>
      <c r="J38" s="275"/>
      <c r="K38" s="275"/>
      <c r="L38" s="275"/>
      <c r="M38" s="276"/>
      <c r="N38" s="9"/>
      <c r="O38" s="4"/>
    </row>
    <row r="39" spans="1:15" ht="19.5" thickTop="1" thickBot="1">
      <c r="A39" s="15"/>
      <c r="B39" s="27" t="s">
        <v>19</v>
      </c>
      <c r="C39" s="265"/>
      <c r="D39" s="266"/>
      <c r="E39" s="266"/>
      <c r="F39" s="266"/>
      <c r="G39" s="266"/>
      <c r="H39" s="266"/>
      <c r="I39" s="266"/>
      <c r="J39" s="266"/>
      <c r="K39" s="266"/>
      <c r="L39" s="266"/>
      <c r="M39" s="267"/>
      <c r="N39" s="22">
        <f>SUM(N30:N38)</f>
        <v>237500000</v>
      </c>
      <c r="O39" s="4"/>
    </row>
    <row r="40" spans="1:15" ht="4.5" customHeight="1" thickTop="1"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  <row r="41" spans="1:15" ht="19.5">
      <c r="A41" s="23" t="s">
        <v>38</v>
      </c>
      <c r="B41" s="24"/>
      <c r="C41" s="268" t="s">
        <v>6</v>
      </c>
      <c r="D41" s="269"/>
      <c r="E41" s="269"/>
      <c r="F41" s="269"/>
      <c r="G41" s="269"/>
      <c r="H41" s="269"/>
      <c r="I41" s="269"/>
      <c r="J41" s="269"/>
      <c r="K41" s="269"/>
      <c r="L41" s="269"/>
      <c r="M41" s="270"/>
      <c r="N41" s="24" t="s">
        <v>37</v>
      </c>
      <c r="O41" s="4"/>
    </row>
    <row r="42" spans="1:15">
      <c r="A42" s="7">
        <v>1</v>
      </c>
      <c r="B42" s="16" t="s">
        <v>86</v>
      </c>
      <c r="C42" s="274" t="s">
        <v>87</v>
      </c>
      <c r="D42" s="275"/>
      <c r="E42" s="275"/>
      <c r="F42" s="275"/>
      <c r="G42" s="275"/>
      <c r="H42" s="275"/>
      <c r="I42" s="275"/>
      <c r="J42" s="275"/>
      <c r="K42" s="275"/>
      <c r="L42" s="275"/>
      <c r="M42" s="276"/>
      <c r="N42" s="9">
        <v>1187706170</v>
      </c>
      <c r="O42" s="4"/>
    </row>
    <row r="43" spans="1:15">
      <c r="A43" s="7">
        <v>2</v>
      </c>
      <c r="B43" s="16" t="s">
        <v>88</v>
      </c>
      <c r="C43" s="274" t="s">
        <v>89</v>
      </c>
      <c r="D43" s="275"/>
      <c r="E43" s="275"/>
      <c r="F43" s="275"/>
      <c r="G43" s="275"/>
      <c r="H43" s="275"/>
      <c r="I43" s="275"/>
      <c r="J43" s="275"/>
      <c r="K43" s="275"/>
      <c r="L43" s="275"/>
      <c r="M43" s="276"/>
      <c r="N43" s="9">
        <v>13075286</v>
      </c>
      <c r="O43" s="4"/>
    </row>
    <row r="44" spans="1:15">
      <c r="A44" s="7">
        <v>3</v>
      </c>
      <c r="B44" s="16" t="s">
        <v>88</v>
      </c>
      <c r="C44" s="274" t="s">
        <v>91</v>
      </c>
      <c r="D44" s="275"/>
      <c r="E44" s="275"/>
      <c r="F44" s="275"/>
      <c r="G44" s="275"/>
      <c r="H44" s="275"/>
      <c r="I44" s="275"/>
      <c r="J44" s="275"/>
      <c r="K44" s="275"/>
      <c r="L44" s="275"/>
      <c r="M44" s="276"/>
      <c r="N44" s="9">
        <v>72640478</v>
      </c>
      <c r="O44" s="4"/>
    </row>
    <row r="45" spans="1:15">
      <c r="A45" s="7">
        <v>4</v>
      </c>
      <c r="B45" s="16" t="s">
        <v>90</v>
      </c>
      <c r="C45" s="274" t="s">
        <v>92</v>
      </c>
      <c r="D45" s="275"/>
      <c r="E45" s="275"/>
      <c r="F45" s="275"/>
      <c r="G45" s="275"/>
      <c r="H45" s="275"/>
      <c r="I45" s="275"/>
      <c r="J45" s="275"/>
      <c r="K45" s="275"/>
      <c r="L45" s="275"/>
      <c r="M45" s="276"/>
      <c r="N45" s="9">
        <v>72640478</v>
      </c>
      <c r="O45" s="4"/>
    </row>
    <row r="46" spans="1:15">
      <c r="A46" s="7">
        <v>5</v>
      </c>
      <c r="B46" s="16"/>
      <c r="C46" s="274"/>
      <c r="D46" s="275"/>
      <c r="E46" s="275"/>
      <c r="F46" s="275"/>
      <c r="G46" s="275"/>
      <c r="H46" s="275"/>
      <c r="I46" s="275"/>
      <c r="J46" s="275"/>
      <c r="K46" s="275"/>
      <c r="L46" s="275"/>
      <c r="M46" s="276"/>
      <c r="N46" s="9"/>
      <c r="O46" s="4"/>
    </row>
    <row r="47" spans="1:15" ht="18.75" thickBot="1">
      <c r="A47" s="7">
        <v>6</v>
      </c>
      <c r="B47" s="16"/>
      <c r="C47" s="274"/>
      <c r="D47" s="275"/>
      <c r="E47" s="275"/>
      <c r="F47" s="275"/>
      <c r="G47" s="275"/>
      <c r="H47" s="275"/>
      <c r="I47" s="275"/>
      <c r="J47" s="275"/>
      <c r="K47" s="275"/>
      <c r="L47" s="275"/>
      <c r="M47" s="276"/>
      <c r="N47" s="9"/>
      <c r="O47" s="4"/>
    </row>
    <row r="48" spans="1:15" ht="18.75" hidden="1" thickBot="1">
      <c r="A48" s="7">
        <v>7</v>
      </c>
      <c r="B48" s="16"/>
      <c r="C48" s="274"/>
      <c r="D48" s="275"/>
      <c r="E48" s="275"/>
      <c r="F48" s="275"/>
      <c r="G48" s="275"/>
      <c r="H48" s="275"/>
      <c r="I48" s="275"/>
      <c r="J48" s="275"/>
      <c r="K48" s="275"/>
      <c r="L48" s="275"/>
      <c r="M48" s="276"/>
      <c r="N48" s="9"/>
      <c r="O48" s="4"/>
    </row>
    <row r="49" spans="1:15" ht="18.75" hidden="1" thickBot="1">
      <c r="A49" s="7">
        <v>8</v>
      </c>
      <c r="B49" s="16"/>
      <c r="C49" s="274"/>
      <c r="D49" s="275"/>
      <c r="E49" s="275"/>
      <c r="F49" s="275"/>
      <c r="G49" s="275"/>
      <c r="H49" s="275"/>
      <c r="I49" s="275"/>
      <c r="J49" s="275"/>
      <c r="K49" s="275"/>
      <c r="L49" s="275"/>
      <c r="M49" s="276"/>
      <c r="N49" s="9"/>
      <c r="O49" s="4"/>
    </row>
    <row r="50" spans="1:15" ht="18.75" hidden="1" thickBot="1">
      <c r="A50" s="7">
        <v>9</v>
      </c>
      <c r="B50" s="16"/>
      <c r="C50" s="274"/>
      <c r="D50" s="275"/>
      <c r="E50" s="275"/>
      <c r="F50" s="275"/>
      <c r="G50" s="275"/>
      <c r="H50" s="275"/>
      <c r="I50" s="275"/>
      <c r="J50" s="275"/>
      <c r="K50" s="275"/>
      <c r="L50" s="275"/>
      <c r="M50" s="276"/>
      <c r="N50" s="9"/>
      <c r="O50" s="4"/>
    </row>
    <row r="51" spans="1:15" ht="18.75" hidden="1" thickBot="1">
      <c r="A51" s="7">
        <v>10</v>
      </c>
      <c r="B51" s="16"/>
      <c r="C51" s="274"/>
      <c r="D51" s="275"/>
      <c r="E51" s="275"/>
      <c r="F51" s="275"/>
      <c r="G51" s="275"/>
      <c r="H51" s="275"/>
      <c r="I51" s="275"/>
      <c r="J51" s="275"/>
      <c r="K51" s="275"/>
      <c r="L51" s="275"/>
      <c r="M51" s="276"/>
      <c r="N51" s="9"/>
      <c r="O51" s="4"/>
    </row>
    <row r="52" spans="1:15" ht="21" thickTop="1" thickBot="1">
      <c r="A52" s="15"/>
      <c r="B52" s="27" t="s">
        <v>19</v>
      </c>
      <c r="C52" s="265"/>
      <c r="D52" s="266"/>
      <c r="E52" s="266"/>
      <c r="F52" s="266"/>
      <c r="G52" s="266"/>
      <c r="H52" s="266"/>
      <c r="I52" s="266"/>
      <c r="J52" s="266"/>
      <c r="K52" s="266"/>
      <c r="L52" s="266"/>
      <c r="M52" s="267"/>
      <c r="N52" s="28">
        <f>SUM(N42:N51)</f>
        <v>1346062412</v>
      </c>
      <c r="O52" s="4"/>
    </row>
    <row r="53" spans="1:15" ht="4.5" customHeight="1" thickTop="1"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1:15" ht="19.5" hidden="1">
      <c r="A54" s="23" t="s">
        <v>35</v>
      </c>
      <c r="B54" s="24"/>
      <c r="C54" s="271" t="s">
        <v>6</v>
      </c>
      <c r="D54" s="272"/>
      <c r="E54" s="272"/>
      <c r="F54" s="272"/>
      <c r="G54" s="272"/>
      <c r="H54" s="272"/>
      <c r="I54" s="272"/>
      <c r="J54" s="272"/>
      <c r="K54" s="272"/>
      <c r="L54" s="272"/>
      <c r="M54" s="273"/>
      <c r="N54" s="24" t="s">
        <v>37</v>
      </c>
      <c r="O54" s="4"/>
    </row>
    <row r="55" spans="1:15" hidden="1">
      <c r="A55" s="7">
        <v>1</v>
      </c>
      <c r="B55" s="16"/>
      <c r="C55" s="274"/>
      <c r="D55" s="275"/>
      <c r="E55" s="275"/>
      <c r="F55" s="275"/>
      <c r="G55" s="275"/>
      <c r="H55" s="275"/>
      <c r="I55" s="275"/>
      <c r="J55" s="275"/>
      <c r="K55" s="275"/>
      <c r="L55" s="275"/>
      <c r="M55" s="276"/>
      <c r="N55" s="9"/>
      <c r="O55" s="4"/>
    </row>
    <row r="56" spans="1:15" hidden="1">
      <c r="A56" s="7">
        <v>2</v>
      </c>
      <c r="B56" s="16"/>
      <c r="C56" s="274"/>
      <c r="D56" s="275"/>
      <c r="E56" s="275"/>
      <c r="F56" s="275"/>
      <c r="G56" s="275"/>
      <c r="H56" s="275"/>
      <c r="I56" s="275"/>
      <c r="J56" s="275"/>
      <c r="K56" s="275"/>
      <c r="L56" s="275"/>
      <c r="M56" s="276"/>
      <c r="N56" s="9"/>
      <c r="O56" s="4"/>
    </row>
    <row r="57" spans="1:15" hidden="1">
      <c r="A57" s="7">
        <v>3</v>
      </c>
      <c r="B57" s="16"/>
      <c r="C57" s="274"/>
      <c r="D57" s="275"/>
      <c r="E57" s="275"/>
      <c r="F57" s="275"/>
      <c r="G57" s="275"/>
      <c r="H57" s="275"/>
      <c r="I57" s="275"/>
      <c r="J57" s="275"/>
      <c r="K57" s="275"/>
      <c r="L57" s="275"/>
      <c r="M57" s="276"/>
      <c r="N57" s="9"/>
      <c r="O57" s="4"/>
    </row>
    <row r="58" spans="1:15" hidden="1">
      <c r="A58" s="7">
        <v>4</v>
      </c>
      <c r="B58" s="16"/>
      <c r="C58" s="274"/>
      <c r="D58" s="275"/>
      <c r="E58" s="275"/>
      <c r="F58" s="275"/>
      <c r="G58" s="275"/>
      <c r="H58" s="275"/>
      <c r="I58" s="275"/>
      <c r="J58" s="275"/>
      <c r="K58" s="275"/>
      <c r="L58" s="275"/>
      <c r="M58" s="276"/>
      <c r="N58" s="9"/>
      <c r="O58" s="4"/>
    </row>
    <row r="59" spans="1:15" hidden="1">
      <c r="A59" s="7">
        <v>5</v>
      </c>
      <c r="B59" s="16"/>
      <c r="C59" s="274"/>
      <c r="D59" s="275"/>
      <c r="E59" s="275"/>
      <c r="F59" s="275"/>
      <c r="G59" s="275"/>
      <c r="H59" s="275"/>
      <c r="I59" s="275"/>
      <c r="J59" s="275"/>
      <c r="K59" s="275"/>
      <c r="L59" s="275"/>
      <c r="M59" s="276"/>
      <c r="N59" s="9"/>
      <c r="O59" s="4"/>
    </row>
    <row r="60" spans="1:15" hidden="1">
      <c r="A60" s="7">
        <v>6</v>
      </c>
      <c r="B60" s="16"/>
      <c r="C60" s="274"/>
      <c r="D60" s="275"/>
      <c r="E60" s="275"/>
      <c r="F60" s="275"/>
      <c r="G60" s="275"/>
      <c r="H60" s="275"/>
      <c r="I60" s="275"/>
      <c r="J60" s="275"/>
      <c r="K60" s="275"/>
      <c r="L60" s="275"/>
      <c r="M60" s="276"/>
      <c r="N60" s="9"/>
      <c r="O60" s="4"/>
    </row>
    <row r="61" spans="1:15" hidden="1">
      <c r="A61" s="7">
        <v>7</v>
      </c>
      <c r="B61" s="16"/>
      <c r="C61" s="274" t="s">
        <v>26</v>
      </c>
      <c r="D61" s="275"/>
      <c r="E61" s="275"/>
      <c r="F61" s="275"/>
      <c r="G61" s="275"/>
      <c r="H61" s="275"/>
      <c r="I61" s="275"/>
      <c r="J61" s="275"/>
      <c r="K61" s="275"/>
      <c r="L61" s="275"/>
      <c r="M61" s="276"/>
      <c r="N61" s="9"/>
      <c r="O61" s="4"/>
    </row>
    <row r="62" spans="1:15" hidden="1">
      <c r="A62" s="7">
        <v>8</v>
      </c>
      <c r="B62" s="16"/>
      <c r="C62" s="274"/>
      <c r="D62" s="275"/>
      <c r="E62" s="275"/>
      <c r="F62" s="275"/>
      <c r="G62" s="275"/>
      <c r="H62" s="275"/>
      <c r="I62" s="275"/>
      <c r="J62" s="275"/>
      <c r="K62" s="275"/>
      <c r="L62" s="275"/>
      <c r="M62" s="276"/>
      <c r="N62" s="9"/>
      <c r="O62" s="4"/>
    </row>
    <row r="63" spans="1:15" hidden="1">
      <c r="A63" s="7">
        <v>9</v>
      </c>
      <c r="B63" s="16"/>
      <c r="C63" s="274"/>
      <c r="D63" s="275"/>
      <c r="E63" s="275"/>
      <c r="F63" s="275"/>
      <c r="G63" s="275"/>
      <c r="H63" s="275"/>
      <c r="I63" s="275"/>
      <c r="J63" s="275"/>
      <c r="K63" s="275"/>
      <c r="L63" s="275"/>
      <c r="M63" s="276"/>
      <c r="N63" s="9"/>
      <c r="O63" s="4"/>
    </row>
    <row r="64" spans="1:15" ht="19.5" hidden="1" thickTop="1" thickBot="1">
      <c r="A64" s="15"/>
      <c r="B64" s="27" t="s">
        <v>19</v>
      </c>
      <c r="C64" s="265"/>
      <c r="D64" s="266"/>
      <c r="E64" s="266"/>
      <c r="F64" s="266"/>
      <c r="G64" s="266"/>
      <c r="H64" s="266"/>
      <c r="I64" s="266"/>
      <c r="J64" s="266"/>
      <c r="K64" s="266"/>
      <c r="L64" s="266"/>
      <c r="M64" s="267"/>
      <c r="N64" s="22">
        <f>SUM(N55:N63)</f>
        <v>0</v>
      </c>
      <c r="O64" s="4"/>
    </row>
    <row r="65" spans="1:15" hidden="1"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1:15" hidden="1"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1:15">
      <c r="A67" s="277" t="s">
        <v>194</v>
      </c>
      <c r="B67" s="277"/>
      <c r="C67" s="277"/>
      <c r="D67" s="277"/>
      <c r="E67" s="277"/>
      <c r="F67" s="277"/>
      <c r="G67" s="277"/>
      <c r="H67" s="277"/>
      <c r="I67" s="277"/>
      <c r="J67" s="277"/>
      <c r="K67" s="277"/>
      <c r="L67" s="277"/>
      <c r="M67" s="277"/>
      <c r="N67" s="278">
        <f>N27-N52</f>
        <v>0.48000001907348633</v>
      </c>
      <c r="O67" s="4"/>
    </row>
    <row r="68" spans="1:15">
      <c r="A68" s="277"/>
      <c r="B68" s="277"/>
      <c r="C68" s="277"/>
      <c r="D68" s="277"/>
      <c r="E68" s="277"/>
      <c r="F68" s="277"/>
      <c r="G68" s="277"/>
      <c r="H68" s="277"/>
      <c r="I68" s="277"/>
      <c r="J68" s="277"/>
      <c r="K68" s="277"/>
      <c r="L68" s="277"/>
      <c r="M68" s="277"/>
      <c r="N68" s="278"/>
      <c r="O68" s="4"/>
    </row>
    <row r="69" spans="1:15"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1:15"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1:15"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1:15"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1:1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1:1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1:15"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</row>
    <row r="76" spans="1:15"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</row>
    <row r="77" spans="1:15"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</row>
    <row r="78" spans="1:15"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</row>
    <row r="79" spans="1:15"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</row>
    <row r="80" spans="1:15"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</row>
    <row r="81" spans="4:15"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4:15"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</row>
    <row r="83" spans="4:15"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</row>
    <row r="84" spans="4:15"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</row>
    <row r="85" spans="4:15"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</row>
    <row r="86" spans="4:15"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</row>
    <row r="87" spans="4:15"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</row>
    <row r="88" spans="4:15"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4:15"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4:15"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4:15"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4:15"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4:15"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4:15"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4:15"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4:15"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4:15"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4:15"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4:15"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spans="4:15"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spans="4:15"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spans="4:15"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spans="4:15"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spans="4:15"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</row>
    <row r="105" spans="4:15"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spans="4:15"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</row>
    <row r="107" spans="4:15"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</row>
    <row r="108" spans="4:15"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</row>
    <row r="109" spans="4:15"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</row>
    <row r="110" spans="4:15"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</row>
    <row r="111" spans="4:15"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4:15"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</row>
    <row r="113" spans="4:15"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4:15"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</row>
    <row r="115" spans="4:15"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4:15"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4:15"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</row>
    <row r="118" spans="4:15"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</row>
    <row r="119" spans="4:15"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</row>
    <row r="120" spans="4:15"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</row>
    <row r="121" spans="4:15"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spans="4:15"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spans="4:15"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</row>
    <row r="124" spans="4:15"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</row>
    <row r="125" spans="4:15"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</row>
    <row r="126" spans="4:15"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spans="4:15"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</row>
    <row r="128" spans="4:15"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</row>
    <row r="129" spans="4:15"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spans="4:15"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</row>
    <row r="131" spans="4:15"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</row>
    <row r="132" spans="4:15"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</row>
    <row r="133" spans="4:15"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</row>
    <row r="134" spans="4:15"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</row>
    <row r="135" spans="4:15"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</row>
    <row r="136" spans="4:15"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</row>
    <row r="137" spans="4:15"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4:15"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</row>
    <row r="139" spans="4:15"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</row>
    <row r="140" spans="4:15"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</row>
    <row r="141" spans="4:15"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</row>
    <row r="142" spans="4:15"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</row>
    <row r="143" spans="4:15"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4:15"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</row>
    <row r="145" spans="4:15"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4:15"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</row>
    <row r="147" spans="4:15"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4:15"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</row>
    <row r="149" spans="4:15"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</row>
    <row r="150" spans="4:15"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</row>
    <row r="151" spans="4:15"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</row>
    <row r="152" spans="4:15"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4:15"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4:15"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4:15"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4:15"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</row>
    <row r="157" spans="4:15"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4:15"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4:15"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</row>
    <row r="160" spans="4:15"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</row>
    <row r="161" spans="4:15"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4:15"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</row>
    <row r="163" spans="4:15"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4:15"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</row>
    <row r="165" spans="4:15"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</row>
    <row r="166" spans="4:15"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</row>
    <row r="167" spans="4:15"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</row>
    <row r="168" spans="4:15"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</row>
    <row r="169" spans="4:15"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4:15"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4:15"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</row>
    <row r="172" spans="4:15"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</row>
    <row r="173" spans="4:15"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</row>
    <row r="174" spans="4:15"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</row>
    <row r="175" spans="4:15"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</row>
    <row r="176" spans="4:15"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</row>
    <row r="177" spans="4:15"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spans="4:15"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</row>
    <row r="179" spans="4:15"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</row>
    <row r="180" spans="4:15"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</row>
    <row r="181" spans="4:15"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</row>
    <row r="182" spans="4:15"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</row>
    <row r="183" spans="4:15"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</row>
    <row r="184" spans="4:15"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</row>
    <row r="185" spans="4:15"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spans="4:15"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</row>
    <row r="187" spans="4:15"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</row>
    <row r="188" spans="4:15"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</row>
    <row r="189" spans="4:15"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</row>
    <row r="190" spans="4:15"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</row>
    <row r="191" spans="4:15"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</row>
    <row r="192" spans="4:15"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</row>
    <row r="193" spans="4:15"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spans="4:15"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</row>
    <row r="195" spans="4:15"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</row>
    <row r="196" spans="4:15"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</row>
    <row r="197" spans="4:15"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</row>
    <row r="198" spans="4:15"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</row>
    <row r="199" spans="4:15"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</row>
    <row r="200" spans="4:15"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</row>
    <row r="201" spans="4:15"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spans="4:15"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</row>
    <row r="203" spans="4:15"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</row>
    <row r="204" spans="4:15"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</row>
    <row r="205" spans="4:15"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</row>
    <row r="206" spans="4:15"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</row>
    <row r="207" spans="4:15"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</row>
    <row r="208" spans="4:15"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</row>
    <row r="209" spans="4:15"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spans="4:15"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</row>
    <row r="211" spans="4:15"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</row>
    <row r="212" spans="4:15"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</row>
    <row r="213" spans="4:15"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</row>
    <row r="214" spans="4:15"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</row>
    <row r="215" spans="4:15"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</row>
    <row r="216" spans="4:15"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</row>
    <row r="217" spans="4:15"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4:15"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</row>
    <row r="219" spans="4:15"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</row>
    <row r="220" spans="4:15"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</row>
    <row r="221" spans="4:15"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</row>
    <row r="222" spans="4:15"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</row>
    <row r="223" spans="4:15"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</row>
    <row r="224" spans="4:15"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</row>
    <row r="225" spans="4:15"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spans="4:15"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</row>
    <row r="227" spans="4:15"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</row>
    <row r="228" spans="4:15"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</row>
    <row r="229" spans="4:15"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</row>
    <row r="230" spans="4:15"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</row>
    <row r="231" spans="4:15"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</row>
    <row r="232" spans="4:15"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</row>
    <row r="233" spans="4:15"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spans="4:15"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</row>
    <row r="235" spans="4:15"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</row>
    <row r="236" spans="4:15"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4:15"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</row>
    <row r="238" spans="4:15"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</row>
    <row r="239" spans="4:15"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</row>
    <row r="240" spans="4:15"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</row>
    <row r="241" spans="4:15"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spans="4:15"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</row>
    <row r="243" spans="4:15"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</row>
    <row r="244" spans="4:15"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</row>
    <row r="245" spans="4:15"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</row>
    <row r="246" spans="4:15"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4:15"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4:15"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</row>
    <row r="249" spans="4:15"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spans="4:15"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</row>
    <row r="251" spans="4:15"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</row>
    <row r="252" spans="4:15"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</row>
    <row r="253" spans="4:15"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</row>
    <row r="254" spans="4:15"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</row>
    <row r="255" spans="4:15"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</row>
    <row r="256" spans="4:15"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</row>
    <row r="257" spans="4:15"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spans="4:15"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</row>
    <row r="259" spans="4:15"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</row>
    <row r="260" spans="4:15"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</row>
    <row r="261" spans="4:15"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</row>
    <row r="262" spans="4:15"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</row>
    <row r="263" spans="4:15"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</row>
    <row r="264" spans="4:15"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</row>
    <row r="265" spans="4:15"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spans="4:15"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</row>
    <row r="267" spans="4:15"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</row>
    <row r="268" spans="4:15"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</row>
    <row r="269" spans="4:15"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</row>
    <row r="270" spans="4:15"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</row>
    <row r="271" spans="4:15"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</row>
    <row r="272" spans="4:15"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</row>
    <row r="273" spans="4:15"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spans="4:15"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</row>
    <row r="275" spans="4:15"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</row>
    <row r="276" spans="4:15"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</row>
    <row r="277" spans="4:15"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 spans="4:15"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</row>
    <row r="279" spans="4:15"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 spans="4:15"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 spans="4:15"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4:15"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 spans="4:15"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 spans="4:15"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 spans="4:15"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 spans="4:15"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 spans="4:15"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</row>
    <row r="288" spans="4:15"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</row>
    <row r="289" spans="4:15"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spans="4:15"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</row>
    <row r="291" spans="4:15"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</row>
    <row r="292" spans="4:15"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</row>
    <row r="293" spans="4:15"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</row>
    <row r="294" spans="4:15"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</row>
    <row r="295" spans="4:15"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</row>
    <row r="296" spans="4:15"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</row>
    <row r="297" spans="4:15"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spans="4:15"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</row>
    <row r="299" spans="4:15"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</row>
    <row r="300" spans="4:15"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</row>
    <row r="301" spans="4:15"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</row>
    <row r="302" spans="4:15"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</row>
    <row r="303" spans="4:15"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</row>
    <row r="304" spans="4:15"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</row>
    <row r="305" spans="4:15"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spans="4:15"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</row>
    <row r="307" spans="4:15"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</row>
    <row r="308" spans="4:15"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</row>
    <row r="309" spans="4:15"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</row>
    <row r="310" spans="4:15"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</row>
    <row r="311" spans="4:15"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</row>
    <row r="312" spans="4:15"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</row>
    <row r="313" spans="4:15"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spans="4:15"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</row>
    <row r="315" spans="4:15"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</row>
    <row r="316" spans="4:1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</row>
    <row r="317" spans="4:1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</row>
    <row r="318" spans="4:1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</row>
    <row r="319" spans="4:1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</row>
    <row r="320" spans="4:1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</row>
    <row r="321" spans="4:1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4:15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</row>
    <row r="323" spans="4:15"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</row>
    <row r="324" spans="4:15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</row>
    <row r="325" spans="4:1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</row>
    <row r="326" spans="4:1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</row>
    <row r="327" spans="4:1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</row>
    <row r="328" spans="4:1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</row>
    <row r="329" spans="4:15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4:15"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</row>
    <row r="331" spans="4:15"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</row>
    <row r="332" spans="4:15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</row>
    <row r="333" spans="4:15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</row>
    <row r="334" spans="4:15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</row>
    <row r="335" spans="4:15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</row>
    <row r="336" spans="4:15"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</row>
    <row r="337" spans="4:15"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4:15"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</row>
    <row r="339" spans="4:15"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</row>
    <row r="340" spans="4:15"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</row>
    <row r="341" spans="4:15"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</row>
    <row r="342" spans="4:15"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</row>
    <row r="343" spans="4:15"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</row>
    <row r="344" spans="4:15"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</row>
    <row r="345" spans="4:15"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4:15"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</row>
    <row r="347" spans="4:15"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</row>
    <row r="348" spans="4:15"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</row>
    <row r="349" spans="4:15"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</row>
    <row r="350" spans="4:15"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</row>
    <row r="351" spans="4:15"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</row>
    <row r="352" spans="4:15"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</row>
    <row r="353" spans="4:15"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4:15"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</row>
    <row r="355" spans="4:15"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</row>
    <row r="356" spans="4:15"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</row>
    <row r="357" spans="4:15"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</row>
    <row r="358" spans="4:15"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</row>
    <row r="359" spans="4:15"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</row>
    <row r="360" spans="4:15"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</row>
    <row r="361" spans="4:15"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4:15"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</row>
    <row r="363" spans="4:15"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</row>
    <row r="364" spans="4:15"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</row>
    <row r="365" spans="4:15"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</row>
    <row r="366" spans="4:15"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</row>
    <row r="367" spans="4:15"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</row>
    <row r="368" spans="4:15"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</row>
    <row r="369" spans="4:15"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4:15"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</row>
    <row r="371" spans="4:15"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</row>
    <row r="372" spans="4:15"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</row>
    <row r="373" spans="4:15"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</row>
    <row r="374" spans="4:15"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</row>
    <row r="375" spans="4:15"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</row>
    <row r="376" spans="4:15"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</row>
    <row r="377" spans="4:15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4:15"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</row>
    <row r="379" spans="4:15"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</row>
    <row r="380" spans="4:15"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</row>
    <row r="381" spans="4:15"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</row>
    <row r="382" spans="4:15"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</row>
    <row r="383" spans="4:15"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</row>
    <row r="384" spans="4:15"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</row>
    <row r="385" spans="4:15"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4:15"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</row>
    <row r="387" spans="4:15"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</row>
    <row r="388" spans="4:15"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</row>
    <row r="389" spans="4:15"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</row>
    <row r="390" spans="4:15"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</row>
    <row r="391" spans="4:15"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</row>
    <row r="392" spans="4:15"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</row>
    <row r="393" spans="4:15"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4:15"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</row>
    <row r="395" spans="4:15"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</row>
    <row r="396" spans="4:15"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</row>
    <row r="397" spans="4:15"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</row>
    <row r="398" spans="4:15"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</row>
    <row r="399" spans="4:15"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</row>
    <row r="400" spans="4:15"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</row>
    <row r="401" spans="4:15"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4:15"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</row>
    <row r="403" spans="4:15"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</row>
    <row r="404" spans="4:15"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</row>
    <row r="405" spans="4:15"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</row>
    <row r="406" spans="4:15"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</row>
    <row r="407" spans="4:15"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</row>
    <row r="408" spans="4:15"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</row>
    <row r="409" spans="4:15"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4:15"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</row>
    <row r="411" spans="4:15"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</row>
    <row r="412" spans="4:15"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</row>
    <row r="413" spans="4:15"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</row>
    <row r="414" spans="4:15"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</row>
    <row r="415" spans="4:15"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</row>
    <row r="416" spans="4:15"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</row>
    <row r="417" spans="4:15"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4:15"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</row>
    <row r="419" spans="4:15"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</row>
    <row r="420" spans="4:15"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</row>
    <row r="421" spans="4:15"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</row>
    <row r="422" spans="4:15"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</row>
    <row r="423" spans="4:15"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</row>
    <row r="424" spans="4:15"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</row>
    <row r="425" spans="4:15"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4:15"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</row>
    <row r="427" spans="4:15"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</row>
    <row r="428" spans="4:15"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</row>
    <row r="429" spans="4:15"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</row>
    <row r="430" spans="4:15"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</row>
    <row r="431" spans="4:15"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</row>
    <row r="432" spans="4:15"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</row>
    <row r="433" spans="4:15"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4:15"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</row>
    <row r="435" spans="4:15"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</row>
    <row r="436" spans="4:15"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</row>
    <row r="437" spans="4:15"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</row>
    <row r="438" spans="4:15"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</row>
    <row r="439" spans="4:15"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</row>
    <row r="440" spans="4:15"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</row>
    <row r="441" spans="4:15"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4:15"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</row>
    <row r="443" spans="4:15"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</row>
    <row r="444" spans="4:15"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</row>
    <row r="445" spans="4:15"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</row>
    <row r="446" spans="4:15"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</row>
    <row r="447" spans="4:15"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</row>
    <row r="448" spans="4:15"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</row>
    <row r="449" spans="4:15"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4:15"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</row>
    <row r="451" spans="4:15"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</row>
    <row r="452" spans="4:15"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</row>
    <row r="453" spans="4:15"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</row>
    <row r="454" spans="4:15"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</row>
    <row r="455" spans="4:15"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</row>
    <row r="456" spans="4:15"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</row>
    <row r="457" spans="4:15"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4:15"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</row>
    <row r="459" spans="4:15"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</row>
    <row r="460" spans="4:15"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</row>
    <row r="461" spans="4:15"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</row>
    <row r="462" spans="4:15"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</row>
    <row r="463" spans="4:15"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</row>
    <row r="464" spans="4:15"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</row>
    <row r="465" spans="4:15"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4:15"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</row>
    <row r="467" spans="4:15"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</row>
    <row r="468" spans="4:15"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</row>
    <row r="469" spans="4:15"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</row>
    <row r="470" spans="4:15"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</row>
    <row r="471" spans="4:15"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</row>
    <row r="472" spans="4:15"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</row>
    <row r="473" spans="4:15"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4:15"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</row>
    <row r="475" spans="4:15"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</row>
    <row r="476" spans="4:15"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</row>
    <row r="477" spans="4:15"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</row>
    <row r="478" spans="4:15"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</row>
    <row r="479" spans="4:15"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</row>
    <row r="480" spans="4:15"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</row>
    <row r="481" spans="4:15"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4:15"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</row>
    <row r="483" spans="4:15"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</row>
    <row r="484" spans="4:15"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</row>
    <row r="485" spans="4:15"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</row>
    <row r="486" spans="4:15"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</row>
    <row r="487" spans="4:15"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</row>
    <row r="488" spans="4:15"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</row>
    <row r="489" spans="4:15"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4:15"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</row>
    <row r="491" spans="4:15"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</row>
    <row r="492" spans="4:15"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</row>
    <row r="493" spans="4:15"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</row>
    <row r="494" spans="4:15"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</row>
    <row r="495" spans="4:15"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</row>
    <row r="496" spans="4:15"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</row>
    <row r="497" spans="4:15"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4:15"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</row>
    <row r="499" spans="4:15"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</row>
    <row r="500" spans="4:15"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</row>
    <row r="501" spans="4:15"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</row>
    <row r="502" spans="4:15"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</row>
    <row r="503" spans="4:15"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</row>
    <row r="504" spans="4:15"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</row>
    <row r="505" spans="4:15"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4:15"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</row>
    <row r="507" spans="4:15"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</row>
    <row r="508" spans="4:15"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</row>
    <row r="509" spans="4:15"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</row>
    <row r="510" spans="4:15"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</row>
    <row r="511" spans="4:15"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</row>
    <row r="512" spans="4:15"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</row>
    <row r="513" spans="4:15"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4:15"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</row>
    <row r="515" spans="4:15"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</row>
    <row r="516" spans="4:15"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</row>
    <row r="517" spans="4:15"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</row>
    <row r="518" spans="4:15"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</row>
    <row r="519" spans="4:15"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</row>
    <row r="520" spans="4:15"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</row>
    <row r="521" spans="4:15"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4:15"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</row>
    <row r="523" spans="4:15"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</row>
    <row r="524" spans="4:15"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</row>
    <row r="525" spans="4:15"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</row>
    <row r="526" spans="4:15"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</row>
    <row r="527" spans="4:15"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</row>
    <row r="528" spans="4:15"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</row>
    <row r="529" spans="4:15"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4:15"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</row>
    <row r="531" spans="4:15"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</row>
    <row r="532" spans="4:15"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</row>
    <row r="533" spans="4:15"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</row>
    <row r="534" spans="4:15"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</row>
    <row r="535" spans="4:15"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</row>
    <row r="536" spans="4:15"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</row>
    <row r="537" spans="4:15"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4:15"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</row>
    <row r="539" spans="4:15"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</row>
    <row r="540" spans="4:15"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</row>
    <row r="541" spans="4:15"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</row>
    <row r="542" spans="4:15"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</row>
    <row r="543" spans="4:15"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</row>
    <row r="544" spans="4:15"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</row>
    <row r="545" spans="4:15"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4:15"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</row>
    <row r="547" spans="4:15"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</row>
    <row r="548" spans="4:15"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</row>
    <row r="549" spans="4:15"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</row>
    <row r="550" spans="4:15"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</row>
    <row r="551" spans="4:15"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</row>
    <row r="552" spans="4:15"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</row>
    <row r="553" spans="4:15"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4:15"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</row>
    <row r="555" spans="4:15"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</row>
    <row r="556" spans="4:15"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</row>
    <row r="557" spans="4:15"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</row>
    <row r="558" spans="4:15"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</row>
    <row r="559" spans="4:15"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</row>
    <row r="560" spans="4:15"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</row>
    <row r="561" spans="4:15"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4:15"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</row>
    <row r="563" spans="4:15"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</row>
    <row r="564" spans="4:15"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</row>
    <row r="565" spans="4:15"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</row>
    <row r="566" spans="4:15"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</row>
    <row r="567" spans="4:15"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</row>
    <row r="568" spans="4:15"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</row>
    <row r="569" spans="4:15"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4:15"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</row>
    <row r="571" spans="4:15"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</row>
    <row r="572" spans="4:15"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</row>
    <row r="573" spans="4:15"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</row>
    <row r="574" spans="4:15"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</row>
    <row r="575" spans="4:15"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</row>
    <row r="576" spans="4:15"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</row>
    <row r="577" spans="4:15"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4:15"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</row>
    <row r="579" spans="4:15"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</row>
    <row r="580" spans="4:15"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</row>
    <row r="581" spans="4:15"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</row>
    <row r="582" spans="4:15"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</row>
    <row r="583" spans="4:15"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</row>
    <row r="584" spans="4:15"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</row>
    <row r="585" spans="4:15"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4:15"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</row>
    <row r="587" spans="4:15"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</row>
    <row r="588" spans="4:15"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</row>
    <row r="589" spans="4:15"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</row>
    <row r="590" spans="4:15"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</row>
    <row r="591" spans="4:15"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</row>
    <row r="592" spans="4:15"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</row>
    <row r="593" spans="4:15"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4:15"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</row>
    <row r="595" spans="4:15"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</row>
    <row r="596" spans="4:15"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</row>
    <row r="597" spans="4:15"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</row>
    <row r="598" spans="4:15"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</row>
    <row r="599" spans="4:15"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</row>
    <row r="600" spans="4:15"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</row>
    <row r="601" spans="4:15"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4:15"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</row>
    <row r="603" spans="4:15"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</row>
    <row r="604" spans="4:15"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</row>
    <row r="605" spans="4:15"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</row>
    <row r="606" spans="4:15"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</row>
    <row r="607" spans="4:15"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</row>
    <row r="608" spans="4:15"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</row>
    <row r="609" spans="4:15"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4:15"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</row>
    <row r="611" spans="4:15"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</row>
    <row r="612" spans="4:15"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</row>
    <row r="613" spans="4:15"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</row>
    <row r="614" spans="4:15"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</row>
    <row r="615" spans="4:15"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</row>
    <row r="616" spans="4:15"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</row>
    <row r="617" spans="4:15"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4:15"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</row>
    <row r="619" spans="4:15"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</row>
    <row r="620" spans="4:15"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</row>
    <row r="621" spans="4:15"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</row>
    <row r="622" spans="4:15"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</row>
    <row r="623" spans="4:15"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</row>
    <row r="624" spans="4:15"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</row>
    <row r="625" spans="4:15"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4:15"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</row>
    <row r="627" spans="4:15"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</row>
    <row r="628" spans="4:15"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</row>
    <row r="629" spans="4:15"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</row>
    <row r="630" spans="4:15"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</row>
    <row r="631" spans="4:15"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</row>
    <row r="632" spans="4:15"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</row>
    <row r="633" spans="4:15"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4:15"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</row>
    <row r="635" spans="4:15"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</row>
    <row r="636" spans="4:15"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</row>
    <row r="637" spans="4:15"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</row>
    <row r="638" spans="4:15"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</row>
    <row r="639" spans="4:15"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</row>
    <row r="640" spans="4:15"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</row>
    <row r="641" spans="4:15"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4:15"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</row>
    <row r="643" spans="4:15"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</row>
    <row r="644" spans="4:15"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</row>
    <row r="645" spans="4:15"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</row>
    <row r="646" spans="4:15"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</row>
    <row r="647" spans="4:15"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</row>
    <row r="648" spans="4:15"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</row>
    <row r="649" spans="4:15"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4:15"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</row>
    <row r="651" spans="4:15"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</row>
    <row r="652" spans="4:15"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</row>
    <row r="653" spans="4:15"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</row>
    <row r="654" spans="4:15"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</row>
    <row r="655" spans="4:15"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</row>
    <row r="656" spans="4:15"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</row>
    <row r="657" spans="4:15"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4:15"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</row>
    <row r="659" spans="4:15"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</row>
    <row r="660" spans="4:15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</row>
    <row r="661" spans="4:15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</row>
    <row r="662" spans="4:15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</row>
    <row r="663" spans="4:15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</row>
    <row r="664" spans="4:15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</row>
    <row r="665" spans="4:15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4:15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</row>
    <row r="667" spans="4:15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</row>
    <row r="668" spans="4:15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</row>
    <row r="669" spans="4:15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</row>
    <row r="670" spans="4:15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</row>
    <row r="671" spans="4:15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</row>
    <row r="672" spans="4:15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</row>
    <row r="673" spans="4:15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4:15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</row>
    <row r="675" spans="4:15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</row>
    <row r="676" spans="4:15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</row>
    <row r="677" spans="4:15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</row>
    <row r="678" spans="4:15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</row>
    <row r="679" spans="4:15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</row>
    <row r="680" spans="4:15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</row>
    <row r="681" spans="4:15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4:15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</row>
    <row r="683" spans="4:15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</row>
    <row r="684" spans="4:15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</row>
    <row r="685" spans="4:15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</row>
    <row r="686" spans="4:15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</row>
    <row r="687" spans="4:15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</row>
    <row r="688" spans="4:15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</row>
    <row r="689" spans="4:15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4:15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</row>
    <row r="691" spans="4:15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</row>
    <row r="692" spans="4:15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</row>
    <row r="693" spans="4:15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</row>
    <row r="694" spans="4:15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</row>
    <row r="695" spans="4:15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</row>
    <row r="696" spans="4:15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</row>
    <row r="697" spans="4:15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4:15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</row>
    <row r="699" spans="4:15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</row>
    <row r="700" spans="4:15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</row>
    <row r="701" spans="4:15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</row>
    <row r="702" spans="4:15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</row>
    <row r="703" spans="4:15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</row>
    <row r="704" spans="4:15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</row>
    <row r="705" spans="4:15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4:15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</row>
    <row r="707" spans="4:15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</row>
    <row r="708" spans="4:15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</row>
    <row r="709" spans="4:15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</row>
    <row r="710" spans="4:15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</row>
    <row r="711" spans="4:15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</row>
    <row r="712" spans="4:15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</row>
    <row r="713" spans="4:15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4:15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</row>
    <row r="715" spans="4:15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</row>
    <row r="716" spans="4:15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</row>
    <row r="717" spans="4:15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</row>
    <row r="718" spans="4:15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</row>
    <row r="719" spans="4:15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</row>
    <row r="720" spans="4:15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</row>
    <row r="721" spans="4:15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4:15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</row>
    <row r="723" spans="4:15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</row>
    <row r="724" spans="4:15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</row>
    <row r="725" spans="4:15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</row>
    <row r="726" spans="4:15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</row>
    <row r="727" spans="4:15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</row>
    <row r="728" spans="4:15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</row>
    <row r="729" spans="4:15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4:15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</row>
    <row r="731" spans="4:15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</row>
    <row r="732" spans="4:15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</row>
    <row r="733" spans="4:15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</row>
    <row r="734" spans="4:15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</row>
    <row r="735" spans="4:15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</row>
    <row r="736" spans="4:15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</row>
    <row r="737" spans="4:15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4:15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</row>
    <row r="739" spans="4:15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</row>
    <row r="740" spans="4:15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</row>
    <row r="741" spans="4:15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</row>
    <row r="742" spans="4:15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</row>
    <row r="743" spans="4:15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</row>
    <row r="744" spans="4:15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</row>
    <row r="745" spans="4:15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4:15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</row>
    <row r="747" spans="4:15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</row>
    <row r="748" spans="4:15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</row>
    <row r="749" spans="4:15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</row>
    <row r="750" spans="4:15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</row>
    <row r="751" spans="4:15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</row>
    <row r="752" spans="4:15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</row>
    <row r="753" spans="4:15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4:15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</row>
    <row r="755" spans="4:15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</row>
    <row r="756" spans="4:15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</row>
    <row r="757" spans="4:15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</row>
    <row r="758" spans="4:15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</row>
    <row r="759" spans="4:15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</row>
    <row r="760" spans="4:15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</row>
    <row r="761" spans="4:15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4:15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</row>
    <row r="763" spans="4:15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</row>
    <row r="764" spans="4:15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</row>
    <row r="765" spans="4:15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</row>
    <row r="766" spans="4:15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</row>
    <row r="767" spans="4:15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</row>
    <row r="768" spans="4:15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</row>
    <row r="769" spans="4:15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4:15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</row>
    <row r="771" spans="4:15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</row>
    <row r="772" spans="4:15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</row>
    <row r="773" spans="4:15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</row>
    <row r="774" spans="4:15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</row>
    <row r="775" spans="4:15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</row>
    <row r="776" spans="4:15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</row>
    <row r="777" spans="4:15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4:15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</row>
    <row r="779" spans="4:15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</row>
    <row r="780" spans="4:15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</row>
    <row r="781" spans="4:15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</row>
    <row r="782" spans="4:15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</row>
    <row r="783" spans="4:15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</row>
    <row r="784" spans="4:15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</row>
    <row r="785" spans="4:15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4:15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</row>
    <row r="787" spans="4:15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</row>
    <row r="788" spans="4:15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</row>
    <row r="789" spans="4:15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</row>
    <row r="790" spans="4:15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</row>
    <row r="791" spans="4:15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</row>
    <row r="792" spans="4:15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</row>
    <row r="793" spans="4:15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4:15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</row>
    <row r="795" spans="4:15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</row>
    <row r="796" spans="4:15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</row>
    <row r="797" spans="4:15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</row>
    <row r="798" spans="4:15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</row>
    <row r="799" spans="4:15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</row>
    <row r="800" spans="4:15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</row>
    <row r="801" spans="4:15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4:15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</row>
    <row r="803" spans="4:15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</row>
    <row r="804" spans="4:15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</row>
    <row r="805" spans="4:15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</row>
    <row r="806" spans="4:15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</row>
    <row r="807" spans="4:15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</row>
    <row r="808" spans="4:15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</row>
    <row r="809" spans="4:15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4:15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</row>
    <row r="811" spans="4:15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</row>
    <row r="812" spans="4:15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</row>
    <row r="813" spans="4:15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</row>
    <row r="814" spans="4:15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</row>
    <row r="815" spans="4:15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</row>
    <row r="816" spans="4:15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</row>
    <row r="817" spans="4:15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4:15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</row>
    <row r="819" spans="4:15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</row>
    <row r="820" spans="4:15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</row>
    <row r="821" spans="4:15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</row>
    <row r="822" spans="4:15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</row>
    <row r="823" spans="4:15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</row>
    <row r="824" spans="4:15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</row>
    <row r="825" spans="4:15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</row>
    <row r="826" spans="4:15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</row>
    <row r="827" spans="4:15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</row>
    <row r="828" spans="4:15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</row>
    <row r="829" spans="4:15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</row>
    <row r="830" spans="4:15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</row>
    <row r="831" spans="4:15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</row>
    <row r="832" spans="4:15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</row>
    <row r="833" spans="4:15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</row>
    <row r="834" spans="4:15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</row>
    <row r="835" spans="4:15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</row>
    <row r="836" spans="4:15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</row>
    <row r="837" spans="4:15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</row>
    <row r="838" spans="4:15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</row>
    <row r="839" spans="4:15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</row>
    <row r="840" spans="4:15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</row>
    <row r="841" spans="4:15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</row>
    <row r="842" spans="4:15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</row>
    <row r="843" spans="4:15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</row>
    <row r="844" spans="4:15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</row>
    <row r="845" spans="4:15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</row>
    <row r="846" spans="4:15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</row>
    <row r="847" spans="4:15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</row>
    <row r="848" spans="4:15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</row>
    <row r="849" spans="4:15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</row>
    <row r="850" spans="4:15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</row>
    <row r="851" spans="4:15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</row>
    <row r="852" spans="4:15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</row>
    <row r="853" spans="4:15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</row>
    <row r="854" spans="4:15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</row>
    <row r="855" spans="4:15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</row>
    <row r="856" spans="4:15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</row>
    <row r="857" spans="4:15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</row>
    <row r="858" spans="4:15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</row>
    <row r="859" spans="4:15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</row>
    <row r="860" spans="4:15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</row>
    <row r="861" spans="4:15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</row>
    <row r="862" spans="4:15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</row>
    <row r="863" spans="4:15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</row>
    <row r="864" spans="4:15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</row>
    <row r="865" spans="4:15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</row>
    <row r="866" spans="4:15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</row>
    <row r="867" spans="4:15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</row>
    <row r="868" spans="4:15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</row>
    <row r="869" spans="4:15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</row>
    <row r="870" spans="4:15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</row>
    <row r="871" spans="4:15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</row>
    <row r="872" spans="4:15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</row>
    <row r="873" spans="4:15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</row>
    <row r="874" spans="4:15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</row>
    <row r="875" spans="4:15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</row>
    <row r="876" spans="4:15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</row>
    <row r="877" spans="4:15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</row>
    <row r="878" spans="4:15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</row>
    <row r="879" spans="4:15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</row>
    <row r="880" spans="4:15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</row>
    <row r="881" spans="4:15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</row>
    <row r="882" spans="4:15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</row>
    <row r="883" spans="4:15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</row>
    <row r="884" spans="4:15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</row>
    <row r="885" spans="4:15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</row>
    <row r="886" spans="4:15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</row>
    <row r="887" spans="4:15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</row>
    <row r="888" spans="4:15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</row>
    <row r="889" spans="4:15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</row>
    <row r="890" spans="4:15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</row>
    <row r="891" spans="4:15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</row>
    <row r="892" spans="4:15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</row>
    <row r="893" spans="4:15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</row>
    <row r="894" spans="4:15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</row>
    <row r="895" spans="4:15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</row>
    <row r="896" spans="4:15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</row>
    <row r="897" spans="4:15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</row>
    <row r="898" spans="4:15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</row>
    <row r="899" spans="4:15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</row>
    <row r="900" spans="4:15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</row>
    <row r="901" spans="4:15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</row>
    <row r="902" spans="4:15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</row>
    <row r="903" spans="4:15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</row>
    <row r="904" spans="4:15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</row>
    <row r="905" spans="4:15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</row>
    <row r="906" spans="4:15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</row>
    <row r="907" spans="4:15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</row>
    <row r="908" spans="4:15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</row>
    <row r="909" spans="4:15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</row>
    <row r="910" spans="4:15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</row>
    <row r="911" spans="4:15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</row>
    <row r="912" spans="4:15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</row>
    <row r="913" spans="4:15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</row>
    <row r="914" spans="4:15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</row>
    <row r="915" spans="4:15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</row>
    <row r="916" spans="4:15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</row>
    <row r="917" spans="4:15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</row>
    <row r="918" spans="4:15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</row>
    <row r="919" spans="4:15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</row>
    <row r="920" spans="4:15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</row>
    <row r="921" spans="4:15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</row>
    <row r="922" spans="4:15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</row>
    <row r="923" spans="4:15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</row>
    <row r="924" spans="4:15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</row>
    <row r="925" spans="4:15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</row>
    <row r="926" spans="4:15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</row>
    <row r="927" spans="4:15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</row>
    <row r="928" spans="4:15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</row>
    <row r="929" spans="4:15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</row>
    <row r="930" spans="4:15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</row>
    <row r="931" spans="4:15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</row>
    <row r="932" spans="4:15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</row>
    <row r="933" spans="4:15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</row>
    <row r="934" spans="4:15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</row>
    <row r="935" spans="4:15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</row>
    <row r="936" spans="4:15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</row>
    <row r="937" spans="4:15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</row>
    <row r="938" spans="4:15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</row>
    <row r="939" spans="4:15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</row>
    <row r="940" spans="4:15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</row>
    <row r="941" spans="4:15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</row>
    <row r="942" spans="4:15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</row>
    <row r="943" spans="4:15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</row>
    <row r="944" spans="4:15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</row>
    <row r="945" spans="4:15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</row>
    <row r="946" spans="4:15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</row>
    <row r="947" spans="4:15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</row>
    <row r="948" spans="4:15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</row>
    <row r="949" spans="4:15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</row>
    <row r="950" spans="4:15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</row>
    <row r="951" spans="4:15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</row>
    <row r="952" spans="4:15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</row>
    <row r="953" spans="4:15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</row>
    <row r="954" spans="4:15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</row>
    <row r="955" spans="4:15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</row>
    <row r="956" spans="4:15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</row>
    <row r="957" spans="4:15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</row>
    <row r="958" spans="4:15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</row>
    <row r="959" spans="4:15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</row>
    <row r="960" spans="4:15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</row>
    <row r="961" spans="4:15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</row>
    <row r="962" spans="4:15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</row>
    <row r="963" spans="4:15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</row>
    <row r="964" spans="4:15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</row>
    <row r="965" spans="4:15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</row>
    <row r="966" spans="4:15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</row>
    <row r="967" spans="4:15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</row>
    <row r="968" spans="4:15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</row>
    <row r="969" spans="4:15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</row>
    <row r="970" spans="4:15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</row>
    <row r="971" spans="4:15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</row>
    <row r="972" spans="4:15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</row>
    <row r="973" spans="4:15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</row>
    <row r="974" spans="4:15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</row>
    <row r="975" spans="4:15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</row>
    <row r="976" spans="4:15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</row>
    <row r="977" spans="4:15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</row>
    <row r="978" spans="4:15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</row>
    <row r="979" spans="4:15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</row>
    <row r="980" spans="4:15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</row>
    <row r="981" spans="4:15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</row>
    <row r="982" spans="4:15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</row>
    <row r="983" spans="4:15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</row>
    <row r="984" spans="4:15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</row>
    <row r="985" spans="4:15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</row>
    <row r="986" spans="4:15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</row>
    <row r="987" spans="4:15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</row>
    <row r="988" spans="4:15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</row>
    <row r="989" spans="4:15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</row>
    <row r="990" spans="4:15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</row>
    <row r="991" spans="4:15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</row>
    <row r="992" spans="4:15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</row>
    <row r="993" spans="4:15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</row>
    <row r="994" spans="4:15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</row>
    <row r="995" spans="4:15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</row>
    <row r="996" spans="4:15"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</row>
    <row r="997" spans="4:15"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</row>
    <row r="998" spans="4:15"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</row>
    <row r="999" spans="4:15"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</row>
    <row r="1000" spans="4:15"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</row>
    <row r="1001" spans="4:15"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</row>
    <row r="1002" spans="4:15"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</row>
    <row r="1003" spans="4:15"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</row>
    <row r="1004" spans="4:15"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</row>
    <row r="1005" spans="4:15"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</row>
    <row r="1006" spans="4:15"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</row>
    <row r="1007" spans="4:15"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</row>
    <row r="1008" spans="4:15"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</row>
    <row r="1009" spans="4:15"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</row>
    <row r="1010" spans="4:15"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</row>
    <row r="1011" spans="4:15"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</row>
    <row r="1012" spans="4:15"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</row>
    <row r="1013" spans="4:15"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</row>
    <row r="1014" spans="4:15"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</row>
    <row r="1015" spans="4:15"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</row>
    <row r="1016" spans="4:15"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</row>
    <row r="1017" spans="4:15"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</row>
    <row r="1018" spans="4:15"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</row>
    <row r="1019" spans="4:15"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</row>
    <row r="1020" spans="4:15"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</row>
    <row r="1021" spans="4:15"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</row>
    <row r="1022" spans="4:15"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</row>
    <row r="1023" spans="4:15"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</row>
    <row r="1024" spans="4:15"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</row>
    <row r="1025" spans="4:15"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</row>
    <row r="1026" spans="4:15"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</row>
    <row r="1027" spans="4:15"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</row>
    <row r="1028" spans="4:15"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</row>
    <row r="1029" spans="4:15"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</row>
    <row r="1030" spans="4:15"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</row>
    <row r="1031" spans="4:15"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</row>
    <row r="1032" spans="4:15"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</row>
    <row r="1033" spans="4:15"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</row>
    <row r="1034" spans="4:15"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</row>
    <row r="1035" spans="4:15"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</row>
    <row r="1036" spans="4:15"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</row>
    <row r="1037" spans="4:15"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</row>
    <row r="1038" spans="4:15"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</row>
    <row r="1039" spans="4:15"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</row>
    <row r="1040" spans="4:15"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</row>
    <row r="1041" spans="4:15"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</row>
    <row r="1042" spans="4:15"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</row>
    <row r="1043" spans="4:15"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</row>
    <row r="1044" spans="4:15"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</row>
    <row r="1045" spans="4:15"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</row>
    <row r="1046" spans="4:15"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</row>
    <row r="1047" spans="4:15"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</row>
    <row r="1048" spans="4:15"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</row>
    <row r="1049" spans="4:15"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</row>
    <row r="1050" spans="4:15"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</row>
    <row r="1051" spans="4:15"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</row>
    <row r="1052" spans="4:15"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</row>
    <row r="1053" spans="4:15"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</row>
    <row r="1054" spans="4:15"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</row>
    <row r="1055" spans="4:15"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</row>
    <row r="1056" spans="4:15"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</row>
    <row r="1057" spans="4:15"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</row>
    <row r="1058" spans="4:15"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</row>
    <row r="1059" spans="4:15"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</row>
    <row r="1060" spans="4:15"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</row>
    <row r="1061" spans="4:15"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</row>
    <row r="1062" spans="4:15"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</row>
    <row r="1063" spans="4:15"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</row>
    <row r="1064" spans="4:15"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</row>
    <row r="1065" spans="4:15"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</row>
    <row r="1066" spans="4:15"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</row>
    <row r="1067" spans="4:15"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</row>
    <row r="1068" spans="4:15"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</row>
    <row r="1069" spans="4:15"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</row>
    <row r="1070" spans="4:15"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</row>
    <row r="1071" spans="4:15"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</row>
    <row r="1072" spans="4:15"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</row>
    <row r="1073" spans="4:15"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</row>
    <row r="1074" spans="4:15"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</row>
    <row r="1075" spans="4:15"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</row>
    <row r="1076" spans="4:15"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</row>
    <row r="1077" spans="4:15"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</row>
    <row r="1078" spans="4:15"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</row>
    <row r="1079" spans="4:15"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</row>
    <row r="1080" spans="4:15"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</row>
    <row r="1081" spans="4:15"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</row>
    <row r="1082" spans="4:15"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</row>
    <row r="1083" spans="4:15"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</row>
    <row r="1084" spans="4:15"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</row>
    <row r="1085" spans="4:15"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</row>
    <row r="1086" spans="4:15"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</row>
    <row r="1087" spans="4:15"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</row>
    <row r="1088" spans="4:15"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</row>
    <row r="1089" spans="4:15"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</row>
    <row r="1090" spans="4:15"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</row>
    <row r="1091" spans="4:15"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</row>
    <row r="1092" spans="4:15"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</row>
    <row r="1093" spans="4:15"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</row>
    <row r="1094" spans="4:15"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</row>
    <row r="1095" spans="4:15"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</row>
    <row r="1096" spans="4:15"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</row>
    <row r="1097" spans="4:15"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</row>
    <row r="1098" spans="4:15"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</row>
    <row r="1099" spans="4:15"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</row>
    <row r="1100" spans="4:15"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</row>
    <row r="1101" spans="4:15"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</row>
    <row r="1102" spans="4:15"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</row>
    <row r="1103" spans="4:15"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</row>
    <row r="1104" spans="4:15"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</row>
    <row r="1105" spans="4:15"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</row>
    <row r="1106" spans="4:15"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</row>
    <row r="1107" spans="4:15"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</row>
    <row r="1108" spans="4:15"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</row>
    <row r="1109" spans="4:15"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</row>
    <row r="1110" spans="4:15"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</row>
    <row r="1111" spans="4:15"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</row>
    <row r="1112" spans="4:15"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</row>
    <row r="1113" spans="4:15"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</row>
    <row r="1114" spans="4:15"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</row>
    <row r="1115" spans="4:15"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</row>
    <row r="1116" spans="4:15"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</row>
    <row r="1117" spans="4:15"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</row>
    <row r="1118" spans="4:15"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</row>
    <row r="1119" spans="4:15"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</row>
    <row r="1120" spans="4:15"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</row>
    <row r="1121" spans="4:15"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</row>
    <row r="1122" spans="4:15"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</row>
    <row r="1123" spans="4:15"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</row>
    <row r="1124" spans="4:15"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</row>
    <row r="1125" spans="4:15"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</row>
    <row r="1126" spans="4:15"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</row>
    <row r="1127" spans="4:15"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</row>
    <row r="1128" spans="4:15"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</row>
    <row r="1129" spans="4:15"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</row>
    <row r="1130" spans="4:15"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</row>
    <row r="1131" spans="4:15"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</row>
    <row r="1132" spans="4:15"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</row>
    <row r="1133" spans="4:15"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</row>
    <row r="1134" spans="4:15"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</row>
    <row r="1135" spans="4:15"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</row>
    <row r="1136" spans="4:15"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</row>
    <row r="1137" spans="4:15"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</row>
    <row r="1138" spans="4:15"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</row>
    <row r="1139" spans="4:15"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</row>
    <row r="1140" spans="4:15"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</row>
    <row r="1141" spans="4:15"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</row>
    <row r="1142" spans="4:15"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</row>
    <row r="1143" spans="4:15"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</row>
    <row r="1144" spans="4:15"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</row>
    <row r="1145" spans="4:15"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</row>
    <row r="1146" spans="4:15"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</row>
    <row r="1147" spans="4:15"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</row>
    <row r="1148" spans="4:15"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</row>
    <row r="1149" spans="4:15"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</row>
    <row r="1150" spans="4:15"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</row>
    <row r="1151" spans="4:15"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</row>
    <row r="1152" spans="4:15"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</row>
    <row r="1153" spans="4:15"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</row>
    <row r="1154" spans="4:15"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</row>
    <row r="1155" spans="4:15"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</row>
    <row r="1156" spans="4:15"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</row>
    <row r="1157" spans="4:15"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</row>
    <row r="1158" spans="4:15"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</row>
    <row r="1159" spans="4:15"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</row>
    <row r="1160" spans="4:15"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</row>
    <row r="1161" spans="4:15"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</row>
    <row r="1162" spans="4:15"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</row>
    <row r="1163" spans="4:15"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</row>
    <row r="1164" spans="4:15"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</row>
    <row r="1165" spans="4:15"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</row>
    <row r="1166" spans="4:15"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</row>
    <row r="1167" spans="4:15"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</row>
    <row r="1168" spans="4:15"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</row>
    <row r="1169" spans="4:15"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</row>
    <row r="1170" spans="4:15"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</row>
    <row r="1171" spans="4:15"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</row>
    <row r="1172" spans="4:15"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</row>
    <row r="1173" spans="4:15"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</row>
    <row r="1174" spans="4:15"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</row>
    <row r="1175" spans="4:15"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</row>
    <row r="1176" spans="4:15"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</row>
    <row r="1177" spans="4:15"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</row>
    <row r="1178" spans="4:15"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</row>
    <row r="1179" spans="4:15"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</row>
    <row r="1180" spans="4:15"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</row>
    <row r="1181" spans="4:15"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</row>
    <row r="1182" spans="4:15"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</row>
    <row r="1183" spans="4:15"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</row>
    <row r="1184" spans="4:15"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</row>
    <row r="1185" spans="4:15"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</row>
    <row r="1186" spans="4:15"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</row>
    <row r="1187" spans="4:15"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</row>
    <row r="1188" spans="4:15"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</row>
    <row r="1189" spans="4:15"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</row>
    <row r="1190" spans="4:15"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</row>
    <row r="1191" spans="4:15"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</row>
    <row r="1192" spans="4:15"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</row>
    <row r="1193" spans="4:15"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</row>
    <row r="1194" spans="4:15"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</row>
    <row r="1195" spans="4:15"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</row>
    <row r="1196" spans="4:15"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</row>
    <row r="1197" spans="4:15"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</row>
    <row r="1198" spans="4:15"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</row>
    <row r="1199" spans="4:15"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</row>
    <row r="1200" spans="4:15"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</row>
    <row r="1201" spans="4:15"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</row>
    <row r="1202" spans="4:15"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</row>
    <row r="1203" spans="4:15"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</row>
    <row r="1204" spans="4:15"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</row>
    <row r="1205" spans="4:15"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</row>
    <row r="1206" spans="4:15"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</row>
    <row r="1207" spans="4:15"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</row>
    <row r="1208" spans="4:15"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</row>
    <row r="1209" spans="4:15"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</row>
    <row r="1210" spans="4:15"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</row>
    <row r="1211" spans="4:15"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</row>
    <row r="1212" spans="4:15"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</row>
    <row r="1213" spans="4:15"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</row>
    <row r="1214" spans="4:15"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</row>
    <row r="1215" spans="4:15"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</row>
    <row r="1216" spans="4:15"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</row>
    <row r="1217" spans="4:15"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</row>
    <row r="1218" spans="4:15"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</row>
    <row r="1219" spans="4:15"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</row>
    <row r="1220" spans="4:15"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</row>
    <row r="1221" spans="4:15"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</row>
    <row r="1222" spans="4:15"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</row>
    <row r="1223" spans="4:15"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</row>
    <row r="1224" spans="4:15"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</row>
    <row r="1225" spans="4:15"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</row>
    <row r="1226" spans="4:15"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</row>
    <row r="1227" spans="4:15"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</row>
    <row r="1228" spans="4:15"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</row>
    <row r="1229" spans="4:15"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</row>
    <row r="1230" spans="4:15"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</row>
    <row r="1231" spans="4:15"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</row>
    <row r="1232" spans="4:15"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</row>
    <row r="1233" spans="4:15"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</row>
    <row r="1234" spans="4:15"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</row>
    <row r="1235" spans="4:15"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</row>
    <row r="1236" spans="4:15"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</row>
    <row r="1237" spans="4:15"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</row>
    <row r="1238" spans="4:15"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</row>
    <row r="1239" spans="4:15"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</row>
    <row r="1240" spans="4:15"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</row>
    <row r="1241" spans="4:15"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</row>
    <row r="1242" spans="4:15"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</row>
    <row r="1243" spans="4:15"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</row>
    <row r="1244" spans="4:15"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</row>
    <row r="1245" spans="4:15"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</row>
    <row r="1246" spans="4:15"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</row>
    <row r="1247" spans="4:15"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</row>
    <row r="1248" spans="4:15"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</row>
    <row r="1249" spans="4:15"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</row>
    <row r="1250" spans="4:15"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</row>
    <row r="1251" spans="4:15"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</row>
    <row r="1252" spans="4:15"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</row>
    <row r="1253" spans="4:15"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</row>
    <row r="1254" spans="4:15"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</row>
    <row r="1255" spans="4:15"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</row>
    <row r="1256" spans="4:15"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</row>
    <row r="1257" spans="4:15"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</row>
    <row r="1258" spans="4:15"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</row>
    <row r="1259" spans="4:15"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</row>
    <row r="1260" spans="4:15"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</row>
    <row r="1261" spans="4:15"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</row>
    <row r="1262" spans="4:15"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</row>
    <row r="1263" spans="4:15"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</row>
    <row r="1264" spans="4:15"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</row>
    <row r="1265" spans="4:15"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</row>
    <row r="1266" spans="4:15"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</row>
    <row r="1267" spans="4:15"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</row>
    <row r="1268" spans="4:15"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</row>
    <row r="1269" spans="4:15"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</row>
    <row r="1270" spans="4:15"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</row>
    <row r="1271" spans="4:15"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</row>
    <row r="1272" spans="4:15"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</row>
    <row r="1273" spans="4:15"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</row>
    <row r="1274" spans="4:15"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</row>
    <row r="1275" spans="4:15"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</row>
    <row r="1276" spans="4:15"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</row>
    <row r="1277" spans="4:15"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</row>
    <row r="1278" spans="4:15"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</row>
    <row r="1279" spans="4:15"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</row>
    <row r="1280" spans="4:15"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</row>
    <row r="1281" spans="4:15"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</row>
    <row r="1282" spans="4:15"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</row>
    <row r="1283" spans="4:15"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</row>
    <row r="1284" spans="4:15"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</row>
    <row r="1285" spans="4:15"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</row>
    <row r="1286" spans="4:15"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</row>
    <row r="1287" spans="4:15"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</row>
    <row r="1288" spans="4:15"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</row>
    <row r="1289" spans="4:15"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</row>
    <row r="1290" spans="4:15"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</row>
    <row r="1291" spans="4:15"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</row>
    <row r="1292" spans="4:15"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</row>
    <row r="1293" spans="4:15"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</row>
    <row r="1294" spans="4:15"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</row>
    <row r="1295" spans="4:15"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</row>
    <row r="1296" spans="4:15"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</row>
    <row r="1297" spans="4:15"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</row>
    <row r="1298" spans="4:15"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</row>
    <row r="1299" spans="4:15"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</row>
    <row r="1300" spans="4:15"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</row>
    <row r="1301" spans="4:15"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</row>
    <row r="1302" spans="4:15"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</row>
    <row r="1303" spans="4:15"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</row>
    <row r="1304" spans="4:15"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</row>
    <row r="1305" spans="4:15"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</row>
    <row r="1306" spans="4:15"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</row>
    <row r="1307" spans="4:15"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</row>
    <row r="1308" spans="4:15"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</row>
    <row r="1309" spans="4:15"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</row>
    <row r="1310" spans="4:15"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</row>
    <row r="1311" spans="4:15"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</row>
    <row r="1312" spans="4:15"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</row>
    <row r="1313" spans="4:15"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</row>
    <row r="1314" spans="4:15"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</row>
    <row r="1315" spans="4:15"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</row>
    <row r="1316" spans="4:15"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</row>
    <row r="1317" spans="4:15"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</row>
    <row r="1318" spans="4:15"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</row>
    <row r="1319" spans="4:15"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</row>
    <row r="1320" spans="4:15"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</row>
    <row r="1321" spans="4:15"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</row>
    <row r="1322" spans="4:15"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</row>
    <row r="1323" spans="4:15"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</row>
    <row r="1324" spans="4:15"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</row>
    <row r="1325" spans="4:15"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</row>
    <row r="1326" spans="4:15"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</row>
    <row r="1327" spans="4:15"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</row>
    <row r="1328" spans="4:15"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</row>
    <row r="1329" spans="4:15"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</row>
    <row r="1330" spans="4:15"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</row>
    <row r="1331" spans="4:15"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</row>
    <row r="1332" spans="4:15"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</row>
    <row r="1333" spans="4:15"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</row>
    <row r="1334" spans="4:15"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</row>
    <row r="1335" spans="4:15"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</row>
    <row r="1336" spans="4:15"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</row>
    <row r="1337" spans="4:15"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</row>
    <row r="1338" spans="4:15"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</row>
    <row r="1339" spans="4:15"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</row>
    <row r="1340" spans="4:15"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</row>
    <row r="1341" spans="4:15"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</row>
    <row r="1342" spans="4:15"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</row>
    <row r="1343" spans="4:15"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</row>
    <row r="1344" spans="4:15"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</row>
    <row r="1345" spans="4:15"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</row>
    <row r="1346" spans="4:15"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</row>
    <row r="1347" spans="4:15"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</row>
    <row r="1348" spans="4:15"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</row>
    <row r="1349" spans="4:15"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</row>
    <row r="1350" spans="4:15"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</row>
    <row r="1351" spans="4:15"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</row>
    <row r="1352" spans="4:15"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</row>
    <row r="1353" spans="4:15"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</row>
    <row r="1354" spans="4:15"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</row>
    <row r="1355" spans="4:15"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</row>
    <row r="1356" spans="4:15"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</row>
    <row r="1357" spans="4:15"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</row>
    <row r="1358" spans="4:15"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</row>
    <row r="1359" spans="4:15"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</row>
    <row r="1360" spans="4:15"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</row>
    <row r="1361" spans="4:15"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</row>
    <row r="1362" spans="4:15"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</row>
    <row r="1363" spans="4:15"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</row>
    <row r="1364" spans="4:15"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</row>
    <row r="1365" spans="4:15"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</row>
    <row r="1366" spans="4:15"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</row>
    <row r="1367" spans="4:15"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</row>
    <row r="1368" spans="4:15"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</row>
    <row r="1369" spans="4:15"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</row>
    <row r="1370" spans="4:15"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</row>
    <row r="1371" spans="4:15"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</row>
    <row r="1372" spans="4:15"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</row>
    <row r="1373" spans="4:15"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</row>
    <row r="1374" spans="4:15"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</row>
    <row r="1375" spans="4:15"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</row>
    <row r="1376" spans="4:15"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</row>
    <row r="1377" spans="4:15"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</row>
    <row r="1378" spans="4:15"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</row>
    <row r="1379" spans="4:15"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</row>
    <row r="1380" spans="4:15"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</row>
    <row r="1381" spans="4:15"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</row>
    <row r="1382" spans="4:15"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</row>
    <row r="1383" spans="4:15"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</row>
    <row r="1384" spans="4:15"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</row>
    <row r="1385" spans="4:15"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</row>
    <row r="1386" spans="4:15"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</row>
    <row r="1387" spans="4:15"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</row>
    <row r="1388" spans="4:15"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</row>
    <row r="1389" spans="4:15"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</row>
    <row r="1390" spans="4:15"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</row>
    <row r="1391" spans="4:15"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</row>
    <row r="1392" spans="4:15"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</row>
    <row r="1393" spans="4:15"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</row>
    <row r="1394" spans="4:15"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</row>
    <row r="1395" spans="4:15"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</row>
    <row r="1396" spans="4:15"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</row>
    <row r="1397" spans="4:15"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</row>
    <row r="1398" spans="4:15"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</row>
    <row r="1399" spans="4:15"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</row>
    <row r="1400" spans="4:15"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</row>
    <row r="1401" spans="4:15"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</row>
    <row r="1402" spans="4:15"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</row>
    <row r="1403" spans="4:15"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</row>
    <row r="1404" spans="4:15"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</row>
    <row r="1405" spans="4:15"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</row>
    <row r="1406" spans="4:15"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</row>
    <row r="1407" spans="4:15"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</row>
    <row r="1408" spans="4:15"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</row>
    <row r="1409" spans="4:15"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</row>
    <row r="1410" spans="4:15"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</row>
    <row r="1411" spans="4:15"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</row>
    <row r="1412" spans="4:15"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</row>
    <row r="1413" spans="4:15"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</row>
    <row r="1414" spans="4:15"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</row>
    <row r="1415" spans="4:15"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</row>
    <row r="1416" spans="4:15"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</row>
    <row r="1417" spans="4:15"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</row>
    <row r="1418" spans="4:15"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</row>
    <row r="1419" spans="4:15"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</row>
    <row r="1420" spans="4:15"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</row>
    <row r="1421" spans="4:15"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</row>
    <row r="1422" spans="4:15"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</row>
    <row r="1423" spans="4:15"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</row>
    <row r="1424" spans="4:15"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</row>
    <row r="1425" spans="4:15"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</row>
    <row r="1426" spans="4:15"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</row>
    <row r="1427" spans="4:15"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</row>
    <row r="1428" spans="4:15"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</row>
    <row r="1429" spans="4:15"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</row>
    <row r="1430" spans="4:15"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</row>
  </sheetData>
  <mergeCells count="56">
    <mergeCell ref="A1:N2"/>
    <mergeCell ref="A3:D3"/>
    <mergeCell ref="A4:D4"/>
    <mergeCell ref="G4:H4"/>
    <mergeCell ref="A6:B6"/>
    <mergeCell ref="G6:N6"/>
    <mergeCell ref="C30:M30"/>
    <mergeCell ref="A7:B7"/>
    <mergeCell ref="G7:N7"/>
    <mergeCell ref="G8:N8"/>
    <mergeCell ref="G9:N9"/>
    <mergeCell ref="A10:A11"/>
    <mergeCell ref="B10:B11"/>
    <mergeCell ref="C10:C11"/>
    <mergeCell ref="D10:D11"/>
    <mergeCell ref="E10:J10"/>
    <mergeCell ref="K10:K11"/>
    <mergeCell ref="L10:L11"/>
    <mergeCell ref="M10:M11"/>
    <mergeCell ref="N10:N11"/>
    <mergeCell ref="A12:N12"/>
    <mergeCell ref="C29:M29"/>
    <mergeCell ref="C43:M43"/>
    <mergeCell ref="C31:M31"/>
    <mergeCell ref="C32:M32"/>
    <mergeCell ref="C33:M33"/>
    <mergeCell ref="C34:M34"/>
    <mergeCell ref="C35:M35"/>
    <mergeCell ref="C36:M36"/>
    <mergeCell ref="C37:M37"/>
    <mergeCell ref="C38:M38"/>
    <mergeCell ref="C39:M39"/>
    <mergeCell ref="C41:M41"/>
    <mergeCell ref="C42:M42"/>
    <mergeCell ref="C56:M56"/>
    <mergeCell ref="C44:M44"/>
    <mergeCell ref="C45:M45"/>
    <mergeCell ref="C46:M46"/>
    <mergeCell ref="C47:M47"/>
    <mergeCell ref="C48:M48"/>
    <mergeCell ref="C49:M49"/>
    <mergeCell ref="C50:M50"/>
    <mergeCell ref="C51:M51"/>
    <mergeCell ref="C52:M52"/>
    <mergeCell ref="C54:M54"/>
    <mergeCell ref="C55:M55"/>
    <mergeCell ref="A67:M68"/>
    <mergeCell ref="N67:N68"/>
    <mergeCell ref="C63:M63"/>
    <mergeCell ref="C64:M64"/>
    <mergeCell ref="C57:M57"/>
    <mergeCell ref="C58:M58"/>
    <mergeCell ref="C59:M59"/>
    <mergeCell ref="C60:M60"/>
    <mergeCell ref="C61:M61"/>
    <mergeCell ref="C62:M62"/>
  </mergeCells>
  <pageMargins left="0" right="0" top="0" bottom="0" header="0.31496062992125984" footer="0.31496062992125984"/>
  <pageSetup paperSize="9"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O1430"/>
  <sheetViews>
    <sheetView rightToLeft="1" topLeftCell="A10" workbookViewId="0">
      <selection activeCell="I72" sqref="I72"/>
    </sheetView>
  </sheetViews>
  <sheetFormatPr defaultColWidth="9.140625" defaultRowHeight="18"/>
  <cols>
    <col min="1" max="1" width="3.140625" style="3" customWidth="1"/>
    <col min="2" max="2" width="11.5703125" style="17" customWidth="1"/>
    <col min="3" max="3" width="26" style="1" customWidth="1"/>
    <col min="4" max="10" width="12.28515625" style="1" customWidth="1"/>
    <col min="11" max="11" width="11.5703125" style="1" customWidth="1"/>
    <col min="12" max="12" width="13.28515625" style="1" customWidth="1"/>
    <col min="13" max="13" width="12" style="1" customWidth="1"/>
    <col min="14" max="14" width="28.42578125" style="1" customWidth="1"/>
    <col min="15" max="16384" width="9.140625" style="1"/>
  </cols>
  <sheetData>
    <row r="1" spans="1:14" ht="42.75" customHeight="1">
      <c r="A1" s="279" t="s">
        <v>20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</row>
    <row r="2" spans="1:14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</row>
    <row r="3" spans="1:14" ht="19.5">
      <c r="A3" s="280" t="s">
        <v>60</v>
      </c>
      <c r="B3" s="280"/>
      <c r="C3" s="280"/>
      <c r="D3" s="280"/>
      <c r="F3" s="1" t="s">
        <v>3</v>
      </c>
      <c r="G3" s="18" t="s">
        <v>63</v>
      </c>
    </row>
    <row r="4" spans="1:14" ht="19.5">
      <c r="A4" s="280" t="s">
        <v>61</v>
      </c>
      <c r="B4" s="280"/>
      <c r="C4" s="280"/>
      <c r="D4" s="280"/>
      <c r="F4" s="1" t="s">
        <v>2</v>
      </c>
      <c r="G4" s="21" t="s">
        <v>64</v>
      </c>
    </row>
    <row r="5" spans="1:14" ht="19.5">
      <c r="A5" s="1" t="s">
        <v>62</v>
      </c>
      <c r="F5" s="1" t="s">
        <v>1</v>
      </c>
      <c r="G5" s="18" t="s">
        <v>65</v>
      </c>
    </row>
    <row r="6" spans="1:14" ht="19.5" customHeight="1">
      <c r="A6" s="285" t="s">
        <v>21</v>
      </c>
      <c r="B6" s="285"/>
      <c r="C6" s="5">
        <v>1329340437</v>
      </c>
      <c r="D6" s="18"/>
      <c r="F6" s="1" t="s">
        <v>24</v>
      </c>
      <c r="G6" s="286" t="s">
        <v>66</v>
      </c>
      <c r="H6" s="286"/>
      <c r="I6" s="286"/>
      <c r="J6" s="286"/>
      <c r="K6" s="286"/>
      <c r="L6" s="286"/>
      <c r="M6" s="286"/>
      <c r="N6" s="286"/>
    </row>
    <row r="7" spans="1:14" ht="19.5">
      <c r="A7" s="280" t="s">
        <v>23</v>
      </c>
      <c r="B7" s="280"/>
      <c r="C7" s="19">
        <v>206204321</v>
      </c>
      <c r="D7" s="18"/>
      <c r="G7" s="286" t="s">
        <v>67</v>
      </c>
      <c r="H7" s="286"/>
      <c r="I7" s="286"/>
      <c r="J7" s="286"/>
      <c r="K7" s="286"/>
      <c r="L7" s="286"/>
      <c r="M7" s="286"/>
      <c r="N7" s="286"/>
    </row>
    <row r="8" spans="1:14" ht="19.5">
      <c r="A8" s="1" t="s">
        <v>0</v>
      </c>
      <c r="C8" s="20">
        <f>SUM(C6:C7)</f>
        <v>1535544758</v>
      </c>
      <c r="D8" s="18" t="s">
        <v>22</v>
      </c>
      <c r="G8" s="286" t="s">
        <v>33</v>
      </c>
      <c r="H8" s="286"/>
      <c r="I8" s="286"/>
      <c r="J8" s="286"/>
      <c r="K8" s="286"/>
      <c r="L8" s="286"/>
      <c r="M8" s="286"/>
      <c r="N8" s="286"/>
    </row>
    <row r="9" spans="1:14">
      <c r="A9" s="2"/>
      <c r="B9" s="2"/>
      <c r="G9" s="284"/>
      <c r="H9" s="284"/>
      <c r="I9" s="284"/>
      <c r="J9" s="284"/>
      <c r="K9" s="284"/>
      <c r="L9" s="284"/>
      <c r="M9" s="284"/>
      <c r="N9" s="284"/>
    </row>
    <row r="10" spans="1:14" ht="36" customHeight="1">
      <c r="A10" s="282" t="s">
        <v>4</v>
      </c>
      <c r="B10" s="287" t="s">
        <v>5</v>
      </c>
      <c r="C10" s="287" t="s">
        <v>6</v>
      </c>
      <c r="D10" s="287" t="s">
        <v>7</v>
      </c>
      <c r="E10" s="287" t="s">
        <v>18</v>
      </c>
      <c r="F10" s="287"/>
      <c r="G10" s="287"/>
      <c r="H10" s="287"/>
      <c r="I10" s="287"/>
      <c r="J10" s="287"/>
      <c r="K10" s="281" t="s">
        <v>14</v>
      </c>
      <c r="L10" s="281" t="s">
        <v>15</v>
      </c>
      <c r="M10" s="281" t="s">
        <v>16</v>
      </c>
      <c r="N10" s="281" t="s">
        <v>17</v>
      </c>
    </row>
    <row r="11" spans="1:14" ht="36">
      <c r="A11" s="282"/>
      <c r="B11" s="287"/>
      <c r="C11" s="287"/>
      <c r="D11" s="287"/>
      <c r="E11" s="6" t="s">
        <v>8</v>
      </c>
      <c r="F11" s="6" t="s">
        <v>9</v>
      </c>
      <c r="G11" s="6" t="s">
        <v>10</v>
      </c>
      <c r="H11" s="6" t="s">
        <v>11</v>
      </c>
      <c r="I11" s="6" t="s">
        <v>12</v>
      </c>
      <c r="J11" s="6" t="s">
        <v>13</v>
      </c>
      <c r="K11" s="281"/>
      <c r="L11" s="281"/>
      <c r="M11" s="281"/>
      <c r="N11" s="281"/>
    </row>
    <row r="12" spans="1:14" ht="19.5">
      <c r="A12" s="283" t="s">
        <v>25</v>
      </c>
      <c r="B12" s="283"/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</row>
    <row r="13" spans="1:14">
      <c r="A13" s="7">
        <v>1</v>
      </c>
      <c r="B13" s="16" t="s">
        <v>99</v>
      </c>
      <c r="C13" s="8" t="s">
        <v>100</v>
      </c>
      <c r="D13" s="9">
        <v>1408756659</v>
      </c>
      <c r="E13" s="9">
        <v>200000000</v>
      </c>
      <c r="F13" s="9">
        <f>D13*5%</f>
        <v>70437832.950000003</v>
      </c>
      <c r="G13" s="9"/>
      <c r="H13" s="9">
        <f t="shared" ref="H13:H19" si="0">D13*5%</f>
        <v>70437832.950000003</v>
      </c>
      <c r="I13" s="9"/>
      <c r="J13" s="9"/>
      <c r="K13" s="9">
        <f t="shared" ref="K13:K19" si="1">SUM(E13:J13)</f>
        <v>340875665.89999998</v>
      </c>
      <c r="L13" s="9">
        <f t="shared" ref="L13:L19" si="2">D13-K13</f>
        <v>1067880993.1</v>
      </c>
      <c r="M13" s="9">
        <f t="shared" ref="M13:M19" si="3">D13*9%</f>
        <v>126788099.31</v>
      </c>
      <c r="N13" s="9">
        <f>L13+M13</f>
        <v>1194669092.4100001</v>
      </c>
    </row>
    <row r="14" spans="1:14">
      <c r="A14" s="7">
        <v>2</v>
      </c>
      <c r="B14" s="16"/>
      <c r="C14" s="8" t="s">
        <v>85</v>
      </c>
      <c r="D14" s="9"/>
      <c r="E14" s="9"/>
      <c r="F14" s="9"/>
      <c r="G14" s="9"/>
      <c r="H14" s="9">
        <v>-70437833</v>
      </c>
      <c r="I14" s="9"/>
      <c r="J14" s="9"/>
      <c r="K14" s="9"/>
      <c r="L14" s="9"/>
      <c r="M14" s="9"/>
      <c r="N14" s="9">
        <v>70437833</v>
      </c>
    </row>
    <row r="15" spans="1:14">
      <c r="A15" s="7">
        <v>3</v>
      </c>
      <c r="B15" s="16"/>
      <c r="C15" s="8" t="s">
        <v>59</v>
      </c>
      <c r="D15" s="9"/>
      <c r="E15" s="9"/>
      <c r="F15" s="9">
        <v>-70437833</v>
      </c>
      <c r="G15" s="9"/>
      <c r="H15" s="9"/>
      <c r="I15" s="9"/>
      <c r="J15" s="9"/>
      <c r="K15" s="9"/>
      <c r="L15" s="9"/>
      <c r="M15" s="9"/>
      <c r="N15" s="9">
        <v>70437833</v>
      </c>
    </row>
    <row r="16" spans="1:14">
      <c r="A16" s="7">
        <v>4</v>
      </c>
      <c r="B16" s="16"/>
      <c r="C16" s="8"/>
      <c r="D16" s="9"/>
      <c r="E16" s="9"/>
      <c r="F16" s="9">
        <f>D16*10%</f>
        <v>0</v>
      </c>
      <c r="G16" s="9"/>
      <c r="H16" s="9">
        <f t="shared" si="0"/>
        <v>0</v>
      </c>
      <c r="I16" s="9"/>
      <c r="J16" s="9"/>
      <c r="K16" s="9">
        <f t="shared" si="1"/>
        <v>0</v>
      </c>
      <c r="L16" s="9">
        <f t="shared" si="2"/>
        <v>0</v>
      </c>
      <c r="M16" s="9">
        <f t="shared" si="3"/>
        <v>0</v>
      </c>
      <c r="N16" s="9">
        <f t="shared" ref="N16:N26" si="4">L16+M16</f>
        <v>0</v>
      </c>
    </row>
    <row r="17" spans="1:15">
      <c r="A17" s="7">
        <v>5</v>
      </c>
      <c r="B17" s="16"/>
      <c r="C17" s="8"/>
      <c r="D17" s="9"/>
      <c r="E17" s="9"/>
      <c r="F17" s="9">
        <f>D17*10%</f>
        <v>0</v>
      </c>
      <c r="G17" s="9"/>
      <c r="H17" s="9">
        <f t="shared" si="0"/>
        <v>0</v>
      </c>
      <c r="I17" s="9"/>
      <c r="J17" s="9"/>
      <c r="K17" s="9">
        <f t="shared" si="1"/>
        <v>0</v>
      </c>
      <c r="L17" s="9">
        <f t="shared" si="2"/>
        <v>0</v>
      </c>
      <c r="M17" s="9">
        <f t="shared" si="3"/>
        <v>0</v>
      </c>
      <c r="N17" s="9">
        <f t="shared" si="4"/>
        <v>0</v>
      </c>
    </row>
    <row r="18" spans="1:15">
      <c r="A18" s="7">
        <v>6</v>
      </c>
      <c r="B18" s="16"/>
      <c r="C18" s="8"/>
      <c r="D18" s="9"/>
      <c r="E18" s="9"/>
      <c r="F18" s="9">
        <f>D18*10%</f>
        <v>0</v>
      </c>
      <c r="G18" s="9"/>
      <c r="H18" s="9">
        <f t="shared" si="0"/>
        <v>0</v>
      </c>
      <c r="I18" s="9"/>
      <c r="J18" s="9"/>
      <c r="K18" s="9">
        <f t="shared" si="1"/>
        <v>0</v>
      </c>
      <c r="L18" s="9">
        <f t="shared" si="2"/>
        <v>0</v>
      </c>
      <c r="M18" s="9">
        <f t="shared" si="3"/>
        <v>0</v>
      </c>
      <c r="N18" s="9">
        <f t="shared" si="4"/>
        <v>0</v>
      </c>
    </row>
    <row r="19" spans="1:15" ht="18.75" thickBot="1">
      <c r="A19" s="7">
        <v>7</v>
      </c>
      <c r="B19" s="16"/>
      <c r="C19" s="8"/>
      <c r="D19" s="9"/>
      <c r="E19" s="9"/>
      <c r="F19" s="9">
        <f>D19*10%</f>
        <v>0</v>
      </c>
      <c r="G19" s="9"/>
      <c r="H19" s="9">
        <f t="shared" si="0"/>
        <v>0</v>
      </c>
      <c r="I19" s="9"/>
      <c r="J19" s="9"/>
      <c r="K19" s="9">
        <f t="shared" si="1"/>
        <v>0</v>
      </c>
      <c r="L19" s="9">
        <f t="shared" si="2"/>
        <v>0</v>
      </c>
      <c r="M19" s="9">
        <f t="shared" si="3"/>
        <v>0</v>
      </c>
      <c r="N19" s="9">
        <f t="shared" si="4"/>
        <v>0</v>
      </c>
    </row>
    <row r="20" spans="1:15" ht="18.75" hidden="1" thickBot="1">
      <c r="A20" s="7">
        <v>8</v>
      </c>
      <c r="B20" s="16"/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1:15" ht="18.75" hidden="1" thickBot="1">
      <c r="A21" s="7">
        <v>9</v>
      </c>
      <c r="B21" s="16"/>
      <c r="C21" s="8"/>
      <c r="D21" s="9"/>
      <c r="E21" s="9"/>
      <c r="F21" s="9">
        <f t="shared" ref="F21:F26" si="5">D21*10%</f>
        <v>0</v>
      </c>
      <c r="G21" s="9"/>
      <c r="H21" s="9">
        <f t="shared" ref="H21:H26" si="6">D21*5%</f>
        <v>0</v>
      </c>
      <c r="I21" s="9"/>
      <c r="J21" s="9"/>
      <c r="K21" s="9">
        <f t="shared" ref="K21:K26" si="7">SUM(E21:J21)</f>
        <v>0</v>
      </c>
      <c r="L21" s="9">
        <f t="shared" ref="L21:L26" si="8">D21-K21</f>
        <v>0</v>
      </c>
      <c r="M21" s="9">
        <f t="shared" ref="M21:M26" si="9">D21*9%</f>
        <v>0</v>
      </c>
      <c r="N21" s="9">
        <f t="shared" si="4"/>
        <v>0</v>
      </c>
    </row>
    <row r="22" spans="1:15" ht="18.75" hidden="1" thickBot="1">
      <c r="A22" s="7">
        <v>10</v>
      </c>
      <c r="B22" s="16"/>
      <c r="C22" s="8"/>
      <c r="D22" s="9"/>
      <c r="E22" s="9"/>
      <c r="F22" s="9">
        <f t="shared" si="5"/>
        <v>0</v>
      </c>
      <c r="G22" s="9"/>
      <c r="H22" s="9">
        <f t="shared" si="6"/>
        <v>0</v>
      </c>
      <c r="I22" s="9"/>
      <c r="J22" s="9"/>
      <c r="K22" s="9">
        <f t="shared" si="7"/>
        <v>0</v>
      </c>
      <c r="L22" s="9">
        <f t="shared" si="8"/>
        <v>0</v>
      </c>
      <c r="M22" s="9">
        <f t="shared" si="9"/>
        <v>0</v>
      </c>
      <c r="N22" s="9">
        <f t="shared" si="4"/>
        <v>0</v>
      </c>
    </row>
    <row r="23" spans="1:15" ht="18.75" hidden="1" thickBot="1">
      <c r="A23" s="7">
        <v>11</v>
      </c>
      <c r="B23" s="16"/>
      <c r="C23" s="8"/>
      <c r="D23" s="9"/>
      <c r="E23" s="9"/>
      <c r="F23" s="9">
        <f t="shared" si="5"/>
        <v>0</v>
      </c>
      <c r="G23" s="9"/>
      <c r="H23" s="9">
        <f t="shared" si="6"/>
        <v>0</v>
      </c>
      <c r="I23" s="9"/>
      <c r="J23" s="9"/>
      <c r="K23" s="9">
        <f t="shared" si="7"/>
        <v>0</v>
      </c>
      <c r="L23" s="9">
        <f t="shared" si="8"/>
        <v>0</v>
      </c>
      <c r="M23" s="9">
        <f t="shared" si="9"/>
        <v>0</v>
      </c>
      <c r="N23" s="9">
        <f t="shared" si="4"/>
        <v>0</v>
      </c>
    </row>
    <row r="24" spans="1:15" ht="18.75" hidden="1" thickBot="1">
      <c r="A24" s="7">
        <v>12</v>
      </c>
      <c r="B24" s="16"/>
      <c r="C24" s="8"/>
      <c r="D24" s="9"/>
      <c r="E24" s="9"/>
      <c r="F24" s="9">
        <f t="shared" si="5"/>
        <v>0</v>
      </c>
      <c r="G24" s="9"/>
      <c r="H24" s="9">
        <f t="shared" si="6"/>
        <v>0</v>
      </c>
      <c r="I24" s="9"/>
      <c r="J24" s="9"/>
      <c r="K24" s="9">
        <f t="shared" si="7"/>
        <v>0</v>
      </c>
      <c r="L24" s="9">
        <f t="shared" si="8"/>
        <v>0</v>
      </c>
      <c r="M24" s="9">
        <f t="shared" si="9"/>
        <v>0</v>
      </c>
      <c r="N24" s="9">
        <f t="shared" si="4"/>
        <v>0</v>
      </c>
    </row>
    <row r="25" spans="1:15" ht="18.75" hidden="1" thickBot="1">
      <c r="A25" s="7">
        <v>13</v>
      </c>
      <c r="B25" s="16"/>
      <c r="C25" s="8"/>
      <c r="D25" s="9"/>
      <c r="E25" s="9"/>
      <c r="F25" s="9">
        <f t="shared" si="5"/>
        <v>0</v>
      </c>
      <c r="G25" s="9"/>
      <c r="H25" s="9">
        <f t="shared" si="6"/>
        <v>0</v>
      </c>
      <c r="I25" s="9"/>
      <c r="J25" s="9"/>
      <c r="K25" s="9">
        <f t="shared" si="7"/>
        <v>0</v>
      </c>
      <c r="L25" s="9">
        <f t="shared" si="8"/>
        <v>0</v>
      </c>
      <c r="M25" s="9">
        <f t="shared" si="9"/>
        <v>0</v>
      </c>
      <c r="N25" s="9">
        <f t="shared" si="4"/>
        <v>0</v>
      </c>
    </row>
    <row r="26" spans="1:15" ht="18.75" hidden="1" thickBot="1">
      <c r="A26" s="10">
        <v>14</v>
      </c>
      <c r="B26" s="26"/>
      <c r="C26" s="11"/>
      <c r="D26" s="12"/>
      <c r="E26" s="12"/>
      <c r="F26" s="12">
        <f t="shared" si="5"/>
        <v>0</v>
      </c>
      <c r="G26" s="12"/>
      <c r="H26" s="12">
        <f t="shared" si="6"/>
        <v>0</v>
      </c>
      <c r="I26" s="12"/>
      <c r="J26" s="12"/>
      <c r="K26" s="12">
        <f t="shared" si="7"/>
        <v>0</v>
      </c>
      <c r="L26" s="12">
        <f t="shared" si="8"/>
        <v>0</v>
      </c>
      <c r="M26" s="12">
        <f t="shared" si="9"/>
        <v>0</v>
      </c>
      <c r="N26" s="12">
        <f t="shared" si="4"/>
        <v>0</v>
      </c>
    </row>
    <row r="27" spans="1:15" ht="36" customHeight="1" thickTop="1" thickBot="1">
      <c r="A27" s="15"/>
      <c r="B27" s="27" t="s">
        <v>19</v>
      </c>
      <c r="C27" s="13"/>
      <c r="D27" s="14">
        <f t="shared" ref="D27:M27" si="10">SUM(D13:D26)</f>
        <v>1408756659</v>
      </c>
      <c r="E27" s="14">
        <f t="shared" si="10"/>
        <v>200000000</v>
      </c>
      <c r="F27" s="14">
        <f t="shared" si="10"/>
        <v>-4.9999997019767761E-2</v>
      </c>
      <c r="G27" s="14">
        <f t="shared" si="10"/>
        <v>0</v>
      </c>
      <c r="H27" s="14">
        <f t="shared" si="10"/>
        <v>-4.9999997019767761E-2</v>
      </c>
      <c r="I27" s="14">
        <f t="shared" si="10"/>
        <v>0</v>
      </c>
      <c r="J27" s="14">
        <f t="shared" si="10"/>
        <v>0</v>
      </c>
      <c r="K27" s="14">
        <f t="shared" si="10"/>
        <v>340875665.89999998</v>
      </c>
      <c r="L27" s="14">
        <f t="shared" si="10"/>
        <v>1067880993.1</v>
      </c>
      <c r="M27" s="14">
        <f t="shared" si="10"/>
        <v>126788099.31</v>
      </c>
      <c r="N27" s="25">
        <f>SUM(N13:N26)</f>
        <v>1335544758.4100001</v>
      </c>
    </row>
    <row r="28" spans="1:15" ht="6.75" customHeight="1" thickTop="1">
      <c r="D28" s="4"/>
      <c r="E28" s="4"/>
      <c r="F28" s="4"/>
      <c r="G28" s="4"/>
      <c r="H28" s="4"/>
      <c r="I28" s="4"/>
      <c r="J28" s="4"/>
      <c r="K28" s="5"/>
      <c r="L28" s="5"/>
      <c r="M28" s="5"/>
      <c r="N28" s="5"/>
    </row>
    <row r="29" spans="1:15" ht="17.25" customHeight="1">
      <c r="A29" s="23" t="s">
        <v>36</v>
      </c>
      <c r="B29" s="24"/>
      <c r="C29" s="268" t="s">
        <v>6</v>
      </c>
      <c r="D29" s="269"/>
      <c r="E29" s="269"/>
      <c r="F29" s="269"/>
      <c r="G29" s="269"/>
      <c r="H29" s="269"/>
      <c r="I29" s="269"/>
      <c r="J29" s="269"/>
      <c r="K29" s="269"/>
      <c r="L29" s="269"/>
      <c r="M29" s="270"/>
      <c r="N29" s="24" t="s">
        <v>37</v>
      </c>
      <c r="O29" s="4"/>
    </row>
    <row r="30" spans="1:15" ht="18.75" thickBot="1">
      <c r="A30" s="7">
        <v>1</v>
      </c>
      <c r="B30" s="16" t="s">
        <v>83</v>
      </c>
      <c r="C30" s="274" t="s">
        <v>84</v>
      </c>
      <c r="D30" s="275"/>
      <c r="E30" s="275"/>
      <c r="F30" s="275"/>
      <c r="G30" s="275"/>
      <c r="H30" s="275"/>
      <c r="I30" s="275"/>
      <c r="J30" s="275"/>
      <c r="K30" s="275"/>
      <c r="L30" s="275"/>
      <c r="M30" s="276"/>
      <c r="N30" s="9">
        <v>200000000</v>
      </c>
      <c r="O30" s="4"/>
    </row>
    <row r="31" spans="1:15" ht="18.75" hidden="1" thickBot="1">
      <c r="A31" s="7">
        <v>2</v>
      </c>
      <c r="B31" s="16"/>
      <c r="C31" s="274"/>
      <c r="D31" s="275"/>
      <c r="E31" s="275"/>
      <c r="F31" s="275"/>
      <c r="G31" s="275"/>
      <c r="H31" s="275"/>
      <c r="I31" s="275"/>
      <c r="J31" s="275"/>
      <c r="K31" s="275"/>
      <c r="L31" s="275"/>
      <c r="M31" s="276"/>
      <c r="N31" s="9"/>
      <c r="O31" s="4"/>
    </row>
    <row r="32" spans="1:15" ht="18.75" hidden="1" thickBot="1">
      <c r="A32" s="7">
        <v>3</v>
      </c>
      <c r="B32" s="16"/>
      <c r="C32" s="274"/>
      <c r="D32" s="275"/>
      <c r="E32" s="275"/>
      <c r="F32" s="275"/>
      <c r="G32" s="275"/>
      <c r="H32" s="275"/>
      <c r="I32" s="275"/>
      <c r="J32" s="275"/>
      <c r="K32" s="275"/>
      <c r="L32" s="275"/>
      <c r="M32" s="276"/>
      <c r="N32" s="9"/>
      <c r="O32" s="4"/>
    </row>
    <row r="33" spans="1:15" ht="18.75" hidden="1" thickBot="1">
      <c r="A33" s="7">
        <v>4</v>
      </c>
      <c r="B33" s="16"/>
      <c r="C33" s="274"/>
      <c r="D33" s="275"/>
      <c r="E33" s="275"/>
      <c r="F33" s="275"/>
      <c r="G33" s="275"/>
      <c r="H33" s="275"/>
      <c r="I33" s="275"/>
      <c r="J33" s="275"/>
      <c r="K33" s="275"/>
      <c r="L33" s="275"/>
      <c r="M33" s="276"/>
      <c r="N33" s="9"/>
      <c r="O33" s="4"/>
    </row>
    <row r="34" spans="1:15" ht="18.75" hidden="1" thickBot="1">
      <c r="A34" s="7">
        <v>5</v>
      </c>
      <c r="B34" s="16"/>
      <c r="C34" s="274"/>
      <c r="D34" s="275"/>
      <c r="E34" s="275"/>
      <c r="F34" s="275"/>
      <c r="G34" s="275"/>
      <c r="H34" s="275"/>
      <c r="I34" s="275"/>
      <c r="J34" s="275"/>
      <c r="K34" s="275"/>
      <c r="L34" s="275"/>
      <c r="M34" s="276"/>
      <c r="N34" s="9"/>
      <c r="O34" s="4"/>
    </row>
    <row r="35" spans="1:15" ht="18.75" hidden="1" thickBot="1">
      <c r="A35" s="7">
        <v>6</v>
      </c>
      <c r="B35" s="16"/>
      <c r="C35" s="274"/>
      <c r="D35" s="275"/>
      <c r="E35" s="275"/>
      <c r="F35" s="275"/>
      <c r="G35" s="275"/>
      <c r="H35" s="275"/>
      <c r="I35" s="275"/>
      <c r="J35" s="275"/>
      <c r="K35" s="275"/>
      <c r="L35" s="275"/>
      <c r="M35" s="276"/>
      <c r="N35" s="9"/>
      <c r="O35" s="4"/>
    </row>
    <row r="36" spans="1:15" ht="18.75" hidden="1" thickBot="1">
      <c r="A36" s="7">
        <v>7</v>
      </c>
      <c r="B36" s="16"/>
      <c r="C36" s="274"/>
      <c r="D36" s="275"/>
      <c r="E36" s="275"/>
      <c r="F36" s="275"/>
      <c r="G36" s="275"/>
      <c r="H36" s="275"/>
      <c r="I36" s="275"/>
      <c r="J36" s="275"/>
      <c r="K36" s="275"/>
      <c r="L36" s="275"/>
      <c r="M36" s="276"/>
      <c r="N36" s="9"/>
      <c r="O36" s="4"/>
    </row>
    <row r="37" spans="1:15" ht="18.75" hidden="1" thickBot="1">
      <c r="A37" s="7">
        <v>8</v>
      </c>
      <c r="B37" s="16"/>
      <c r="C37" s="274"/>
      <c r="D37" s="275"/>
      <c r="E37" s="275"/>
      <c r="F37" s="275"/>
      <c r="G37" s="275"/>
      <c r="H37" s="275"/>
      <c r="I37" s="275"/>
      <c r="J37" s="275"/>
      <c r="K37" s="275"/>
      <c r="L37" s="275"/>
      <c r="M37" s="276"/>
      <c r="N37" s="9"/>
      <c r="O37" s="4"/>
    </row>
    <row r="38" spans="1:15" ht="18.75" hidden="1" thickBot="1">
      <c r="A38" s="7">
        <v>9</v>
      </c>
      <c r="B38" s="16"/>
      <c r="C38" s="274"/>
      <c r="D38" s="275"/>
      <c r="E38" s="275"/>
      <c r="F38" s="275"/>
      <c r="G38" s="275"/>
      <c r="H38" s="275"/>
      <c r="I38" s="275"/>
      <c r="J38" s="275"/>
      <c r="K38" s="275"/>
      <c r="L38" s="275"/>
      <c r="M38" s="276"/>
      <c r="N38" s="9"/>
      <c r="O38" s="4"/>
    </row>
    <row r="39" spans="1:15" ht="19.5" thickTop="1" thickBot="1">
      <c r="A39" s="15"/>
      <c r="B39" s="27" t="s">
        <v>19</v>
      </c>
      <c r="C39" s="265"/>
      <c r="D39" s="266"/>
      <c r="E39" s="266"/>
      <c r="F39" s="266"/>
      <c r="G39" s="266"/>
      <c r="H39" s="266"/>
      <c r="I39" s="266"/>
      <c r="J39" s="266"/>
      <c r="K39" s="266"/>
      <c r="L39" s="266"/>
      <c r="M39" s="267"/>
      <c r="N39" s="22">
        <f>SUM(N30:N38)</f>
        <v>200000000</v>
      </c>
      <c r="O39" s="4"/>
    </row>
    <row r="40" spans="1:15" ht="4.5" customHeight="1" thickTop="1"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  <row r="41" spans="1:15" ht="19.5">
      <c r="A41" s="23" t="s">
        <v>38</v>
      </c>
      <c r="B41" s="24"/>
      <c r="C41" s="268" t="s">
        <v>6</v>
      </c>
      <c r="D41" s="269"/>
      <c r="E41" s="269"/>
      <c r="F41" s="269"/>
      <c r="G41" s="269"/>
      <c r="H41" s="269"/>
      <c r="I41" s="269"/>
      <c r="J41" s="269"/>
      <c r="K41" s="269"/>
      <c r="L41" s="269"/>
      <c r="M41" s="270"/>
      <c r="N41" s="24" t="s">
        <v>37</v>
      </c>
      <c r="O41" s="4"/>
    </row>
    <row r="42" spans="1:15">
      <c r="A42" s="7">
        <v>1</v>
      </c>
      <c r="B42" s="16" t="s">
        <v>88</v>
      </c>
      <c r="C42" s="274" t="s">
        <v>113</v>
      </c>
      <c r="D42" s="275"/>
      <c r="E42" s="275"/>
      <c r="F42" s="275"/>
      <c r="G42" s="275"/>
      <c r="H42" s="275"/>
      <c r="I42" s="275"/>
      <c r="J42" s="275"/>
      <c r="K42" s="275"/>
      <c r="L42" s="275"/>
      <c r="M42" s="276"/>
      <c r="N42" s="9">
        <v>1194669092</v>
      </c>
      <c r="O42" s="4"/>
    </row>
    <row r="43" spans="1:15">
      <c r="A43" s="7">
        <v>2</v>
      </c>
      <c r="B43" s="16" t="s">
        <v>101</v>
      </c>
      <c r="C43" s="274" t="s">
        <v>120</v>
      </c>
      <c r="D43" s="275"/>
      <c r="E43" s="275"/>
      <c r="F43" s="275"/>
      <c r="G43" s="275"/>
      <c r="H43" s="275"/>
      <c r="I43" s="275"/>
      <c r="J43" s="275"/>
      <c r="K43" s="275"/>
      <c r="L43" s="275"/>
      <c r="M43" s="276"/>
      <c r="N43" s="9">
        <v>140875666</v>
      </c>
      <c r="O43" s="4"/>
    </row>
    <row r="44" spans="1:15">
      <c r="A44" s="7">
        <v>3</v>
      </c>
      <c r="B44" s="16"/>
      <c r="C44" s="274"/>
      <c r="D44" s="275"/>
      <c r="E44" s="275"/>
      <c r="F44" s="275"/>
      <c r="G44" s="275"/>
      <c r="H44" s="275"/>
      <c r="I44" s="275"/>
      <c r="J44" s="275"/>
      <c r="K44" s="275"/>
      <c r="L44" s="275"/>
      <c r="M44" s="276"/>
      <c r="N44" s="9"/>
      <c r="O44" s="4"/>
    </row>
    <row r="45" spans="1:15">
      <c r="A45" s="7">
        <v>4</v>
      </c>
      <c r="B45" s="16"/>
      <c r="C45" s="274"/>
      <c r="D45" s="275"/>
      <c r="E45" s="275"/>
      <c r="F45" s="275"/>
      <c r="G45" s="275"/>
      <c r="H45" s="275"/>
      <c r="I45" s="275"/>
      <c r="J45" s="275"/>
      <c r="K45" s="275"/>
      <c r="L45" s="275"/>
      <c r="M45" s="276"/>
      <c r="N45" s="9"/>
      <c r="O45" s="4"/>
    </row>
    <row r="46" spans="1:15">
      <c r="A46" s="7">
        <v>5</v>
      </c>
      <c r="B46" s="16"/>
      <c r="C46" s="274"/>
      <c r="D46" s="275"/>
      <c r="E46" s="275"/>
      <c r="F46" s="275"/>
      <c r="G46" s="275"/>
      <c r="H46" s="275"/>
      <c r="I46" s="275"/>
      <c r="J46" s="275"/>
      <c r="K46" s="275"/>
      <c r="L46" s="275"/>
      <c r="M46" s="276"/>
      <c r="N46" s="9"/>
      <c r="O46" s="4"/>
    </row>
    <row r="47" spans="1:15" ht="18.75" thickBot="1">
      <c r="A47" s="7">
        <v>6</v>
      </c>
      <c r="B47" s="16"/>
      <c r="C47" s="274"/>
      <c r="D47" s="275"/>
      <c r="E47" s="275"/>
      <c r="F47" s="275"/>
      <c r="G47" s="275"/>
      <c r="H47" s="275"/>
      <c r="I47" s="275"/>
      <c r="J47" s="275"/>
      <c r="K47" s="275"/>
      <c r="L47" s="275"/>
      <c r="M47" s="276"/>
      <c r="N47" s="9"/>
      <c r="O47" s="4"/>
    </row>
    <row r="48" spans="1:15" ht="18.75" hidden="1" thickBot="1">
      <c r="A48" s="7">
        <v>7</v>
      </c>
      <c r="B48" s="16"/>
      <c r="C48" s="274"/>
      <c r="D48" s="275"/>
      <c r="E48" s="275"/>
      <c r="F48" s="275"/>
      <c r="G48" s="275"/>
      <c r="H48" s="275"/>
      <c r="I48" s="275"/>
      <c r="J48" s="275"/>
      <c r="K48" s="275"/>
      <c r="L48" s="275"/>
      <c r="M48" s="276"/>
      <c r="N48" s="9"/>
      <c r="O48" s="4"/>
    </row>
    <row r="49" spans="1:15" ht="18.75" hidden="1" thickBot="1">
      <c r="A49" s="7">
        <v>8</v>
      </c>
      <c r="B49" s="16"/>
      <c r="C49" s="274"/>
      <c r="D49" s="275"/>
      <c r="E49" s="275"/>
      <c r="F49" s="275"/>
      <c r="G49" s="275"/>
      <c r="H49" s="275"/>
      <c r="I49" s="275"/>
      <c r="J49" s="275"/>
      <c r="K49" s="275"/>
      <c r="L49" s="275"/>
      <c r="M49" s="276"/>
      <c r="N49" s="9"/>
      <c r="O49" s="4"/>
    </row>
    <row r="50" spans="1:15" ht="18.75" hidden="1" thickBot="1">
      <c r="A50" s="7">
        <v>9</v>
      </c>
      <c r="B50" s="16"/>
      <c r="C50" s="274"/>
      <c r="D50" s="275"/>
      <c r="E50" s="275"/>
      <c r="F50" s="275"/>
      <c r="G50" s="275"/>
      <c r="H50" s="275"/>
      <c r="I50" s="275"/>
      <c r="J50" s="275"/>
      <c r="K50" s="275"/>
      <c r="L50" s="275"/>
      <c r="M50" s="276"/>
      <c r="N50" s="9"/>
      <c r="O50" s="4"/>
    </row>
    <row r="51" spans="1:15" ht="18.75" hidden="1" thickBot="1">
      <c r="A51" s="7">
        <v>10</v>
      </c>
      <c r="B51" s="16"/>
      <c r="C51" s="274"/>
      <c r="D51" s="275"/>
      <c r="E51" s="275"/>
      <c r="F51" s="275"/>
      <c r="G51" s="275"/>
      <c r="H51" s="275"/>
      <c r="I51" s="275"/>
      <c r="J51" s="275"/>
      <c r="K51" s="275"/>
      <c r="L51" s="275"/>
      <c r="M51" s="276"/>
      <c r="N51" s="9"/>
      <c r="O51" s="4"/>
    </row>
    <row r="52" spans="1:15" ht="21" thickTop="1" thickBot="1">
      <c r="A52" s="15"/>
      <c r="B52" s="27" t="s">
        <v>19</v>
      </c>
      <c r="C52" s="265"/>
      <c r="D52" s="266"/>
      <c r="E52" s="266"/>
      <c r="F52" s="266"/>
      <c r="G52" s="266"/>
      <c r="H52" s="266"/>
      <c r="I52" s="266"/>
      <c r="J52" s="266"/>
      <c r="K52" s="266"/>
      <c r="L52" s="266"/>
      <c r="M52" s="267"/>
      <c r="N52" s="28">
        <f>SUM(N42:N51)</f>
        <v>1335544758</v>
      </c>
      <c r="O52" s="4"/>
    </row>
    <row r="53" spans="1:15" ht="4.5" customHeight="1" thickTop="1"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1:15" ht="19.5" hidden="1">
      <c r="A54" s="23" t="s">
        <v>35</v>
      </c>
      <c r="B54" s="24"/>
      <c r="C54" s="271" t="s">
        <v>6</v>
      </c>
      <c r="D54" s="272"/>
      <c r="E54" s="272"/>
      <c r="F54" s="272"/>
      <c r="G54" s="272"/>
      <c r="H54" s="272"/>
      <c r="I54" s="272"/>
      <c r="J54" s="272"/>
      <c r="K54" s="272"/>
      <c r="L54" s="272"/>
      <c r="M54" s="273"/>
      <c r="N54" s="24" t="s">
        <v>37</v>
      </c>
      <c r="O54" s="4"/>
    </row>
    <row r="55" spans="1:15" hidden="1">
      <c r="A55" s="7">
        <v>1</v>
      </c>
      <c r="B55" s="16"/>
      <c r="C55" s="274"/>
      <c r="D55" s="275"/>
      <c r="E55" s="275"/>
      <c r="F55" s="275"/>
      <c r="G55" s="275"/>
      <c r="H55" s="275"/>
      <c r="I55" s="275"/>
      <c r="J55" s="275"/>
      <c r="K55" s="275"/>
      <c r="L55" s="275"/>
      <c r="M55" s="276"/>
      <c r="N55" s="9"/>
      <c r="O55" s="4"/>
    </row>
    <row r="56" spans="1:15" hidden="1">
      <c r="A56" s="7">
        <v>2</v>
      </c>
      <c r="B56" s="16"/>
      <c r="C56" s="274"/>
      <c r="D56" s="275"/>
      <c r="E56" s="275"/>
      <c r="F56" s="275"/>
      <c r="G56" s="275"/>
      <c r="H56" s="275"/>
      <c r="I56" s="275"/>
      <c r="J56" s="275"/>
      <c r="K56" s="275"/>
      <c r="L56" s="275"/>
      <c r="M56" s="276"/>
      <c r="N56" s="9"/>
      <c r="O56" s="4"/>
    </row>
    <row r="57" spans="1:15" hidden="1">
      <c r="A57" s="7">
        <v>3</v>
      </c>
      <c r="B57" s="16"/>
      <c r="C57" s="274"/>
      <c r="D57" s="275"/>
      <c r="E57" s="275"/>
      <c r="F57" s="275"/>
      <c r="G57" s="275"/>
      <c r="H57" s="275"/>
      <c r="I57" s="275"/>
      <c r="J57" s="275"/>
      <c r="K57" s="275"/>
      <c r="L57" s="275"/>
      <c r="M57" s="276"/>
      <c r="N57" s="9"/>
      <c r="O57" s="4"/>
    </row>
    <row r="58" spans="1:15" hidden="1">
      <c r="A58" s="7">
        <v>4</v>
      </c>
      <c r="B58" s="16"/>
      <c r="C58" s="274"/>
      <c r="D58" s="275"/>
      <c r="E58" s="275"/>
      <c r="F58" s="275"/>
      <c r="G58" s="275"/>
      <c r="H58" s="275"/>
      <c r="I58" s="275"/>
      <c r="J58" s="275"/>
      <c r="K58" s="275"/>
      <c r="L58" s="275"/>
      <c r="M58" s="276"/>
      <c r="N58" s="9"/>
      <c r="O58" s="4"/>
    </row>
    <row r="59" spans="1:15" hidden="1">
      <c r="A59" s="7">
        <v>5</v>
      </c>
      <c r="B59" s="16"/>
      <c r="C59" s="274"/>
      <c r="D59" s="275"/>
      <c r="E59" s="275"/>
      <c r="F59" s="275"/>
      <c r="G59" s="275"/>
      <c r="H59" s="275"/>
      <c r="I59" s="275"/>
      <c r="J59" s="275"/>
      <c r="K59" s="275"/>
      <c r="L59" s="275"/>
      <c r="M59" s="276"/>
      <c r="N59" s="9"/>
      <c r="O59" s="4"/>
    </row>
    <row r="60" spans="1:15" hidden="1">
      <c r="A60" s="7">
        <v>6</v>
      </c>
      <c r="B60" s="16"/>
      <c r="C60" s="274"/>
      <c r="D60" s="275"/>
      <c r="E60" s="275"/>
      <c r="F60" s="275"/>
      <c r="G60" s="275"/>
      <c r="H60" s="275"/>
      <c r="I60" s="275"/>
      <c r="J60" s="275"/>
      <c r="K60" s="275"/>
      <c r="L60" s="275"/>
      <c r="M60" s="276"/>
      <c r="N60" s="9"/>
      <c r="O60" s="4"/>
    </row>
    <row r="61" spans="1:15" hidden="1">
      <c r="A61" s="7">
        <v>7</v>
      </c>
      <c r="B61" s="16"/>
      <c r="C61" s="274" t="s">
        <v>26</v>
      </c>
      <c r="D61" s="275"/>
      <c r="E61" s="275"/>
      <c r="F61" s="275"/>
      <c r="G61" s="275"/>
      <c r="H61" s="275"/>
      <c r="I61" s="275"/>
      <c r="J61" s="275"/>
      <c r="K61" s="275"/>
      <c r="L61" s="275"/>
      <c r="M61" s="276"/>
      <c r="N61" s="9"/>
      <c r="O61" s="4"/>
    </row>
    <row r="62" spans="1:15" hidden="1">
      <c r="A62" s="7">
        <v>8</v>
      </c>
      <c r="B62" s="16"/>
      <c r="C62" s="274"/>
      <c r="D62" s="275"/>
      <c r="E62" s="275"/>
      <c r="F62" s="275"/>
      <c r="G62" s="275"/>
      <c r="H62" s="275"/>
      <c r="I62" s="275"/>
      <c r="J62" s="275"/>
      <c r="K62" s="275"/>
      <c r="L62" s="275"/>
      <c r="M62" s="276"/>
      <c r="N62" s="9"/>
      <c r="O62" s="4"/>
    </row>
    <row r="63" spans="1:15" hidden="1">
      <c r="A63" s="7">
        <v>9</v>
      </c>
      <c r="B63" s="16"/>
      <c r="C63" s="274"/>
      <c r="D63" s="275"/>
      <c r="E63" s="275"/>
      <c r="F63" s="275"/>
      <c r="G63" s="275"/>
      <c r="H63" s="275"/>
      <c r="I63" s="275"/>
      <c r="J63" s="275"/>
      <c r="K63" s="275"/>
      <c r="L63" s="275"/>
      <c r="M63" s="276"/>
      <c r="N63" s="9"/>
      <c r="O63" s="4"/>
    </row>
    <row r="64" spans="1:15" ht="19.5" hidden="1" thickTop="1" thickBot="1">
      <c r="A64" s="15"/>
      <c r="B64" s="27" t="s">
        <v>19</v>
      </c>
      <c r="C64" s="265"/>
      <c r="D64" s="266"/>
      <c r="E64" s="266"/>
      <c r="F64" s="266"/>
      <c r="G64" s="266"/>
      <c r="H64" s="266"/>
      <c r="I64" s="266"/>
      <c r="J64" s="266"/>
      <c r="K64" s="266"/>
      <c r="L64" s="266"/>
      <c r="M64" s="267"/>
      <c r="N64" s="22">
        <f>SUM(N55:N63)</f>
        <v>0</v>
      </c>
      <c r="O64" s="4"/>
    </row>
    <row r="65" spans="1:15" hidden="1"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1:15" hidden="1"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1:15">
      <c r="A67" s="277" t="s">
        <v>194</v>
      </c>
      <c r="B67" s="277"/>
      <c r="C67" s="277"/>
      <c r="D67" s="277"/>
      <c r="E67" s="277"/>
      <c r="F67" s="277"/>
      <c r="G67" s="277"/>
      <c r="H67" s="277"/>
      <c r="I67" s="277"/>
      <c r="J67" s="277"/>
      <c r="K67" s="277"/>
      <c r="L67" s="277"/>
      <c r="M67" s="277"/>
      <c r="N67" s="278">
        <f>N27-N52</f>
        <v>0.41000008583068848</v>
      </c>
      <c r="O67" s="4"/>
    </row>
    <row r="68" spans="1:15">
      <c r="A68" s="277"/>
      <c r="B68" s="277"/>
      <c r="C68" s="277"/>
      <c r="D68" s="277"/>
      <c r="E68" s="277"/>
      <c r="F68" s="277"/>
      <c r="G68" s="277"/>
      <c r="H68" s="277"/>
      <c r="I68" s="277"/>
      <c r="J68" s="277"/>
      <c r="K68" s="277"/>
      <c r="L68" s="277"/>
      <c r="M68" s="277"/>
      <c r="N68" s="278"/>
      <c r="O68" s="4"/>
    </row>
    <row r="69" spans="1:15"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1:15"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1:15"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1:15"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1:1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1:1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1:15"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</row>
    <row r="76" spans="1:15"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</row>
    <row r="77" spans="1:15"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</row>
    <row r="78" spans="1:15"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</row>
    <row r="79" spans="1:15"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</row>
    <row r="80" spans="1:15"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</row>
    <row r="81" spans="4:15"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4:15"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</row>
    <row r="83" spans="4:15"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</row>
    <row r="84" spans="4:15"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</row>
    <row r="85" spans="4:15"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</row>
    <row r="86" spans="4:15"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</row>
    <row r="87" spans="4:15"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</row>
    <row r="88" spans="4:15"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4:15"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4:15"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4:15"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4:15"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4:15"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4:15"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4:15"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4:15"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4:15"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4:15"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4:15"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spans="4:15"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spans="4:15"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spans="4:15"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spans="4:15"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spans="4:15"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</row>
    <row r="105" spans="4:15"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spans="4:15"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</row>
    <row r="107" spans="4:15"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</row>
    <row r="108" spans="4:15"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</row>
    <row r="109" spans="4:15"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</row>
    <row r="110" spans="4:15"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</row>
    <row r="111" spans="4:15"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4:15"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</row>
    <row r="113" spans="4:15"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4:15"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</row>
    <row r="115" spans="4:15"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4:15"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4:15"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</row>
    <row r="118" spans="4:15"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</row>
    <row r="119" spans="4:15"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</row>
    <row r="120" spans="4:15"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</row>
    <row r="121" spans="4:15"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spans="4:15"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spans="4:15"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</row>
    <row r="124" spans="4:15"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</row>
    <row r="125" spans="4:15"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</row>
    <row r="126" spans="4:15"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spans="4:15"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</row>
    <row r="128" spans="4:15"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</row>
    <row r="129" spans="4:15"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spans="4:15"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</row>
    <row r="131" spans="4:15"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</row>
    <row r="132" spans="4:15"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</row>
    <row r="133" spans="4:15"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</row>
    <row r="134" spans="4:15"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</row>
    <row r="135" spans="4:15"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</row>
    <row r="136" spans="4:15"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</row>
    <row r="137" spans="4:15"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4:15"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</row>
    <row r="139" spans="4:15"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</row>
    <row r="140" spans="4:15"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</row>
    <row r="141" spans="4:15"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</row>
    <row r="142" spans="4:15"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</row>
    <row r="143" spans="4:15"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4:15"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</row>
    <row r="145" spans="4:15"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4:15"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</row>
    <row r="147" spans="4:15"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4:15"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</row>
    <row r="149" spans="4:15"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</row>
    <row r="150" spans="4:15"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</row>
    <row r="151" spans="4:15"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</row>
    <row r="152" spans="4:15"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4:15"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4:15"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4:15"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4:15"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</row>
    <row r="157" spans="4:15"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4:15"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4:15"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</row>
    <row r="160" spans="4:15"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</row>
    <row r="161" spans="4:15"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4:15"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</row>
    <row r="163" spans="4:15"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4:15"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</row>
    <row r="165" spans="4:15"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</row>
    <row r="166" spans="4:15"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</row>
    <row r="167" spans="4:15"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</row>
    <row r="168" spans="4:15"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</row>
    <row r="169" spans="4:15"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4:15"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4:15"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</row>
    <row r="172" spans="4:15"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</row>
    <row r="173" spans="4:15"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</row>
    <row r="174" spans="4:15"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</row>
    <row r="175" spans="4:15"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</row>
    <row r="176" spans="4:15"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</row>
    <row r="177" spans="4:15"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spans="4:15"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</row>
    <row r="179" spans="4:15"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</row>
    <row r="180" spans="4:15"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</row>
    <row r="181" spans="4:15"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</row>
    <row r="182" spans="4:15"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</row>
    <row r="183" spans="4:15"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</row>
    <row r="184" spans="4:15"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</row>
    <row r="185" spans="4:15"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spans="4:15"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</row>
    <row r="187" spans="4:15"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</row>
    <row r="188" spans="4:15"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</row>
    <row r="189" spans="4:15"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</row>
    <row r="190" spans="4:15"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</row>
    <row r="191" spans="4:15"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</row>
    <row r="192" spans="4:15"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</row>
    <row r="193" spans="4:15"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spans="4:15"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</row>
    <row r="195" spans="4:15"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</row>
    <row r="196" spans="4:15"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</row>
    <row r="197" spans="4:15"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</row>
    <row r="198" spans="4:15"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</row>
    <row r="199" spans="4:15"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</row>
    <row r="200" spans="4:15"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</row>
    <row r="201" spans="4:15"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spans="4:15"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</row>
    <row r="203" spans="4:15"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</row>
    <row r="204" spans="4:15"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</row>
    <row r="205" spans="4:15"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</row>
    <row r="206" spans="4:15"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</row>
    <row r="207" spans="4:15"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</row>
    <row r="208" spans="4:15"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</row>
    <row r="209" spans="4:15"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spans="4:15"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</row>
    <row r="211" spans="4:15"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</row>
    <row r="212" spans="4:15"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</row>
    <row r="213" spans="4:15"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</row>
    <row r="214" spans="4:15"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</row>
    <row r="215" spans="4:15"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</row>
    <row r="216" spans="4:15"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</row>
    <row r="217" spans="4:15"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4:15"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</row>
    <row r="219" spans="4:15"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</row>
    <row r="220" spans="4:15"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</row>
    <row r="221" spans="4:15"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</row>
    <row r="222" spans="4:15"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</row>
    <row r="223" spans="4:15"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</row>
    <row r="224" spans="4:15"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</row>
    <row r="225" spans="4:15"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spans="4:15"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</row>
    <row r="227" spans="4:15"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</row>
    <row r="228" spans="4:15"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</row>
    <row r="229" spans="4:15"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</row>
    <row r="230" spans="4:15"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</row>
    <row r="231" spans="4:15"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</row>
    <row r="232" spans="4:15"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</row>
    <row r="233" spans="4:15"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spans="4:15"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</row>
    <row r="235" spans="4:15"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</row>
    <row r="236" spans="4:15"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4:15"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</row>
    <row r="238" spans="4:15"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</row>
    <row r="239" spans="4:15"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</row>
    <row r="240" spans="4:15"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</row>
    <row r="241" spans="4:15"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spans="4:15"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</row>
    <row r="243" spans="4:15"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</row>
    <row r="244" spans="4:15"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</row>
    <row r="245" spans="4:15"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</row>
    <row r="246" spans="4:15"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4:15"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4:15"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</row>
    <row r="249" spans="4:15"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spans="4:15"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</row>
    <row r="251" spans="4:15"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</row>
    <row r="252" spans="4:15"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</row>
    <row r="253" spans="4:15"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</row>
    <row r="254" spans="4:15"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</row>
    <row r="255" spans="4:15"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</row>
    <row r="256" spans="4:15"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</row>
    <row r="257" spans="4:15"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spans="4:15"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</row>
    <row r="259" spans="4:15"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</row>
    <row r="260" spans="4:15"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</row>
    <row r="261" spans="4:15"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</row>
    <row r="262" spans="4:15"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</row>
    <row r="263" spans="4:15"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</row>
    <row r="264" spans="4:15"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</row>
    <row r="265" spans="4:15"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spans="4:15"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</row>
    <row r="267" spans="4:15"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</row>
    <row r="268" spans="4:15"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</row>
    <row r="269" spans="4:15"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</row>
    <row r="270" spans="4:15"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</row>
    <row r="271" spans="4:15"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</row>
    <row r="272" spans="4:15"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</row>
    <row r="273" spans="4:15"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spans="4:15"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</row>
    <row r="275" spans="4:15"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</row>
    <row r="276" spans="4:15"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</row>
    <row r="277" spans="4:15"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 spans="4:15"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</row>
    <row r="279" spans="4:15"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 spans="4:15"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 spans="4:15"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4:15"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 spans="4:15"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 spans="4:15"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 spans="4:15"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 spans="4:15"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 spans="4:15"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</row>
    <row r="288" spans="4:15"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</row>
    <row r="289" spans="4:15"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spans="4:15"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</row>
    <row r="291" spans="4:15"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</row>
    <row r="292" spans="4:15"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</row>
    <row r="293" spans="4:15"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</row>
    <row r="294" spans="4:15"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</row>
    <row r="295" spans="4:15"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</row>
    <row r="296" spans="4:15"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</row>
    <row r="297" spans="4:15"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spans="4:15"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</row>
    <row r="299" spans="4:15"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</row>
    <row r="300" spans="4:15"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</row>
    <row r="301" spans="4:15"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</row>
    <row r="302" spans="4:15"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</row>
    <row r="303" spans="4:15"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</row>
    <row r="304" spans="4:15"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</row>
    <row r="305" spans="4:15"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spans="4:15"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</row>
    <row r="307" spans="4:15"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</row>
    <row r="308" spans="4:15"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</row>
    <row r="309" spans="4:15"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</row>
    <row r="310" spans="4:15"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</row>
    <row r="311" spans="4:15"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</row>
    <row r="312" spans="4:15"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</row>
    <row r="313" spans="4:15"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spans="4:15"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</row>
    <row r="315" spans="4:15"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</row>
    <row r="316" spans="4:1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</row>
    <row r="317" spans="4:1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</row>
    <row r="318" spans="4:1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</row>
    <row r="319" spans="4:1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</row>
    <row r="320" spans="4:1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</row>
    <row r="321" spans="4:1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4:15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</row>
    <row r="323" spans="4:15"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</row>
    <row r="324" spans="4:15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</row>
    <row r="325" spans="4:1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</row>
    <row r="326" spans="4:1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</row>
    <row r="327" spans="4:1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</row>
    <row r="328" spans="4:1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</row>
    <row r="329" spans="4:15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4:15"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</row>
    <row r="331" spans="4:15"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</row>
    <row r="332" spans="4:15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</row>
    <row r="333" spans="4:15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</row>
    <row r="334" spans="4:15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</row>
    <row r="335" spans="4:15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</row>
    <row r="336" spans="4:15"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</row>
    <row r="337" spans="4:15"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4:15"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</row>
    <row r="339" spans="4:15"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</row>
    <row r="340" spans="4:15"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</row>
    <row r="341" spans="4:15"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</row>
    <row r="342" spans="4:15"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</row>
    <row r="343" spans="4:15"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</row>
    <row r="344" spans="4:15"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</row>
    <row r="345" spans="4:15"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4:15"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</row>
    <row r="347" spans="4:15"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</row>
    <row r="348" spans="4:15"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</row>
    <row r="349" spans="4:15"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</row>
    <row r="350" spans="4:15"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</row>
    <row r="351" spans="4:15"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</row>
    <row r="352" spans="4:15"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</row>
    <row r="353" spans="4:15"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4:15"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</row>
    <row r="355" spans="4:15"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</row>
    <row r="356" spans="4:15"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</row>
    <row r="357" spans="4:15"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</row>
    <row r="358" spans="4:15"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</row>
    <row r="359" spans="4:15"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</row>
    <row r="360" spans="4:15"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</row>
    <row r="361" spans="4:15"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4:15"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</row>
    <row r="363" spans="4:15"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</row>
    <row r="364" spans="4:15"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</row>
    <row r="365" spans="4:15"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</row>
    <row r="366" spans="4:15"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</row>
    <row r="367" spans="4:15"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</row>
    <row r="368" spans="4:15"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</row>
    <row r="369" spans="4:15"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4:15"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</row>
    <row r="371" spans="4:15"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</row>
    <row r="372" spans="4:15"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</row>
    <row r="373" spans="4:15"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</row>
    <row r="374" spans="4:15"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</row>
    <row r="375" spans="4:15"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</row>
    <row r="376" spans="4:15"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</row>
    <row r="377" spans="4:15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4:15"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</row>
    <row r="379" spans="4:15"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</row>
    <row r="380" spans="4:15"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</row>
    <row r="381" spans="4:15"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</row>
    <row r="382" spans="4:15"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</row>
    <row r="383" spans="4:15"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</row>
    <row r="384" spans="4:15"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</row>
    <row r="385" spans="4:15"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4:15"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</row>
    <row r="387" spans="4:15"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</row>
    <row r="388" spans="4:15"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</row>
    <row r="389" spans="4:15"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</row>
    <row r="390" spans="4:15"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</row>
    <row r="391" spans="4:15"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</row>
    <row r="392" spans="4:15"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</row>
    <row r="393" spans="4:15"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4:15"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</row>
    <row r="395" spans="4:15"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</row>
    <row r="396" spans="4:15"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</row>
    <row r="397" spans="4:15"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</row>
    <row r="398" spans="4:15"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</row>
    <row r="399" spans="4:15"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</row>
    <row r="400" spans="4:15"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</row>
    <row r="401" spans="4:15"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4:15"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</row>
    <row r="403" spans="4:15"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</row>
    <row r="404" spans="4:15"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</row>
    <row r="405" spans="4:15"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</row>
    <row r="406" spans="4:15"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</row>
    <row r="407" spans="4:15"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</row>
    <row r="408" spans="4:15"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</row>
    <row r="409" spans="4:15"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4:15"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</row>
    <row r="411" spans="4:15"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</row>
    <row r="412" spans="4:15"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</row>
    <row r="413" spans="4:15"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</row>
    <row r="414" spans="4:15"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</row>
    <row r="415" spans="4:15"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</row>
    <row r="416" spans="4:15"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</row>
    <row r="417" spans="4:15"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4:15"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</row>
    <row r="419" spans="4:15"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</row>
    <row r="420" spans="4:15"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</row>
    <row r="421" spans="4:15"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</row>
    <row r="422" spans="4:15"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</row>
    <row r="423" spans="4:15"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</row>
    <row r="424" spans="4:15"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</row>
    <row r="425" spans="4:15"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4:15"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</row>
    <row r="427" spans="4:15"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</row>
    <row r="428" spans="4:15"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</row>
    <row r="429" spans="4:15"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</row>
    <row r="430" spans="4:15"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</row>
    <row r="431" spans="4:15"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</row>
    <row r="432" spans="4:15"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</row>
    <row r="433" spans="4:15"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4:15"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</row>
    <row r="435" spans="4:15"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</row>
    <row r="436" spans="4:15"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</row>
    <row r="437" spans="4:15"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</row>
    <row r="438" spans="4:15"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</row>
    <row r="439" spans="4:15"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</row>
    <row r="440" spans="4:15"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</row>
    <row r="441" spans="4:15"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4:15"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</row>
    <row r="443" spans="4:15"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</row>
    <row r="444" spans="4:15"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</row>
    <row r="445" spans="4:15"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</row>
    <row r="446" spans="4:15"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</row>
    <row r="447" spans="4:15"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</row>
    <row r="448" spans="4:15"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</row>
    <row r="449" spans="4:15"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4:15"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</row>
    <row r="451" spans="4:15"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</row>
    <row r="452" spans="4:15"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</row>
    <row r="453" spans="4:15"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</row>
    <row r="454" spans="4:15"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</row>
    <row r="455" spans="4:15"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</row>
    <row r="456" spans="4:15"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</row>
    <row r="457" spans="4:15"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4:15"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</row>
    <row r="459" spans="4:15"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</row>
    <row r="460" spans="4:15"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</row>
    <row r="461" spans="4:15"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</row>
    <row r="462" spans="4:15"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</row>
    <row r="463" spans="4:15"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</row>
    <row r="464" spans="4:15"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</row>
    <row r="465" spans="4:15"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4:15"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</row>
    <row r="467" spans="4:15"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</row>
    <row r="468" spans="4:15"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</row>
    <row r="469" spans="4:15"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</row>
    <row r="470" spans="4:15"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</row>
    <row r="471" spans="4:15"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</row>
    <row r="472" spans="4:15"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</row>
    <row r="473" spans="4:15"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4:15"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</row>
    <row r="475" spans="4:15"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</row>
    <row r="476" spans="4:15"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</row>
    <row r="477" spans="4:15"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</row>
    <row r="478" spans="4:15"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</row>
    <row r="479" spans="4:15"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</row>
    <row r="480" spans="4:15"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</row>
    <row r="481" spans="4:15"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4:15"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</row>
    <row r="483" spans="4:15"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</row>
    <row r="484" spans="4:15"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</row>
    <row r="485" spans="4:15"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</row>
    <row r="486" spans="4:15"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</row>
    <row r="487" spans="4:15"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</row>
    <row r="488" spans="4:15"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</row>
    <row r="489" spans="4:15"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4:15"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</row>
    <row r="491" spans="4:15"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</row>
    <row r="492" spans="4:15"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</row>
    <row r="493" spans="4:15"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</row>
    <row r="494" spans="4:15"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</row>
    <row r="495" spans="4:15"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</row>
    <row r="496" spans="4:15"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</row>
    <row r="497" spans="4:15"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4:15"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</row>
    <row r="499" spans="4:15"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</row>
    <row r="500" spans="4:15"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</row>
    <row r="501" spans="4:15"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</row>
    <row r="502" spans="4:15"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</row>
    <row r="503" spans="4:15"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</row>
    <row r="504" spans="4:15"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</row>
    <row r="505" spans="4:15"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4:15"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</row>
    <row r="507" spans="4:15"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</row>
    <row r="508" spans="4:15"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</row>
    <row r="509" spans="4:15"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</row>
    <row r="510" spans="4:15"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</row>
    <row r="511" spans="4:15"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</row>
    <row r="512" spans="4:15"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</row>
    <row r="513" spans="4:15"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4:15"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</row>
    <row r="515" spans="4:15"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</row>
    <row r="516" spans="4:15"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</row>
    <row r="517" spans="4:15"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</row>
    <row r="518" spans="4:15"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</row>
    <row r="519" spans="4:15"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</row>
    <row r="520" spans="4:15"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</row>
    <row r="521" spans="4:15"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4:15"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</row>
    <row r="523" spans="4:15"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</row>
    <row r="524" spans="4:15"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</row>
    <row r="525" spans="4:15"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</row>
    <row r="526" spans="4:15"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</row>
    <row r="527" spans="4:15"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</row>
    <row r="528" spans="4:15"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</row>
    <row r="529" spans="4:15"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4:15"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</row>
    <row r="531" spans="4:15"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</row>
    <row r="532" spans="4:15"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</row>
    <row r="533" spans="4:15"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</row>
    <row r="534" spans="4:15"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</row>
    <row r="535" spans="4:15"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</row>
    <row r="536" spans="4:15"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</row>
    <row r="537" spans="4:15"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4:15"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</row>
    <row r="539" spans="4:15"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</row>
    <row r="540" spans="4:15"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</row>
    <row r="541" spans="4:15"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</row>
    <row r="542" spans="4:15"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</row>
    <row r="543" spans="4:15"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</row>
    <row r="544" spans="4:15"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</row>
    <row r="545" spans="4:15"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4:15"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</row>
    <row r="547" spans="4:15"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</row>
    <row r="548" spans="4:15"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</row>
    <row r="549" spans="4:15"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</row>
    <row r="550" spans="4:15"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</row>
    <row r="551" spans="4:15"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</row>
    <row r="552" spans="4:15"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</row>
    <row r="553" spans="4:15"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4:15"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</row>
    <row r="555" spans="4:15"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</row>
    <row r="556" spans="4:15"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</row>
    <row r="557" spans="4:15"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</row>
    <row r="558" spans="4:15"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</row>
    <row r="559" spans="4:15"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</row>
    <row r="560" spans="4:15"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</row>
    <row r="561" spans="4:15"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4:15"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</row>
    <row r="563" spans="4:15"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</row>
    <row r="564" spans="4:15"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</row>
    <row r="565" spans="4:15"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</row>
    <row r="566" spans="4:15"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</row>
    <row r="567" spans="4:15"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</row>
    <row r="568" spans="4:15"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</row>
    <row r="569" spans="4:15"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4:15"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</row>
    <row r="571" spans="4:15"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</row>
    <row r="572" spans="4:15"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</row>
    <row r="573" spans="4:15"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</row>
    <row r="574" spans="4:15"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</row>
    <row r="575" spans="4:15"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</row>
    <row r="576" spans="4:15"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</row>
    <row r="577" spans="4:15"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4:15"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</row>
    <row r="579" spans="4:15"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</row>
    <row r="580" spans="4:15"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</row>
    <row r="581" spans="4:15"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</row>
    <row r="582" spans="4:15"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</row>
    <row r="583" spans="4:15"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</row>
    <row r="584" spans="4:15"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</row>
    <row r="585" spans="4:15"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4:15"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</row>
    <row r="587" spans="4:15"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</row>
    <row r="588" spans="4:15"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</row>
    <row r="589" spans="4:15"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</row>
    <row r="590" spans="4:15"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</row>
    <row r="591" spans="4:15"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</row>
    <row r="592" spans="4:15"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</row>
    <row r="593" spans="4:15"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4:15"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</row>
    <row r="595" spans="4:15"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</row>
    <row r="596" spans="4:15"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</row>
    <row r="597" spans="4:15"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</row>
    <row r="598" spans="4:15"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</row>
    <row r="599" spans="4:15"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</row>
    <row r="600" spans="4:15"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</row>
    <row r="601" spans="4:15"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4:15"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</row>
    <row r="603" spans="4:15"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</row>
    <row r="604" spans="4:15"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</row>
    <row r="605" spans="4:15"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</row>
    <row r="606" spans="4:15"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</row>
    <row r="607" spans="4:15"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</row>
    <row r="608" spans="4:15"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</row>
    <row r="609" spans="4:15"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4:15"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</row>
    <row r="611" spans="4:15"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</row>
    <row r="612" spans="4:15"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</row>
    <row r="613" spans="4:15"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</row>
    <row r="614" spans="4:15"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</row>
    <row r="615" spans="4:15"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</row>
    <row r="616" spans="4:15"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</row>
    <row r="617" spans="4:15"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4:15"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</row>
    <row r="619" spans="4:15"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</row>
    <row r="620" spans="4:15"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</row>
    <row r="621" spans="4:15"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</row>
    <row r="622" spans="4:15"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</row>
    <row r="623" spans="4:15"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</row>
    <row r="624" spans="4:15"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</row>
    <row r="625" spans="4:15"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4:15"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</row>
    <row r="627" spans="4:15"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</row>
    <row r="628" spans="4:15"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</row>
    <row r="629" spans="4:15"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</row>
    <row r="630" spans="4:15"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</row>
    <row r="631" spans="4:15"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</row>
    <row r="632" spans="4:15"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</row>
    <row r="633" spans="4:15"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4:15"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</row>
    <row r="635" spans="4:15"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</row>
    <row r="636" spans="4:15"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</row>
    <row r="637" spans="4:15"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</row>
    <row r="638" spans="4:15"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</row>
    <row r="639" spans="4:15"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</row>
    <row r="640" spans="4:15"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</row>
    <row r="641" spans="4:15"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4:15"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</row>
    <row r="643" spans="4:15"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</row>
    <row r="644" spans="4:15"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</row>
    <row r="645" spans="4:15"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</row>
    <row r="646" spans="4:15"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</row>
    <row r="647" spans="4:15"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</row>
    <row r="648" spans="4:15"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</row>
    <row r="649" spans="4:15"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4:15"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</row>
    <row r="651" spans="4:15"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</row>
    <row r="652" spans="4:15"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</row>
    <row r="653" spans="4:15"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</row>
    <row r="654" spans="4:15"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</row>
    <row r="655" spans="4:15"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</row>
    <row r="656" spans="4:15"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</row>
    <row r="657" spans="4:15"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4:15"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</row>
    <row r="659" spans="4:15"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</row>
    <row r="660" spans="4:15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</row>
    <row r="661" spans="4:15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</row>
    <row r="662" spans="4:15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</row>
    <row r="663" spans="4:15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</row>
    <row r="664" spans="4:15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</row>
    <row r="665" spans="4:15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4:15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</row>
    <row r="667" spans="4:15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</row>
    <row r="668" spans="4:15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</row>
    <row r="669" spans="4:15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</row>
    <row r="670" spans="4:15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</row>
    <row r="671" spans="4:15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</row>
    <row r="672" spans="4:15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</row>
    <row r="673" spans="4:15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4:15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</row>
    <row r="675" spans="4:15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</row>
    <row r="676" spans="4:15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</row>
    <row r="677" spans="4:15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</row>
    <row r="678" spans="4:15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</row>
    <row r="679" spans="4:15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</row>
    <row r="680" spans="4:15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</row>
    <row r="681" spans="4:15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4:15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</row>
    <row r="683" spans="4:15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</row>
    <row r="684" spans="4:15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</row>
    <row r="685" spans="4:15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</row>
    <row r="686" spans="4:15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</row>
    <row r="687" spans="4:15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</row>
    <row r="688" spans="4:15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</row>
    <row r="689" spans="4:15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4:15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</row>
    <row r="691" spans="4:15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</row>
    <row r="692" spans="4:15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</row>
    <row r="693" spans="4:15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</row>
    <row r="694" spans="4:15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</row>
    <row r="695" spans="4:15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</row>
    <row r="696" spans="4:15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</row>
    <row r="697" spans="4:15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4:15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</row>
    <row r="699" spans="4:15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</row>
    <row r="700" spans="4:15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</row>
    <row r="701" spans="4:15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</row>
    <row r="702" spans="4:15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</row>
    <row r="703" spans="4:15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</row>
    <row r="704" spans="4:15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</row>
    <row r="705" spans="4:15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4:15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</row>
    <row r="707" spans="4:15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</row>
    <row r="708" spans="4:15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</row>
    <row r="709" spans="4:15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</row>
    <row r="710" spans="4:15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</row>
    <row r="711" spans="4:15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</row>
    <row r="712" spans="4:15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</row>
    <row r="713" spans="4:15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4:15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</row>
    <row r="715" spans="4:15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</row>
    <row r="716" spans="4:15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</row>
    <row r="717" spans="4:15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</row>
    <row r="718" spans="4:15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</row>
    <row r="719" spans="4:15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</row>
    <row r="720" spans="4:15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</row>
    <row r="721" spans="4:15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4:15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</row>
    <row r="723" spans="4:15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</row>
    <row r="724" spans="4:15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</row>
    <row r="725" spans="4:15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</row>
    <row r="726" spans="4:15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</row>
    <row r="727" spans="4:15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</row>
    <row r="728" spans="4:15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</row>
    <row r="729" spans="4:15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4:15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</row>
    <row r="731" spans="4:15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</row>
    <row r="732" spans="4:15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</row>
    <row r="733" spans="4:15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</row>
    <row r="734" spans="4:15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</row>
    <row r="735" spans="4:15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</row>
    <row r="736" spans="4:15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</row>
    <row r="737" spans="4:15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4:15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</row>
    <row r="739" spans="4:15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</row>
    <row r="740" spans="4:15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</row>
    <row r="741" spans="4:15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</row>
    <row r="742" spans="4:15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</row>
    <row r="743" spans="4:15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</row>
    <row r="744" spans="4:15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</row>
    <row r="745" spans="4:15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4:15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</row>
    <row r="747" spans="4:15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</row>
    <row r="748" spans="4:15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</row>
    <row r="749" spans="4:15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</row>
    <row r="750" spans="4:15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</row>
    <row r="751" spans="4:15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</row>
    <row r="752" spans="4:15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</row>
    <row r="753" spans="4:15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4:15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</row>
    <row r="755" spans="4:15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</row>
    <row r="756" spans="4:15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</row>
    <row r="757" spans="4:15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</row>
    <row r="758" spans="4:15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</row>
    <row r="759" spans="4:15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</row>
    <row r="760" spans="4:15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</row>
    <row r="761" spans="4:15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4:15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</row>
    <row r="763" spans="4:15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</row>
    <row r="764" spans="4:15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</row>
    <row r="765" spans="4:15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</row>
    <row r="766" spans="4:15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</row>
    <row r="767" spans="4:15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</row>
    <row r="768" spans="4:15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</row>
    <row r="769" spans="4:15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4:15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</row>
    <row r="771" spans="4:15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</row>
    <row r="772" spans="4:15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</row>
    <row r="773" spans="4:15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</row>
    <row r="774" spans="4:15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</row>
    <row r="775" spans="4:15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</row>
    <row r="776" spans="4:15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</row>
    <row r="777" spans="4:15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4:15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</row>
    <row r="779" spans="4:15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</row>
    <row r="780" spans="4:15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</row>
    <row r="781" spans="4:15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</row>
    <row r="782" spans="4:15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</row>
    <row r="783" spans="4:15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</row>
    <row r="784" spans="4:15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</row>
    <row r="785" spans="4:15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4:15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</row>
    <row r="787" spans="4:15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</row>
    <row r="788" spans="4:15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</row>
    <row r="789" spans="4:15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</row>
    <row r="790" spans="4:15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</row>
    <row r="791" spans="4:15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</row>
    <row r="792" spans="4:15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</row>
    <row r="793" spans="4:15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4:15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</row>
    <row r="795" spans="4:15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</row>
    <row r="796" spans="4:15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</row>
    <row r="797" spans="4:15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</row>
    <row r="798" spans="4:15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</row>
    <row r="799" spans="4:15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</row>
    <row r="800" spans="4:15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</row>
    <row r="801" spans="4:15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4:15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</row>
    <row r="803" spans="4:15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</row>
    <row r="804" spans="4:15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</row>
    <row r="805" spans="4:15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</row>
    <row r="806" spans="4:15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</row>
    <row r="807" spans="4:15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</row>
    <row r="808" spans="4:15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</row>
    <row r="809" spans="4:15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4:15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</row>
    <row r="811" spans="4:15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</row>
    <row r="812" spans="4:15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</row>
    <row r="813" spans="4:15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</row>
    <row r="814" spans="4:15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</row>
    <row r="815" spans="4:15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</row>
    <row r="816" spans="4:15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</row>
    <row r="817" spans="4:15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4:15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</row>
    <row r="819" spans="4:15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</row>
    <row r="820" spans="4:15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</row>
    <row r="821" spans="4:15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</row>
    <row r="822" spans="4:15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</row>
    <row r="823" spans="4:15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</row>
    <row r="824" spans="4:15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</row>
    <row r="825" spans="4:15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</row>
    <row r="826" spans="4:15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</row>
    <row r="827" spans="4:15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</row>
    <row r="828" spans="4:15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</row>
    <row r="829" spans="4:15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</row>
    <row r="830" spans="4:15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</row>
    <row r="831" spans="4:15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</row>
    <row r="832" spans="4:15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</row>
    <row r="833" spans="4:15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</row>
    <row r="834" spans="4:15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</row>
    <row r="835" spans="4:15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</row>
    <row r="836" spans="4:15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</row>
    <row r="837" spans="4:15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</row>
    <row r="838" spans="4:15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</row>
    <row r="839" spans="4:15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</row>
    <row r="840" spans="4:15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</row>
    <row r="841" spans="4:15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</row>
    <row r="842" spans="4:15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</row>
    <row r="843" spans="4:15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</row>
    <row r="844" spans="4:15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</row>
    <row r="845" spans="4:15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</row>
    <row r="846" spans="4:15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</row>
    <row r="847" spans="4:15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</row>
    <row r="848" spans="4:15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</row>
    <row r="849" spans="4:15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</row>
    <row r="850" spans="4:15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</row>
    <row r="851" spans="4:15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</row>
    <row r="852" spans="4:15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</row>
    <row r="853" spans="4:15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</row>
    <row r="854" spans="4:15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</row>
    <row r="855" spans="4:15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</row>
    <row r="856" spans="4:15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</row>
    <row r="857" spans="4:15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</row>
    <row r="858" spans="4:15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</row>
    <row r="859" spans="4:15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</row>
    <row r="860" spans="4:15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</row>
    <row r="861" spans="4:15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</row>
    <row r="862" spans="4:15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</row>
    <row r="863" spans="4:15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</row>
    <row r="864" spans="4:15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</row>
    <row r="865" spans="4:15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</row>
    <row r="866" spans="4:15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</row>
    <row r="867" spans="4:15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</row>
    <row r="868" spans="4:15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</row>
    <row r="869" spans="4:15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</row>
    <row r="870" spans="4:15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</row>
    <row r="871" spans="4:15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</row>
    <row r="872" spans="4:15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</row>
    <row r="873" spans="4:15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</row>
    <row r="874" spans="4:15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</row>
    <row r="875" spans="4:15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</row>
    <row r="876" spans="4:15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</row>
    <row r="877" spans="4:15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</row>
    <row r="878" spans="4:15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</row>
    <row r="879" spans="4:15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</row>
    <row r="880" spans="4:15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</row>
    <row r="881" spans="4:15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</row>
    <row r="882" spans="4:15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</row>
    <row r="883" spans="4:15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</row>
    <row r="884" spans="4:15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</row>
    <row r="885" spans="4:15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</row>
    <row r="886" spans="4:15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</row>
    <row r="887" spans="4:15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</row>
    <row r="888" spans="4:15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</row>
    <row r="889" spans="4:15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</row>
    <row r="890" spans="4:15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</row>
    <row r="891" spans="4:15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</row>
    <row r="892" spans="4:15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</row>
    <row r="893" spans="4:15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</row>
    <row r="894" spans="4:15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</row>
    <row r="895" spans="4:15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</row>
    <row r="896" spans="4:15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</row>
    <row r="897" spans="4:15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</row>
    <row r="898" spans="4:15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</row>
    <row r="899" spans="4:15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</row>
    <row r="900" spans="4:15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</row>
    <row r="901" spans="4:15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</row>
    <row r="902" spans="4:15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</row>
    <row r="903" spans="4:15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</row>
    <row r="904" spans="4:15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</row>
    <row r="905" spans="4:15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</row>
    <row r="906" spans="4:15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</row>
    <row r="907" spans="4:15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</row>
    <row r="908" spans="4:15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</row>
    <row r="909" spans="4:15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</row>
    <row r="910" spans="4:15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</row>
    <row r="911" spans="4:15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</row>
    <row r="912" spans="4:15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</row>
    <row r="913" spans="4:15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</row>
    <row r="914" spans="4:15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</row>
    <row r="915" spans="4:15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</row>
    <row r="916" spans="4:15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</row>
    <row r="917" spans="4:15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</row>
    <row r="918" spans="4:15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</row>
    <row r="919" spans="4:15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</row>
    <row r="920" spans="4:15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</row>
    <row r="921" spans="4:15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</row>
    <row r="922" spans="4:15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</row>
    <row r="923" spans="4:15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</row>
    <row r="924" spans="4:15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</row>
    <row r="925" spans="4:15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</row>
    <row r="926" spans="4:15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</row>
    <row r="927" spans="4:15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</row>
    <row r="928" spans="4:15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</row>
    <row r="929" spans="4:15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</row>
    <row r="930" spans="4:15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</row>
    <row r="931" spans="4:15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</row>
    <row r="932" spans="4:15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</row>
    <row r="933" spans="4:15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</row>
    <row r="934" spans="4:15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</row>
    <row r="935" spans="4:15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</row>
    <row r="936" spans="4:15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</row>
    <row r="937" spans="4:15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</row>
    <row r="938" spans="4:15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</row>
    <row r="939" spans="4:15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</row>
    <row r="940" spans="4:15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</row>
    <row r="941" spans="4:15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</row>
    <row r="942" spans="4:15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</row>
    <row r="943" spans="4:15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</row>
    <row r="944" spans="4:15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</row>
    <row r="945" spans="4:15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</row>
    <row r="946" spans="4:15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</row>
    <row r="947" spans="4:15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</row>
    <row r="948" spans="4:15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</row>
    <row r="949" spans="4:15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</row>
    <row r="950" spans="4:15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</row>
    <row r="951" spans="4:15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</row>
    <row r="952" spans="4:15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</row>
    <row r="953" spans="4:15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</row>
    <row r="954" spans="4:15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</row>
    <row r="955" spans="4:15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</row>
    <row r="956" spans="4:15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</row>
    <row r="957" spans="4:15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</row>
    <row r="958" spans="4:15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</row>
    <row r="959" spans="4:15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</row>
    <row r="960" spans="4:15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</row>
    <row r="961" spans="4:15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</row>
    <row r="962" spans="4:15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</row>
    <row r="963" spans="4:15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</row>
    <row r="964" spans="4:15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</row>
    <row r="965" spans="4:15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</row>
    <row r="966" spans="4:15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</row>
    <row r="967" spans="4:15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</row>
    <row r="968" spans="4:15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</row>
    <row r="969" spans="4:15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</row>
    <row r="970" spans="4:15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</row>
    <row r="971" spans="4:15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</row>
    <row r="972" spans="4:15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</row>
    <row r="973" spans="4:15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</row>
    <row r="974" spans="4:15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</row>
    <row r="975" spans="4:15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</row>
    <row r="976" spans="4:15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</row>
    <row r="977" spans="4:15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</row>
    <row r="978" spans="4:15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</row>
    <row r="979" spans="4:15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</row>
    <row r="980" spans="4:15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</row>
    <row r="981" spans="4:15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</row>
    <row r="982" spans="4:15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</row>
    <row r="983" spans="4:15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</row>
    <row r="984" spans="4:15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</row>
    <row r="985" spans="4:15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</row>
    <row r="986" spans="4:15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</row>
    <row r="987" spans="4:15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</row>
    <row r="988" spans="4:15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</row>
    <row r="989" spans="4:15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</row>
    <row r="990" spans="4:15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</row>
    <row r="991" spans="4:15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</row>
    <row r="992" spans="4:15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</row>
    <row r="993" spans="4:15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</row>
    <row r="994" spans="4:15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</row>
    <row r="995" spans="4:15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</row>
    <row r="996" spans="4:15"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</row>
    <row r="997" spans="4:15"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</row>
    <row r="998" spans="4:15"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</row>
    <row r="999" spans="4:15"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</row>
    <row r="1000" spans="4:15"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</row>
    <row r="1001" spans="4:15"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</row>
    <row r="1002" spans="4:15"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</row>
    <row r="1003" spans="4:15"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</row>
    <row r="1004" spans="4:15"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</row>
    <row r="1005" spans="4:15"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</row>
    <row r="1006" spans="4:15"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</row>
    <row r="1007" spans="4:15"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</row>
    <row r="1008" spans="4:15"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</row>
    <row r="1009" spans="4:15"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</row>
    <row r="1010" spans="4:15"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</row>
    <row r="1011" spans="4:15"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</row>
    <row r="1012" spans="4:15"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</row>
    <row r="1013" spans="4:15"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</row>
    <row r="1014" spans="4:15"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</row>
    <row r="1015" spans="4:15"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</row>
    <row r="1016" spans="4:15"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</row>
    <row r="1017" spans="4:15"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</row>
    <row r="1018" spans="4:15"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</row>
    <row r="1019" spans="4:15"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</row>
    <row r="1020" spans="4:15"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</row>
    <row r="1021" spans="4:15"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</row>
    <row r="1022" spans="4:15"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</row>
    <row r="1023" spans="4:15"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</row>
    <row r="1024" spans="4:15"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</row>
    <row r="1025" spans="4:15"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</row>
    <row r="1026" spans="4:15"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</row>
    <row r="1027" spans="4:15"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</row>
    <row r="1028" spans="4:15"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</row>
    <row r="1029" spans="4:15"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</row>
    <row r="1030" spans="4:15"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</row>
    <row r="1031" spans="4:15"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</row>
    <row r="1032" spans="4:15"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</row>
    <row r="1033" spans="4:15"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</row>
    <row r="1034" spans="4:15"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</row>
    <row r="1035" spans="4:15"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</row>
    <row r="1036" spans="4:15"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</row>
    <row r="1037" spans="4:15"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</row>
    <row r="1038" spans="4:15"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</row>
    <row r="1039" spans="4:15"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</row>
    <row r="1040" spans="4:15"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</row>
    <row r="1041" spans="4:15"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</row>
    <row r="1042" spans="4:15"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</row>
    <row r="1043" spans="4:15"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</row>
    <row r="1044" spans="4:15"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</row>
    <row r="1045" spans="4:15"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</row>
    <row r="1046" spans="4:15"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</row>
    <row r="1047" spans="4:15"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</row>
    <row r="1048" spans="4:15"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</row>
    <row r="1049" spans="4:15"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</row>
    <row r="1050" spans="4:15"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</row>
    <row r="1051" spans="4:15"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</row>
    <row r="1052" spans="4:15"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</row>
    <row r="1053" spans="4:15"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</row>
    <row r="1054" spans="4:15"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</row>
    <row r="1055" spans="4:15"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</row>
    <row r="1056" spans="4:15"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</row>
    <row r="1057" spans="4:15"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</row>
    <row r="1058" spans="4:15"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</row>
    <row r="1059" spans="4:15"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</row>
    <row r="1060" spans="4:15"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</row>
    <row r="1061" spans="4:15"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</row>
    <row r="1062" spans="4:15"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</row>
    <row r="1063" spans="4:15"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</row>
    <row r="1064" spans="4:15"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</row>
    <row r="1065" spans="4:15"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</row>
    <row r="1066" spans="4:15"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</row>
    <row r="1067" spans="4:15"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</row>
    <row r="1068" spans="4:15"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</row>
    <row r="1069" spans="4:15"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</row>
    <row r="1070" spans="4:15"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</row>
    <row r="1071" spans="4:15"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</row>
    <row r="1072" spans="4:15"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</row>
    <row r="1073" spans="4:15"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</row>
    <row r="1074" spans="4:15"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</row>
    <row r="1075" spans="4:15"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</row>
    <row r="1076" spans="4:15"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</row>
    <row r="1077" spans="4:15"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</row>
    <row r="1078" spans="4:15"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</row>
    <row r="1079" spans="4:15"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</row>
    <row r="1080" spans="4:15"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</row>
    <row r="1081" spans="4:15"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</row>
    <row r="1082" spans="4:15"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</row>
    <row r="1083" spans="4:15"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</row>
    <row r="1084" spans="4:15"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</row>
    <row r="1085" spans="4:15"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</row>
    <row r="1086" spans="4:15"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</row>
    <row r="1087" spans="4:15"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</row>
    <row r="1088" spans="4:15"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</row>
    <row r="1089" spans="4:15"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</row>
    <row r="1090" spans="4:15"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</row>
    <row r="1091" spans="4:15"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</row>
    <row r="1092" spans="4:15"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</row>
    <row r="1093" spans="4:15"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</row>
    <row r="1094" spans="4:15"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</row>
    <row r="1095" spans="4:15"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</row>
    <row r="1096" spans="4:15"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</row>
    <row r="1097" spans="4:15"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</row>
    <row r="1098" spans="4:15"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</row>
    <row r="1099" spans="4:15"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</row>
    <row r="1100" spans="4:15"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</row>
    <row r="1101" spans="4:15"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</row>
    <row r="1102" spans="4:15"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</row>
    <row r="1103" spans="4:15"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</row>
    <row r="1104" spans="4:15"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</row>
    <row r="1105" spans="4:15"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</row>
    <row r="1106" spans="4:15"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</row>
    <row r="1107" spans="4:15"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</row>
    <row r="1108" spans="4:15"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</row>
    <row r="1109" spans="4:15"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</row>
    <row r="1110" spans="4:15"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</row>
    <row r="1111" spans="4:15"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</row>
    <row r="1112" spans="4:15"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</row>
    <row r="1113" spans="4:15"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</row>
    <row r="1114" spans="4:15"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</row>
    <row r="1115" spans="4:15"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</row>
    <row r="1116" spans="4:15"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</row>
    <row r="1117" spans="4:15"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</row>
    <row r="1118" spans="4:15"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</row>
    <row r="1119" spans="4:15"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</row>
    <row r="1120" spans="4:15"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</row>
    <row r="1121" spans="4:15"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</row>
    <row r="1122" spans="4:15"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</row>
    <row r="1123" spans="4:15"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</row>
    <row r="1124" spans="4:15"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</row>
    <row r="1125" spans="4:15"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</row>
    <row r="1126" spans="4:15"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</row>
    <row r="1127" spans="4:15"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</row>
    <row r="1128" spans="4:15"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</row>
    <row r="1129" spans="4:15"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</row>
    <row r="1130" spans="4:15"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</row>
    <row r="1131" spans="4:15"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</row>
    <row r="1132" spans="4:15"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</row>
    <row r="1133" spans="4:15"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</row>
    <row r="1134" spans="4:15"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</row>
    <row r="1135" spans="4:15"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</row>
    <row r="1136" spans="4:15"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</row>
    <row r="1137" spans="4:15"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</row>
    <row r="1138" spans="4:15"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</row>
    <row r="1139" spans="4:15"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</row>
    <row r="1140" spans="4:15"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</row>
    <row r="1141" spans="4:15"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</row>
    <row r="1142" spans="4:15"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</row>
    <row r="1143" spans="4:15"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</row>
    <row r="1144" spans="4:15"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</row>
    <row r="1145" spans="4:15"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</row>
    <row r="1146" spans="4:15"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</row>
    <row r="1147" spans="4:15"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</row>
    <row r="1148" spans="4:15"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</row>
    <row r="1149" spans="4:15"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</row>
    <row r="1150" spans="4:15"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</row>
    <row r="1151" spans="4:15"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</row>
    <row r="1152" spans="4:15"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</row>
    <row r="1153" spans="4:15"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</row>
    <row r="1154" spans="4:15"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</row>
    <row r="1155" spans="4:15"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</row>
    <row r="1156" spans="4:15"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</row>
    <row r="1157" spans="4:15"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</row>
    <row r="1158" spans="4:15"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</row>
    <row r="1159" spans="4:15"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</row>
    <row r="1160" spans="4:15"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</row>
    <row r="1161" spans="4:15"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</row>
    <row r="1162" spans="4:15"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</row>
    <row r="1163" spans="4:15"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</row>
    <row r="1164" spans="4:15"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</row>
    <row r="1165" spans="4:15"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</row>
    <row r="1166" spans="4:15"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</row>
    <row r="1167" spans="4:15"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</row>
    <row r="1168" spans="4:15"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</row>
    <row r="1169" spans="4:15"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</row>
    <row r="1170" spans="4:15"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</row>
    <row r="1171" spans="4:15"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</row>
    <row r="1172" spans="4:15"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</row>
    <row r="1173" spans="4:15"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</row>
    <row r="1174" spans="4:15"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</row>
    <row r="1175" spans="4:15"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</row>
    <row r="1176" spans="4:15"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</row>
    <row r="1177" spans="4:15"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</row>
    <row r="1178" spans="4:15"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</row>
    <row r="1179" spans="4:15"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</row>
    <row r="1180" spans="4:15"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</row>
    <row r="1181" spans="4:15"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</row>
    <row r="1182" spans="4:15"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</row>
    <row r="1183" spans="4:15"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</row>
    <row r="1184" spans="4:15"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</row>
    <row r="1185" spans="4:15"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</row>
    <row r="1186" spans="4:15"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</row>
    <row r="1187" spans="4:15"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</row>
    <row r="1188" spans="4:15"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</row>
    <row r="1189" spans="4:15"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</row>
    <row r="1190" spans="4:15"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</row>
    <row r="1191" spans="4:15"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</row>
    <row r="1192" spans="4:15"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</row>
    <row r="1193" spans="4:15"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</row>
    <row r="1194" spans="4:15"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</row>
    <row r="1195" spans="4:15"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</row>
    <row r="1196" spans="4:15"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</row>
    <row r="1197" spans="4:15"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</row>
    <row r="1198" spans="4:15"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</row>
    <row r="1199" spans="4:15"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</row>
    <row r="1200" spans="4:15"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</row>
    <row r="1201" spans="4:15"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</row>
    <row r="1202" spans="4:15"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</row>
    <row r="1203" spans="4:15"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</row>
    <row r="1204" spans="4:15"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</row>
    <row r="1205" spans="4:15"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</row>
    <row r="1206" spans="4:15"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</row>
    <row r="1207" spans="4:15"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</row>
    <row r="1208" spans="4:15"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</row>
    <row r="1209" spans="4:15"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</row>
    <row r="1210" spans="4:15"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</row>
    <row r="1211" spans="4:15"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</row>
    <row r="1212" spans="4:15"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</row>
    <row r="1213" spans="4:15"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</row>
    <row r="1214" spans="4:15"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</row>
    <row r="1215" spans="4:15"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</row>
    <row r="1216" spans="4:15"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</row>
    <row r="1217" spans="4:15"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</row>
    <row r="1218" spans="4:15"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</row>
    <row r="1219" spans="4:15"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</row>
    <row r="1220" spans="4:15"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</row>
    <row r="1221" spans="4:15"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</row>
    <row r="1222" spans="4:15"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</row>
    <row r="1223" spans="4:15"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</row>
    <row r="1224" spans="4:15"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</row>
    <row r="1225" spans="4:15"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</row>
    <row r="1226" spans="4:15"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</row>
    <row r="1227" spans="4:15"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</row>
    <row r="1228" spans="4:15"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</row>
    <row r="1229" spans="4:15"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</row>
    <row r="1230" spans="4:15"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</row>
    <row r="1231" spans="4:15"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</row>
    <row r="1232" spans="4:15"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</row>
    <row r="1233" spans="4:15"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</row>
    <row r="1234" spans="4:15"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</row>
    <row r="1235" spans="4:15"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</row>
    <row r="1236" spans="4:15"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</row>
    <row r="1237" spans="4:15"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</row>
    <row r="1238" spans="4:15"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</row>
    <row r="1239" spans="4:15"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</row>
    <row r="1240" spans="4:15"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</row>
    <row r="1241" spans="4:15"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</row>
    <row r="1242" spans="4:15"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</row>
    <row r="1243" spans="4:15"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</row>
    <row r="1244" spans="4:15"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</row>
    <row r="1245" spans="4:15"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</row>
    <row r="1246" spans="4:15"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</row>
    <row r="1247" spans="4:15"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</row>
    <row r="1248" spans="4:15"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</row>
    <row r="1249" spans="4:15"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</row>
    <row r="1250" spans="4:15"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</row>
    <row r="1251" spans="4:15"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</row>
    <row r="1252" spans="4:15"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</row>
    <row r="1253" spans="4:15"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</row>
    <row r="1254" spans="4:15"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</row>
    <row r="1255" spans="4:15"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</row>
    <row r="1256" spans="4:15"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</row>
    <row r="1257" spans="4:15"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</row>
    <row r="1258" spans="4:15"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</row>
    <row r="1259" spans="4:15"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</row>
    <row r="1260" spans="4:15"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</row>
    <row r="1261" spans="4:15"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</row>
    <row r="1262" spans="4:15"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</row>
    <row r="1263" spans="4:15"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</row>
    <row r="1264" spans="4:15"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</row>
    <row r="1265" spans="4:15"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</row>
    <row r="1266" spans="4:15"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</row>
    <row r="1267" spans="4:15"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</row>
    <row r="1268" spans="4:15"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</row>
    <row r="1269" spans="4:15"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</row>
    <row r="1270" spans="4:15"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</row>
    <row r="1271" spans="4:15"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</row>
    <row r="1272" spans="4:15"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</row>
    <row r="1273" spans="4:15"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</row>
    <row r="1274" spans="4:15"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</row>
    <row r="1275" spans="4:15"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</row>
    <row r="1276" spans="4:15"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</row>
    <row r="1277" spans="4:15"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</row>
    <row r="1278" spans="4:15"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</row>
    <row r="1279" spans="4:15"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</row>
    <row r="1280" spans="4:15"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</row>
    <row r="1281" spans="4:15"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</row>
    <row r="1282" spans="4:15"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</row>
    <row r="1283" spans="4:15"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</row>
    <row r="1284" spans="4:15"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</row>
    <row r="1285" spans="4:15"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</row>
    <row r="1286" spans="4:15"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</row>
    <row r="1287" spans="4:15"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</row>
    <row r="1288" spans="4:15"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</row>
    <row r="1289" spans="4:15"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</row>
    <row r="1290" spans="4:15"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</row>
    <row r="1291" spans="4:15"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</row>
    <row r="1292" spans="4:15"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</row>
    <row r="1293" spans="4:15"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</row>
    <row r="1294" spans="4:15"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</row>
    <row r="1295" spans="4:15"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</row>
    <row r="1296" spans="4:15"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</row>
    <row r="1297" spans="4:15"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</row>
    <row r="1298" spans="4:15"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</row>
    <row r="1299" spans="4:15"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</row>
    <row r="1300" spans="4:15"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</row>
    <row r="1301" spans="4:15"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</row>
    <row r="1302" spans="4:15"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</row>
    <row r="1303" spans="4:15"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</row>
    <row r="1304" spans="4:15"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</row>
    <row r="1305" spans="4:15"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</row>
    <row r="1306" spans="4:15"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</row>
    <row r="1307" spans="4:15"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</row>
    <row r="1308" spans="4:15"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</row>
    <row r="1309" spans="4:15"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</row>
    <row r="1310" spans="4:15"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</row>
    <row r="1311" spans="4:15"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</row>
    <row r="1312" spans="4:15"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</row>
    <row r="1313" spans="4:15"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</row>
    <row r="1314" spans="4:15"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</row>
    <row r="1315" spans="4:15"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</row>
    <row r="1316" spans="4:15"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</row>
    <row r="1317" spans="4:15"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</row>
    <row r="1318" spans="4:15"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</row>
    <row r="1319" spans="4:15"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</row>
    <row r="1320" spans="4:15"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</row>
    <row r="1321" spans="4:15"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</row>
    <row r="1322" spans="4:15"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</row>
    <row r="1323" spans="4:15"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</row>
    <row r="1324" spans="4:15"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</row>
    <row r="1325" spans="4:15"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</row>
    <row r="1326" spans="4:15"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</row>
    <row r="1327" spans="4:15"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</row>
    <row r="1328" spans="4:15"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</row>
    <row r="1329" spans="4:15"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</row>
    <row r="1330" spans="4:15"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</row>
    <row r="1331" spans="4:15"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</row>
    <row r="1332" spans="4:15"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</row>
    <row r="1333" spans="4:15"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</row>
    <row r="1334" spans="4:15"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</row>
    <row r="1335" spans="4:15"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</row>
    <row r="1336" spans="4:15"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</row>
    <row r="1337" spans="4:15"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</row>
    <row r="1338" spans="4:15"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</row>
    <row r="1339" spans="4:15"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</row>
    <row r="1340" spans="4:15"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</row>
    <row r="1341" spans="4:15"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</row>
    <row r="1342" spans="4:15"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</row>
    <row r="1343" spans="4:15"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</row>
    <row r="1344" spans="4:15"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</row>
    <row r="1345" spans="4:15"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</row>
    <row r="1346" spans="4:15"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</row>
    <row r="1347" spans="4:15"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</row>
    <row r="1348" spans="4:15"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</row>
    <row r="1349" spans="4:15"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</row>
    <row r="1350" spans="4:15"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</row>
    <row r="1351" spans="4:15"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</row>
    <row r="1352" spans="4:15"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</row>
    <row r="1353" spans="4:15"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</row>
    <row r="1354" spans="4:15"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</row>
    <row r="1355" spans="4:15"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</row>
    <row r="1356" spans="4:15"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</row>
    <row r="1357" spans="4:15"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</row>
    <row r="1358" spans="4:15"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</row>
    <row r="1359" spans="4:15"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</row>
    <row r="1360" spans="4:15"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</row>
    <row r="1361" spans="4:15"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</row>
    <row r="1362" spans="4:15"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</row>
    <row r="1363" spans="4:15"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</row>
    <row r="1364" spans="4:15"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</row>
    <row r="1365" spans="4:15"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</row>
    <row r="1366" spans="4:15"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</row>
    <row r="1367" spans="4:15"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</row>
    <row r="1368" spans="4:15"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</row>
    <row r="1369" spans="4:15"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</row>
    <row r="1370" spans="4:15"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</row>
    <row r="1371" spans="4:15"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</row>
    <row r="1372" spans="4:15"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</row>
    <row r="1373" spans="4:15"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</row>
    <row r="1374" spans="4:15"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</row>
    <row r="1375" spans="4:15"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</row>
    <row r="1376" spans="4:15"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</row>
    <row r="1377" spans="4:15"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</row>
    <row r="1378" spans="4:15"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</row>
    <row r="1379" spans="4:15"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</row>
    <row r="1380" spans="4:15"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</row>
    <row r="1381" spans="4:15"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</row>
    <row r="1382" spans="4:15"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</row>
    <row r="1383" spans="4:15"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</row>
    <row r="1384" spans="4:15"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</row>
    <row r="1385" spans="4:15"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</row>
    <row r="1386" spans="4:15"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</row>
    <row r="1387" spans="4:15"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</row>
    <row r="1388" spans="4:15"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</row>
    <row r="1389" spans="4:15"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</row>
    <row r="1390" spans="4:15"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</row>
    <row r="1391" spans="4:15"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</row>
    <row r="1392" spans="4:15"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</row>
    <row r="1393" spans="4:15"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</row>
    <row r="1394" spans="4:15"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</row>
    <row r="1395" spans="4:15"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</row>
    <row r="1396" spans="4:15"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</row>
    <row r="1397" spans="4:15"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</row>
    <row r="1398" spans="4:15"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</row>
    <row r="1399" spans="4:15"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</row>
    <row r="1400" spans="4:15"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</row>
    <row r="1401" spans="4:15"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</row>
    <row r="1402" spans="4:15"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</row>
    <row r="1403" spans="4:15"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</row>
    <row r="1404" spans="4:15"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</row>
    <row r="1405" spans="4:15"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</row>
    <row r="1406" spans="4:15"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</row>
    <row r="1407" spans="4:15"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</row>
    <row r="1408" spans="4:15"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</row>
    <row r="1409" spans="4:15"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</row>
    <row r="1410" spans="4:15"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</row>
    <row r="1411" spans="4:15"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</row>
    <row r="1412" spans="4:15"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</row>
    <row r="1413" spans="4:15"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</row>
    <row r="1414" spans="4:15"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</row>
    <row r="1415" spans="4:15"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</row>
    <row r="1416" spans="4:15"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</row>
    <row r="1417" spans="4:15"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</row>
    <row r="1418" spans="4:15"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</row>
    <row r="1419" spans="4:15"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</row>
    <row r="1420" spans="4:15"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</row>
    <row r="1421" spans="4:15"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</row>
    <row r="1422" spans="4:15"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</row>
    <row r="1423" spans="4:15"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</row>
    <row r="1424" spans="4:15"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</row>
    <row r="1425" spans="4:15"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</row>
    <row r="1426" spans="4:15"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</row>
    <row r="1427" spans="4:15"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</row>
    <row r="1428" spans="4:15"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</row>
    <row r="1429" spans="4:15"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</row>
    <row r="1430" spans="4:15"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</row>
  </sheetData>
  <mergeCells count="55">
    <mergeCell ref="A7:B7"/>
    <mergeCell ref="G7:N7"/>
    <mergeCell ref="A1:N2"/>
    <mergeCell ref="A3:D3"/>
    <mergeCell ref="A4:D4"/>
    <mergeCell ref="A6:B6"/>
    <mergeCell ref="G6:N6"/>
    <mergeCell ref="G8:N8"/>
    <mergeCell ref="G9:N9"/>
    <mergeCell ref="A10:A11"/>
    <mergeCell ref="B10:B11"/>
    <mergeCell ref="C10:C11"/>
    <mergeCell ref="D10:D11"/>
    <mergeCell ref="E10:J10"/>
    <mergeCell ref="K10:K11"/>
    <mergeCell ref="L10:L11"/>
    <mergeCell ref="M10:M11"/>
    <mergeCell ref="C38:M38"/>
    <mergeCell ref="N10:N11"/>
    <mergeCell ref="A12:N12"/>
    <mergeCell ref="C29:M29"/>
    <mergeCell ref="C30:M30"/>
    <mergeCell ref="C31:M31"/>
    <mergeCell ref="C32:M32"/>
    <mergeCell ref="C33:M33"/>
    <mergeCell ref="C34:M34"/>
    <mergeCell ref="C35:M35"/>
    <mergeCell ref="C36:M36"/>
    <mergeCell ref="C37:M37"/>
    <mergeCell ref="C51:M51"/>
    <mergeCell ref="C39:M39"/>
    <mergeCell ref="C41:M41"/>
    <mergeCell ref="C42:M42"/>
    <mergeCell ref="C43:M43"/>
    <mergeCell ref="C44:M44"/>
    <mergeCell ref="C45:M45"/>
    <mergeCell ref="C46:M46"/>
    <mergeCell ref="C47:M47"/>
    <mergeCell ref="C48:M48"/>
    <mergeCell ref="C49:M49"/>
    <mergeCell ref="C50:M50"/>
    <mergeCell ref="A67:M68"/>
    <mergeCell ref="N67:N68"/>
    <mergeCell ref="C64:M64"/>
    <mergeCell ref="C52:M52"/>
    <mergeCell ref="C54:M54"/>
    <mergeCell ref="C55:M55"/>
    <mergeCell ref="C56:M56"/>
    <mergeCell ref="C57:M57"/>
    <mergeCell ref="C58:M58"/>
    <mergeCell ref="C59:M59"/>
    <mergeCell ref="C60:M60"/>
    <mergeCell ref="C61:M61"/>
    <mergeCell ref="C62:M62"/>
    <mergeCell ref="C63:M63"/>
  </mergeCells>
  <pageMargins left="0" right="0" top="0" bottom="0" header="0.31496062992125984" footer="0.31496062992125984"/>
  <pageSetup paperSize="9" scale="7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O1430"/>
  <sheetViews>
    <sheetView rightToLeft="1" topLeftCell="A13" workbookViewId="0">
      <selection activeCell="A5" sqref="A5"/>
    </sheetView>
  </sheetViews>
  <sheetFormatPr defaultColWidth="9.140625" defaultRowHeight="18"/>
  <cols>
    <col min="1" max="1" width="3.140625" style="3" customWidth="1"/>
    <col min="2" max="2" width="11.5703125" style="17" customWidth="1"/>
    <col min="3" max="3" width="26" style="1" customWidth="1"/>
    <col min="4" max="4" width="13.28515625" style="1" customWidth="1"/>
    <col min="5" max="5" width="17.140625" style="1" customWidth="1"/>
    <col min="6" max="6" width="11.7109375" style="1" customWidth="1"/>
    <col min="7" max="7" width="10.42578125" style="1" customWidth="1"/>
    <col min="8" max="8" width="11.85546875" style="1" customWidth="1"/>
    <col min="9" max="10" width="10.42578125" style="1" customWidth="1"/>
    <col min="11" max="11" width="12.5703125" style="1" customWidth="1"/>
    <col min="12" max="12" width="13.28515625" style="1" customWidth="1"/>
    <col min="13" max="13" width="12.140625" style="1" customWidth="1"/>
    <col min="14" max="14" width="25.5703125" style="1" customWidth="1"/>
    <col min="15" max="16384" width="9.140625" style="1"/>
  </cols>
  <sheetData>
    <row r="1" spans="1:14" ht="42.75" customHeight="1">
      <c r="A1" s="279" t="s">
        <v>20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</row>
    <row r="2" spans="1:14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</row>
    <row r="3" spans="1:14" ht="19.5">
      <c r="A3" s="280" t="s">
        <v>60</v>
      </c>
      <c r="B3" s="280"/>
      <c r="C3" s="280"/>
      <c r="D3" s="280"/>
      <c r="F3" s="1" t="s">
        <v>3</v>
      </c>
      <c r="G3" s="18" t="s">
        <v>70</v>
      </c>
    </row>
    <row r="4" spans="1:14" ht="19.5">
      <c r="A4" s="280" t="s">
        <v>68</v>
      </c>
      <c r="B4" s="280"/>
      <c r="C4" s="280"/>
      <c r="D4" s="280"/>
      <c r="F4" s="1" t="s">
        <v>2</v>
      </c>
      <c r="G4" s="288" t="s">
        <v>71</v>
      </c>
      <c r="H4" s="288"/>
    </row>
    <row r="5" spans="1:14" ht="19.5">
      <c r="A5" s="1" t="s">
        <v>69</v>
      </c>
      <c r="F5" s="1" t="s">
        <v>1</v>
      </c>
      <c r="G5" s="18" t="s">
        <v>72</v>
      </c>
    </row>
    <row r="6" spans="1:14" ht="19.5" customHeight="1">
      <c r="A6" s="285" t="s">
        <v>21</v>
      </c>
      <c r="B6" s="285"/>
      <c r="C6" s="5">
        <v>2747806486</v>
      </c>
      <c r="D6" s="18"/>
      <c r="F6" s="1" t="s">
        <v>24</v>
      </c>
      <c r="G6" s="286" t="s">
        <v>31</v>
      </c>
      <c r="H6" s="286"/>
      <c r="I6" s="286"/>
      <c r="J6" s="286"/>
      <c r="K6" s="286"/>
      <c r="L6" s="286"/>
      <c r="M6" s="286"/>
      <c r="N6" s="286"/>
    </row>
    <row r="7" spans="1:14" ht="19.5">
      <c r="A7" s="280" t="s">
        <v>23</v>
      </c>
      <c r="B7" s="280"/>
      <c r="C7" s="19">
        <v>1079678671</v>
      </c>
      <c r="D7" s="18"/>
      <c r="G7" s="286" t="s">
        <v>67</v>
      </c>
      <c r="H7" s="286"/>
      <c r="I7" s="286"/>
      <c r="J7" s="286"/>
      <c r="K7" s="286"/>
      <c r="L7" s="286"/>
      <c r="M7" s="286"/>
      <c r="N7" s="286"/>
    </row>
    <row r="8" spans="1:14" ht="19.5">
      <c r="A8" s="1" t="s">
        <v>0</v>
      </c>
      <c r="C8" s="20">
        <f>SUM(C6:C7)</f>
        <v>3827485157</v>
      </c>
      <c r="D8" s="18" t="s">
        <v>22</v>
      </c>
      <c r="G8" s="286" t="s">
        <v>33</v>
      </c>
      <c r="H8" s="286"/>
      <c r="I8" s="286"/>
      <c r="J8" s="286"/>
      <c r="K8" s="286"/>
      <c r="L8" s="286"/>
      <c r="M8" s="286"/>
      <c r="N8" s="286"/>
    </row>
    <row r="9" spans="1:14">
      <c r="A9" s="2"/>
      <c r="B9" s="2"/>
      <c r="G9" s="284"/>
      <c r="H9" s="284"/>
      <c r="I9" s="284"/>
      <c r="J9" s="284"/>
      <c r="K9" s="284"/>
      <c r="L9" s="284"/>
      <c r="M9" s="284"/>
      <c r="N9" s="284"/>
    </row>
    <row r="10" spans="1:14" ht="36" customHeight="1">
      <c r="A10" s="282" t="s">
        <v>4</v>
      </c>
      <c r="B10" s="287" t="s">
        <v>5</v>
      </c>
      <c r="C10" s="287" t="s">
        <v>6</v>
      </c>
      <c r="D10" s="287" t="s">
        <v>7</v>
      </c>
      <c r="E10" s="287" t="s">
        <v>18</v>
      </c>
      <c r="F10" s="287"/>
      <c r="G10" s="287"/>
      <c r="H10" s="287"/>
      <c r="I10" s="287"/>
      <c r="J10" s="287"/>
      <c r="K10" s="281" t="s">
        <v>14</v>
      </c>
      <c r="L10" s="281" t="s">
        <v>15</v>
      </c>
      <c r="M10" s="281" t="s">
        <v>16</v>
      </c>
      <c r="N10" s="281" t="s">
        <v>17</v>
      </c>
    </row>
    <row r="11" spans="1:14" ht="36">
      <c r="A11" s="282"/>
      <c r="B11" s="287"/>
      <c r="C11" s="287"/>
      <c r="D11" s="287"/>
      <c r="E11" s="6" t="s">
        <v>8</v>
      </c>
      <c r="F11" s="6" t="s">
        <v>9</v>
      </c>
      <c r="G11" s="6" t="s">
        <v>10</v>
      </c>
      <c r="H11" s="6" t="s">
        <v>11</v>
      </c>
      <c r="I11" s="6" t="s">
        <v>12</v>
      </c>
      <c r="J11" s="6" t="s">
        <v>13</v>
      </c>
      <c r="K11" s="281"/>
      <c r="L11" s="281"/>
      <c r="M11" s="281"/>
      <c r="N11" s="281"/>
    </row>
    <row r="12" spans="1:14" ht="19.5">
      <c r="A12" s="283" t="s">
        <v>25</v>
      </c>
      <c r="B12" s="283"/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</row>
    <row r="13" spans="1:14">
      <c r="A13" s="7">
        <v>1</v>
      </c>
      <c r="B13" s="16" t="s">
        <v>101</v>
      </c>
      <c r="C13" s="8" t="s">
        <v>102</v>
      </c>
      <c r="D13" s="9">
        <v>824341946</v>
      </c>
      <c r="E13" s="9"/>
      <c r="F13" s="9">
        <v>0</v>
      </c>
      <c r="G13" s="9"/>
      <c r="H13" s="9">
        <f>D13*5%</f>
        <v>41217097.300000004</v>
      </c>
      <c r="I13" s="9"/>
      <c r="J13" s="9"/>
      <c r="K13" s="9">
        <f>SUM(E13:J13)</f>
        <v>41217097.300000004</v>
      </c>
      <c r="L13" s="9">
        <f>D13-K13</f>
        <v>783124848.70000005</v>
      </c>
      <c r="M13" s="9">
        <f>D13*9%</f>
        <v>74190775.140000001</v>
      </c>
      <c r="N13" s="9">
        <f>L13+M13</f>
        <v>857315623.84000003</v>
      </c>
    </row>
    <row r="14" spans="1:14">
      <c r="A14" s="7">
        <v>2</v>
      </c>
      <c r="B14" s="16" t="s">
        <v>114</v>
      </c>
      <c r="C14" s="8" t="s">
        <v>102</v>
      </c>
      <c r="D14" s="9">
        <v>809714003</v>
      </c>
      <c r="E14" s="9"/>
      <c r="F14" s="9">
        <v>0</v>
      </c>
      <c r="G14" s="9"/>
      <c r="H14" s="9">
        <f t="shared" ref="H14:H18" si="0">D14*5%</f>
        <v>40485700.150000006</v>
      </c>
      <c r="I14" s="9"/>
      <c r="J14" s="9"/>
      <c r="K14" s="9">
        <f t="shared" ref="K14:K15" si="1">SUM(E14:J14)</f>
        <v>40485700.150000006</v>
      </c>
      <c r="L14" s="9">
        <f t="shared" ref="L14:L15" si="2">D14-K14</f>
        <v>769228302.85000002</v>
      </c>
      <c r="M14" s="9">
        <f t="shared" ref="M14:M18" si="3">D14*9%</f>
        <v>72874260.269999996</v>
      </c>
      <c r="N14" s="9">
        <f t="shared" ref="N14:N15" si="4">L14+M14</f>
        <v>842102563.12</v>
      </c>
    </row>
    <row r="15" spans="1:14">
      <c r="A15" s="7">
        <v>3</v>
      </c>
      <c r="B15" s="16" t="s">
        <v>44</v>
      </c>
      <c r="C15" s="8" t="s">
        <v>102</v>
      </c>
      <c r="D15" s="9">
        <v>2169119626</v>
      </c>
      <c r="E15" s="9">
        <f>824341946+412170973</f>
        <v>1236512919</v>
      </c>
      <c r="F15" s="9">
        <v>0</v>
      </c>
      <c r="G15" s="9"/>
      <c r="H15" s="9">
        <f t="shared" si="0"/>
        <v>108455981.30000001</v>
      </c>
      <c r="I15" s="9"/>
      <c r="J15" s="9"/>
      <c r="K15" s="9">
        <f t="shared" si="1"/>
        <v>1344968900.3</v>
      </c>
      <c r="L15" s="9">
        <f t="shared" si="2"/>
        <v>824150725.70000005</v>
      </c>
      <c r="M15" s="9">
        <f t="shared" si="3"/>
        <v>195220766.34</v>
      </c>
      <c r="N15" s="9">
        <f t="shared" si="4"/>
        <v>1019371492.0400001</v>
      </c>
    </row>
    <row r="16" spans="1:14">
      <c r="A16" s="7">
        <v>4</v>
      </c>
      <c r="B16" s="16" t="s">
        <v>112</v>
      </c>
      <c r="C16" s="8" t="s">
        <v>85</v>
      </c>
      <c r="D16" s="9"/>
      <c r="E16" s="9"/>
      <c r="F16" s="9"/>
      <c r="G16" s="9"/>
      <c r="H16" s="9">
        <v>-190158779</v>
      </c>
      <c r="I16" s="9"/>
      <c r="J16" s="9"/>
      <c r="K16" s="9"/>
      <c r="L16" s="9"/>
      <c r="M16" s="9"/>
      <c r="N16" s="9">
        <v>190158779</v>
      </c>
    </row>
    <row r="17" spans="1:15">
      <c r="A17" s="7">
        <v>5</v>
      </c>
      <c r="B17" s="16"/>
      <c r="C17" s="8"/>
      <c r="D17" s="9"/>
      <c r="E17" s="9"/>
      <c r="F17" s="9">
        <f t="shared" ref="F17:F18" si="5">D17*10%</f>
        <v>0</v>
      </c>
      <c r="G17" s="9"/>
      <c r="H17" s="9">
        <f t="shared" si="0"/>
        <v>0</v>
      </c>
      <c r="I17" s="9"/>
      <c r="J17" s="9"/>
      <c r="K17" s="9">
        <f>SUM(E17:J17)</f>
        <v>0</v>
      </c>
      <c r="L17" s="9">
        <f>D17-K17</f>
        <v>0</v>
      </c>
      <c r="M17" s="9">
        <f t="shared" si="3"/>
        <v>0</v>
      </c>
      <c r="N17" s="9">
        <f t="shared" ref="N17:N26" si="6">L17+M17</f>
        <v>0</v>
      </c>
    </row>
    <row r="18" spans="1:15">
      <c r="A18" s="7">
        <v>6</v>
      </c>
      <c r="B18" s="16"/>
      <c r="C18" s="8"/>
      <c r="D18" s="9"/>
      <c r="E18" s="9"/>
      <c r="F18" s="9">
        <f t="shared" si="5"/>
        <v>0</v>
      </c>
      <c r="G18" s="9"/>
      <c r="H18" s="9">
        <f t="shared" si="0"/>
        <v>0</v>
      </c>
      <c r="I18" s="9"/>
      <c r="J18" s="9"/>
      <c r="K18" s="9">
        <f>SUM(E18:J18)</f>
        <v>0</v>
      </c>
      <c r="L18" s="9">
        <f>D18-K18</f>
        <v>0</v>
      </c>
      <c r="M18" s="9">
        <f t="shared" si="3"/>
        <v>0</v>
      </c>
      <c r="N18" s="9">
        <f t="shared" si="6"/>
        <v>0</v>
      </c>
    </row>
    <row r="19" spans="1:15" ht="18.75" thickBot="1">
      <c r="A19" s="7">
        <v>7</v>
      </c>
      <c r="B19" s="16"/>
      <c r="C19" s="8"/>
      <c r="D19" s="9"/>
      <c r="E19" s="9"/>
      <c r="F19" s="9">
        <f>D19*10%</f>
        <v>0</v>
      </c>
      <c r="G19" s="9"/>
      <c r="H19" s="9">
        <f>D19*5%</f>
        <v>0</v>
      </c>
      <c r="I19" s="9"/>
      <c r="J19" s="9"/>
      <c r="K19" s="9">
        <f>SUM(E19:J19)</f>
        <v>0</v>
      </c>
      <c r="L19" s="9">
        <f>D19-K19</f>
        <v>0</v>
      </c>
      <c r="M19" s="9">
        <f>D19*9%</f>
        <v>0</v>
      </c>
      <c r="N19" s="9">
        <f t="shared" si="6"/>
        <v>0</v>
      </c>
    </row>
    <row r="20" spans="1:15" ht="18.75" hidden="1" thickBot="1">
      <c r="A20" s="7">
        <v>8</v>
      </c>
      <c r="B20" s="16"/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1:15" ht="18.75" hidden="1" thickBot="1">
      <c r="A21" s="7">
        <v>9</v>
      </c>
      <c r="B21" s="16"/>
      <c r="C21" s="8"/>
      <c r="D21" s="9"/>
      <c r="E21" s="9"/>
      <c r="F21" s="9">
        <f t="shared" ref="F21:F26" si="7">D21*10%</f>
        <v>0</v>
      </c>
      <c r="G21" s="9"/>
      <c r="H21" s="9">
        <f t="shared" ref="H21:H26" si="8">D21*5%</f>
        <v>0</v>
      </c>
      <c r="I21" s="9"/>
      <c r="J21" s="9"/>
      <c r="K21" s="9">
        <f t="shared" ref="K21:K26" si="9">SUM(E21:J21)</f>
        <v>0</v>
      </c>
      <c r="L21" s="9">
        <f t="shared" ref="L21:L26" si="10">D21-K21</f>
        <v>0</v>
      </c>
      <c r="M21" s="9">
        <f t="shared" ref="M21:M26" si="11">D21*9%</f>
        <v>0</v>
      </c>
      <c r="N21" s="9">
        <f t="shared" si="6"/>
        <v>0</v>
      </c>
    </row>
    <row r="22" spans="1:15" ht="18.75" hidden="1" thickBot="1">
      <c r="A22" s="7">
        <v>10</v>
      </c>
      <c r="B22" s="16"/>
      <c r="C22" s="8"/>
      <c r="D22" s="9"/>
      <c r="E22" s="9"/>
      <c r="F22" s="9">
        <f t="shared" si="7"/>
        <v>0</v>
      </c>
      <c r="G22" s="9"/>
      <c r="H22" s="9">
        <f t="shared" si="8"/>
        <v>0</v>
      </c>
      <c r="I22" s="9"/>
      <c r="J22" s="9"/>
      <c r="K22" s="9">
        <f t="shared" si="9"/>
        <v>0</v>
      </c>
      <c r="L22" s="9">
        <f t="shared" si="10"/>
        <v>0</v>
      </c>
      <c r="M22" s="9">
        <f t="shared" si="11"/>
        <v>0</v>
      </c>
      <c r="N22" s="9">
        <f t="shared" si="6"/>
        <v>0</v>
      </c>
    </row>
    <row r="23" spans="1:15" ht="18.75" hidden="1" thickBot="1">
      <c r="A23" s="7">
        <v>11</v>
      </c>
      <c r="B23" s="16"/>
      <c r="C23" s="8"/>
      <c r="D23" s="9"/>
      <c r="E23" s="9"/>
      <c r="F23" s="9">
        <f t="shared" si="7"/>
        <v>0</v>
      </c>
      <c r="G23" s="9"/>
      <c r="H23" s="9">
        <f t="shared" si="8"/>
        <v>0</v>
      </c>
      <c r="I23" s="9"/>
      <c r="J23" s="9"/>
      <c r="K23" s="9">
        <f t="shared" si="9"/>
        <v>0</v>
      </c>
      <c r="L23" s="9">
        <f t="shared" si="10"/>
        <v>0</v>
      </c>
      <c r="M23" s="9">
        <f t="shared" si="11"/>
        <v>0</v>
      </c>
      <c r="N23" s="9">
        <f t="shared" si="6"/>
        <v>0</v>
      </c>
    </row>
    <row r="24" spans="1:15" ht="18.75" hidden="1" thickBot="1">
      <c r="A24" s="7">
        <v>12</v>
      </c>
      <c r="B24" s="16"/>
      <c r="C24" s="8"/>
      <c r="D24" s="9"/>
      <c r="E24" s="9"/>
      <c r="F24" s="9">
        <f t="shared" si="7"/>
        <v>0</v>
      </c>
      <c r="G24" s="9"/>
      <c r="H24" s="9">
        <f t="shared" si="8"/>
        <v>0</v>
      </c>
      <c r="I24" s="9"/>
      <c r="J24" s="9"/>
      <c r="K24" s="9">
        <f t="shared" si="9"/>
        <v>0</v>
      </c>
      <c r="L24" s="9">
        <f t="shared" si="10"/>
        <v>0</v>
      </c>
      <c r="M24" s="9">
        <f t="shared" si="11"/>
        <v>0</v>
      </c>
      <c r="N24" s="9">
        <f t="shared" si="6"/>
        <v>0</v>
      </c>
    </row>
    <row r="25" spans="1:15" ht="18.75" hidden="1" thickBot="1">
      <c r="A25" s="7">
        <v>13</v>
      </c>
      <c r="B25" s="16"/>
      <c r="C25" s="8"/>
      <c r="D25" s="9"/>
      <c r="E25" s="9"/>
      <c r="F25" s="9">
        <f t="shared" si="7"/>
        <v>0</v>
      </c>
      <c r="G25" s="9"/>
      <c r="H25" s="9">
        <f t="shared" si="8"/>
        <v>0</v>
      </c>
      <c r="I25" s="9"/>
      <c r="J25" s="9"/>
      <c r="K25" s="9">
        <f t="shared" si="9"/>
        <v>0</v>
      </c>
      <c r="L25" s="9">
        <f t="shared" si="10"/>
        <v>0</v>
      </c>
      <c r="M25" s="9">
        <f t="shared" si="11"/>
        <v>0</v>
      </c>
      <c r="N25" s="9">
        <f t="shared" si="6"/>
        <v>0</v>
      </c>
    </row>
    <row r="26" spans="1:15" ht="18.75" hidden="1" thickBot="1">
      <c r="A26" s="10">
        <v>14</v>
      </c>
      <c r="B26" s="26"/>
      <c r="C26" s="11"/>
      <c r="D26" s="12"/>
      <c r="E26" s="12"/>
      <c r="F26" s="12">
        <f t="shared" si="7"/>
        <v>0</v>
      </c>
      <c r="G26" s="12"/>
      <c r="H26" s="12">
        <f t="shared" si="8"/>
        <v>0</v>
      </c>
      <c r="I26" s="12"/>
      <c r="J26" s="12"/>
      <c r="K26" s="12">
        <f t="shared" si="9"/>
        <v>0</v>
      </c>
      <c r="L26" s="12">
        <f t="shared" si="10"/>
        <v>0</v>
      </c>
      <c r="M26" s="12">
        <f t="shared" si="11"/>
        <v>0</v>
      </c>
      <c r="N26" s="12">
        <f t="shared" si="6"/>
        <v>0</v>
      </c>
    </row>
    <row r="27" spans="1:15" ht="36" customHeight="1" thickTop="1" thickBot="1">
      <c r="A27" s="15"/>
      <c r="B27" s="27" t="s">
        <v>19</v>
      </c>
      <c r="C27" s="13"/>
      <c r="D27" s="14">
        <f t="shared" ref="D27:M27" si="12">SUM(D13:D26)</f>
        <v>3803175575</v>
      </c>
      <c r="E27" s="14">
        <f t="shared" si="12"/>
        <v>1236512919</v>
      </c>
      <c r="F27" s="14">
        <f t="shared" si="12"/>
        <v>0</v>
      </c>
      <c r="G27" s="14">
        <f t="shared" si="12"/>
        <v>0</v>
      </c>
      <c r="H27" s="14">
        <f t="shared" si="12"/>
        <v>-0.24999997019767761</v>
      </c>
      <c r="I27" s="14">
        <f t="shared" si="12"/>
        <v>0</v>
      </c>
      <c r="J27" s="14">
        <f t="shared" si="12"/>
        <v>0</v>
      </c>
      <c r="K27" s="14">
        <f t="shared" si="12"/>
        <v>1426671697.75</v>
      </c>
      <c r="L27" s="14">
        <f t="shared" si="12"/>
        <v>2376503877.25</v>
      </c>
      <c r="M27" s="14">
        <f t="shared" si="12"/>
        <v>342285801.75</v>
      </c>
      <c r="N27" s="25">
        <f>SUM(N13:N26)</f>
        <v>2908948458</v>
      </c>
    </row>
    <row r="28" spans="1:15" ht="6.75" customHeight="1" thickTop="1">
      <c r="D28" s="4"/>
      <c r="E28" s="4"/>
      <c r="F28" s="4"/>
      <c r="G28" s="4"/>
      <c r="H28" s="4"/>
      <c r="I28" s="4"/>
      <c r="J28" s="4"/>
      <c r="K28" s="5"/>
      <c r="L28" s="5"/>
      <c r="M28" s="5"/>
      <c r="N28" s="5"/>
    </row>
    <row r="29" spans="1:15" ht="17.25" customHeight="1">
      <c r="A29" s="23" t="s">
        <v>36</v>
      </c>
      <c r="B29" s="24"/>
      <c r="C29" s="268" t="s">
        <v>6</v>
      </c>
      <c r="D29" s="269"/>
      <c r="E29" s="269"/>
      <c r="F29" s="269"/>
      <c r="G29" s="269"/>
      <c r="H29" s="269"/>
      <c r="I29" s="269"/>
      <c r="J29" s="269"/>
      <c r="K29" s="269"/>
      <c r="L29" s="269"/>
      <c r="M29" s="270"/>
      <c r="N29" s="24" t="s">
        <v>37</v>
      </c>
      <c r="O29" s="4"/>
    </row>
    <row r="30" spans="1:15">
      <c r="A30" s="7">
        <v>1</v>
      </c>
      <c r="B30" s="16" t="s">
        <v>101</v>
      </c>
      <c r="C30" s="274" t="s">
        <v>104</v>
      </c>
      <c r="D30" s="275"/>
      <c r="E30" s="275"/>
      <c r="F30" s="275"/>
      <c r="G30" s="275"/>
      <c r="H30" s="275"/>
      <c r="I30" s="275"/>
      <c r="J30" s="275"/>
      <c r="K30" s="275"/>
      <c r="L30" s="275"/>
      <c r="M30" s="276"/>
      <c r="N30" s="9">
        <v>412170973</v>
      </c>
      <c r="O30" s="4"/>
    </row>
    <row r="31" spans="1:15">
      <c r="A31" s="7">
        <v>2</v>
      </c>
      <c r="B31" s="16" t="s">
        <v>103</v>
      </c>
      <c r="C31" s="274" t="s">
        <v>105</v>
      </c>
      <c r="D31" s="275"/>
      <c r="E31" s="275"/>
      <c r="F31" s="275"/>
      <c r="G31" s="275"/>
      <c r="H31" s="275"/>
      <c r="I31" s="275"/>
      <c r="J31" s="275"/>
      <c r="K31" s="275"/>
      <c r="L31" s="275"/>
      <c r="M31" s="276"/>
      <c r="N31" s="9">
        <v>824341946</v>
      </c>
      <c r="O31" s="4"/>
    </row>
    <row r="32" spans="1:15">
      <c r="A32" s="7">
        <v>3</v>
      </c>
      <c r="B32" s="16"/>
      <c r="C32" s="274"/>
      <c r="D32" s="275"/>
      <c r="E32" s="275"/>
      <c r="F32" s="275"/>
      <c r="G32" s="275"/>
      <c r="H32" s="275"/>
      <c r="I32" s="275"/>
      <c r="J32" s="275"/>
      <c r="K32" s="275"/>
      <c r="L32" s="275"/>
      <c r="M32" s="276"/>
      <c r="N32" s="9"/>
      <c r="O32" s="4"/>
    </row>
    <row r="33" spans="1:15" ht="18.75" thickBot="1">
      <c r="A33" s="7">
        <v>4</v>
      </c>
      <c r="B33" s="16"/>
      <c r="C33" s="274"/>
      <c r="D33" s="275"/>
      <c r="E33" s="275"/>
      <c r="F33" s="275"/>
      <c r="G33" s="275"/>
      <c r="H33" s="275"/>
      <c r="I33" s="275"/>
      <c r="J33" s="275"/>
      <c r="K33" s="275"/>
      <c r="L33" s="275"/>
      <c r="M33" s="276"/>
      <c r="N33" s="9"/>
      <c r="O33" s="4"/>
    </row>
    <row r="34" spans="1:15" hidden="1">
      <c r="A34" s="7">
        <v>5</v>
      </c>
      <c r="B34" s="16"/>
      <c r="C34" s="274"/>
      <c r="D34" s="275"/>
      <c r="E34" s="275"/>
      <c r="F34" s="275"/>
      <c r="G34" s="275"/>
      <c r="H34" s="275"/>
      <c r="I34" s="275"/>
      <c r="J34" s="275"/>
      <c r="K34" s="275"/>
      <c r="L34" s="275"/>
      <c r="M34" s="276"/>
      <c r="N34" s="9"/>
      <c r="O34" s="4"/>
    </row>
    <row r="35" spans="1:15" hidden="1">
      <c r="A35" s="7">
        <v>6</v>
      </c>
      <c r="B35" s="16"/>
      <c r="C35" s="274"/>
      <c r="D35" s="275"/>
      <c r="E35" s="275"/>
      <c r="F35" s="275"/>
      <c r="G35" s="275"/>
      <c r="H35" s="275"/>
      <c r="I35" s="275"/>
      <c r="J35" s="275"/>
      <c r="K35" s="275"/>
      <c r="L35" s="275"/>
      <c r="M35" s="276"/>
      <c r="N35" s="9"/>
      <c r="O35" s="4"/>
    </row>
    <row r="36" spans="1:15" hidden="1">
      <c r="A36" s="7">
        <v>7</v>
      </c>
      <c r="B36" s="16"/>
      <c r="C36" s="274"/>
      <c r="D36" s="275"/>
      <c r="E36" s="275"/>
      <c r="F36" s="275"/>
      <c r="G36" s="275"/>
      <c r="H36" s="275"/>
      <c r="I36" s="275"/>
      <c r="J36" s="275"/>
      <c r="K36" s="275"/>
      <c r="L36" s="275"/>
      <c r="M36" s="276"/>
      <c r="N36" s="9"/>
      <c r="O36" s="4"/>
    </row>
    <row r="37" spans="1:15" hidden="1">
      <c r="A37" s="7">
        <v>8</v>
      </c>
      <c r="B37" s="16"/>
      <c r="C37" s="274"/>
      <c r="D37" s="275"/>
      <c r="E37" s="275"/>
      <c r="F37" s="275"/>
      <c r="G37" s="275"/>
      <c r="H37" s="275"/>
      <c r="I37" s="275"/>
      <c r="J37" s="275"/>
      <c r="K37" s="275"/>
      <c r="L37" s="275"/>
      <c r="M37" s="276"/>
      <c r="N37" s="9"/>
      <c r="O37" s="4"/>
    </row>
    <row r="38" spans="1:15" ht="18.75" hidden="1" thickBot="1">
      <c r="A38" s="7">
        <v>9</v>
      </c>
      <c r="B38" s="16"/>
      <c r="C38" s="274"/>
      <c r="D38" s="275"/>
      <c r="E38" s="275"/>
      <c r="F38" s="275"/>
      <c r="G38" s="275"/>
      <c r="H38" s="275"/>
      <c r="I38" s="275"/>
      <c r="J38" s="275"/>
      <c r="K38" s="275"/>
      <c r="L38" s="275"/>
      <c r="M38" s="276"/>
      <c r="N38" s="9"/>
      <c r="O38" s="4"/>
    </row>
    <row r="39" spans="1:15" ht="19.5" thickTop="1" thickBot="1">
      <c r="A39" s="15"/>
      <c r="B39" s="27" t="s">
        <v>19</v>
      </c>
      <c r="C39" s="265"/>
      <c r="D39" s="266"/>
      <c r="E39" s="266"/>
      <c r="F39" s="266"/>
      <c r="G39" s="266"/>
      <c r="H39" s="266"/>
      <c r="I39" s="266"/>
      <c r="J39" s="266"/>
      <c r="K39" s="266"/>
      <c r="L39" s="266"/>
      <c r="M39" s="267"/>
      <c r="N39" s="22">
        <f>SUM(N30:N38)</f>
        <v>1236512919</v>
      </c>
      <c r="O39" s="4"/>
    </row>
    <row r="40" spans="1:15" ht="4.5" customHeight="1" thickTop="1"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  <row r="41" spans="1:15" ht="19.5">
      <c r="A41" s="23" t="s">
        <v>38</v>
      </c>
      <c r="B41" s="24"/>
      <c r="C41" s="268" t="s">
        <v>6</v>
      </c>
      <c r="D41" s="269"/>
      <c r="E41" s="269"/>
      <c r="F41" s="269"/>
      <c r="G41" s="269"/>
      <c r="H41" s="269"/>
      <c r="I41" s="269"/>
      <c r="J41" s="269"/>
      <c r="K41" s="269"/>
      <c r="L41" s="269"/>
      <c r="M41" s="270"/>
      <c r="N41" s="24" t="s">
        <v>37</v>
      </c>
      <c r="O41" s="4"/>
    </row>
    <row r="42" spans="1:15">
      <c r="A42" s="7">
        <v>1</v>
      </c>
      <c r="B42" s="16" t="s">
        <v>101</v>
      </c>
      <c r="C42" s="274" t="s">
        <v>116</v>
      </c>
      <c r="D42" s="275"/>
      <c r="E42" s="275"/>
      <c r="F42" s="275"/>
      <c r="G42" s="275"/>
      <c r="H42" s="275"/>
      <c r="I42" s="275"/>
      <c r="J42" s="275"/>
      <c r="K42" s="275"/>
      <c r="L42" s="275"/>
      <c r="M42" s="276"/>
      <c r="N42" s="9">
        <v>857315624</v>
      </c>
      <c r="O42" s="4"/>
    </row>
    <row r="43" spans="1:15">
      <c r="A43" s="7">
        <v>2</v>
      </c>
      <c r="B43" s="16" t="s">
        <v>114</v>
      </c>
      <c r="C43" s="274" t="s">
        <v>117</v>
      </c>
      <c r="D43" s="275"/>
      <c r="E43" s="275"/>
      <c r="F43" s="275"/>
      <c r="G43" s="275"/>
      <c r="H43" s="275"/>
      <c r="I43" s="275"/>
      <c r="J43" s="275"/>
      <c r="K43" s="275"/>
      <c r="L43" s="275"/>
      <c r="M43" s="276"/>
      <c r="N43" s="9">
        <v>842102563</v>
      </c>
      <c r="O43" s="4"/>
    </row>
    <row r="44" spans="1:15">
      <c r="A44" s="7">
        <v>3</v>
      </c>
      <c r="B44" s="16" t="s">
        <v>115</v>
      </c>
      <c r="C44" s="274" t="s">
        <v>118</v>
      </c>
      <c r="D44" s="275"/>
      <c r="E44" s="275"/>
      <c r="F44" s="275"/>
      <c r="G44" s="275"/>
      <c r="H44" s="275"/>
      <c r="I44" s="275"/>
      <c r="J44" s="275"/>
      <c r="K44" s="275"/>
      <c r="L44" s="275"/>
      <c r="M44" s="276"/>
      <c r="N44" s="9">
        <v>1019371492</v>
      </c>
      <c r="O44" s="4"/>
    </row>
    <row r="45" spans="1:15">
      <c r="A45" s="7">
        <v>4</v>
      </c>
      <c r="B45" s="16" t="s">
        <v>112</v>
      </c>
      <c r="C45" s="274" t="s">
        <v>119</v>
      </c>
      <c r="D45" s="275"/>
      <c r="E45" s="275"/>
      <c r="F45" s="275"/>
      <c r="G45" s="275"/>
      <c r="H45" s="275"/>
      <c r="I45" s="275"/>
      <c r="J45" s="275"/>
      <c r="K45" s="275"/>
      <c r="L45" s="275"/>
      <c r="M45" s="276"/>
      <c r="N45" s="9">
        <v>190158778</v>
      </c>
      <c r="O45" s="4"/>
    </row>
    <row r="46" spans="1:15">
      <c r="A46" s="7">
        <v>5</v>
      </c>
      <c r="B46" s="16"/>
      <c r="C46" s="274"/>
      <c r="D46" s="275"/>
      <c r="E46" s="275"/>
      <c r="F46" s="275"/>
      <c r="G46" s="275"/>
      <c r="H46" s="275"/>
      <c r="I46" s="275"/>
      <c r="J46" s="275"/>
      <c r="K46" s="275"/>
      <c r="L46" s="275"/>
      <c r="M46" s="276"/>
      <c r="N46" s="9"/>
      <c r="O46" s="4"/>
    </row>
    <row r="47" spans="1:15" ht="18.75" thickBot="1">
      <c r="A47" s="7">
        <v>6</v>
      </c>
      <c r="B47" s="16"/>
      <c r="C47" s="274"/>
      <c r="D47" s="275"/>
      <c r="E47" s="275"/>
      <c r="F47" s="275"/>
      <c r="G47" s="275"/>
      <c r="H47" s="275"/>
      <c r="I47" s="275"/>
      <c r="J47" s="275"/>
      <c r="K47" s="275"/>
      <c r="L47" s="275"/>
      <c r="M47" s="276"/>
      <c r="N47" s="9"/>
      <c r="O47" s="4"/>
    </row>
    <row r="48" spans="1:15" ht="18.75" hidden="1" thickBot="1">
      <c r="A48" s="7">
        <v>7</v>
      </c>
      <c r="B48" s="16"/>
      <c r="C48" s="274"/>
      <c r="D48" s="275"/>
      <c r="E48" s="275"/>
      <c r="F48" s="275"/>
      <c r="G48" s="275"/>
      <c r="H48" s="275"/>
      <c r="I48" s="275"/>
      <c r="J48" s="275"/>
      <c r="K48" s="275"/>
      <c r="L48" s="275"/>
      <c r="M48" s="276"/>
      <c r="N48" s="9"/>
      <c r="O48" s="4"/>
    </row>
    <row r="49" spans="1:15" ht="18.75" hidden="1" thickBot="1">
      <c r="A49" s="7">
        <v>8</v>
      </c>
      <c r="B49" s="16"/>
      <c r="C49" s="274"/>
      <c r="D49" s="275"/>
      <c r="E49" s="275"/>
      <c r="F49" s="275"/>
      <c r="G49" s="275"/>
      <c r="H49" s="275"/>
      <c r="I49" s="275"/>
      <c r="J49" s="275"/>
      <c r="K49" s="275"/>
      <c r="L49" s="275"/>
      <c r="M49" s="276"/>
      <c r="N49" s="9"/>
      <c r="O49" s="4"/>
    </row>
    <row r="50" spans="1:15" ht="18.75" hidden="1" thickBot="1">
      <c r="A50" s="7">
        <v>9</v>
      </c>
      <c r="B50" s="16"/>
      <c r="C50" s="274"/>
      <c r="D50" s="275"/>
      <c r="E50" s="275"/>
      <c r="F50" s="275"/>
      <c r="G50" s="275"/>
      <c r="H50" s="275"/>
      <c r="I50" s="275"/>
      <c r="J50" s="275"/>
      <c r="K50" s="275"/>
      <c r="L50" s="275"/>
      <c r="M50" s="276"/>
      <c r="N50" s="9"/>
      <c r="O50" s="4"/>
    </row>
    <row r="51" spans="1:15" ht="18.75" hidden="1" thickBot="1">
      <c r="A51" s="7">
        <v>10</v>
      </c>
      <c r="B51" s="16"/>
      <c r="C51" s="274"/>
      <c r="D51" s="275"/>
      <c r="E51" s="275"/>
      <c r="F51" s="275"/>
      <c r="G51" s="275"/>
      <c r="H51" s="275"/>
      <c r="I51" s="275"/>
      <c r="J51" s="275"/>
      <c r="K51" s="275"/>
      <c r="L51" s="275"/>
      <c r="M51" s="276"/>
      <c r="N51" s="9"/>
      <c r="O51" s="4"/>
    </row>
    <row r="52" spans="1:15" ht="21" thickTop="1" thickBot="1">
      <c r="A52" s="15"/>
      <c r="B52" s="27" t="s">
        <v>19</v>
      </c>
      <c r="C52" s="265"/>
      <c r="D52" s="266"/>
      <c r="E52" s="266"/>
      <c r="F52" s="266"/>
      <c r="G52" s="266"/>
      <c r="H52" s="266"/>
      <c r="I52" s="266"/>
      <c r="J52" s="266"/>
      <c r="K52" s="266"/>
      <c r="L52" s="266"/>
      <c r="M52" s="267"/>
      <c r="N52" s="28">
        <f>SUM(N42:N51)</f>
        <v>2908948457</v>
      </c>
      <c r="O52" s="4"/>
    </row>
    <row r="53" spans="1:15" ht="4.5" customHeight="1" thickTop="1"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1:15" ht="19.5" hidden="1">
      <c r="A54" s="23" t="s">
        <v>35</v>
      </c>
      <c r="B54" s="24"/>
      <c r="C54" s="271" t="s">
        <v>6</v>
      </c>
      <c r="D54" s="272"/>
      <c r="E54" s="272"/>
      <c r="F54" s="272"/>
      <c r="G54" s="272"/>
      <c r="H54" s="272"/>
      <c r="I54" s="272"/>
      <c r="J54" s="272"/>
      <c r="K54" s="272"/>
      <c r="L54" s="272"/>
      <c r="M54" s="273"/>
      <c r="N54" s="24" t="s">
        <v>37</v>
      </c>
      <c r="O54" s="4"/>
    </row>
    <row r="55" spans="1:15" hidden="1">
      <c r="A55" s="7">
        <v>1</v>
      </c>
      <c r="B55" s="16"/>
      <c r="C55" s="274"/>
      <c r="D55" s="275"/>
      <c r="E55" s="275"/>
      <c r="F55" s="275"/>
      <c r="G55" s="275"/>
      <c r="H55" s="275"/>
      <c r="I55" s="275"/>
      <c r="J55" s="275"/>
      <c r="K55" s="275"/>
      <c r="L55" s="275"/>
      <c r="M55" s="276"/>
      <c r="N55" s="9"/>
      <c r="O55" s="4"/>
    </row>
    <row r="56" spans="1:15" hidden="1">
      <c r="A56" s="7">
        <v>2</v>
      </c>
      <c r="B56" s="16"/>
      <c r="C56" s="274"/>
      <c r="D56" s="275"/>
      <c r="E56" s="275"/>
      <c r="F56" s="275"/>
      <c r="G56" s="275"/>
      <c r="H56" s="275"/>
      <c r="I56" s="275"/>
      <c r="J56" s="275"/>
      <c r="K56" s="275"/>
      <c r="L56" s="275"/>
      <c r="M56" s="276"/>
      <c r="N56" s="9"/>
      <c r="O56" s="4"/>
    </row>
    <row r="57" spans="1:15" hidden="1">
      <c r="A57" s="7">
        <v>3</v>
      </c>
      <c r="B57" s="16"/>
      <c r="C57" s="274"/>
      <c r="D57" s="275"/>
      <c r="E57" s="275"/>
      <c r="F57" s="275"/>
      <c r="G57" s="275"/>
      <c r="H57" s="275"/>
      <c r="I57" s="275"/>
      <c r="J57" s="275"/>
      <c r="K57" s="275"/>
      <c r="L57" s="275"/>
      <c r="M57" s="276"/>
      <c r="N57" s="9"/>
      <c r="O57" s="4"/>
    </row>
    <row r="58" spans="1:15" hidden="1">
      <c r="A58" s="7">
        <v>4</v>
      </c>
      <c r="B58" s="16"/>
      <c r="C58" s="274"/>
      <c r="D58" s="275"/>
      <c r="E58" s="275"/>
      <c r="F58" s="275"/>
      <c r="G58" s="275"/>
      <c r="H58" s="275"/>
      <c r="I58" s="275"/>
      <c r="J58" s="275"/>
      <c r="K58" s="275"/>
      <c r="L58" s="275"/>
      <c r="M58" s="276"/>
      <c r="N58" s="9"/>
      <c r="O58" s="4"/>
    </row>
    <row r="59" spans="1:15" hidden="1">
      <c r="A59" s="7">
        <v>5</v>
      </c>
      <c r="B59" s="16"/>
      <c r="C59" s="274"/>
      <c r="D59" s="275"/>
      <c r="E59" s="275"/>
      <c r="F59" s="275"/>
      <c r="G59" s="275"/>
      <c r="H59" s="275"/>
      <c r="I59" s="275"/>
      <c r="J59" s="275"/>
      <c r="K59" s="275"/>
      <c r="L59" s="275"/>
      <c r="M59" s="276"/>
      <c r="N59" s="9"/>
      <c r="O59" s="4"/>
    </row>
    <row r="60" spans="1:15" hidden="1">
      <c r="A60" s="7">
        <v>6</v>
      </c>
      <c r="B60" s="16"/>
      <c r="C60" s="274"/>
      <c r="D60" s="275"/>
      <c r="E60" s="275"/>
      <c r="F60" s="275"/>
      <c r="G60" s="275"/>
      <c r="H60" s="275"/>
      <c r="I60" s="275"/>
      <c r="J60" s="275"/>
      <c r="K60" s="275"/>
      <c r="L60" s="275"/>
      <c r="M60" s="276"/>
      <c r="N60" s="9"/>
      <c r="O60" s="4"/>
    </row>
    <row r="61" spans="1:15" hidden="1">
      <c r="A61" s="7">
        <v>7</v>
      </c>
      <c r="B61" s="16"/>
      <c r="C61" s="274" t="s">
        <v>26</v>
      </c>
      <c r="D61" s="275"/>
      <c r="E61" s="275"/>
      <c r="F61" s="275"/>
      <c r="G61" s="275"/>
      <c r="H61" s="275"/>
      <c r="I61" s="275"/>
      <c r="J61" s="275"/>
      <c r="K61" s="275"/>
      <c r="L61" s="275"/>
      <c r="M61" s="276"/>
      <c r="N61" s="9"/>
      <c r="O61" s="4"/>
    </row>
    <row r="62" spans="1:15" hidden="1">
      <c r="A62" s="7">
        <v>8</v>
      </c>
      <c r="B62" s="16"/>
      <c r="C62" s="274"/>
      <c r="D62" s="275"/>
      <c r="E62" s="275"/>
      <c r="F62" s="275"/>
      <c r="G62" s="275"/>
      <c r="H62" s="275"/>
      <c r="I62" s="275"/>
      <c r="J62" s="275"/>
      <c r="K62" s="275"/>
      <c r="L62" s="275"/>
      <c r="M62" s="276"/>
      <c r="N62" s="9"/>
      <c r="O62" s="4"/>
    </row>
    <row r="63" spans="1:15" hidden="1">
      <c r="A63" s="7">
        <v>9</v>
      </c>
      <c r="B63" s="16"/>
      <c r="C63" s="274"/>
      <c r="D63" s="275"/>
      <c r="E63" s="275"/>
      <c r="F63" s="275"/>
      <c r="G63" s="275"/>
      <c r="H63" s="275"/>
      <c r="I63" s="275"/>
      <c r="J63" s="275"/>
      <c r="K63" s="275"/>
      <c r="L63" s="275"/>
      <c r="M63" s="276"/>
      <c r="N63" s="9"/>
      <c r="O63" s="4"/>
    </row>
    <row r="64" spans="1:15" ht="19.5" hidden="1" thickTop="1" thickBot="1">
      <c r="A64" s="15"/>
      <c r="B64" s="27" t="s">
        <v>19</v>
      </c>
      <c r="C64" s="265"/>
      <c r="D64" s="266"/>
      <c r="E64" s="266"/>
      <c r="F64" s="266"/>
      <c r="G64" s="266"/>
      <c r="H64" s="266"/>
      <c r="I64" s="266"/>
      <c r="J64" s="266"/>
      <c r="K64" s="266"/>
      <c r="L64" s="266"/>
      <c r="M64" s="267"/>
      <c r="N64" s="22">
        <f>SUM(N55:N63)</f>
        <v>0</v>
      </c>
      <c r="O64" s="4"/>
    </row>
    <row r="65" spans="1:15" hidden="1"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1:15" hidden="1"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1:15">
      <c r="A67" s="277" t="s">
        <v>194</v>
      </c>
      <c r="B67" s="277"/>
      <c r="C67" s="277"/>
      <c r="D67" s="277"/>
      <c r="E67" s="277"/>
      <c r="F67" s="277"/>
      <c r="G67" s="277"/>
      <c r="H67" s="277"/>
      <c r="I67" s="277"/>
      <c r="J67" s="277"/>
      <c r="K67" s="277"/>
      <c r="L67" s="277"/>
      <c r="M67" s="277"/>
      <c r="N67" s="278">
        <f>N27-N52</f>
        <v>1</v>
      </c>
      <c r="O67" s="4"/>
    </row>
    <row r="68" spans="1:15">
      <c r="A68" s="277"/>
      <c r="B68" s="277"/>
      <c r="C68" s="277"/>
      <c r="D68" s="277"/>
      <c r="E68" s="277"/>
      <c r="F68" s="277"/>
      <c r="G68" s="277"/>
      <c r="H68" s="277"/>
      <c r="I68" s="277"/>
      <c r="J68" s="277"/>
      <c r="K68" s="277"/>
      <c r="L68" s="277"/>
      <c r="M68" s="277"/>
      <c r="N68" s="278"/>
      <c r="O68" s="4"/>
    </row>
    <row r="69" spans="1:15"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1:15"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1:15"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1:15"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1:1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1:1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1:15"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</row>
    <row r="76" spans="1:15"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</row>
    <row r="77" spans="1:15"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</row>
    <row r="78" spans="1:15"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</row>
    <row r="79" spans="1:15"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</row>
    <row r="80" spans="1:15"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</row>
    <row r="81" spans="4:15"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4:15"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</row>
    <row r="83" spans="4:15"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</row>
    <row r="84" spans="4:15"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</row>
    <row r="85" spans="4:15"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</row>
    <row r="86" spans="4:15"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</row>
    <row r="87" spans="4:15"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</row>
    <row r="88" spans="4:15"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4:15"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4:15"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4:15"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4:15"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4:15"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4:15"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4:15"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4:15"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4:15"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4:15"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4:15"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spans="4:15"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spans="4:15"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spans="4:15"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spans="4:15"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spans="4:15"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</row>
    <row r="105" spans="4:15"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spans="4:15"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</row>
    <row r="107" spans="4:15"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</row>
    <row r="108" spans="4:15"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</row>
    <row r="109" spans="4:15"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</row>
    <row r="110" spans="4:15"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</row>
    <row r="111" spans="4:15"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4:15"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</row>
    <row r="113" spans="4:15"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4:15"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</row>
    <row r="115" spans="4:15"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4:15"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4:15"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</row>
    <row r="118" spans="4:15"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</row>
    <row r="119" spans="4:15"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</row>
    <row r="120" spans="4:15"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</row>
    <row r="121" spans="4:15"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spans="4:15"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spans="4:15"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</row>
    <row r="124" spans="4:15"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</row>
    <row r="125" spans="4:15"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</row>
    <row r="126" spans="4:15"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spans="4:15"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</row>
    <row r="128" spans="4:15"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</row>
    <row r="129" spans="4:15"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spans="4:15"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</row>
    <row r="131" spans="4:15"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</row>
    <row r="132" spans="4:15"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</row>
    <row r="133" spans="4:15"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</row>
    <row r="134" spans="4:15"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</row>
    <row r="135" spans="4:15"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</row>
    <row r="136" spans="4:15"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</row>
    <row r="137" spans="4:15"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4:15"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</row>
    <row r="139" spans="4:15"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</row>
    <row r="140" spans="4:15"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</row>
    <row r="141" spans="4:15"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</row>
    <row r="142" spans="4:15"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</row>
    <row r="143" spans="4:15"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4:15"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</row>
    <row r="145" spans="4:15"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4:15"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</row>
    <row r="147" spans="4:15"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4:15"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</row>
    <row r="149" spans="4:15"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</row>
    <row r="150" spans="4:15"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</row>
    <row r="151" spans="4:15"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</row>
    <row r="152" spans="4:15"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4:15"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4:15"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4:15"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4:15"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</row>
    <row r="157" spans="4:15"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4:15"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4:15"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</row>
    <row r="160" spans="4:15"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</row>
    <row r="161" spans="4:15"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4:15"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</row>
    <row r="163" spans="4:15"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4:15"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</row>
    <row r="165" spans="4:15"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</row>
    <row r="166" spans="4:15"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</row>
    <row r="167" spans="4:15"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</row>
    <row r="168" spans="4:15"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</row>
    <row r="169" spans="4:15"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4:15"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4:15"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</row>
    <row r="172" spans="4:15"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</row>
    <row r="173" spans="4:15"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</row>
    <row r="174" spans="4:15"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</row>
    <row r="175" spans="4:15"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</row>
    <row r="176" spans="4:15"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</row>
    <row r="177" spans="4:15"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spans="4:15"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</row>
    <row r="179" spans="4:15"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</row>
    <row r="180" spans="4:15"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</row>
    <row r="181" spans="4:15"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</row>
    <row r="182" spans="4:15"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</row>
    <row r="183" spans="4:15"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</row>
    <row r="184" spans="4:15"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</row>
    <row r="185" spans="4:15"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spans="4:15"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</row>
    <row r="187" spans="4:15"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</row>
    <row r="188" spans="4:15"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</row>
    <row r="189" spans="4:15"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</row>
    <row r="190" spans="4:15"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</row>
    <row r="191" spans="4:15"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</row>
    <row r="192" spans="4:15"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</row>
    <row r="193" spans="4:15"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spans="4:15"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</row>
    <row r="195" spans="4:15"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</row>
    <row r="196" spans="4:15"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</row>
    <row r="197" spans="4:15"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</row>
    <row r="198" spans="4:15"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</row>
    <row r="199" spans="4:15"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</row>
    <row r="200" spans="4:15"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</row>
    <row r="201" spans="4:15"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spans="4:15"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</row>
    <row r="203" spans="4:15"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</row>
    <row r="204" spans="4:15"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</row>
    <row r="205" spans="4:15"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</row>
    <row r="206" spans="4:15"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</row>
    <row r="207" spans="4:15"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</row>
    <row r="208" spans="4:15"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</row>
    <row r="209" spans="4:15"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spans="4:15"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</row>
    <row r="211" spans="4:15"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</row>
    <row r="212" spans="4:15"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</row>
    <row r="213" spans="4:15"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</row>
    <row r="214" spans="4:15"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</row>
    <row r="215" spans="4:15"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</row>
    <row r="216" spans="4:15"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</row>
    <row r="217" spans="4:15"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4:15"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</row>
    <row r="219" spans="4:15"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</row>
    <row r="220" spans="4:15"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</row>
    <row r="221" spans="4:15"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</row>
    <row r="222" spans="4:15"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</row>
    <row r="223" spans="4:15"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</row>
    <row r="224" spans="4:15"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</row>
    <row r="225" spans="4:15"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spans="4:15"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</row>
    <row r="227" spans="4:15"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</row>
    <row r="228" spans="4:15"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</row>
    <row r="229" spans="4:15"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</row>
    <row r="230" spans="4:15"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</row>
    <row r="231" spans="4:15"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</row>
    <row r="232" spans="4:15"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</row>
    <row r="233" spans="4:15"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spans="4:15"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</row>
    <row r="235" spans="4:15"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</row>
    <row r="236" spans="4:15"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4:15"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</row>
    <row r="238" spans="4:15"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</row>
    <row r="239" spans="4:15"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</row>
    <row r="240" spans="4:15"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</row>
    <row r="241" spans="4:15"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spans="4:15"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</row>
    <row r="243" spans="4:15"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</row>
    <row r="244" spans="4:15"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</row>
    <row r="245" spans="4:15"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</row>
    <row r="246" spans="4:15"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4:15"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4:15"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</row>
    <row r="249" spans="4:15"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spans="4:15"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</row>
    <row r="251" spans="4:15"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</row>
    <row r="252" spans="4:15"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</row>
    <row r="253" spans="4:15"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</row>
    <row r="254" spans="4:15"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</row>
    <row r="255" spans="4:15"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</row>
    <row r="256" spans="4:15"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</row>
    <row r="257" spans="4:15"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spans="4:15"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</row>
    <row r="259" spans="4:15"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</row>
    <row r="260" spans="4:15"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</row>
    <row r="261" spans="4:15"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</row>
    <row r="262" spans="4:15"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</row>
    <row r="263" spans="4:15"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</row>
    <row r="264" spans="4:15"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</row>
    <row r="265" spans="4:15"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spans="4:15"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</row>
    <row r="267" spans="4:15"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</row>
    <row r="268" spans="4:15"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</row>
    <row r="269" spans="4:15"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</row>
    <row r="270" spans="4:15"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</row>
    <row r="271" spans="4:15"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</row>
    <row r="272" spans="4:15"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</row>
    <row r="273" spans="4:15"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spans="4:15"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</row>
    <row r="275" spans="4:15"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</row>
    <row r="276" spans="4:15"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</row>
    <row r="277" spans="4:15"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 spans="4:15"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</row>
    <row r="279" spans="4:15"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 spans="4:15"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 spans="4:15"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4:15"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 spans="4:15"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 spans="4:15"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 spans="4:15"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 spans="4:15"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 spans="4:15"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</row>
    <row r="288" spans="4:15"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</row>
    <row r="289" spans="4:15"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spans="4:15"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</row>
    <row r="291" spans="4:15"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</row>
    <row r="292" spans="4:15"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</row>
    <row r="293" spans="4:15"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</row>
    <row r="294" spans="4:15"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</row>
    <row r="295" spans="4:15"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</row>
    <row r="296" spans="4:15"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</row>
    <row r="297" spans="4:15"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spans="4:15"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</row>
    <row r="299" spans="4:15"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</row>
    <row r="300" spans="4:15"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</row>
    <row r="301" spans="4:15"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</row>
    <row r="302" spans="4:15"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</row>
    <row r="303" spans="4:15"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</row>
    <row r="304" spans="4:15"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</row>
    <row r="305" spans="4:15"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spans="4:15"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</row>
    <row r="307" spans="4:15"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</row>
    <row r="308" spans="4:15"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</row>
    <row r="309" spans="4:15"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</row>
    <row r="310" spans="4:15"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</row>
    <row r="311" spans="4:15"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</row>
    <row r="312" spans="4:15"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</row>
    <row r="313" spans="4:15"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spans="4:15"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</row>
    <row r="315" spans="4:15"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</row>
    <row r="316" spans="4:1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</row>
    <row r="317" spans="4:1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</row>
    <row r="318" spans="4:1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</row>
    <row r="319" spans="4:1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</row>
    <row r="320" spans="4:1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</row>
    <row r="321" spans="4:1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4:15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</row>
    <row r="323" spans="4:15"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</row>
    <row r="324" spans="4:15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</row>
    <row r="325" spans="4:1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</row>
    <row r="326" spans="4:1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</row>
    <row r="327" spans="4:1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</row>
    <row r="328" spans="4:1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</row>
    <row r="329" spans="4:15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4:15"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</row>
    <row r="331" spans="4:15"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</row>
    <row r="332" spans="4:15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</row>
    <row r="333" spans="4:15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</row>
    <row r="334" spans="4:15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</row>
    <row r="335" spans="4:15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</row>
    <row r="336" spans="4:15"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</row>
    <row r="337" spans="4:15"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4:15"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</row>
    <row r="339" spans="4:15"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</row>
    <row r="340" spans="4:15"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</row>
    <row r="341" spans="4:15"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</row>
    <row r="342" spans="4:15"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</row>
    <row r="343" spans="4:15"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</row>
    <row r="344" spans="4:15"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</row>
    <row r="345" spans="4:15"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4:15"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</row>
    <row r="347" spans="4:15"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</row>
    <row r="348" spans="4:15"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</row>
    <row r="349" spans="4:15"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</row>
    <row r="350" spans="4:15"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</row>
    <row r="351" spans="4:15"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</row>
    <row r="352" spans="4:15"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</row>
    <row r="353" spans="4:15"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4:15"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</row>
    <row r="355" spans="4:15"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</row>
    <row r="356" spans="4:15"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</row>
    <row r="357" spans="4:15"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</row>
    <row r="358" spans="4:15"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</row>
    <row r="359" spans="4:15"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</row>
    <row r="360" spans="4:15"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</row>
    <row r="361" spans="4:15"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4:15"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</row>
    <row r="363" spans="4:15"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</row>
    <row r="364" spans="4:15"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</row>
    <row r="365" spans="4:15"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</row>
    <row r="366" spans="4:15"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</row>
    <row r="367" spans="4:15"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</row>
    <row r="368" spans="4:15"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</row>
    <row r="369" spans="4:15"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4:15"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</row>
    <row r="371" spans="4:15"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</row>
    <row r="372" spans="4:15"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</row>
    <row r="373" spans="4:15"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</row>
    <row r="374" spans="4:15"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</row>
    <row r="375" spans="4:15"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</row>
    <row r="376" spans="4:15"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</row>
    <row r="377" spans="4:15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4:15"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</row>
    <row r="379" spans="4:15"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</row>
    <row r="380" spans="4:15"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</row>
    <row r="381" spans="4:15"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</row>
    <row r="382" spans="4:15"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</row>
    <row r="383" spans="4:15"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</row>
    <row r="384" spans="4:15"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</row>
    <row r="385" spans="4:15"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4:15"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</row>
    <row r="387" spans="4:15"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</row>
    <row r="388" spans="4:15"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</row>
    <row r="389" spans="4:15"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</row>
    <row r="390" spans="4:15"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</row>
    <row r="391" spans="4:15"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</row>
    <row r="392" spans="4:15"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</row>
    <row r="393" spans="4:15"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4:15"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</row>
    <row r="395" spans="4:15"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</row>
    <row r="396" spans="4:15"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</row>
    <row r="397" spans="4:15"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</row>
    <row r="398" spans="4:15"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</row>
    <row r="399" spans="4:15"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</row>
    <row r="400" spans="4:15"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</row>
    <row r="401" spans="4:15"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4:15"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</row>
    <row r="403" spans="4:15"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</row>
    <row r="404" spans="4:15"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</row>
    <row r="405" spans="4:15"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</row>
    <row r="406" spans="4:15"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</row>
    <row r="407" spans="4:15"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</row>
    <row r="408" spans="4:15"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</row>
    <row r="409" spans="4:15"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4:15"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</row>
    <row r="411" spans="4:15"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</row>
    <row r="412" spans="4:15"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</row>
    <row r="413" spans="4:15"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</row>
    <row r="414" spans="4:15"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</row>
    <row r="415" spans="4:15"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</row>
    <row r="416" spans="4:15"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</row>
    <row r="417" spans="4:15"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4:15"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</row>
    <row r="419" spans="4:15"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</row>
    <row r="420" spans="4:15"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</row>
    <row r="421" spans="4:15"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</row>
    <row r="422" spans="4:15"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</row>
    <row r="423" spans="4:15"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</row>
    <row r="424" spans="4:15"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</row>
    <row r="425" spans="4:15"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4:15"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</row>
    <row r="427" spans="4:15"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</row>
    <row r="428" spans="4:15"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</row>
    <row r="429" spans="4:15"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</row>
    <row r="430" spans="4:15"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</row>
    <row r="431" spans="4:15"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</row>
    <row r="432" spans="4:15"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</row>
    <row r="433" spans="4:15"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4:15"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</row>
    <row r="435" spans="4:15"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</row>
    <row r="436" spans="4:15"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</row>
    <row r="437" spans="4:15"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</row>
    <row r="438" spans="4:15"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</row>
    <row r="439" spans="4:15"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</row>
    <row r="440" spans="4:15"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</row>
    <row r="441" spans="4:15"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4:15"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</row>
    <row r="443" spans="4:15"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</row>
    <row r="444" spans="4:15"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</row>
    <row r="445" spans="4:15"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</row>
    <row r="446" spans="4:15"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</row>
    <row r="447" spans="4:15"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</row>
    <row r="448" spans="4:15"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</row>
    <row r="449" spans="4:15"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4:15"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</row>
    <row r="451" spans="4:15"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</row>
    <row r="452" spans="4:15"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</row>
    <row r="453" spans="4:15"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</row>
    <row r="454" spans="4:15"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</row>
    <row r="455" spans="4:15"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</row>
    <row r="456" spans="4:15"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</row>
    <row r="457" spans="4:15"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4:15"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</row>
    <row r="459" spans="4:15"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</row>
    <row r="460" spans="4:15"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</row>
    <row r="461" spans="4:15"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</row>
    <row r="462" spans="4:15"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</row>
    <row r="463" spans="4:15"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</row>
    <row r="464" spans="4:15"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</row>
    <row r="465" spans="4:15"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4:15"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</row>
    <row r="467" spans="4:15"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</row>
    <row r="468" spans="4:15"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</row>
    <row r="469" spans="4:15"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</row>
    <row r="470" spans="4:15"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</row>
    <row r="471" spans="4:15"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</row>
    <row r="472" spans="4:15"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</row>
    <row r="473" spans="4:15"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4:15"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</row>
    <row r="475" spans="4:15"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</row>
    <row r="476" spans="4:15"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</row>
    <row r="477" spans="4:15"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</row>
    <row r="478" spans="4:15"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</row>
    <row r="479" spans="4:15"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</row>
    <row r="480" spans="4:15"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</row>
    <row r="481" spans="4:15"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4:15"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</row>
    <row r="483" spans="4:15"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</row>
    <row r="484" spans="4:15"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</row>
    <row r="485" spans="4:15"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</row>
    <row r="486" spans="4:15"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</row>
    <row r="487" spans="4:15"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</row>
    <row r="488" spans="4:15"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</row>
    <row r="489" spans="4:15"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4:15"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</row>
    <row r="491" spans="4:15"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</row>
    <row r="492" spans="4:15"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</row>
    <row r="493" spans="4:15"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</row>
    <row r="494" spans="4:15"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</row>
    <row r="495" spans="4:15"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</row>
    <row r="496" spans="4:15"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</row>
    <row r="497" spans="4:15"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4:15"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</row>
    <row r="499" spans="4:15"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</row>
    <row r="500" spans="4:15"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</row>
    <row r="501" spans="4:15"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</row>
    <row r="502" spans="4:15"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</row>
    <row r="503" spans="4:15"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</row>
    <row r="504" spans="4:15"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</row>
    <row r="505" spans="4:15"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4:15"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</row>
    <row r="507" spans="4:15"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</row>
    <row r="508" spans="4:15"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</row>
    <row r="509" spans="4:15"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</row>
    <row r="510" spans="4:15"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</row>
    <row r="511" spans="4:15"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</row>
    <row r="512" spans="4:15"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</row>
    <row r="513" spans="4:15"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4:15"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</row>
    <row r="515" spans="4:15"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</row>
    <row r="516" spans="4:15"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</row>
    <row r="517" spans="4:15"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</row>
    <row r="518" spans="4:15"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</row>
    <row r="519" spans="4:15"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</row>
    <row r="520" spans="4:15"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</row>
    <row r="521" spans="4:15"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4:15"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</row>
    <row r="523" spans="4:15"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</row>
    <row r="524" spans="4:15"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</row>
    <row r="525" spans="4:15"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</row>
    <row r="526" spans="4:15"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</row>
    <row r="527" spans="4:15"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</row>
    <row r="528" spans="4:15"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</row>
    <row r="529" spans="4:15"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4:15"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</row>
    <row r="531" spans="4:15"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</row>
    <row r="532" spans="4:15"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</row>
    <row r="533" spans="4:15"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</row>
    <row r="534" spans="4:15"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</row>
    <row r="535" spans="4:15"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</row>
    <row r="536" spans="4:15"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</row>
    <row r="537" spans="4:15"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4:15"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</row>
    <row r="539" spans="4:15"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</row>
    <row r="540" spans="4:15"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</row>
    <row r="541" spans="4:15"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</row>
    <row r="542" spans="4:15"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</row>
    <row r="543" spans="4:15"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</row>
    <row r="544" spans="4:15"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</row>
    <row r="545" spans="4:15"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4:15"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</row>
    <row r="547" spans="4:15"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</row>
    <row r="548" spans="4:15"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</row>
    <row r="549" spans="4:15"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</row>
    <row r="550" spans="4:15"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</row>
    <row r="551" spans="4:15"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</row>
    <row r="552" spans="4:15"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</row>
    <row r="553" spans="4:15"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4:15"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</row>
    <row r="555" spans="4:15"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</row>
    <row r="556" spans="4:15"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</row>
    <row r="557" spans="4:15"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</row>
    <row r="558" spans="4:15"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</row>
    <row r="559" spans="4:15"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</row>
    <row r="560" spans="4:15"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</row>
    <row r="561" spans="4:15"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4:15"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</row>
    <row r="563" spans="4:15"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</row>
    <row r="564" spans="4:15"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</row>
    <row r="565" spans="4:15"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</row>
    <row r="566" spans="4:15"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</row>
    <row r="567" spans="4:15"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</row>
    <row r="568" spans="4:15"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</row>
    <row r="569" spans="4:15"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4:15"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</row>
    <row r="571" spans="4:15"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</row>
    <row r="572" spans="4:15"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</row>
    <row r="573" spans="4:15"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</row>
    <row r="574" spans="4:15"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</row>
    <row r="575" spans="4:15"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</row>
    <row r="576" spans="4:15"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</row>
    <row r="577" spans="4:15"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4:15"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</row>
    <row r="579" spans="4:15"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</row>
    <row r="580" spans="4:15"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</row>
    <row r="581" spans="4:15"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</row>
    <row r="582" spans="4:15"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</row>
    <row r="583" spans="4:15"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</row>
    <row r="584" spans="4:15"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</row>
    <row r="585" spans="4:15"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4:15"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</row>
    <row r="587" spans="4:15"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</row>
    <row r="588" spans="4:15"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</row>
    <row r="589" spans="4:15"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</row>
    <row r="590" spans="4:15"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</row>
    <row r="591" spans="4:15"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</row>
    <row r="592" spans="4:15"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</row>
    <row r="593" spans="4:15"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4:15"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</row>
    <row r="595" spans="4:15"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</row>
    <row r="596" spans="4:15"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</row>
    <row r="597" spans="4:15"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</row>
    <row r="598" spans="4:15"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</row>
    <row r="599" spans="4:15"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</row>
    <row r="600" spans="4:15"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</row>
    <row r="601" spans="4:15"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4:15"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</row>
    <row r="603" spans="4:15"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</row>
    <row r="604" spans="4:15"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</row>
    <row r="605" spans="4:15"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</row>
    <row r="606" spans="4:15"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</row>
    <row r="607" spans="4:15"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</row>
    <row r="608" spans="4:15"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</row>
    <row r="609" spans="4:15"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4:15"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</row>
    <row r="611" spans="4:15"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</row>
    <row r="612" spans="4:15"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</row>
    <row r="613" spans="4:15"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</row>
    <row r="614" spans="4:15"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</row>
    <row r="615" spans="4:15"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</row>
    <row r="616" spans="4:15"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</row>
    <row r="617" spans="4:15"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4:15"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</row>
    <row r="619" spans="4:15"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</row>
    <row r="620" spans="4:15"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</row>
    <row r="621" spans="4:15"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</row>
    <row r="622" spans="4:15"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</row>
    <row r="623" spans="4:15"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</row>
    <row r="624" spans="4:15"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</row>
    <row r="625" spans="4:15"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4:15"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</row>
    <row r="627" spans="4:15"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</row>
    <row r="628" spans="4:15"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</row>
    <row r="629" spans="4:15"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</row>
    <row r="630" spans="4:15"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</row>
    <row r="631" spans="4:15"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</row>
    <row r="632" spans="4:15"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</row>
    <row r="633" spans="4:15"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4:15"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</row>
    <row r="635" spans="4:15"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</row>
    <row r="636" spans="4:15"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</row>
    <row r="637" spans="4:15"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</row>
    <row r="638" spans="4:15"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</row>
    <row r="639" spans="4:15"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</row>
    <row r="640" spans="4:15"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</row>
    <row r="641" spans="4:15"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4:15"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</row>
    <row r="643" spans="4:15"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</row>
    <row r="644" spans="4:15"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</row>
    <row r="645" spans="4:15"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</row>
    <row r="646" spans="4:15"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</row>
    <row r="647" spans="4:15"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</row>
    <row r="648" spans="4:15"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</row>
    <row r="649" spans="4:15"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4:15"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</row>
    <row r="651" spans="4:15"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</row>
    <row r="652" spans="4:15"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</row>
    <row r="653" spans="4:15"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</row>
    <row r="654" spans="4:15"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</row>
    <row r="655" spans="4:15"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</row>
    <row r="656" spans="4:15"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</row>
    <row r="657" spans="4:15"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4:15"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</row>
    <row r="659" spans="4:15"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</row>
    <row r="660" spans="4:15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</row>
    <row r="661" spans="4:15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</row>
    <row r="662" spans="4:15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</row>
    <row r="663" spans="4:15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</row>
    <row r="664" spans="4:15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</row>
    <row r="665" spans="4:15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4:15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</row>
    <row r="667" spans="4:15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</row>
    <row r="668" spans="4:15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</row>
    <row r="669" spans="4:15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</row>
    <row r="670" spans="4:15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</row>
    <row r="671" spans="4:15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</row>
    <row r="672" spans="4:15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</row>
    <row r="673" spans="4:15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4:15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</row>
    <row r="675" spans="4:15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</row>
    <row r="676" spans="4:15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</row>
    <row r="677" spans="4:15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</row>
    <row r="678" spans="4:15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</row>
    <row r="679" spans="4:15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</row>
    <row r="680" spans="4:15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</row>
    <row r="681" spans="4:15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4:15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</row>
    <row r="683" spans="4:15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</row>
    <row r="684" spans="4:15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</row>
    <row r="685" spans="4:15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</row>
    <row r="686" spans="4:15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</row>
    <row r="687" spans="4:15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</row>
    <row r="688" spans="4:15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</row>
    <row r="689" spans="4:15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4:15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</row>
    <row r="691" spans="4:15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</row>
    <row r="692" spans="4:15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</row>
    <row r="693" spans="4:15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</row>
    <row r="694" spans="4:15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</row>
    <row r="695" spans="4:15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</row>
    <row r="696" spans="4:15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</row>
    <row r="697" spans="4:15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4:15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</row>
    <row r="699" spans="4:15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</row>
    <row r="700" spans="4:15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</row>
    <row r="701" spans="4:15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</row>
    <row r="702" spans="4:15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</row>
    <row r="703" spans="4:15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</row>
    <row r="704" spans="4:15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</row>
    <row r="705" spans="4:15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4:15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</row>
    <row r="707" spans="4:15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</row>
    <row r="708" spans="4:15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</row>
    <row r="709" spans="4:15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</row>
    <row r="710" spans="4:15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</row>
    <row r="711" spans="4:15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</row>
    <row r="712" spans="4:15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</row>
    <row r="713" spans="4:15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4:15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</row>
    <row r="715" spans="4:15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</row>
    <row r="716" spans="4:15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</row>
    <row r="717" spans="4:15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</row>
    <row r="718" spans="4:15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</row>
    <row r="719" spans="4:15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</row>
    <row r="720" spans="4:15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</row>
    <row r="721" spans="4:15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4:15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</row>
    <row r="723" spans="4:15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</row>
    <row r="724" spans="4:15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</row>
    <row r="725" spans="4:15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</row>
    <row r="726" spans="4:15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</row>
    <row r="727" spans="4:15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</row>
    <row r="728" spans="4:15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</row>
    <row r="729" spans="4:15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4:15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</row>
    <row r="731" spans="4:15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</row>
    <row r="732" spans="4:15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</row>
    <row r="733" spans="4:15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</row>
    <row r="734" spans="4:15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</row>
    <row r="735" spans="4:15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</row>
    <row r="736" spans="4:15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</row>
    <row r="737" spans="4:15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4:15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</row>
    <row r="739" spans="4:15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</row>
    <row r="740" spans="4:15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</row>
    <row r="741" spans="4:15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</row>
    <row r="742" spans="4:15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</row>
    <row r="743" spans="4:15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</row>
    <row r="744" spans="4:15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</row>
    <row r="745" spans="4:15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4:15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</row>
    <row r="747" spans="4:15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</row>
    <row r="748" spans="4:15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</row>
    <row r="749" spans="4:15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</row>
    <row r="750" spans="4:15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</row>
    <row r="751" spans="4:15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</row>
    <row r="752" spans="4:15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</row>
    <row r="753" spans="4:15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4:15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</row>
    <row r="755" spans="4:15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</row>
    <row r="756" spans="4:15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</row>
    <row r="757" spans="4:15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</row>
    <row r="758" spans="4:15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</row>
    <row r="759" spans="4:15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</row>
    <row r="760" spans="4:15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</row>
    <row r="761" spans="4:15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4:15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</row>
    <row r="763" spans="4:15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</row>
    <row r="764" spans="4:15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</row>
    <row r="765" spans="4:15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</row>
    <row r="766" spans="4:15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</row>
    <row r="767" spans="4:15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</row>
    <row r="768" spans="4:15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</row>
    <row r="769" spans="4:15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4:15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</row>
    <row r="771" spans="4:15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</row>
    <row r="772" spans="4:15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</row>
    <row r="773" spans="4:15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</row>
    <row r="774" spans="4:15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</row>
    <row r="775" spans="4:15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</row>
    <row r="776" spans="4:15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</row>
    <row r="777" spans="4:15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4:15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</row>
    <row r="779" spans="4:15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</row>
    <row r="780" spans="4:15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</row>
    <row r="781" spans="4:15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</row>
    <row r="782" spans="4:15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</row>
    <row r="783" spans="4:15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</row>
    <row r="784" spans="4:15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</row>
    <row r="785" spans="4:15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4:15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</row>
    <row r="787" spans="4:15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</row>
    <row r="788" spans="4:15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</row>
    <row r="789" spans="4:15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</row>
    <row r="790" spans="4:15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</row>
    <row r="791" spans="4:15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</row>
    <row r="792" spans="4:15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</row>
    <row r="793" spans="4:15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4:15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</row>
    <row r="795" spans="4:15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</row>
    <row r="796" spans="4:15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</row>
    <row r="797" spans="4:15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</row>
    <row r="798" spans="4:15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</row>
    <row r="799" spans="4:15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</row>
    <row r="800" spans="4:15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</row>
    <row r="801" spans="4:15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4:15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</row>
    <row r="803" spans="4:15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</row>
    <row r="804" spans="4:15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</row>
    <row r="805" spans="4:15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</row>
    <row r="806" spans="4:15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</row>
    <row r="807" spans="4:15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</row>
    <row r="808" spans="4:15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</row>
    <row r="809" spans="4:15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4:15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</row>
    <row r="811" spans="4:15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</row>
    <row r="812" spans="4:15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</row>
    <row r="813" spans="4:15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</row>
    <row r="814" spans="4:15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</row>
    <row r="815" spans="4:15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</row>
    <row r="816" spans="4:15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</row>
    <row r="817" spans="4:15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4:15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</row>
    <row r="819" spans="4:15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</row>
    <row r="820" spans="4:15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</row>
    <row r="821" spans="4:15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</row>
    <row r="822" spans="4:15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</row>
    <row r="823" spans="4:15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</row>
    <row r="824" spans="4:15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</row>
    <row r="825" spans="4:15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</row>
    <row r="826" spans="4:15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</row>
    <row r="827" spans="4:15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</row>
    <row r="828" spans="4:15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</row>
    <row r="829" spans="4:15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</row>
    <row r="830" spans="4:15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</row>
    <row r="831" spans="4:15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</row>
    <row r="832" spans="4:15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</row>
    <row r="833" spans="4:15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</row>
    <row r="834" spans="4:15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</row>
    <row r="835" spans="4:15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</row>
    <row r="836" spans="4:15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</row>
    <row r="837" spans="4:15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</row>
    <row r="838" spans="4:15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</row>
    <row r="839" spans="4:15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</row>
    <row r="840" spans="4:15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</row>
    <row r="841" spans="4:15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</row>
    <row r="842" spans="4:15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</row>
    <row r="843" spans="4:15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</row>
    <row r="844" spans="4:15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</row>
    <row r="845" spans="4:15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</row>
    <row r="846" spans="4:15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</row>
    <row r="847" spans="4:15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</row>
    <row r="848" spans="4:15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</row>
    <row r="849" spans="4:15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</row>
    <row r="850" spans="4:15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</row>
    <row r="851" spans="4:15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</row>
    <row r="852" spans="4:15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</row>
    <row r="853" spans="4:15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</row>
    <row r="854" spans="4:15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</row>
    <row r="855" spans="4:15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</row>
    <row r="856" spans="4:15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</row>
    <row r="857" spans="4:15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</row>
    <row r="858" spans="4:15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</row>
    <row r="859" spans="4:15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</row>
    <row r="860" spans="4:15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</row>
    <row r="861" spans="4:15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</row>
    <row r="862" spans="4:15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</row>
    <row r="863" spans="4:15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</row>
    <row r="864" spans="4:15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</row>
    <row r="865" spans="4:15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</row>
    <row r="866" spans="4:15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</row>
    <row r="867" spans="4:15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</row>
    <row r="868" spans="4:15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</row>
    <row r="869" spans="4:15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</row>
    <row r="870" spans="4:15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</row>
    <row r="871" spans="4:15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</row>
    <row r="872" spans="4:15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</row>
    <row r="873" spans="4:15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</row>
    <row r="874" spans="4:15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</row>
    <row r="875" spans="4:15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</row>
    <row r="876" spans="4:15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</row>
    <row r="877" spans="4:15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</row>
    <row r="878" spans="4:15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</row>
    <row r="879" spans="4:15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</row>
    <row r="880" spans="4:15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</row>
    <row r="881" spans="4:15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</row>
    <row r="882" spans="4:15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</row>
    <row r="883" spans="4:15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</row>
    <row r="884" spans="4:15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</row>
    <row r="885" spans="4:15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</row>
    <row r="886" spans="4:15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</row>
    <row r="887" spans="4:15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</row>
    <row r="888" spans="4:15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</row>
    <row r="889" spans="4:15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</row>
    <row r="890" spans="4:15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</row>
    <row r="891" spans="4:15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</row>
    <row r="892" spans="4:15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</row>
    <row r="893" spans="4:15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</row>
    <row r="894" spans="4:15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</row>
    <row r="895" spans="4:15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</row>
    <row r="896" spans="4:15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</row>
    <row r="897" spans="4:15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</row>
    <row r="898" spans="4:15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</row>
    <row r="899" spans="4:15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</row>
    <row r="900" spans="4:15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</row>
    <row r="901" spans="4:15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</row>
    <row r="902" spans="4:15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</row>
    <row r="903" spans="4:15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</row>
    <row r="904" spans="4:15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</row>
    <row r="905" spans="4:15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</row>
    <row r="906" spans="4:15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</row>
    <row r="907" spans="4:15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</row>
    <row r="908" spans="4:15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</row>
    <row r="909" spans="4:15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</row>
    <row r="910" spans="4:15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</row>
    <row r="911" spans="4:15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</row>
    <row r="912" spans="4:15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</row>
    <row r="913" spans="4:15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</row>
    <row r="914" spans="4:15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</row>
    <row r="915" spans="4:15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</row>
    <row r="916" spans="4:15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</row>
    <row r="917" spans="4:15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</row>
    <row r="918" spans="4:15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</row>
    <row r="919" spans="4:15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</row>
    <row r="920" spans="4:15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</row>
    <row r="921" spans="4:15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</row>
    <row r="922" spans="4:15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</row>
    <row r="923" spans="4:15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</row>
    <row r="924" spans="4:15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</row>
    <row r="925" spans="4:15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</row>
    <row r="926" spans="4:15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</row>
    <row r="927" spans="4:15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</row>
    <row r="928" spans="4:15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</row>
    <row r="929" spans="4:15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</row>
    <row r="930" spans="4:15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</row>
    <row r="931" spans="4:15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</row>
    <row r="932" spans="4:15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</row>
    <row r="933" spans="4:15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</row>
    <row r="934" spans="4:15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</row>
    <row r="935" spans="4:15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</row>
    <row r="936" spans="4:15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</row>
    <row r="937" spans="4:15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</row>
    <row r="938" spans="4:15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</row>
    <row r="939" spans="4:15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</row>
    <row r="940" spans="4:15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</row>
    <row r="941" spans="4:15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</row>
    <row r="942" spans="4:15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</row>
    <row r="943" spans="4:15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</row>
    <row r="944" spans="4:15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</row>
    <row r="945" spans="4:15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</row>
    <row r="946" spans="4:15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</row>
    <row r="947" spans="4:15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</row>
    <row r="948" spans="4:15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</row>
    <row r="949" spans="4:15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</row>
    <row r="950" spans="4:15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</row>
    <row r="951" spans="4:15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</row>
    <row r="952" spans="4:15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</row>
    <row r="953" spans="4:15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</row>
    <row r="954" spans="4:15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</row>
    <row r="955" spans="4:15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</row>
    <row r="956" spans="4:15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</row>
    <row r="957" spans="4:15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</row>
    <row r="958" spans="4:15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</row>
    <row r="959" spans="4:15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</row>
    <row r="960" spans="4:15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</row>
    <row r="961" spans="4:15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</row>
    <row r="962" spans="4:15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</row>
    <row r="963" spans="4:15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</row>
    <row r="964" spans="4:15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</row>
    <row r="965" spans="4:15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</row>
    <row r="966" spans="4:15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</row>
    <row r="967" spans="4:15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</row>
    <row r="968" spans="4:15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</row>
    <row r="969" spans="4:15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</row>
    <row r="970" spans="4:15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</row>
    <row r="971" spans="4:15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</row>
    <row r="972" spans="4:15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</row>
    <row r="973" spans="4:15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</row>
    <row r="974" spans="4:15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</row>
    <row r="975" spans="4:15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</row>
    <row r="976" spans="4:15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</row>
    <row r="977" spans="4:15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</row>
    <row r="978" spans="4:15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</row>
    <row r="979" spans="4:15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</row>
    <row r="980" spans="4:15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</row>
    <row r="981" spans="4:15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</row>
    <row r="982" spans="4:15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</row>
    <row r="983" spans="4:15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</row>
    <row r="984" spans="4:15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</row>
    <row r="985" spans="4:15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</row>
    <row r="986" spans="4:15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</row>
    <row r="987" spans="4:15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</row>
    <row r="988" spans="4:15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</row>
    <row r="989" spans="4:15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</row>
    <row r="990" spans="4:15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</row>
    <row r="991" spans="4:15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</row>
    <row r="992" spans="4:15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</row>
    <row r="993" spans="4:15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</row>
    <row r="994" spans="4:15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</row>
    <row r="995" spans="4:15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</row>
    <row r="996" spans="4:15"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</row>
    <row r="997" spans="4:15"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</row>
    <row r="998" spans="4:15"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</row>
    <row r="999" spans="4:15"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</row>
    <row r="1000" spans="4:15"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</row>
    <row r="1001" spans="4:15"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</row>
    <row r="1002" spans="4:15"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</row>
    <row r="1003" spans="4:15"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</row>
    <row r="1004" spans="4:15"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</row>
    <row r="1005" spans="4:15"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</row>
    <row r="1006" spans="4:15"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</row>
    <row r="1007" spans="4:15"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</row>
    <row r="1008" spans="4:15"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</row>
    <row r="1009" spans="4:15"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</row>
    <row r="1010" spans="4:15"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</row>
    <row r="1011" spans="4:15"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</row>
    <row r="1012" spans="4:15"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</row>
    <row r="1013" spans="4:15"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</row>
    <row r="1014" spans="4:15"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</row>
    <row r="1015" spans="4:15"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</row>
    <row r="1016" spans="4:15"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</row>
    <row r="1017" spans="4:15"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</row>
    <row r="1018" spans="4:15"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</row>
    <row r="1019" spans="4:15"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</row>
    <row r="1020" spans="4:15"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</row>
    <row r="1021" spans="4:15"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</row>
    <row r="1022" spans="4:15"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</row>
    <row r="1023" spans="4:15"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</row>
    <row r="1024" spans="4:15"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</row>
    <row r="1025" spans="4:15"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</row>
    <row r="1026" spans="4:15"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</row>
    <row r="1027" spans="4:15"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</row>
    <row r="1028" spans="4:15"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</row>
    <row r="1029" spans="4:15"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</row>
    <row r="1030" spans="4:15"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</row>
    <row r="1031" spans="4:15"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</row>
    <row r="1032" spans="4:15"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</row>
    <row r="1033" spans="4:15"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</row>
    <row r="1034" spans="4:15"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</row>
    <row r="1035" spans="4:15"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</row>
    <row r="1036" spans="4:15"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</row>
    <row r="1037" spans="4:15"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</row>
    <row r="1038" spans="4:15"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</row>
    <row r="1039" spans="4:15"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</row>
    <row r="1040" spans="4:15"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</row>
    <row r="1041" spans="4:15"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</row>
    <row r="1042" spans="4:15"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</row>
    <row r="1043" spans="4:15"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</row>
    <row r="1044" spans="4:15"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</row>
    <row r="1045" spans="4:15"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</row>
    <row r="1046" spans="4:15"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</row>
    <row r="1047" spans="4:15"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</row>
    <row r="1048" spans="4:15"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</row>
    <row r="1049" spans="4:15"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</row>
    <row r="1050" spans="4:15"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</row>
    <row r="1051" spans="4:15"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</row>
    <row r="1052" spans="4:15"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</row>
    <row r="1053" spans="4:15"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</row>
    <row r="1054" spans="4:15"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</row>
    <row r="1055" spans="4:15"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</row>
    <row r="1056" spans="4:15"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</row>
    <row r="1057" spans="4:15"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</row>
    <row r="1058" spans="4:15"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</row>
    <row r="1059" spans="4:15"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</row>
    <row r="1060" spans="4:15"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</row>
    <row r="1061" spans="4:15"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</row>
    <row r="1062" spans="4:15"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</row>
    <row r="1063" spans="4:15"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</row>
    <row r="1064" spans="4:15"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</row>
    <row r="1065" spans="4:15"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</row>
    <row r="1066" spans="4:15"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</row>
    <row r="1067" spans="4:15"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</row>
    <row r="1068" spans="4:15"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</row>
    <row r="1069" spans="4:15"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</row>
    <row r="1070" spans="4:15"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</row>
    <row r="1071" spans="4:15"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</row>
    <row r="1072" spans="4:15"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</row>
    <row r="1073" spans="4:15"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</row>
    <row r="1074" spans="4:15"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</row>
    <row r="1075" spans="4:15"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</row>
    <row r="1076" spans="4:15"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</row>
    <row r="1077" spans="4:15"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</row>
    <row r="1078" spans="4:15"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</row>
    <row r="1079" spans="4:15"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</row>
    <row r="1080" spans="4:15"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</row>
    <row r="1081" spans="4:15"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</row>
    <row r="1082" spans="4:15"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</row>
    <row r="1083" spans="4:15"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</row>
    <row r="1084" spans="4:15"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</row>
    <row r="1085" spans="4:15"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</row>
    <row r="1086" spans="4:15"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</row>
    <row r="1087" spans="4:15"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</row>
    <row r="1088" spans="4:15"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</row>
    <row r="1089" spans="4:15"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</row>
    <row r="1090" spans="4:15"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</row>
    <row r="1091" spans="4:15"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</row>
    <row r="1092" spans="4:15"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</row>
    <row r="1093" spans="4:15"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</row>
    <row r="1094" spans="4:15"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</row>
    <row r="1095" spans="4:15"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</row>
    <row r="1096" spans="4:15"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</row>
    <row r="1097" spans="4:15"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</row>
    <row r="1098" spans="4:15"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</row>
    <row r="1099" spans="4:15"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</row>
    <row r="1100" spans="4:15"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</row>
    <row r="1101" spans="4:15"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</row>
    <row r="1102" spans="4:15"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</row>
    <row r="1103" spans="4:15"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</row>
    <row r="1104" spans="4:15"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</row>
    <row r="1105" spans="4:15"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</row>
    <row r="1106" spans="4:15"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</row>
    <row r="1107" spans="4:15"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</row>
    <row r="1108" spans="4:15"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</row>
    <row r="1109" spans="4:15"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</row>
    <row r="1110" spans="4:15"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</row>
    <row r="1111" spans="4:15"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</row>
    <row r="1112" spans="4:15"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</row>
    <row r="1113" spans="4:15"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</row>
    <row r="1114" spans="4:15"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</row>
    <row r="1115" spans="4:15"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</row>
    <row r="1116" spans="4:15"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</row>
    <row r="1117" spans="4:15"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</row>
    <row r="1118" spans="4:15"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</row>
    <row r="1119" spans="4:15"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</row>
    <row r="1120" spans="4:15"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</row>
    <row r="1121" spans="4:15"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</row>
    <row r="1122" spans="4:15"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</row>
    <row r="1123" spans="4:15"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</row>
    <row r="1124" spans="4:15"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</row>
    <row r="1125" spans="4:15"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</row>
    <row r="1126" spans="4:15"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</row>
    <row r="1127" spans="4:15"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</row>
    <row r="1128" spans="4:15"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</row>
    <row r="1129" spans="4:15"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</row>
    <row r="1130" spans="4:15"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</row>
    <row r="1131" spans="4:15"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</row>
    <row r="1132" spans="4:15"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</row>
    <row r="1133" spans="4:15"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</row>
    <row r="1134" spans="4:15"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</row>
    <row r="1135" spans="4:15"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</row>
    <row r="1136" spans="4:15"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</row>
    <row r="1137" spans="4:15"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</row>
    <row r="1138" spans="4:15"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</row>
    <row r="1139" spans="4:15"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</row>
    <row r="1140" spans="4:15"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</row>
    <row r="1141" spans="4:15"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</row>
    <row r="1142" spans="4:15"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</row>
    <row r="1143" spans="4:15"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</row>
    <row r="1144" spans="4:15"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</row>
    <row r="1145" spans="4:15"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</row>
    <row r="1146" spans="4:15"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</row>
    <row r="1147" spans="4:15"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</row>
    <row r="1148" spans="4:15"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</row>
    <row r="1149" spans="4:15"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</row>
    <row r="1150" spans="4:15"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</row>
    <row r="1151" spans="4:15"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</row>
    <row r="1152" spans="4:15"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</row>
    <row r="1153" spans="4:15"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</row>
    <row r="1154" spans="4:15"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</row>
    <row r="1155" spans="4:15"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</row>
    <row r="1156" spans="4:15"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</row>
    <row r="1157" spans="4:15"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</row>
    <row r="1158" spans="4:15"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</row>
    <row r="1159" spans="4:15"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</row>
    <row r="1160" spans="4:15"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</row>
    <row r="1161" spans="4:15"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</row>
    <row r="1162" spans="4:15"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</row>
    <row r="1163" spans="4:15"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</row>
    <row r="1164" spans="4:15"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</row>
    <row r="1165" spans="4:15"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</row>
    <row r="1166" spans="4:15"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</row>
    <row r="1167" spans="4:15"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</row>
    <row r="1168" spans="4:15"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</row>
    <row r="1169" spans="4:15"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</row>
    <row r="1170" spans="4:15"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</row>
    <row r="1171" spans="4:15"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</row>
    <row r="1172" spans="4:15"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</row>
    <row r="1173" spans="4:15"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</row>
    <row r="1174" spans="4:15"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</row>
    <row r="1175" spans="4:15"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</row>
    <row r="1176" spans="4:15"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</row>
    <row r="1177" spans="4:15"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</row>
    <row r="1178" spans="4:15"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</row>
    <row r="1179" spans="4:15"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</row>
    <row r="1180" spans="4:15"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</row>
    <row r="1181" spans="4:15"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</row>
    <row r="1182" spans="4:15"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</row>
    <row r="1183" spans="4:15"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</row>
    <row r="1184" spans="4:15"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</row>
    <row r="1185" spans="4:15"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</row>
    <row r="1186" spans="4:15"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</row>
    <row r="1187" spans="4:15"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</row>
    <row r="1188" spans="4:15"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</row>
    <row r="1189" spans="4:15"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</row>
    <row r="1190" spans="4:15"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</row>
    <row r="1191" spans="4:15"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</row>
    <row r="1192" spans="4:15"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</row>
    <row r="1193" spans="4:15"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</row>
    <row r="1194" spans="4:15"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</row>
    <row r="1195" spans="4:15"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</row>
    <row r="1196" spans="4:15"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</row>
    <row r="1197" spans="4:15"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</row>
    <row r="1198" spans="4:15"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</row>
    <row r="1199" spans="4:15"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</row>
    <row r="1200" spans="4:15"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</row>
    <row r="1201" spans="4:15"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</row>
    <row r="1202" spans="4:15"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</row>
    <row r="1203" spans="4:15"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</row>
    <row r="1204" spans="4:15"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</row>
    <row r="1205" spans="4:15"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</row>
    <row r="1206" spans="4:15"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</row>
    <row r="1207" spans="4:15"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</row>
    <row r="1208" spans="4:15"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</row>
    <row r="1209" spans="4:15"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</row>
    <row r="1210" spans="4:15"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</row>
    <row r="1211" spans="4:15"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</row>
    <row r="1212" spans="4:15"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</row>
    <row r="1213" spans="4:15"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</row>
    <row r="1214" spans="4:15"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</row>
    <row r="1215" spans="4:15"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</row>
    <row r="1216" spans="4:15"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</row>
    <row r="1217" spans="4:15"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</row>
    <row r="1218" spans="4:15"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</row>
    <row r="1219" spans="4:15"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</row>
    <row r="1220" spans="4:15"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</row>
    <row r="1221" spans="4:15"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</row>
    <row r="1222" spans="4:15"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</row>
    <row r="1223" spans="4:15"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</row>
    <row r="1224" spans="4:15"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</row>
    <row r="1225" spans="4:15"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</row>
    <row r="1226" spans="4:15"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</row>
    <row r="1227" spans="4:15"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</row>
    <row r="1228" spans="4:15"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</row>
    <row r="1229" spans="4:15"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</row>
    <row r="1230" spans="4:15"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</row>
    <row r="1231" spans="4:15"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</row>
    <row r="1232" spans="4:15"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</row>
    <row r="1233" spans="4:15"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</row>
    <row r="1234" spans="4:15"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</row>
    <row r="1235" spans="4:15"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</row>
    <row r="1236" spans="4:15"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</row>
    <row r="1237" spans="4:15"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</row>
    <row r="1238" spans="4:15"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</row>
    <row r="1239" spans="4:15"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</row>
    <row r="1240" spans="4:15"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</row>
    <row r="1241" spans="4:15"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</row>
    <row r="1242" spans="4:15"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</row>
    <row r="1243" spans="4:15"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</row>
    <row r="1244" spans="4:15"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</row>
    <row r="1245" spans="4:15"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</row>
    <row r="1246" spans="4:15"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</row>
    <row r="1247" spans="4:15"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</row>
    <row r="1248" spans="4:15"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</row>
    <row r="1249" spans="4:15"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</row>
    <row r="1250" spans="4:15"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</row>
    <row r="1251" spans="4:15"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</row>
    <row r="1252" spans="4:15"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</row>
    <row r="1253" spans="4:15"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</row>
    <row r="1254" spans="4:15"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</row>
    <row r="1255" spans="4:15"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</row>
    <row r="1256" spans="4:15"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</row>
    <row r="1257" spans="4:15"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</row>
    <row r="1258" spans="4:15"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</row>
    <row r="1259" spans="4:15"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</row>
    <row r="1260" spans="4:15"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</row>
    <row r="1261" spans="4:15"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</row>
    <row r="1262" spans="4:15"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</row>
    <row r="1263" spans="4:15"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</row>
    <row r="1264" spans="4:15"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</row>
    <row r="1265" spans="4:15"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</row>
    <row r="1266" spans="4:15"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</row>
    <row r="1267" spans="4:15"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</row>
    <row r="1268" spans="4:15"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</row>
    <row r="1269" spans="4:15"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</row>
    <row r="1270" spans="4:15"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</row>
    <row r="1271" spans="4:15"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</row>
    <row r="1272" spans="4:15"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</row>
    <row r="1273" spans="4:15"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</row>
    <row r="1274" spans="4:15"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</row>
    <row r="1275" spans="4:15"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</row>
    <row r="1276" spans="4:15"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</row>
    <row r="1277" spans="4:15"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</row>
    <row r="1278" spans="4:15"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</row>
    <row r="1279" spans="4:15"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</row>
    <row r="1280" spans="4:15"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</row>
    <row r="1281" spans="4:15"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</row>
    <row r="1282" spans="4:15"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</row>
    <row r="1283" spans="4:15"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</row>
    <row r="1284" spans="4:15"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</row>
    <row r="1285" spans="4:15"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</row>
    <row r="1286" spans="4:15"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</row>
    <row r="1287" spans="4:15"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</row>
    <row r="1288" spans="4:15"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</row>
    <row r="1289" spans="4:15"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</row>
    <row r="1290" spans="4:15"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</row>
    <row r="1291" spans="4:15"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</row>
    <row r="1292" spans="4:15"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</row>
    <row r="1293" spans="4:15"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</row>
    <row r="1294" spans="4:15"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</row>
    <row r="1295" spans="4:15"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</row>
    <row r="1296" spans="4:15"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</row>
    <row r="1297" spans="4:15"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</row>
    <row r="1298" spans="4:15"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</row>
    <row r="1299" spans="4:15"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</row>
    <row r="1300" spans="4:15"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</row>
    <row r="1301" spans="4:15"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</row>
    <row r="1302" spans="4:15"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</row>
    <row r="1303" spans="4:15"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</row>
    <row r="1304" spans="4:15"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</row>
    <row r="1305" spans="4:15"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</row>
    <row r="1306" spans="4:15"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</row>
    <row r="1307" spans="4:15"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</row>
    <row r="1308" spans="4:15"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</row>
    <row r="1309" spans="4:15"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</row>
    <row r="1310" spans="4:15"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</row>
    <row r="1311" spans="4:15"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</row>
    <row r="1312" spans="4:15"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</row>
    <row r="1313" spans="4:15"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</row>
    <row r="1314" spans="4:15"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</row>
    <row r="1315" spans="4:15"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</row>
    <row r="1316" spans="4:15"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</row>
    <row r="1317" spans="4:15"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</row>
    <row r="1318" spans="4:15"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</row>
    <row r="1319" spans="4:15"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</row>
    <row r="1320" spans="4:15"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</row>
    <row r="1321" spans="4:15"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</row>
    <row r="1322" spans="4:15"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</row>
    <row r="1323" spans="4:15"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</row>
    <row r="1324" spans="4:15"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</row>
    <row r="1325" spans="4:15"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</row>
    <row r="1326" spans="4:15"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</row>
    <row r="1327" spans="4:15"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</row>
    <row r="1328" spans="4:15"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</row>
    <row r="1329" spans="4:15"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</row>
    <row r="1330" spans="4:15"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</row>
    <row r="1331" spans="4:15"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</row>
    <row r="1332" spans="4:15"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</row>
    <row r="1333" spans="4:15"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</row>
    <row r="1334" spans="4:15"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</row>
    <row r="1335" spans="4:15"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</row>
    <row r="1336" spans="4:15"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</row>
    <row r="1337" spans="4:15"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</row>
    <row r="1338" spans="4:15"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</row>
    <row r="1339" spans="4:15"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</row>
    <row r="1340" spans="4:15"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</row>
    <row r="1341" spans="4:15"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</row>
    <row r="1342" spans="4:15"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</row>
    <row r="1343" spans="4:15"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</row>
    <row r="1344" spans="4:15"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</row>
    <row r="1345" spans="4:15"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</row>
    <row r="1346" spans="4:15"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</row>
    <row r="1347" spans="4:15"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</row>
    <row r="1348" spans="4:15"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</row>
    <row r="1349" spans="4:15"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</row>
    <row r="1350" spans="4:15"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</row>
    <row r="1351" spans="4:15"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</row>
    <row r="1352" spans="4:15"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</row>
    <row r="1353" spans="4:15"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</row>
    <row r="1354" spans="4:15"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</row>
    <row r="1355" spans="4:15"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</row>
    <row r="1356" spans="4:15"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</row>
    <row r="1357" spans="4:15"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</row>
    <row r="1358" spans="4:15"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</row>
    <row r="1359" spans="4:15"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</row>
    <row r="1360" spans="4:15"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</row>
    <row r="1361" spans="4:15"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</row>
    <row r="1362" spans="4:15"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</row>
    <row r="1363" spans="4:15"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</row>
    <row r="1364" spans="4:15"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</row>
    <row r="1365" spans="4:15"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</row>
    <row r="1366" spans="4:15"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</row>
    <row r="1367" spans="4:15"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</row>
    <row r="1368" spans="4:15"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</row>
    <row r="1369" spans="4:15"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</row>
    <row r="1370" spans="4:15"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</row>
    <row r="1371" spans="4:15"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</row>
    <row r="1372" spans="4:15"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</row>
    <row r="1373" spans="4:15"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</row>
    <row r="1374" spans="4:15"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</row>
    <row r="1375" spans="4:15"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</row>
    <row r="1376" spans="4:15"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</row>
    <row r="1377" spans="4:15"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</row>
    <row r="1378" spans="4:15"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</row>
    <row r="1379" spans="4:15"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</row>
    <row r="1380" spans="4:15"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</row>
    <row r="1381" spans="4:15"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</row>
    <row r="1382" spans="4:15"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</row>
    <row r="1383" spans="4:15"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</row>
    <row r="1384" spans="4:15"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</row>
    <row r="1385" spans="4:15"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</row>
    <row r="1386" spans="4:15"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</row>
    <row r="1387" spans="4:15"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</row>
    <row r="1388" spans="4:15"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</row>
    <row r="1389" spans="4:15"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</row>
    <row r="1390" spans="4:15"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</row>
    <row r="1391" spans="4:15"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</row>
    <row r="1392" spans="4:15"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</row>
    <row r="1393" spans="4:15"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</row>
    <row r="1394" spans="4:15"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</row>
    <row r="1395" spans="4:15"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</row>
    <row r="1396" spans="4:15"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</row>
    <row r="1397" spans="4:15"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</row>
    <row r="1398" spans="4:15"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</row>
    <row r="1399" spans="4:15"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</row>
    <row r="1400" spans="4:15"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</row>
    <row r="1401" spans="4:15"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</row>
    <row r="1402" spans="4:15"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</row>
    <row r="1403" spans="4:15"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</row>
    <row r="1404" spans="4:15"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</row>
    <row r="1405" spans="4:15"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</row>
    <row r="1406" spans="4:15"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</row>
    <row r="1407" spans="4:15"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</row>
    <row r="1408" spans="4:15"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</row>
    <row r="1409" spans="4:15"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</row>
    <row r="1410" spans="4:15"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</row>
    <row r="1411" spans="4:15"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</row>
    <row r="1412" spans="4:15"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</row>
    <row r="1413" spans="4:15"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</row>
    <row r="1414" spans="4:15"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</row>
    <row r="1415" spans="4:15"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</row>
    <row r="1416" spans="4:15"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</row>
    <row r="1417" spans="4:15"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</row>
    <row r="1418" spans="4:15"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</row>
    <row r="1419" spans="4:15"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</row>
    <row r="1420" spans="4:15"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</row>
    <row r="1421" spans="4:15"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</row>
    <row r="1422" spans="4:15"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</row>
    <row r="1423" spans="4:15"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</row>
    <row r="1424" spans="4:15"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</row>
    <row r="1425" spans="4:15"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</row>
    <row r="1426" spans="4:15"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</row>
    <row r="1427" spans="4:15"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</row>
    <row r="1428" spans="4:15"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</row>
    <row r="1429" spans="4:15"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</row>
    <row r="1430" spans="4:15"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</row>
  </sheetData>
  <mergeCells count="56">
    <mergeCell ref="A7:B7"/>
    <mergeCell ref="G7:N7"/>
    <mergeCell ref="G4:H4"/>
    <mergeCell ref="A1:N2"/>
    <mergeCell ref="A3:D3"/>
    <mergeCell ref="A4:D4"/>
    <mergeCell ref="A6:B6"/>
    <mergeCell ref="G6:N6"/>
    <mergeCell ref="G8:N8"/>
    <mergeCell ref="G9:N9"/>
    <mergeCell ref="A10:A11"/>
    <mergeCell ref="B10:B11"/>
    <mergeCell ref="C10:C11"/>
    <mergeCell ref="D10:D11"/>
    <mergeCell ref="E10:J10"/>
    <mergeCell ref="K10:K11"/>
    <mergeCell ref="L10:L11"/>
    <mergeCell ref="M10:M11"/>
    <mergeCell ref="C38:M38"/>
    <mergeCell ref="N10:N11"/>
    <mergeCell ref="A12:N12"/>
    <mergeCell ref="C29:M29"/>
    <mergeCell ref="C30:M30"/>
    <mergeCell ref="C31:M31"/>
    <mergeCell ref="C32:M32"/>
    <mergeCell ref="C33:M33"/>
    <mergeCell ref="C34:M34"/>
    <mergeCell ref="C35:M35"/>
    <mergeCell ref="C36:M36"/>
    <mergeCell ref="C37:M37"/>
    <mergeCell ref="C51:M51"/>
    <mergeCell ref="C39:M39"/>
    <mergeCell ref="C41:M41"/>
    <mergeCell ref="C42:M42"/>
    <mergeCell ref="C43:M43"/>
    <mergeCell ref="C44:M44"/>
    <mergeCell ref="C45:M45"/>
    <mergeCell ref="C46:M46"/>
    <mergeCell ref="C47:M47"/>
    <mergeCell ref="C48:M48"/>
    <mergeCell ref="C49:M49"/>
    <mergeCell ref="C50:M50"/>
    <mergeCell ref="A67:M68"/>
    <mergeCell ref="N67:N68"/>
    <mergeCell ref="C64:M64"/>
    <mergeCell ref="C52:M52"/>
    <mergeCell ref="C54:M54"/>
    <mergeCell ref="C55:M55"/>
    <mergeCell ref="C56:M56"/>
    <mergeCell ref="C57:M57"/>
    <mergeCell ref="C58:M58"/>
    <mergeCell ref="C59:M59"/>
    <mergeCell ref="C60:M60"/>
    <mergeCell ref="C61:M61"/>
    <mergeCell ref="C62:M62"/>
    <mergeCell ref="C63:M63"/>
  </mergeCells>
  <pageMargins left="0" right="0" top="0" bottom="0" header="0.31496062992125984" footer="0.31496062992125984"/>
  <pageSetup paperSize="9" scale="7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85763-8803-40BB-BCCE-A26D9D80D628}">
  <sheetPr>
    <tabColor theme="7" tint="0.39997558519241921"/>
    <pageSetUpPr fitToPage="1"/>
  </sheetPr>
  <dimension ref="A1:R1649"/>
  <sheetViews>
    <sheetView rightToLeft="1" view="pageBreakPreview" topLeftCell="A229" zoomScale="90" zoomScaleNormal="100" zoomScaleSheetLayoutView="90" workbookViewId="0">
      <selection activeCell="P272" sqref="P272"/>
    </sheetView>
  </sheetViews>
  <sheetFormatPr defaultColWidth="9.140625" defaultRowHeight="18.75"/>
  <cols>
    <col min="1" max="1" width="5.7109375" style="3" customWidth="1"/>
    <col min="2" max="2" width="10.140625" style="17" customWidth="1"/>
    <col min="3" max="3" width="36.28515625" style="1" customWidth="1"/>
    <col min="4" max="4" width="14.28515625" style="3" customWidth="1"/>
    <col min="5" max="5" width="6.7109375" style="3" customWidth="1"/>
    <col min="6" max="6" width="14.28515625" style="3" customWidth="1"/>
    <col min="7" max="7" width="6.7109375" style="3" customWidth="1"/>
    <col min="8" max="8" width="14.28515625" style="3" customWidth="1"/>
    <col min="9" max="10" width="6.7109375" style="3" customWidth="1"/>
    <col min="11" max="13" width="14.28515625" style="3" customWidth="1"/>
    <col min="14" max="14" width="18" style="104" bestFit="1" customWidth="1"/>
    <col min="15" max="16" width="15.85546875" style="218" bestFit="1" customWidth="1"/>
    <col min="17" max="17" width="31.85546875" style="218" bestFit="1" customWidth="1"/>
    <col min="18" max="18" width="11" style="1" bestFit="1" customWidth="1"/>
    <col min="19" max="16384" width="9.140625" style="1"/>
  </cols>
  <sheetData>
    <row r="1" spans="1:17" ht="31.5" customHeight="1">
      <c r="A1" s="279" t="s">
        <v>20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</row>
    <row r="2" spans="1:17" ht="21" customHeight="1">
      <c r="A2" s="321" t="s">
        <v>1119</v>
      </c>
      <c r="B2" s="321"/>
      <c r="C2" s="321"/>
      <c r="D2" s="321"/>
      <c r="F2" s="3" t="s">
        <v>3</v>
      </c>
      <c r="G2" s="320" t="s">
        <v>311</v>
      </c>
      <c r="H2" s="320"/>
    </row>
    <row r="3" spans="1:17" ht="21" customHeight="1">
      <c r="A3" s="309" t="s">
        <v>370</v>
      </c>
      <c r="B3" s="309"/>
      <c r="C3" s="309"/>
      <c r="D3" s="309"/>
      <c r="F3" s="3" t="s">
        <v>2</v>
      </c>
      <c r="G3" s="72" t="s">
        <v>125</v>
      </c>
    </row>
    <row r="4" spans="1:17" ht="21" customHeight="1">
      <c r="A4" s="106" t="s">
        <v>136</v>
      </c>
      <c r="B4" s="106"/>
      <c r="C4" s="106"/>
      <c r="D4" s="107"/>
      <c r="F4" s="3" t="s">
        <v>1</v>
      </c>
      <c r="G4" s="320" t="s">
        <v>978</v>
      </c>
      <c r="H4" s="320"/>
    </row>
    <row r="5" spans="1:17" ht="21" customHeight="1">
      <c r="A5" s="309" t="s">
        <v>21</v>
      </c>
      <c r="B5" s="309"/>
      <c r="C5" s="108">
        <v>0</v>
      </c>
      <c r="D5" s="109"/>
      <c r="F5" s="3" t="s">
        <v>24</v>
      </c>
      <c r="G5" s="310" t="s">
        <v>651</v>
      </c>
      <c r="H5" s="310"/>
      <c r="I5" s="310"/>
      <c r="J5" s="310"/>
      <c r="K5" s="310"/>
      <c r="L5" s="310"/>
      <c r="M5" s="310"/>
      <c r="N5" s="310"/>
    </row>
    <row r="6" spans="1:17" ht="21" customHeight="1">
      <c r="A6" s="309" t="s">
        <v>23</v>
      </c>
      <c r="B6" s="309"/>
      <c r="C6" s="110">
        <v>0</v>
      </c>
      <c r="D6" s="109"/>
      <c r="G6" s="310" t="s">
        <v>33</v>
      </c>
      <c r="H6" s="310"/>
      <c r="I6" s="310"/>
      <c r="J6" s="310"/>
      <c r="K6" s="310"/>
      <c r="L6" s="310"/>
      <c r="M6" s="310"/>
      <c r="N6" s="310"/>
    </row>
    <row r="7" spans="1:17" ht="21" customHeight="1">
      <c r="A7" s="106" t="s">
        <v>0</v>
      </c>
      <c r="B7" s="106"/>
      <c r="C7" s="108" t="s">
        <v>139</v>
      </c>
      <c r="D7" s="109" t="s">
        <v>22</v>
      </c>
      <c r="G7" s="310" t="s">
        <v>137</v>
      </c>
      <c r="H7" s="310"/>
      <c r="I7" s="310"/>
      <c r="J7" s="310"/>
      <c r="K7" s="310"/>
      <c r="L7" s="310"/>
      <c r="M7" s="310"/>
      <c r="N7" s="310"/>
    </row>
    <row r="8" spans="1:17" ht="21" customHeight="1">
      <c r="A8" s="2"/>
      <c r="B8" s="2"/>
      <c r="G8" s="310" t="s">
        <v>796</v>
      </c>
      <c r="H8" s="310"/>
      <c r="I8" s="310"/>
      <c r="J8" s="310"/>
      <c r="K8" s="310"/>
      <c r="L8" s="310"/>
      <c r="M8" s="310"/>
      <c r="N8" s="310"/>
    </row>
    <row r="9" spans="1:17" ht="21" customHeight="1" thickBot="1">
      <c r="A9" s="2"/>
      <c r="B9" s="2"/>
      <c r="G9" s="319" t="s">
        <v>1028</v>
      </c>
      <c r="H9" s="319"/>
      <c r="I9" s="319"/>
      <c r="J9" s="319"/>
      <c r="K9" s="319"/>
      <c r="L9" s="319"/>
      <c r="M9" s="319"/>
      <c r="N9" s="319"/>
    </row>
    <row r="10" spans="1:17" s="76" customFormat="1" ht="31.5" customHeight="1">
      <c r="A10" s="311" t="s">
        <v>4</v>
      </c>
      <c r="B10" s="313" t="s">
        <v>5</v>
      </c>
      <c r="C10" s="313" t="s">
        <v>6</v>
      </c>
      <c r="D10" s="313" t="s">
        <v>7</v>
      </c>
      <c r="E10" s="313" t="s">
        <v>18</v>
      </c>
      <c r="F10" s="313"/>
      <c r="G10" s="313"/>
      <c r="H10" s="313"/>
      <c r="I10" s="313"/>
      <c r="J10" s="313"/>
      <c r="K10" s="315" t="s">
        <v>14</v>
      </c>
      <c r="L10" s="315" t="s">
        <v>15</v>
      </c>
      <c r="M10" s="315" t="s">
        <v>16</v>
      </c>
      <c r="N10" s="317" t="s">
        <v>17</v>
      </c>
      <c r="O10" s="219"/>
      <c r="P10" s="219"/>
      <c r="Q10" s="219"/>
    </row>
    <row r="11" spans="1:17" s="76" customFormat="1" ht="31.5" customHeight="1" thickBot="1">
      <c r="A11" s="312"/>
      <c r="B11" s="314"/>
      <c r="C11" s="314"/>
      <c r="D11" s="314"/>
      <c r="E11" s="120" t="s">
        <v>8</v>
      </c>
      <c r="F11" s="120" t="s">
        <v>9</v>
      </c>
      <c r="G11" s="120" t="s">
        <v>10</v>
      </c>
      <c r="H11" s="120" t="s">
        <v>11</v>
      </c>
      <c r="I11" s="120" t="s">
        <v>12</v>
      </c>
      <c r="J11" s="120" t="s">
        <v>13</v>
      </c>
      <c r="K11" s="316"/>
      <c r="L11" s="316"/>
      <c r="M11" s="316"/>
      <c r="N11" s="318"/>
      <c r="O11" s="219"/>
      <c r="P11" s="219"/>
      <c r="Q11" s="219"/>
    </row>
    <row r="12" spans="1:17" ht="20.25" thickBot="1">
      <c r="A12" s="322" t="s">
        <v>25</v>
      </c>
      <c r="B12" s="323"/>
      <c r="C12" s="323"/>
      <c r="D12" s="323"/>
      <c r="E12" s="323"/>
      <c r="F12" s="323"/>
      <c r="G12" s="323"/>
      <c r="H12" s="323"/>
      <c r="I12" s="323"/>
      <c r="J12" s="323"/>
      <c r="K12" s="323"/>
      <c r="L12" s="323"/>
      <c r="M12" s="323"/>
      <c r="N12" s="324"/>
    </row>
    <row r="13" spans="1:17" ht="19.5" hidden="1" thickBot="1">
      <c r="A13" s="111">
        <v>1</v>
      </c>
      <c r="B13" s="112" t="s">
        <v>793</v>
      </c>
      <c r="C13" s="113" t="s">
        <v>794</v>
      </c>
      <c r="D13" s="201">
        <v>165757150</v>
      </c>
      <c r="E13" s="114">
        <v>0</v>
      </c>
      <c r="F13" s="254">
        <v>0</v>
      </c>
      <c r="G13" s="114">
        <v>0</v>
      </c>
      <c r="H13" s="254">
        <v>0</v>
      </c>
      <c r="I13" s="114">
        <v>0</v>
      </c>
      <c r="J13" s="114">
        <v>0</v>
      </c>
      <c r="K13" s="114">
        <f>F13+H13</f>
        <v>0</v>
      </c>
      <c r="L13" s="114">
        <f>D13-K13</f>
        <v>165757150</v>
      </c>
      <c r="M13" s="201">
        <f>D13*9/100</f>
        <v>14918143.5</v>
      </c>
      <c r="N13" s="131">
        <f>L13+M13</f>
        <v>180675293.5</v>
      </c>
    </row>
    <row r="14" spans="1:17" ht="19.5" hidden="1" thickBot="1">
      <c r="A14" s="115">
        <v>1</v>
      </c>
      <c r="B14" s="102" t="s">
        <v>371</v>
      </c>
      <c r="C14" s="103" t="s">
        <v>372</v>
      </c>
      <c r="D14" s="198">
        <v>1415614165</v>
      </c>
      <c r="E14" s="97">
        <v>0</v>
      </c>
      <c r="F14" s="255">
        <f>D14*10%</f>
        <v>141561416.5</v>
      </c>
      <c r="G14" s="97">
        <v>0</v>
      </c>
      <c r="H14" s="255">
        <f>D14*5%</f>
        <v>70780708.25</v>
      </c>
      <c r="I14" s="97">
        <v>0</v>
      </c>
      <c r="J14" s="97">
        <v>0</v>
      </c>
      <c r="K14" s="97">
        <f>F14+H14</f>
        <v>212342124.75</v>
      </c>
      <c r="L14" s="114">
        <f>D14</f>
        <v>1415614165</v>
      </c>
      <c r="M14" s="97">
        <f>D14*9/100</f>
        <v>127405274.84999999</v>
      </c>
      <c r="N14" s="131">
        <f t="shared" ref="N14:N77" si="0">L14+M14</f>
        <v>1543019439.8499999</v>
      </c>
    </row>
    <row r="15" spans="1:17" ht="19.5" hidden="1" thickBot="1">
      <c r="A15" s="115">
        <v>2</v>
      </c>
      <c r="B15" s="102" t="s">
        <v>371</v>
      </c>
      <c r="C15" s="103" t="s">
        <v>373</v>
      </c>
      <c r="D15" s="198">
        <v>597429315</v>
      </c>
      <c r="E15" s="97">
        <v>0</v>
      </c>
      <c r="F15" s="255">
        <f t="shared" ref="F15:F78" si="1">D15*10%</f>
        <v>59742931.5</v>
      </c>
      <c r="G15" s="97">
        <v>0</v>
      </c>
      <c r="H15" s="255">
        <f t="shared" ref="H15:H78" si="2">D15*5%</f>
        <v>29871465.75</v>
      </c>
      <c r="I15" s="97">
        <v>0</v>
      </c>
      <c r="J15" s="97">
        <v>0</v>
      </c>
      <c r="K15" s="97">
        <f t="shared" ref="K15:K78" si="3">F15+H15</f>
        <v>89614397.25</v>
      </c>
      <c r="L15" s="114">
        <f t="shared" ref="L15:L78" si="4">D15</f>
        <v>597429315</v>
      </c>
      <c r="M15" s="97">
        <f>D15*9/100</f>
        <v>53768638.350000001</v>
      </c>
      <c r="N15" s="131">
        <f t="shared" si="0"/>
        <v>651197953.35000002</v>
      </c>
    </row>
    <row r="16" spans="1:17" ht="19.5" hidden="1" thickBot="1">
      <c r="A16" s="116">
        <v>3</v>
      </c>
      <c r="B16" s="117" t="s">
        <v>371</v>
      </c>
      <c r="C16" s="118" t="s">
        <v>374</v>
      </c>
      <c r="D16" s="202">
        <v>19800000</v>
      </c>
      <c r="E16" s="119">
        <v>0</v>
      </c>
      <c r="F16" s="255">
        <f t="shared" si="1"/>
        <v>1980000</v>
      </c>
      <c r="G16" s="119">
        <v>0</v>
      </c>
      <c r="H16" s="255">
        <f t="shared" si="2"/>
        <v>990000</v>
      </c>
      <c r="I16" s="119">
        <v>0</v>
      </c>
      <c r="J16" s="119">
        <v>0</v>
      </c>
      <c r="K16" s="97">
        <f t="shared" si="3"/>
        <v>2970000</v>
      </c>
      <c r="L16" s="114">
        <f t="shared" si="4"/>
        <v>19800000</v>
      </c>
      <c r="M16" s="202">
        <f>D16*9/100</f>
        <v>1782000</v>
      </c>
      <c r="N16" s="131">
        <f t="shared" si="0"/>
        <v>21582000</v>
      </c>
    </row>
    <row r="17" spans="1:14" ht="19.5" hidden="1" thickBot="1">
      <c r="A17" s="111">
        <v>4</v>
      </c>
      <c r="B17" s="112" t="s">
        <v>382</v>
      </c>
      <c r="C17" s="113" t="s">
        <v>383</v>
      </c>
      <c r="D17" s="201">
        <v>602273245</v>
      </c>
      <c r="E17" s="114">
        <v>0</v>
      </c>
      <c r="F17" s="255">
        <f t="shared" si="1"/>
        <v>60227324.5</v>
      </c>
      <c r="G17" s="114">
        <v>0</v>
      </c>
      <c r="H17" s="255">
        <f t="shared" si="2"/>
        <v>30113662.25</v>
      </c>
      <c r="I17" s="114">
        <v>0</v>
      </c>
      <c r="J17" s="114">
        <v>0</v>
      </c>
      <c r="K17" s="97">
        <f t="shared" si="3"/>
        <v>90340986.75</v>
      </c>
      <c r="L17" s="114">
        <f t="shared" si="4"/>
        <v>602273245</v>
      </c>
      <c r="M17" s="201">
        <v>0</v>
      </c>
      <c r="N17" s="131">
        <f t="shared" si="0"/>
        <v>602273245</v>
      </c>
    </row>
    <row r="18" spans="1:14" ht="19.5" hidden="1" thickBot="1">
      <c r="A18" s="115">
        <v>5</v>
      </c>
      <c r="B18" s="102" t="s">
        <v>382</v>
      </c>
      <c r="C18" s="103" t="s">
        <v>386</v>
      </c>
      <c r="D18" s="198">
        <v>28800000</v>
      </c>
      <c r="E18" s="97">
        <v>0</v>
      </c>
      <c r="F18" s="255">
        <f t="shared" si="1"/>
        <v>2880000</v>
      </c>
      <c r="G18" s="97">
        <v>0</v>
      </c>
      <c r="H18" s="255">
        <f t="shared" si="2"/>
        <v>1440000</v>
      </c>
      <c r="I18" s="97">
        <v>0</v>
      </c>
      <c r="J18" s="97">
        <v>0</v>
      </c>
      <c r="K18" s="97">
        <f t="shared" si="3"/>
        <v>4320000</v>
      </c>
      <c r="L18" s="114">
        <f t="shared" si="4"/>
        <v>28800000</v>
      </c>
      <c r="M18" s="198">
        <v>0</v>
      </c>
      <c r="N18" s="131">
        <f t="shared" si="0"/>
        <v>28800000</v>
      </c>
    </row>
    <row r="19" spans="1:14" ht="19.5" hidden="1" thickBot="1">
      <c r="A19" s="115">
        <v>6</v>
      </c>
      <c r="B19" s="102" t="s">
        <v>382</v>
      </c>
      <c r="C19" s="103" t="s">
        <v>387</v>
      </c>
      <c r="D19" s="198">
        <v>539372645</v>
      </c>
      <c r="E19" s="97">
        <v>0</v>
      </c>
      <c r="F19" s="255">
        <f t="shared" si="1"/>
        <v>53937264.5</v>
      </c>
      <c r="G19" s="97">
        <v>0</v>
      </c>
      <c r="H19" s="255">
        <f t="shared" si="2"/>
        <v>26968632.25</v>
      </c>
      <c r="I19" s="97">
        <v>0</v>
      </c>
      <c r="J19" s="97">
        <v>0</v>
      </c>
      <c r="K19" s="97">
        <f t="shared" si="3"/>
        <v>80905896.75</v>
      </c>
      <c r="L19" s="114">
        <f t="shared" si="4"/>
        <v>539372645</v>
      </c>
      <c r="M19" s="198">
        <v>0</v>
      </c>
      <c r="N19" s="131">
        <f t="shared" si="0"/>
        <v>539372645</v>
      </c>
    </row>
    <row r="20" spans="1:14" ht="19.5" hidden="1" thickBot="1">
      <c r="A20" s="116">
        <v>7</v>
      </c>
      <c r="B20" s="117" t="s">
        <v>382</v>
      </c>
      <c r="C20" s="118" t="s">
        <v>388</v>
      </c>
      <c r="D20" s="202">
        <v>1147935950</v>
      </c>
      <c r="E20" s="119">
        <v>0</v>
      </c>
      <c r="F20" s="255">
        <f t="shared" si="1"/>
        <v>114793595</v>
      </c>
      <c r="G20" s="119">
        <v>0</v>
      </c>
      <c r="H20" s="255">
        <f t="shared" si="2"/>
        <v>57396797.5</v>
      </c>
      <c r="I20" s="119">
        <v>0</v>
      </c>
      <c r="J20" s="119">
        <v>0</v>
      </c>
      <c r="K20" s="97">
        <f t="shared" si="3"/>
        <v>172190392.5</v>
      </c>
      <c r="L20" s="114">
        <f t="shared" si="4"/>
        <v>1147935950</v>
      </c>
      <c r="M20" s="202">
        <v>0</v>
      </c>
      <c r="N20" s="131">
        <f t="shared" si="0"/>
        <v>1147935950</v>
      </c>
    </row>
    <row r="21" spans="1:14" ht="19.5" hidden="1" thickBot="1">
      <c r="A21" s="111">
        <v>8</v>
      </c>
      <c r="B21" s="112" t="s">
        <v>398</v>
      </c>
      <c r="C21" s="113" t="s">
        <v>400</v>
      </c>
      <c r="D21" s="201">
        <v>2107136325</v>
      </c>
      <c r="E21" s="114">
        <v>0</v>
      </c>
      <c r="F21" s="255">
        <f t="shared" si="1"/>
        <v>210713632.5</v>
      </c>
      <c r="G21" s="114">
        <v>0</v>
      </c>
      <c r="H21" s="255">
        <f t="shared" si="2"/>
        <v>105356816.25</v>
      </c>
      <c r="I21" s="114">
        <v>0</v>
      </c>
      <c r="J21" s="114">
        <v>0</v>
      </c>
      <c r="K21" s="97">
        <f t="shared" si="3"/>
        <v>316070448.75</v>
      </c>
      <c r="L21" s="114">
        <f t="shared" si="4"/>
        <v>2107136325</v>
      </c>
      <c r="M21" s="201">
        <v>0</v>
      </c>
      <c r="N21" s="131">
        <f t="shared" si="0"/>
        <v>2107136325</v>
      </c>
    </row>
    <row r="22" spans="1:14" ht="19.5" hidden="1" thickBot="1">
      <c r="A22" s="115">
        <v>9</v>
      </c>
      <c r="B22" s="102" t="s">
        <v>398</v>
      </c>
      <c r="C22" s="103" t="s">
        <v>399</v>
      </c>
      <c r="D22" s="198">
        <v>65700000</v>
      </c>
      <c r="E22" s="97">
        <v>0</v>
      </c>
      <c r="F22" s="255">
        <f t="shared" si="1"/>
        <v>6570000</v>
      </c>
      <c r="G22" s="97">
        <v>0</v>
      </c>
      <c r="H22" s="255">
        <f t="shared" si="2"/>
        <v>3285000</v>
      </c>
      <c r="I22" s="97">
        <v>0</v>
      </c>
      <c r="J22" s="97">
        <v>0</v>
      </c>
      <c r="K22" s="97">
        <f t="shared" si="3"/>
        <v>9855000</v>
      </c>
      <c r="L22" s="114">
        <f t="shared" si="4"/>
        <v>65700000</v>
      </c>
      <c r="M22" s="198">
        <v>0</v>
      </c>
      <c r="N22" s="131">
        <f t="shared" si="0"/>
        <v>65700000</v>
      </c>
    </row>
    <row r="23" spans="1:14" ht="19.5" hidden="1" thickBot="1">
      <c r="A23" s="115">
        <v>10</v>
      </c>
      <c r="B23" s="102" t="s">
        <v>398</v>
      </c>
      <c r="C23" s="103" t="s">
        <v>401</v>
      </c>
      <c r="D23" s="198">
        <v>36900000</v>
      </c>
      <c r="E23" s="97">
        <v>0</v>
      </c>
      <c r="F23" s="255">
        <f t="shared" si="1"/>
        <v>3690000</v>
      </c>
      <c r="G23" s="97">
        <v>0</v>
      </c>
      <c r="H23" s="255">
        <f t="shared" si="2"/>
        <v>1845000</v>
      </c>
      <c r="I23" s="97">
        <v>0</v>
      </c>
      <c r="J23" s="97">
        <v>0</v>
      </c>
      <c r="K23" s="97">
        <f t="shared" si="3"/>
        <v>5535000</v>
      </c>
      <c r="L23" s="114">
        <f t="shared" si="4"/>
        <v>36900000</v>
      </c>
      <c r="M23" s="198">
        <v>0</v>
      </c>
      <c r="N23" s="131">
        <f t="shared" si="0"/>
        <v>36900000</v>
      </c>
    </row>
    <row r="24" spans="1:14" ht="19.5" hidden="1" thickBot="1">
      <c r="A24" s="116">
        <v>11</v>
      </c>
      <c r="B24" s="117" t="s">
        <v>398</v>
      </c>
      <c r="C24" s="118" t="s">
        <v>402</v>
      </c>
      <c r="D24" s="202">
        <v>36900000</v>
      </c>
      <c r="E24" s="119">
        <v>0</v>
      </c>
      <c r="F24" s="255">
        <f t="shared" si="1"/>
        <v>3690000</v>
      </c>
      <c r="G24" s="119">
        <v>0</v>
      </c>
      <c r="H24" s="255">
        <f t="shared" si="2"/>
        <v>1845000</v>
      </c>
      <c r="I24" s="119">
        <v>0</v>
      </c>
      <c r="J24" s="119">
        <v>0</v>
      </c>
      <c r="K24" s="97">
        <f t="shared" si="3"/>
        <v>5535000</v>
      </c>
      <c r="L24" s="114">
        <f t="shared" si="4"/>
        <v>36900000</v>
      </c>
      <c r="M24" s="202">
        <v>0</v>
      </c>
      <c r="N24" s="131">
        <f t="shared" si="0"/>
        <v>36900000</v>
      </c>
    </row>
    <row r="25" spans="1:14" ht="19.5" hidden="1" thickBot="1">
      <c r="A25" s="111">
        <v>12</v>
      </c>
      <c r="B25" s="112" t="s">
        <v>403</v>
      </c>
      <c r="C25" s="113" t="s">
        <v>404</v>
      </c>
      <c r="D25" s="201">
        <v>1545564375</v>
      </c>
      <c r="E25" s="114">
        <v>0</v>
      </c>
      <c r="F25" s="255">
        <f t="shared" si="1"/>
        <v>154556437.5</v>
      </c>
      <c r="G25" s="114">
        <v>0</v>
      </c>
      <c r="H25" s="255">
        <f t="shared" si="2"/>
        <v>77278218.75</v>
      </c>
      <c r="I25" s="114">
        <v>0</v>
      </c>
      <c r="J25" s="114">
        <v>0</v>
      </c>
      <c r="K25" s="97">
        <f t="shared" si="3"/>
        <v>231834656.25</v>
      </c>
      <c r="L25" s="114">
        <f t="shared" si="4"/>
        <v>1545564375</v>
      </c>
      <c r="M25" s="201">
        <v>0</v>
      </c>
      <c r="N25" s="131">
        <f t="shared" si="0"/>
        <v>1545564375</v>
      </c>
    </row>
    <row r="26" spans="1:14" ht="19.5" hidden="1" thickBot="1">
      <c r="A26" s="115">
        <v>13</v>
      </c>
      <c r="B26" s="102" t="s">
        <v>403</v>
      </c>
      <c r="C26" s="103" t="s">
        <v>405</v>
      </c>
      <c r="D26" s="198">
        <v>1348716375</v>
      </c>
      <c r="E26" s="97">
        <v>0</v>
      </c>
      <c r="F26" s="255">
        <f t="shared" si="1"/>
        <v>134871637.5</v>
      </c>
      <c r="G26" s="97">
        <v>0</v>
      </c>
      <c r="H26" s="255">
        <f t="shared" si="2"/>
        <v>67435818.75</v>
      </c>
      <c r="I26" s="97">
        <v>0</v>
      </c>
      <c r="J26" s="97">
        <v>0</v>
      </c>
      <c r="K26" s="97">
        <f t="shared" si="3"/>
        <v>202307456.25</v>
      </c>
      <c r="L26" s="114">
        <f t="shared" si="4"/>
        <v>1348716375</v>
      </c>
      <c r="M26" s="198">
        <v>0</v>
      </c>
      <c r="N26" s="131">
        <f t="shared" si="0"/>
        <v>1348716375</v>
      </c>
    </row>
    <row r="27" spans="1:14" ht="19.5" hidden="1" thickBot="1">
      <c r="A27" s="115">
        <v>14</v>
      </c>
      <c r="B27" s="102" t="s">
        <v>403</v>
      </c>
      <c r="C27" s="103" t="s">
        <v>406</v>
      </c>
      <c r="D27" s="198">
        <v>561324375</v>
      </c>
      <c r="E27" s="97">
        <v>0</v>
      </c>
      <c r="F27" s="255">
        <f t="shared" si="1"/>
        <v>56132437.5</v>
      </c>
      <c r="G27" s="97">
        <v>0</v>
      </c>
      <c r="H27" s="255">
        <f t="shared" si="2"/>
        <v>28066218.75</v>
      </c>
      <c r="I27" s="97">
        <v>0</v>
      </c>
      <c r="J27" s="97">
        <v>0</v>
      </c>
      <c r="K27" s="97">
        <f t="shared" si="3"/>
        <v>84198656.25</v>
      </c>
      <c r="L27" s="114">
        <f t="shared" si="4"/>
        <v>561324375</v>
      </c>
      <c r="M27" s="198">
        <v>0</v>
      </c>
      <c r="N27" s="131">
        <f t="shared" si="0"/>
        <v>561324375</v>
      </c>
    </row>
    <row r="28" spans="1:14" ht="19.5" hidden="1" thickBot="1">
      <c r="A28" s="115">
        <v>15</v>
      </c>
      <c r="B28" s="102" t="s">
        <v>403</v>
      </c>
      <c r="C28" s="103" t="s">
        <v>407</v>
      </c>
      <c r="D28" s="198">
        <v>910422000</v>
      </c>
      <c r="E28" s="97">
        <v>0</v>
      </c>
      <c r="F28" s="255">
        <f t="shared" si="1"/>
        <v>91042200</v>
      </c>
      <c r="G28" s="97">
        <v>0</v>
      </c>
      <c r="H28" s="255">
        <f t="shared" si="2"/>
        <v>45521100</v>
      </c>
      <c r="I28" s="97">
        <v>0</v>
      </c>
      <c r="J28" s="97">
        <v>0</v>
      </c>
      <c r="K28" s="97">
        <f t="shared" si="3"/>
        <v>136563300</v>
      </c>
      <c r="L28" s="114">
        <f t="shared" si="4"/>
        <v>910422000</v>
      </c>
      <c r="M28" s="198">
        <v>0</v>
      </c>
      <c r="N28" s="131">
        <f t="shared" si="0"/>
        <v>910422000</v>
      </c>
    </row>
    <row r="29" spans="1:14" ht="19.5" hidden="1" thickBot="1">
      <c r="A29" s="115">
        <v>16</v>
      </c>
      <c r="B29" s="102" t="s">
        <v>403</v>
      </c>
      <c r="C29" s="103" t="s">
        <v>408</v>
      </c>
      <c r="D29" s="198">
        <v>27900000</v>
      </c>
      <c r="E29" s="97">
        <v>0</v>
      </c>
      <c r="F29" s="255">
        <f t="shared" si="1"/>
        <v>2790000</v>
      </c>
      <c r="G29" s="97">
        <v>0</v>
      </c>
      <c r="H29" s="255">
        <f t="shared" si="2"/>
        <v>1395000</v>
      </c>
      <c r="I29" s="97">
        <v>0</v>
      </c>
      <c r="J29" s="97">
        <v>0</v>
      </c>
      <c r="K29" s="97">
        <f t="shared" si="3"/>
        <v>4185000</v>
      </c>
      <c r="L29" s="114">
        <f t="shared" si="4"/>
        <v>27900000</v>
      </c>
      <c r="M29" s="198">
        <v>0</v>
      </c>
      <c r="N29" s="131">
        <f t="shared" si="0"/>
        <v>27900000</v>
      </c>
    </row>
    <row r="30" spans="1:14" ht="19.5" hidden="1" thickBot="1">
      <c r="A30" s="115">
        <v>17</v>
      </c>
      <c r="B30" s="102" t="s">
        <v>403</v>
      </c>
      <c r="C30" s="103" t="s">
        <v>409</v>
      </c>
      <c r="D30" s="198">
        <v>36000000</v>
      </c>
      <c r="E30" s="97">
        <v>0</v>
      </c>
      <c r="F30" s="255">
        <f t="shared" si="1"/>
        <v>3600000</v>
      </c>
      <c r="G30" s="97">
        <v>0</v>
      </c>
      <c r="H30" s="255">
        <f t="shared" si="2"/>
        <v>1800000</v>
      </c>
      <c r="I30" s="97">
        <v>0</v>
      </c>
      <c r="J30" s="97">
        <v>0</v>
      </c>
      <c r="K30" s="97">
        <f t="shared" si="3"/>
        <v>5400000</v>
      </c>
      <c r="L30" s="114">
        <f t="shared" si="4"/>
        <v>36000000</v>
      </c>
      <c r="M30" s="198">
        <v>0</v>
      </c>
      <c r="N30" s="131">
        <f t="shared" si="0"/>
        <v>36000000</v>
      </c>
    </row>
    <row r="31" spans="1:14" ht="19.5" hidden="1" thickBot="1">
      <c r="A31" s="116">
        <v>18</v>
      </c>
      <c r="B31" s="117" t="s">
        <v>403</v>
      </c>
      <c r="C31" s="118" t="s">
        <v>410</v>
      </c>
      <c r="D31" s="202">
        <v>29700000</v>
      </c>
      <c r="E31" s="119">
        <v>0</v>
      </c>
      <c r="F31" s="255">
        <f t="shared" si="1"/>
        <v>2970000</v>
      </c>
      <c r="G31" s="119">
        <v>0</v>
      </c>
      <c r="H31" s="255">
        <f t="shared" si="2"/>
        <v>1485000</v>
      </c>
      <c r="I31" s="119">
        <v>0</v>
      </c>
      <c r="J31" s="119">
        <v>0</v>
      </c>
      <c r="K31" s="97">
        <f t="shared" si="3"/>
        <v>4455000</v>
      </c>
      <c r="L31" s="114">
        <f t="shared" si="4"/>
        <v>29700000</v>
      </c>
      <c r="M31" s="202">
        <v>0</v>
      </c>
      <c r="N31" s="131">
        <f t="shared" si="0"/>
        <v>29700000</v>
      </c>
    </row>
    <row r="32" spans="1:14" ht="19.5" hidden="1" thickBot="1">
      <c r="A32" s="192">
        <v>19</v>
      </c>
      <c r="B32" s="193" t="s">
        <v>417</v>
      </c>
      <c r="C32" s="194" t="s">
        <v>418</v>
      </c>
      <c r="D32" s="203">
        <v>3357150100</v>
      </c>
      <c r="E32" s="195">
        <v>0</v>
      </c>
      <c r="F32" s="255">
        <f t="shared" si="1"/>
        <v>335715010</v>
      </c>
      <c r="G32" s="195">
        <v>0</v>
      </c>
      <c r="H32" s="255">
        <f t="shared" si="2"/>
        <v>167857505</v>
      </c>
      <c r="I32" s="195">
        <v>0</v>
      </c>
      <c r="J32" s="195">
        <v>0</v>
      </c>
      <c r="K32" s="97">
        <f t="shared" si="3"/>
        <v>503572515</v>
      </c>
      <c r="L32" s="114">
        <f t="shared" si="4"/>
        <v>3357150100</v>
      </c>
      <c r="M32" s="203">
        <v>0</v>
      </c>
      <c r="N32" s="131">
        <f t="shared" si="0"/>
        <v>3357150100</v>
      </c>
    </row>
    <row r="33" spans="1:14" ht="19.5" hidden="1" thickBot="1">
      <c r="A33" s="111">
        <v>20</v>
      </c>
      <c r="B33" s="112" t="s">
        <v>426</v>
      </c>
      <c r="C33" s="113" t="s">
        <v>427</v>
      </c>
      <c r="D33" s="201">
        <v>926777440</v>
      </c>
      <c r="E33" s="114">
        <v>0</v>
      </c>
      <c r="F33" s="255">
        <f t="shared" si="1"/>
        <v>92677744</v>
      </c>
      <c r="G33" s="114">
        <v>0</v>
      </c>
      <c r="H33" s="255">
        <f t="shared" si="2"/>
        <v>46338872</v>
      </c>
      <c r="I33" s="114">
        <v>0</v>
      </c>
      <c r="J33" s="114">
        <v>0</v>
      </c>
      <c r="K33" s="97">
        <f t="shared" si="3"/>
        <v>139016616</v>
      </c>
      <c r="L33" s="114">
        <f t="shared" si="4"/>
        <v>926777440</v>
      </c>
      <c r="M33" s="201">
        <f>D33*9%</f>
        <v>83409969.599999994</v>
      </c>
      <c r="N33" s="131">
        <f t="shared" si="0"/>
        <v>1010187409.6</v>
      </c>
    </row>
    <row r="34" spans="1:14" ht="19.5" hidden="1" thickBot="1">
      <c r="A34" s="115">
        <v>21</v>
      </c>
      <c r="B34" s="102" t="s">
        <v>426</v>
      </c>
      <c r="C34" s="103" t="s">
        <v>428</v>
      </c>
      <c r="D34" s="198">
        <v>888042160</v>
      </c>
      <c r="E34" s="97">
        <v>0</v>
      </c>
      <c r="F34" s="255">
        <f t="shared" si="1"/>
        <v>88804216</v>
      </c>
      <c r="G34" s="97">
        <v>0</v>
      </c>
      <c r="H34" s="255">
        <f t="shared" si="2"/>
        <v>44402108</v>
      </c>
      <c r="I34" s="97">
        <v>0</v>
      </c>
      <c r="J34" s="97">
        <v>0</v>
      </c>
      <c r="K34" s="97">
        <f t="shared" si="3"/>
        <v>133206324</v>
      </c>
      <c r="L34" s="114">
        <f t="shared" si="4"/>
        <v>888042160</v>
      </c>
      <c r="M34" s="201">
        <f t="shared" ref="M34:M97" si="5">D34*9%</f>
        <v>79923794.399999991</v>
      </c>
      <c r="N34" s="131">
        <f t="shared" si="0"/>
        <v>967965954.39999998</v>
      </c>
    </row>
    <row r="35" spans="1:14" ht="19.5" hidden="1" thickBot="1">
      <c r="A35" s="115">
        <v>22</v>
      </c>
      <c r="B35" s="102" t="s">
        <v>426</v>
      </c>
      <c r="C35" s="103" t="s">
        <v>429</v>
      </c>
      <c r="D35" s="198">
        <v>856480080</v>
      </c>
      <c r="E35" s="97">
        <v>0</v>
      </c>
      <c r="F35" s="255">
        <f t="shared" si="1"/>
        <v>85648008</v>
      </c>
      <c r="G35" s="97">
        <v>0</v>
      </c>
      <c r="H35" s="255">
        <f t="shared" si="2"/>
        <v>42824004</v>
      </c>
      <c r="I35" s="97">
        <v>0</v>
      </c>
      <c r="J35" s="97">
        <v>0</v>
      </c>
      <c r="K35" s="97">
        <f t="shared" si="3"/>
        <v>128472012</v>
      </c>
      <c r="L35" s="114">
        <f t="shared" si="4"/>
        <v>856480080</v>
      </c>
      <c r="M35" s="201">
        <f t="shared" si="5"/>
        <v>77083207.200000003</v>
      </c>
      <c r="N35" s="131">
        <f t="shared" si="0"/>
        <v>933563287.20000005</v>
      </c>
    </row>
    <row r="36" spans="1:14" ht="19.5" hidden="1" thickBot="1">
      <c r="A36" s="115">
        <v>23</v>
      </c>
      <c r="B36" s="102" t="s">
        <v>426</v>
      </c>
      <c r="C36" s="103" t="s">
        <v>430</v>
      </c>
      <c r="D36" s="198">
        <v>902388560</v>
      </c>
      <c r="E36" s="97">
        <v>0</v>
      </c>
      <c r="F36" s="255">
        <f t="shared" si="1"/>
        <v>90238856</v>
      </c>
      <c r="G36" s="97">
        <v>0</v>
      </c>
      <c r="H36" s="255">
        <f t="shared" si="2"/>
        <v>45119428</v>
      </c>
      <c r="I36" s="97">
        <v>0</v>
      </c>
      <c r="J36" s="97">
        <v>0</v>
      </c>
      <c r="K36" s="97">
        <f t="shared" si="3"/>
        <v>135358284</v>
      </c>
      <c r="L36" s="114">
        <f t="shared" si="4"/>
        <v>902388560</v>
      </c>
      <c r="M36" s="201">
        <f t="shared" si="5"/>
        <v>81214970.399999991</v>
      </c>
      <c r="N36" s="131">
        <f t="shared" si="0"/>
        <v>983603530.39999998</v>
      </c>
    </row>
    <row r="37" spans="1:14" ht="19.5" hidden="1" thickBot="1">
      <c r="A37" s="115">
        <v>24</v>
      </c>
      <c r="B37" s="102" t="s">
        <v>426</v>
      </c>
      <c r="C37" s="103" t="s">
        <v>431</v>
      </c>
      <c r="D37" s="198">
        <v>45000000</v>
      </c>
      <c r="E37" s="97">
        <v>0</v>
      </c>
      <c r="F37" s="255">
        <f t="shared" si="1"/>
        <v>4500000</v>
      </c>
      <c r="G37" s="97">
        <v>0</v>
      </c>
      <c r="H37" s="255">
        <f t="shared" si="2"/>
        <v>2250000</v>
      </c>
      <c r="I37" s="97">
        <v>0</v>
      </c>
      <c r="J37" s="97">
        <v>0</v>
      </c>
      <c r="K37" s="97">
        <f t="shared" si="3"/>
        <v>6750000</v>
      </c>
      <c r="L37" s="114">
        <f t="shared" si="4"/>
        <v>45000000</v>
      </c>
      <c r="M37" s="201">
        <f t="shared" si="5"/>
        <v>4050000</v>
      </c>
      <c r="N37" s="131">
        <f t="shared" si="0"/>
        <v>49050000</v>
      </c>
    </row>
    <row r="38" spans="1:14" ht="19.5" hidden="1" thickBot="1">
      <c r="A38" s="115">
        <v>25</v>
      </c>
      <c r="B38" s="102" t="s">
        <v>426</v>
      </c>
      <c r="C38" s="103" t="s">
        <v>432</v>
      </c>
      <c r="D38" s="198">
        <v>27000000</v>
      </c>
      <c r="E38" s="97">
        <v>0</v>
      </c>
      <c r="F38" s="255">
        <f t="shared" si="1"/>
        <v>2700000</v>
      </c>
      <c r="G38" s="97">
        <v>0</v>
      </c>
      <c r="H38" s="255">
        <f t="shared" si="2"/>
        <v>1350000</v>
      </c>
      <c r="I38" s="97">
        <v>0</v>
      </c>
      <c r="J38" s="97">
        <v>0</v>
      </c>
      <c r="K38" s="97">
        <f t="shared" si="3"/>
        <v>4050000</v>
      </c>
      <c r="L38" s="114">
        <f t="shared" si="4"/>
        <v>27000000</v>
      </c>
      <c r="M38" s="201">
        <f t="shared" si="5"/>
        <v>2430000</v>
      </c>
      <c r="N38" s="131">
        <f t="shared" si="0"/>
        <v>29430000</v>
      </c>
    </row>
    <row r="39" spans="1:14" ht="19.5" hidden="1" thickBot="1">
      <c r="A39" s="115">
        <v>26</v>
      </c>
      <c r="B39" s="102" t="s">
        <v>426</v>
      </c>
      <c r="C39" s="103" t="s">
        <v>433</v>
      </c>
      <c r="D39" s="198">
        <v>27000000</v>
      </c>
      <c r="E39" s="97">
        <v>0</v>
      </c>
      <c r="F39" s="255">
        <f t="shared" si="1"/>
        <v>2700000</v>
      </c>
      <c r="G39" s="97">
        <v>0</v>
      </c>
      <c r="H39" s="255">
        <f t="shared" si="2"/>
        <v>1350000</v>
      </c>
      <c r="I39" s="97">
        <v>0</v>
      </c>
      <c r="J39" s="97">
        <v>0</v>
      </c>
      <c r="K39" s="97">
        <f t="shared" si="3"/>
        <v>4050000</v>
      </c>
      <c r="L39" s="114">
        <f t="shared" si="4"/>
        <v>27000000</v>
      </c>
      <c r="M39" s="201">
        <f t="shared" si="5"/>
        <v>2430000</v>
      </c>
      <c r="N39" s="131">
        <f t="shared" si="0"/>
        <v>29430000</v>
      </c>
    </row>
    <row r="40" spans="1:14" ht="19.5" hidden="1" thickBot="1">
      <c r="A40" s="115">
        <v>27</v>
      </c>
      <c r="B40" s="102" t="s">
        <v>426</v>
      </c>
      <c r="C40" s="103" t="s">
        <v>434</v>
      </c>
      <c r="D40" s="198">
        <v>27000000</v>
      </c>
      <c r="E40" s="97">
        <v>0</v>
      </c>
      <c r="F40" s="255">
        <f t="shared" si="1"/>
        <v>2700000</v>
      </c>
      <c r="G40" s="97">
        <v>0</v>
      </c>
      <c r="H40" s="255">
        <f t="shared" si="2"/>
        <v>1350000</v>
      </c>
      <c r="I40" s="97">
        <v>0</v>
      </c>
      <c r="J40" s="97">
        <v>0</v>
      </c>
      <c r="K40" s="97">
        <f t="shared" si="3"/>
        <v>4050000</v>
      </c>
      <c r="L40" s="114">
        <f t="shared" si="4"/>
        <v>27000000</v>
      </c>
      <c r="M40" s="201">
        <f t="shared" si="5"/>
        <v>2430000</v>
      </c>
      <c r="N40" s="131">
        <f t="shared" si="0"/>
        <v>29430000</v>
      </c>
    </row>
    <row r="41" spans="1:14" ht="19.5" hidden="1" thickBot="1">
      <c r="A41" s="115">
        <v>28</v>
      </c>
      <c r="B41" s="102" t="s">
        <v>426</v>
      </c>
      <c r="C41" s="103" t="s">
        <v>435</v>
      </c>
      <c r="D41" s="198">
        <v>27900000</v>
      </c>
      <c r="E41" s="97">
        <v>0</v>
      </c>
      <c r="F41" s="255">
        <f t="shared" si="1"/>
        <v>2790000</v>
      </c>
      <c r="G41" s="97">
        <v>0</v>
      </c>
      <c r="H41" s="255">
        <f t="shared" si="2"/>
        <v>1395000</v>
      </c>
      <c r="I41" s="97">
        <v>0</v>
      </c>
      <c r="J41" s="97">
        <v>0</v>
      </c>
      <c r="K41" s="97">
        <f t="shared" si="3"/>
        <v>4185000</v>
      </c>
      <c r="L41" s="114">
        <f t="shared" si="4"/>
        <v>27900000</v>
      </c>
      <c r="M41" s="201">
        <f t="shared" si="5"/>
        <v>2511000</v>
      </c>
      <c r="N41" s="131">
        <f t="shared" si="0"/>
        <v>30411000</v>
      </c>
    </row>
    <row r="42" spans="1:14" ht="19.5" hidden="1" thickBot="1">
      <c r="A42" s="116">
        <v>29</v>
      </c>
      <c r="B42" s="117" t="s">
        <v>426</v>
      </c>
      <c r="C42" s="118" t="s">
        <v>436</v>
      </c>
      <c r="D42" s="202">
        <v>27900000</v>
      </c>
      <c r="E42" s="119">
        <v>0</v>
      </c>
      <c r="F42" s="255">
        <f t="shared" si="1"/>
        <v>2790000</v>
      </c>
      <c r="G42" s="119">
        <v>0</v>
      </c>
      <c r="H42" s="255">
        <f t="shared" si="2"/>
        <v>1395000</v>
      </c>
      <c r="I42" s="119">
        <v>0</v>
      </c>
      <c r="J42" s="119">
        <v>0</v>
      </c>
      <c r="K42" s="97">
        <f t="shared" si="3"/>
        <v>4185000</v>
      </c>
      <c r="L42" s="114">
        <f t="shared" si="4"/>
        <v>27900000</v>
      </c>
      <c r="M42" s="201">
        <f t="shared" si="5"/>
        <v>2511000</v>
      </c>
      <c r="N42" s="131">
        <f t="shared" si="0"/>
        <v>30411000</v>
      </c>
    </row>
    <row r="43" spans="1:14" ht="19.5" hidden="1" thickBot="1">
      <c r="A43" s="111">
        <v>30</v>
      </c>
      <c r="B43" s="112" t="s">
        <v>500</v>
      </c>
      <c r="C43" s="113" t="s">
        <v>501</v>
      </c>
      <c r="D43" s="201">
        <v>27900000</v>
      </c>
      <c r="E43" s="114">
        <v>0</v>
      </c>
      <c r="F43" s="255">
        <f t="shared" si="1"/>
        <v>2790000</v>
      </c>
      <c r="G43" s="114">
        <v>0</v>
      </c>
      <c r="H43" s="255">
        <f t="shared" si="2"/>
        <v>1395000</v>
      </c>
      <c r="I43" s="114">
        <v>0</v>
      </c>
      <c r="J43" s="114">
        <v>0</v>
      </c>
      <c r="K43" s="97">
        <f t="shared" si="3"/>
        <v>4185000</v>
      </c>
      <c r="L43" s="114">
        <f t="shared" si="4"/>
        <v>27900000</v>
      </c>
      <c r="M43" s="201">
        <f t="shared" si="5"/>
        <v>2511000</v>
      </c>
      <c r="N43" s="131">
        <f t="shared" si="0"/>
        <v>30411000</v>
      </c>
    </row>
    <row r="44" spans="1:14" ht="19.5" hidden="1" thickBot="1">
      <c r="A44" s="115">
        <v>31</v>
      </c>
      <c r="B44" s="102" t="s">
        <v>500</v>
      </c>
      <c r="C44" s="103" t="s">
        <v>502</v>
      </c>
      <c r="D44" s="198">
        <v>45000000</v>
      </c>
      <c r="E44" s="97">
        <v>0</v>
      </c>
      <c r="F44" s="255">
        <f t="shared" si="1"/>
        <v>4500000</v>
      </c>
      <c r="G44" s="97">
        <v>0</v>
      </c>
      <c r="H44" s="255">
        <f t="shared" si="2"/>
        <v>2250000</v>
      </c>
      <c r="I44" s="97">
        <v>0</v>
      </c>
      <c r="J44" s="97">
        <v>0</v>
      </c>
      <c r="K44" s="97">
        <f t="shared" si="3"/>
        <v>6750000</v>
      </c>
      <c r="L44" s="114">
        <f t="shared" si="4"/>
        <v>45000000</v>
      </c>
      <c r="M44" s="201">
        <f t="shared" si="5"/>
        <v>4050000</v>
      </c>
      <c r="N44" s="131">
        <f t="shared" si="0"/>
        <v>49050000</v>
      </c>
    </row>
    <row r="45" spans="1:14" ht="19.5" hidden="1" thickBot="1">
      <c r="A45" s="115">
        <v>32</v>
      </c>
      <c r="B45" s="102" t="s">
        <v>500</v>
      </c>
      <c r="C45" s="103" t="s">
        <v>503</v>
      </c>
      <c r="D45" s="198">
        <v>1410428470</v>
      </c>
      <c r="E45" s="97">
        <v>0</v>
      </c>
      <c r="F45" s="255">
        <f t="shared" si="1"/>
        <v>141042847</v>
      </c>
      <c r="G45" s="97">
        <v>0</v>
      </c>
      <c r="H45" s="255">
        <f t="shared" si="2"/>
        <v>70521423.5</v>
      </c>
      <c r="I45" s="97">
        <v>0</v>
      </c>
      <c r="J45" s="97">
        <v>0</v>
      </c>
      <c r="K45" s="97">
        <f t="shared" si="3"/>
        <v>211564270.5</v>
      </c>
      <c r="L45" s="114">
        <f t="shared" si="4"/>
        <v>1410428470</v>
      </c>
      <c r="M45" s="201">
        <f t="shared" si="5"/>
        <v>126938562.3</v>
      </c>
      <c r="N45" s="131">
        <f t="shared" si="0"/>
        <v>1537367032.3</v>
      </c>
    </row>
    <row r="46" spans="1:14" ht="19.5" hidden="1" thickBot="1">
      <c r="A46" s="115">
        <v>33</v>
      </c>
      <c r="B46" s="102" t="s">
        <v>500</v>
      </c>
      <c r="C46" s="103" t="s">
        <v>504</v>
      </c>
      <c r="D46" s="198">
        <v>63900000</v>
      </c>
      <c r="E46" s="97">
        <v>0</v>
      </c>
      <c r="F46" s="255">
        <f t="shared" si="1"/>
        <v>6390000</v>
      </c>
      <c r="G46" s="97">
        <v>0</v>
      </c>
      <c r="H46" s="255">
        <f t="shared" si="2"/>
        <v>3195000</v>
      </c>
      <c r="I46" s="97">
        <v>0</v>
      </c>
      <c r="J46" s="97">
        <v>0</v>
      </c>
      <c r="K46" s="97">
        <f t="shared" si="3"/>
        <v>9585000</v>
      </c>
      <c r="L46" s="114">
        <f t="shared" si="4"/>
        <v>63900000</v>
      </c>
      <c r="M46" s="201">
        <f t="shared" si="5"/>
        <v>5751000</v>
      </c>
      <c r="N46" s="131">
        <f t="shared" si="0"/>
        <v>69651000</v>
      </c>
    </row>
    <row r="47" spans="1:14" ht="19.5" hidden="1" thickBot="1">
      <c r="A47" s="115">
        <v>34</v>
      </c>
      <c r="B47" s="102" t="s">
        <v>500</v>
      </c>
      <c r="C47" s="103" t="s">
        <v>505</v>
      </c>
      <c r="D47" s="198">
        <v>63000000</v>
      </c>
      <c r="E47" s="97">
        <v>0</v>
      </c>
      <c r="F47" s="255">
        <f t="shared" si="1"/>
        <v>6300000</v>
      </c>
      <c r="G47" s="97">
        <v>0</v>
      </c>
      <c r="H47" s="255">
        <f t="shared" si="2"/>
        <v>3150000</v>
      </c>
      <c r="I47" s="97">
        <v>0</v>
      </c>
      <c r="J47" s="97">
        <v>0</v>
      </c>
      <c r="K47" s="97">
        <f t="shared" si="3"/>
        <v>9450000</v>
      </c>
      <c r="L47" s="114">
        <f t="shared" si="4"/>
        <v>63000000</v>
      </c>
      <c r="M47" s="201">
        <f t="shared" si="5"/>
        <v>5670000</v>
      </c>
      <c r="N47" s="131">
        <f t="shared" si="0"/>
        <v>68670000</v>
      </c>
    </row>
    <row r="48" spans="1:14" ht="19.5" hidden="1" thickBot="1">
      <c r="A48" s="115">
        <v>35</v>
      </c>
      <c r="B48" s="102" t="s">
        <v>500</v>
      </c>
      <c r="C48" s="103" t="s">
        <v>506</v>
      </c>
      <c r="D48" s="198">
        <v>36000000</v>
      </c>
      <c r="E48" s="97">
        <v>0</v>
      </c>
      <c r="F48" s="255">
        <f t="shared" si="1"/>
        <v>3600000</v>
      </c>
      <c r="G48" s="97">
        <v>0</v>
      </c>
      <c r="H48" s="255">
        <f t="shared" si="2"/>
        <v>1800000</v>
      </c>
      <c r="I48" s="97">
        <v>0</v>
      </c>
      <c r="J48" s="97">
        <v>0</v>
      </c>
      <c r="K48" s="97">
        <f t="shared" si="3"/>
        <v>5400000</v>
      </c>
      <c r="L48" s="114">
        <f t="shared" si="4"/>
        <v>36000000</v>
      </c>
      <c r="M48" s="201">
        <f t="shared" si="5"/>
        <v>3240000</v>
      </c>
      <c r="N48" s="131">
        <f t="shared" si="0"/>
        <v>39240000</v>
      </c>
    </row>
    <row r="49" spans="1:17" ht="19.5" hidden="1" thickBot="1">
      <c r="A49" s="115">
        <v>36</v>
      </c>
      <c r="B49" s="102" t="s">
        <v>500</v>
      </c>
      <c r="C49" s="103" t="s">
        <v>507</v>
      </c>
      <c r="D49" s="198">
        <v>27000000</v>
      </c>
      <c r="E49" s="97">
        <v>0</v>
      </c>
      <c r="F49" s="255">
        <f t="shared" si="1"/>
        <v>2700000</v>
      </c>
      <c r="G49" s="97">
        <v>0</v>
      </c>
      <c r="H49" s="255">
        <f t="shared" si="2"/>
        <v>1350000</v>
      </c>
      <c r="I49" s="97">
        <v>0</v>
      </c>
      <c r="J49" s="97">
        <v>0</v>
      </c>
      <c r="K49" s="97">
        <f t="shared" si="3"/>
        <v>4050000</v>
      </c>
      <c r="L49" s="114">
        <f t="shared" si="4"/>
        <v>27000000</v>
      </c>
      <c r="M49" s="201">
        <f t="shared" si="5"/>
        <v>2430000</v>
      </c>
      <c r="N49" s="131">
        <f t="shared" si="0"/>
        <v>29430000</v>
      </c>
    </row>
    <row r="50" spans="1:17" ht="19.5" hidden="1" thickBot="1">
      <c r="A50" s="116">
        <v>37</v>
      </c>
      <c r="B50" s="117" t="s">
        <v>500</v>
      </c>
      <c r="C50" s="118" t="s">
        <v>508</v>
      </c>
      <c r="D50" s="202">
        <v>1784143570</v>
      </c>
      <c r="E50" s="119">
        <v>0</v>
      </c>
      <c r="F50" s="255">
        <f t="shared" si="1"/>
        <v>178414357</v>
      </c>
      <c r="G50" s="119">
        <v>0</v>
      </c>
      <c r="H50" s="255">
        <f t="shared" si="2"/>
        <v>89207178.5</v>
      </c>
      <c r="I50" s="119">
        <v>0</v>
      </c>
      <c r="J50" s="119">
        <v>0</v>
      </c>
      <c r="K50" s="97">
        <f t="shared" si="3"/>
        <v>267621535.5</v>
      </c>
      <c r="L50" s="114">
        <f t="shared" si="4"/>
        <v>1784143570</v>
      </c>
      <c r="M50" s="201">
        <f t="shared" si="5"/>
        <v>160572921.29999998</v>
      </c>
      <c r="N50" s="131">
        <f t="shared" si="0"/>
        <v>1944716491.3</v>
      </c>
    </row>
    <row r="51" spans="1:17" s="99" customFormat="1" ht="19.5" thickBot="1">
      <c r="A51" s="111">
        <v>38</v>
      </c>
      <c r="B51" s="112" t="s">
        <v>514</v>
      </c>
      <c r="C51" s="113" t="s">
        <v>515</v>
      </c>
      <c r="D51" s="201">
        <v>1244516625</v>
      </c>
      <c r="E51" s="114">
        <v>0</v>
      </c>
      <c r="F51" s="255">
        <f t="shared" si="1"/>
        <v>124451662.5</v>
      </c>
      <c r="G51" s="114">
        <v>0</v>
      </c>
      <c r="H51" s="255">
        <f t="shared" si="2"/>
        <v>62225831.25</v>
      </c>
      <c r="I51" s="114">
        <v>0</v>
      </c>
      <c r="J51" s="114">
        <v>0</v>
      </c>
      <c r="K51" s="97">
        <f t="shared" si="3"/>
        <v>186677493.75</v>
      </c>
      <c r="L51" s="114">
        <f t="shared" si="4"/>
        <v>1244516625</v>
      </c>
      <c r="M51" s="201">
        <f t="shared" si="5"/>
        <v>112006496.25</v>
      </c>
      <c r="N51" s="131">
        <f t="shared" si="0"/>
        <v>1356523121.25</v>
      </c>
      <c r="O51" s="220"/>
      <c r="P51" s="220"/>
      <c r="Q51" s="220"/>
    </row>
    <row r="52" spans="1:17" s="99" customFormat="1" ht="19.5" thickBot="1">
      <c r="A52" s="115">
        <v>39</v>
      </c>
      <c r="B52" s="102" t="s">
        <v>514</v>
      </c>
      <c r="C52" s="103" t="s">
        <v>516</v>
      </c>
      <c r="D52" s="198">
        <v>135900000</v>
      </c>
      <c r="E52" s="97">
        <v>0</v>
      </c>
      <c r="F52" s="255">
        <f t="shared" si="1"/>
        <v>13590000</v>
      </c>
      <c r="G52" s="97">
        <v>0</v>
      </c>
      <c r="H52" s="255">
        <f t="shared" si="2"/>
        <v>6795000</v>
      </c>
      <c r="I52" s="97">
        <v>0</v>
      </c>
      <c r="J52" s="97">
        <v>0</v>
      </c>
      <c r="K52" s="97">
        <f t="shared" si="3"/>
        <v>20385000</v>
      </c>
      <c r="L52" s="114">
        <f t="shared" si="4"/>
        <v>135900000</v>
      </c>
      <c r="M52" s="201">
        <f t="shared" si="5"/>
        <v>12231000</v>
      </c>
      <c r="N52" s="131">
        <f t="shared" si="0"/>
        <v>148131000</v>
      </c>
      <c r="O52" s="220"/>
      <c r="P52" s="220"/>
      <c r="Q52" s="220"/>
    </row>
    <row r="53" spans="1:17" s="99" customFormat="1" ht="19.5" thickBot="1">
      <c r="A53" s="115">
        <v>40</v>
      </c>
      <c r="B53" s="102" t="s">
        <v>514</v>
      </c>
      <c r="C53" s="103" t="s">
        <v>525</v>
      </c>
      <c r="D53" s="198">
        <v>1331876250</v>
      </c>
      <c r="E53" s="97">
        <v>0</v>
      </c>
      <c r="F53" s="255">
        <f t="shared" si="1"/>
        <v>133187625</v>
      </c>
      <c r="G53" s="97">
        <v>0</v>
      </c>
      <c r="H53" s="255">
        <f t="shared" si="2"/>
        <v>66593812.5</v>
      </c>
      <c r="I53" s="97">
        <v>0</v>
      </c>
      <c r="J53" s="97">
        <v>0</v>
      </c>
      <c r="K53" s="97">
        <f t="shared" si="3"/>
        <v>199781437.5</v>
      </c>
      <c r="L53" s="114">
        <f t="shared" si="4"/>
        <v>1331876250</v>
      </c>
      <c r="M53" s="201">
        <f t="shared" si="5"/>
        <v>119868862.5</v>
      </c>
      <c r="N53" s="131">
        <f t="shared" si="0"/>
        <v>1451745112.5</v>
      </c>
      <c r="O53" s="220"/>
      <c r="P53" s="220"/>
      <c r="Q53" s="220"/>
    </row>
    <row r="54" spans="1:17" s="99" customFormat="1" ht="19.5" thickBot="1">
      <c r="A54" s="115">
        <v>41</v>
      </c>
      <c r="B54" s="102" t="s">
        <v>514</v>
      </c>
      <c r="C54" s="103" t="s">
        <v>648</v>
      </c>
      <c r="D54" s="198">
        <v>45000000</v>
      </c>
      <c r="E54" s="97">
        <v>0</v>
      </c>
      <c r="F54" s="255">
        <f t="shared" si="1"/>
        <v>4500000</v>
      </c>
      <c r="G54" s="97">
        <v>0</v>
      </c>
      <c r="H54" s="255">
        <f t="shared" si="2"/>
        <v>2250000</v>
      </c>
      <c r="I54" s="97">
        <v>0</v>
      </c>
      <c r="J54" s="97">
        <v>0</v>
      </c>
      <c r="K54" s="97">
        <f t="shared" si="3"/>
        <v>6750000</v>
      </c>
      <c r="L54" s="114">
        <f t="shared" si="4"/>
        <v>45000000</v>
      </c>
      <c r="M54" s="201">
        <f t="shared" si="5"/>
        <v>4050000</v>
      </c>
      <c r="N54" s="131">
        <f t="shared" si="0"/>
        <v>49050000</v>
      </c>
      <c r="O54" s="220"/>
      <c r="P54" s="220"/>
      <c r="Q54" s="220"/>
    </row>
    <row r="55" spans="1:17" s="99" customFormat="1" ht="19.5" thickBot="1">
      <c r="A55" s="115">
        <v>42</v>
      </c>
      <c r="B55" s="102" t="s">
        <v>514</v>
      </c>
      <c r="C55" s="103" t="s">
        <v>524</v>
      </c>
      <c r="D55" s="198">
        <v>704605500</v>
      </c>
      <c r="E55" s="97">
        <v>0</v>
      </c>
      <c r="F55" s="255">
        <f t="shared" si="1"/>
        <v>70460550</v>
      </c>
      <c r="G55" s="97">
        <v>0</v>
      </c>
      <c r="H55" s="255">
        <f t="shared" si="2"/>
        <v>35230275</v>
      </c>
      <c r="I55" s="97">
        <v>0</v>
      </c>
      <c r="J55" s="97">
        <v>0</v>
      </c>
      <c r="K55" s="97">
        <f t="shared" si="3"/>
        <v>105690825</v>
      </c>
      <c r="L55" s="114">
        <f t="shared" si="4"/>
        <v>704605500</v>
      </c>
      <c r="M55" s="201">
        <f t="shared" si="5"/>
        <v>63414495</v>
      </c>
      <c r="N55" s="131">
        <f t="shared" si="0"/>
        <v>768019995</v>
      </c>
      <c r="O55" s="220"/>
      <c r="P55" s="220"/>
      <c r="Q55" s="220"/>
    </row>
    <row r="56" spans="1:17" s="99" customFormat="1" ht="19.5" thickBot="1">
      <c r="A56" s="115">
        <v>43</v>
      </c>
      <c r="B56" s="102" t="s">
        <v>514</v>
      </c>
      <c r="C56" s="103" t="s">
        <v>523</v>
      </c>
      <c r="D56" s="198">
        <v>45000000</v>
      </c>
      <c r="E56" s="97">
        <v>0</v>
      </c>
      <c r="F56" s="255">
        <f t="shared" si="1"/>
        <v>4500000</v>
      </c>
      <c r="G56" s="97">
        <v>0</v>
      </c>
      <c r="H56" s="255">
        <f t="shared" si="2"/>
        <v>2250000</v>
      </c>
      <c r="I56" s="97">
        <v>0</v>
      </c>
      <c r="J56" s="97">
        <v>0</v>
      </c>
      <c r="K56" s="97">
        <f t="shared" si="3"/>
        <v>6750000</v>
      </c>
      <c r="L56" s="114">
        <f t="shared" si="4"/>
        <v>45000000</v>
      </c>
      <c r="M56" s="201">
        <f t="shared" si="5"/>
        <v>4050000</v>
      </c>
      <c r="N56" s="131">
        <f t="shared" si="0"/>
        <v>49050000</v>
      </c>
      <c r="O56" s="220"/>
      <c r="P56" s="220"/>
      <c r="Q56" s="220"/>
    </row>
    <row r="57" spans="1:17" s="99" customFormat="1" ht="19.5" thickBot="1">
      <c r="A57" s="115">
        <v>44</v>
      </c>
      <c r="B57" s="102" t="s">
        <v>514</v>
      </c>
      <c r="C57" s="103" t="s">
        <v>522</v>
      </c>
      <c r="D57" s="198">
        <v>27000000</v>
      </c>
      <c r="E57" s="97">
        <v>0</v>
      </c>
      <c r="F57" s="255">
        <f t="shared" si="1"/>
        <v>2700000</v>
      </c>
      <c r="G57" s="97">
        <v>0</v>
      </c>
      <c r="H57" s="255">
        <f t="shared" si="2"/>
        <v>1350000</v>
      </c>
      <c r="I57" s="97">
        <v>0</v>
      </c>
      <c r="J57" s="97">
        <v>0</v>
      </c>
      <c r="K57" s="97">
        <f t="shared" si="3"/>
        <v>4050000</v>
      </c>
      <c r="L57" s="114">
        <f t="shared" si="4"/>
        <v>27000000</v>
      </c>
      <c r="M57" s="201">
        <f t="shared" si="5"/>
        <v>2430000</v>
      </c>
      <c r="N57" s="131">
        <f t="shared" si="0"/>
        <v>29430000</v>
      </c>
      <c r="O57" s="220"/>
      <c r="P57" s="220"/>
      <c r="Q57" s="220"/>
    </row>
    <row r="58" spans="1:17" s="99" customFormat="1" ht="19.5" thickBot="1">
      <c r="A58" s="115">
        <v>45</v>
      </c>
      <c r="B58" s="102" t="s">
        <v>514</v>
      </c>
      <c r="C58" s="103" t="s">
        <v>521</v>
      </c>
      <c r="D58" s="198">
        <v>27900000</v>
      </c>
      <c r="E58" s="97">
        <v>0</v>
      </c>
      <c r="F58" s="255">
        <f t="shared" si="1"/>
        <v>2790000</v>
      </c>
      <c r="G58" s="97">
        <v>0</v>
      </c>
      <c r="H58" s="255">
        <f t="shared" si="2"/>
        <v>1395000</v>
      </c>
      <c r="I58" s="97">
        <v>0</v>
      </c>
      <c r="J58" s="97">
        <v>0</v>
      </c>
      <c r="K58" s="97">
        <f t="shared" si="3"/>
        <v>4185000</v>
      </c>
      <c r="L58" s="114">
        <f t="shared" si="4"/>
        <v>27900000</v>
      </c>
      <c r="M58" s="201">
        <f t="shared" si="5"/>
        <v>2511000</v>
      </c>
      <c r="N58" s="131">
        <f t="shared" si="0"/>
        <v>30411000</v>
      </c>
      <c r="O58" s="220"/>
      <c r="P58" s="220"/>
      <c r="Q58" s="220"/>
    </row>
    <row r="59" spans="1:17" s="99" customFormat="1" ht="19.5" thickBot="1">
      <c r="A59" s="115">
        <v>46</v>
      </c>
      <c r="B59" s="102" t="s">
        <v>514</v>
      </c>
      <c r="C59" s="103" t="s">
        <v>520</v>
      </c>
      <c r="D59" s="198">
        <v>45000000</v>
      </c>
      <c r="E59" s="97">
        <v>0</v>
      </c>
      <c r="F59" s="255">
        <f t="shared" si="1"/>
        <v>4500000</v>
      </c>
      <c r="G59" s="97">
        <v>0</v>
      </c>
      <c r="H59" s="255">
        <f t="shared" si="2"/>
        <v>2250000</v>
      </c>
      <c r="I59" s="97">
        <v>0</v>
      </c>
      <c r="J59" s="97">
        <v>0</v>
      </c>
      <c r="K59" s="97">
        <f t="shared" si="3"/>
        <v>6750000</v>
      </c>
      <c r="L59" s="114">
        <f t="shared" si="4"/>
        <v>45000000</v>
      </c>
      <c r="M59" s="201">
        <f t="shared" si="5"/>
        <v>4050000</v>
      </c>
      <c r="N59" s="131">
        <f t="shared" si="0"/>
        <v>49050000</v>
      </c>
      <c r="O59" s="220"/>
      <c r="P59" s="220"/>
      <c r="Q59" s="220"/>
    </row>
    <row r="60" spans="1:17" s="99" customFormat="1" ht="19.5" thickBot="1">
      <c r="A60" s="115">
        <v>47</v>
      </c>
      <c r="B60" s="102" t="s">
        <v>514</v>
      </c>
      <c r="C60" s="103" t="s">
        <v>519</v>
      </c>
      <c r="D60" s="198">
        <v>54000000</v>
      </c>
      <c r="E60" s="97">
        <v>0</v>
      </c>
      <c r="F60" s="255">
        <f t="shared" si="1"/>
        <v>5400000</v>
      </c>
      <c r="G60" s="97">
        <v>0</v>
      </c>
      <c r="H60" s="255">
        <f t="shared" si="2"/>
        <v>2700000</v>
      </c>
      <c r="I60" s="97">
        <v>0</v>
      </c>
      <c r="J60" s="97">
        <v>0</v>
      </c>
      <c r="K60" s="97">
        <f t="shared" si="3"/>
        <v>8100000</v>
      </c>
      <c r="L60" s="114">
        <f t="shared" si="4"/>
        <v>54000000</v>
      </c>
      <c r="M60" s="201">
        <f t="shared" si="5"/>
        <v>4860000</v>
      </c>
      <c r="N60" s="131">
        <f t="shared" si="0"/>
        <v>58860000</v>
      </c>
      <c r="O60" s="220"/>
      <c r="P60" s="220"/>
      <c r="Q60" s="220"/>
    </row>
    <row r="61" spans="1:17" s="99" customFormat="1" ht="19.5" thickBot="1">
      <c r="A61" s="115">
        <v>48</v>
      </c>
      <c r="B61" s="102" t="s">
        <v>514</v>
      </c>
      <c r="C61" s="103" t="s">
        <v>518</v>
      </c>
      <c r="D61" s="198">
        <v>74354000</v>
      </c>
      <c r="E61" s="97">
        <v>0</v>
      </c>
      <c r="F61" s="255">
        <f t="shared" si="1"/>
        <v>7435400</v>
      </c>
      <c r="G61" s="97">
        <v>0</v>
      </c>
      <c r="H61" s="255">
        <f t="shared" si="2"/>
        <v>3717700</v>
      </c>
      <c r="I61" s="97">
        <v>0</v>
      </c>
      <c r="J61" s="97">
        <v>0</v>
      </c>
      <c r="K61" s="97">
        <f t="shared" si="3"/>
        <v>11153100</v>
      </c>
      <c r="L61" s="114">
        <f t="shared" si="4"/>
        <v>74354000</v>
      </c>
      <c r="M61" s="201">
        <f t="shared" si="5"/>
        <v>6691860</v>
      </c>
      <c r="N61" s="131">
        <f t="shared" si="0"/>
        <v>81045860</v>
      </c>
      <c r="O61" s="220"/>
      <c r="P61" s="220"/>
      <c r="Q61" s="220"/>
    </row>
    <row r="62" spans="1:17" s="99" customFormat="1" ht="19.5" thickBot="1">
      <c r="A62" s="116">
        <v>49</v>
      </c>
      <c r="B62" s="117" t="s">
        <v>514</v>
      </c>
      <c r="C62" s="118" t="s">
        <v>517</v>
      </c>
      <c r="D62" s="202">
        <v>9000000</v>
      </c>
      <c r="E62" s="119">
        <v>0</v>
      </c>
      <c r="F62" s="255">
        <f t="shared" si="1"/>
        <v>900000</v>
      </c>
      <c r="G62" s="119">
        <v>0</v>
      </c>
      <c r="H62" s="255">
        <f t="shared" si="2"/>
        <v>450000</v>
      </c>
      <c r="I62" s="119">
        <v>0</v>
      </c>
      <c r="J62" s="119">
        <v>0</v>
      </c>
      <c r="K62" s="97">
        <f t="shared" si="3"/>
        <v>1350000</v>
      </c>
      <c r="L62" s="114">
        <f t="shared" si="4"/>
        <v>9000000</v>
      </c>
      <c r="M62" s="201">
        <f t="shared" si="5"/>
        <v>810000</v>
      </c>
      <c r="N62" s="131">
        <f t="shared" si="0"/>
        <v>9810000</v>
      </c>
      <c r="O62" s="220"/>
      <c r="P62" s="220"/>
      <c r="Q62" s="220"/>
    </row>
    <row r="63" spans="1:17" s="99" customFormat="1" ht="19.5" thickBot="1">
      <c r="A63" s="111">
        <v>50</v>
      </c>
      <c r="B63" s="112" t="s">
        <v>527</v>
      </c>
      <c r="C63" s="113" t="s">
        <v>530</v>
      </c>
      <c r="D63" s="201">
        <v>28800000</v>
      </c>
      <c r="E63" s="114">
        <v>0</v>
      </c>
      <c r="F63" s="255">
        <f t="shared" si="1"/>
        <v>2880000</v>
      </c>
      <c r="G63" s="114">
        <v>0</v>
      </c>
      <c r="H63" s="255">
        <f t="shared" si="2"/>
        <v>1440000</v>
      </c>
      <c r="I63" s="114">
        <v>0</v>
      </c>
      <c r="J63" s="114">
        <v>0</v>
      </c>
      <c r="K63" s="97">
        <f t="shared" si="3"/>
        <v>4320000</v>
      </c>
      <c r="L63" s="114">
        <f t="shared" si="4"/>
        <v>28800000</v>
      </c>
      <c r="M63" s="201">
        <f t="shared" si="5"/>
        <v>2592000</v>
      </c>
      <c r="N63" s="131">
        <f t="shared" si="0"/>
        <v>31392000</v>
      </c>
      <c r="O63" s="220"/>
      <c r="P63" s="220"/>
      <c r="Q63" s="220"/>
    </row>
    <row r="64" spans="1:17" s="99" customFormat="1" ht="19.5" thickBot="1">
      <c r="A64" s="115">
        <v>51</v>
      </c>
      <c r="B64" s="102" t="s">
        <v>527</v>
      </c>
      <c r="C64" s="103" t="s">
        <v>531</v>
      </c>
      <c r="D64" s="198">
        <v>541162350</v>
      </c>
      <c r="E64" s="97">
        <v>0</v>
      </c>
      <c r="F64" s="255">
        <f t="shared" si="1"/>
        <v>54116235</v>
      </c>
      <c r="G64" s="97">
        <v>0</v>
      </c>
      <c r="H64" s="255">
        <f t="shared" si="2"/>
        <v>27058117.5</v>
      </c>
      <c r="I64" s="97">
        <v>0</v>
      </c>
      <c r="J64" s="97">
        <v>0</v>
      </c>
      <c r="K64" s="97">
        <f t="shared" si="3"/>
        <v>81174352.5</v>
      </c>
      <c r="L64" s="114">
        <f t="shared" si="4"/>
        <v>541162350</v>
      </c>
      <c r="M64" s="201">
        <f t="shared" si="5"/>
        <v>48704611.5</v>
      </c>
      <c r="N64" s="131">
        <f t="shared" si="0"/>
        <v>589866961.5</v>
      </c>
      <c r="O64" s="220"/>
      <c r="P64" s="220"/>
      <c r="Q64" s="220"/>
    </row>
    <row r="65" spans="1:17" s="99" customFormat="1" ht="19.5" thickBot="1">
      <c r="A65" s="115">
        <v>52</v>
      </c>
      <c r="B65" s="102" t="s">
        <v>527</v>
      </c>
      <c r="C65" s="103" t="s">
        <v>532</v>
      </c>
      <c r="D65" s="198">
        <v>27000000</v>
      </c>
      <c r="E65" s="97">
        <v>0</v>
      </c>
      <c r="F65" s="255">
        <f t="shared" si="1"/>
        <v>2700000</v>
      </c>
      <c r="G65" s="97">
        <v>0</v>
      </c>
      <c r="H65" s="255">
        <f t="shared" si="2"/>
        <v>1350000</v>
      </c>
      <c r="I65" s="97">
        <v>0</v>
      </c>
      <c r="J65" s="97">
        <v>0</v>
      </c>
      <c r="K65" s="97">
        <f t="shared" si="3"/>
        <v>4050000</v>
      </c>
      <c r="L65" s="114">
        <f t="shared" si="4"/>
        <v>27000000</v>
      </c>
      <c r="M65" s="201">
        <f t="shared" si="5"/>
        <v>2430000</v>
      </c>
      <c r="N65" s="131">
        <f t="shared" si="0"/>
        <v>29430000</v>
      </c>
      <c r="O65" s="220"/>
      <c r="P65" s="220"/>
      <c r="Q65" s="220"/>
    </row>
    <row r="66" spans="1:17" s="99" customFormat="1" ht="19.5" thickBot="1">
      <c r="A66" s="115">
        <v>53</v>
      </c>
      <c r="B66" s="102" t="s">
        <v>527</v>
      </c>
      <c r="C66" s="103" t="s">
        <v>533</v>
      </c>
      <c r="D66" s="198">
        <v>872028450</v>
      </c>
      <c r="E66" s="97">
        <v>0</v>
      </c>
      <c r="F66" s="255">
        <f t="shared" si="1"/>
        <v>87202845</v>
      </c>
      <c r="G66" s="97">
        <v>0</v>
      </c>
      <c r="H66" s="255">
        <f t="shared" si="2"/>
        <v>43601422.5</v>
      </c>
      <c r="I66" s="97">
        <v>0</v>
      </c>
      <c r="J66" s="97">
        <v>0</v>
      </c>
      <c r="K66" s="97">
        <f t="shared" si="3"/>
        <v>130804267.5</v>
      </c>
      <c r="L66" s="114">
        <f t="shared" si="4"/>
        <v>872028450</v>
      </c>
      <c r="M66" s="201">
        <f t="shared" si="5"/>
        <v>78482560.5</v>
      </c>
      <c r="N66" s="131">
        <f t="shared" si="0"/>
        <v>950511010.5</v>
      </c>
      <c r="O66" s="220"/>
      <c r="P66" s="220"/>
      <c r="Q66" s="220"/>
    </row>
    <row r="67" spans="1:17" s="99" customFormat="1" ht="19.5" thickBot="1">
      <c r="A67" s="116">
        <v>54</v>
      </c>
      <c r="B67" s="117" t="s">
        <v>527</v>
      </c>
      <c r="C67" s="118" t="s">
        <v>534</v>
      </c>
      <c r="D67" s="202">
        <v>36000000</v>
      </c>
      <c r="E67" s="119">
        <v>0</v>
      </c>
      <c r="F67" s="255">
        <f t="shared" si="1"/>
        <v>3600000</v>
      </c>
      <c r="G67" s="119">
        <v>0</v>
      </c>
      <c r="H67" s="255">
        <f t="shared" si="2"/>
        <v>1800000</v>
      </c>
      <c r="I67" s="119">
        <v>0</v>
      </c>
      <c r="J67" s="119">
        <v>0</v>
      </c>
      <c r="K67" s="97">
        <f t="shared" si="3"/>
        <v>5400000</v>
      </c>
      <c r="L67" s="114">
        <f t="shared" si="4"/>
        <v>36000000</v>
      </c>
      <c r="M67" s="201">
        <f t="shared" si="5"/>
        <v>3240000</v>
      </c>
      <c r="N67" s="131">
        <f t="shared" si="0"/>
        <v>39240000</v>
      </c>
      <c r="O67" s="220"/>
      <c r="P67" s="220"/>
      <c r="Q67" s="220"/>
    </row>
    <row r="68" spans="1:17" s="99" customFormat="1" ht="19.5" thickBot="1">
      <c r="A68" s="111">
        <v>55</v>
      </c>
      <c r="B68" s="112" t="s">
        <v>543</v>
      </c>
      <c r="C68" s="113" t="s">
        <v>544</v>
      </c>
      <c r="D68" s="201">
        <v>27900000</v>
      </c>
      <c r="E68" s="114">
        <v>0</v>
      </c>
      <c r="F68" s="255">
        <f t="shared" si="1"/>
        <v>2790000</v>
      </c>
      <c r="G68" s="114">
        <v>0</v>
      </c>
      <c r="H68" s="255">
        <f t="shared" si="2"/>
        <v>1395000</v>
      </c>
      <c r="I68" s="114">
        <v>0</v>
      </c>
      <c r="J68" s="114">
        <v>0</v>
      </c>
      <c r="K68" s="97">
        <f t="shared" si="3"/>
        <v>4185000</v>
      </c>
      <c r="L68" s="114">
        <f t="shared" si="4"/>
        <v>27900000</v>
      </c>
      <c r="M68" s="201">
        <f t="shared" si="5"/>
        <v>2511000</v>
      </c>
      <c r="N68" s="131">
        <f t="shared" si="0"/>
        <v>30411000</v>
      </c>
      <c r="O68" s="220"/>
      <c r="P68" s="220"/>
      <c r="Q68" s="220"/>
    </row>
    <row r="69" spans="1:17" s="99" customFormat="1" ht="19.5" thickBot="1">
      <c r="A69" s="115">
        <v>56</v>
      </c>
      <c r="B69" s="102" t="s">
        <v>543</v>
      </c>
      <c r="C69" s="103" t="s">
        <v>545</v>
      </c>
      <c r="D69" s="198">
        <v>27900000</v>
      </c>
      <c r="E69" s="97">
        <v>0</v>
      </c>
      <c r="F69" s="255">
        <f t="shared" si="1"/>
        <v>2790000</v>
      </c>
      <c r="G69" s="97">
        <v>0</v>
      </c>
      <c r="H69" s="255">
        <f t="shared" si="2"/>
        <v>1395000</v>
      </c>
      <c r="I69" s="97">
        <v>0</v>
      </c>
      <c r="J69" s="97">
        <v>0</v>
      </c>
      <c r="K69" s="97">
        <f t="shared" si="3"/>
        <v>4185000</v>
      </c>
      <c r="L69" s="114">
        <f t="shared" si="4"/>
        <v>27900000</v>
      </c>
      <c r="M69" s="201">
        <f t="shared" si="5"/>
        <v>2511000</v>
      </c>
      <c r="N69" s="131">
        <f t="shared" si="0"/>
        <v>30411000</v>
      </c>
      <c r="O69" s="220"/>
      <c r="P69" s="220"/>
      <c r="Q69" s="220"/>
    </row>
    <row r="70" spans="1:17" s="99" customFormat="1" ht="19.5" thickBot="1">
      <c r="A70" s="115">
        <v>57</v>
      </c>
      <c r="B70" s="102" t="s">
        <v>543</v>
      </c>
      <c r="C70" s="103" t="s">
        <v>546</v>
      </c>
      <c r="D70" s="198">
        <v>838968975</v>
      </c>
      <c r="E70" s="97">
        <v>0</v>
      </c>
      <c r="F70" s="255">
        <f t="shared" si="1"/>
        <v>83896897.5</v>
      </c>
      <c r="G70" s="97">
        <v>0</v>
      </c>
      <c r="H70" s="255">
        <f t="shared" si="2"/>
        <v>41948448.75</v>
      </c>
      <c r="I70" s="97">
        <v>0</v>
      </c>
      <c r="J70" s="97">
        <v>0</v>
      </c>
      <c r="K70" s="97">
        <f t="shared" si="3"/>
        <v>125845346.25</v>
      </c>
      <c r="L70" s="114">
        <f t="shared" si="4"/>
        <v>838968975</v>
      </c>
      <c r="M70" s="201">
        <f t="shared" si="5"/>
        <v>75507207.75</v>
      </c>
      <c r="N70" s="131">
        <f t="shared" si="0"/>
        <v>914476182.75</v>
      </c>
      <c r="O70" s="220"/>
      <c r="P70" s="220"/>
      <c r="Q70" s="220"/>
    </row>
    <row r="71" spans="1:17" s="99" customFormat="1" ht="19.5" thickBot="1">
      <c r="A71" s="115">
        <v>58</v>
      </c>
      <c r="B71" s="102" t="s">
        <v>543</v>
      </c>
      <c r="C71" s="103" t="s">
        <v>547</v>
      </c>
      <c r="D71" s="198">
        <v>27000000</v>
      </c>
      <c r="E71" s="97">
        <v>0</v>
      </c>
      <c r="F71" s="255">
        <f t="shared" si="1"/>
        <v>2700000</v>
      </c>
      <c r="G71" s="97">
        <v>0</v>
      </c>
      <c r="H71" s="255">
        <f t="shared" si="2"/>
        <v>1350000</v>
      </c>
      <c r="I71" s="97">
        <v>0</v>
      </c>
      <c r="J71" s="97">
        <v>0</v>
      </c>
      <c r="K71" s="97">
        <f t="shared" si="3"/>
        <v>4050000</v>
      </c>
      <c r="L71" s="114">
        <f t="shared" si="4"/>
        <v>27000000</v>
      </c>
      <c r="M71" s="201">
        <f t="shared" si="5"/>
        <v>2430000</v>
      </c>
      <c r="N71" s="131">
        <f t="shared" si="0"/>
        <v>29430000</v>
      </c>
      <c r="O71" s="220"/>
      <c r="P71" s="220"/>
      <c r="Q71" s="220"/>
    </row>
    <row r="72" spans="1:17" s="99" customFormat="1" ht="19.5" thickBot="1">
      <c r="A72" s="115">
        <v>59</v>
      </c>
      <c r="B72" s="102" t="s">
        <v>543</v>
      </c>
      <c r="C72" s="103" t="s">
        <v>548</v>
      </c>
      <c r="D72" s="198">
        <v>27000000</v>
      </c>
      <c r="E72" s="97">
        <v>0</v>
      </c>
      <c r="F72" s="255">
        <f t="shared" si="1"/>
        <v>2700000</v>
      </c>
      <c r="G72" s="97">
        <v>0</v>
      </c>
      <c r="H72" s="255">
        <f t="shared" si="2"/>
        <v>1350000</v>
      </c>
      <c r="I72" s="97">
        <v>0</v>
      </c>
      <c r="J72" s="97">
        <v>0</v>
      </c>
      <c r="K72" s="97">
        <f t="shared" si="3"/>
        <v>4050000</v>
      </c>
      <c r="L72" s="114">
        <f t="shared" si="4"/>
        <v>27000000</v>
      </c>
      <c r="M72" s="201">
        <f t="shared" si="5"/>
        <v>2430000</v>
      </c>
      <c r="N72" s="131">
        <f t="shared" si="0"/>
        <v>29430000</v>
      </c>
      <c r="O72" s="220"/>
      <c r="P72" s="220"/>
      <c r="Q72" s="220"/>
    </row>
    <row r="73" spans="1:17" s="99" customFormat="1" ht="19.5" thickBot="1">
      <c r="A73" s="115">
        <v>60</v>
      </c>
      <c r="B73" s="102" t="s">
        <v>543</v>
      </c>
      <c r="C73" s="103" t="s">
        <v>549</v>
      </c>
      <c r="D73" s="198">
        <v>19800000</v>
      </c>
      <c r="E73" s="97">
        <v>0</v>
      </c>
      <c r="F73" s="255">
        <f t="shared" si="1"/>
        <v>1980000</v>
      </c>
      <c r="G73" s="97">
        <v>0</v>
      </c>
      <c r="H73" s="255">
        <f t="shared" si="2"/>
        <v>990000</v>
      </c>
      <c r="I73" s="97">
        <v>0</v>
      </c>
      <c r="J73" s="97">
        <v>0</v>
      </c>
      <c r="K73" s="97">
        <f t="shared" si="3"/>
        <v>2970000</v>
      </c>
      <c r="L73" s="114">
        <f t="shared" si="4"/>
        <v>19800000</v>
      </c>
      <c r="M73" s="201">
        <f t="shared" si="5"/>
        <v>1782000</v>
      </c>
      <c r="N73" s="131">
        <f t="shared" si="0"/>
        <v>21582000</v>
      </c>
      <c r="O73" s="220"/>
      <c r="P73" s="220"/>
      <c r="Q73" s="220"/>
    </row>
    <row r="74" spans="1:17" s="99" customFormat="1" ht="19.5" thickBot="1">
      <c r="A74" s="115">
        <v>61</v>
      </c>
      <c r="B74" s="102" t="s">
        <v>543</v>
      </c>
      <c r="C74" s="103" t="s">
        <v>550</v>
      </c>
      <c r="D74" s="198">
        <v>920714670</v>
      </c>
      <c r="E74" s="97">
        <v>0</v>
      </c>
      <c r="F74" s="255">
        <f t="shared" si="1"/>
        <v>92071467</v>
      </c>
      <c r="G74" s="97">
        <v>0</v>
      </c>
      <c r="H74" s="255">
        <f t="shared" si="2"/>
        <v>46035733.5</v>
      </c>
      <c r="I74" s="97">
        <v>0</v>
      </c>
      <c r="J74" s="97">
        <v>0</v>
      </c>
      <c r="K74" s="97">
        <f t="shared" si="3"/>
        <v>138107200.5</v>
      </c>
      <c r="L74" s="114">
        <f t="shared" si="4"/>
        <v>920714670</v>
      </c>
      <c r="M74" s="201">
        <f t="shared" si="5"/>
        <v>82864320.299999997</v>
      </c>
      <c r="N74" s="131">
        <f t="shared" si="0"/>
        <v>1003578990.3</v>
      </c>
      <c r="O74" s="220"/>
      <c r="P74" s="220"/>
      <c r="Q74" s="220"/>
    </row>
    <row r="75" spans="1:17" s="99" customFormat="1" ht="19.5" thickBot="1">
      <c r="A75" s="116">
        <v>62</v>
      </c>
      <c r="B75" s="117" t="s">
        <v>543</v>
      </c>
      <c r="C75" s="118" t="s">
        <v>551</v>
      </c>
      <c r="D75" s="202">
        <v>675477585</v>
      </c>
      <c r="E75" s="119">
        <v>0</v>
      </c>
      <c r="F75" s="255">
        <f t="shared" si="1"/>
        <v>67547758.5</v>
      </c>
      <c r="G75" s="119">
        <v>0</v>
      </c>
      <c r="H75" s="255">
        <f t="shared" si="2"/>
        <v>33773879.25</v>
      </c>
      <c r="I75" s="119">
        <v>0</v>
      </c>
      <c r="J75" s="119">
        <v>0</v>
      </c>
      <c r="K75" s="97">
        <f t="shared" si="3"/>
        <v>101321637.75</v>
      </c>
      <c r="L75" s="114">
        <f t="shared" si="4"/>
        <v>675477585</v>
      </c>
      <c r="M75" s="201">
        <f t="shared" si="5"/>
        <v>60792982.649999999</v>
      </c>
      <c r="N75" s="131">
        <f t="shared" si="0"/>
        <v>736270567.64999998</v>
      </c>
      <c r="O75" s="220"/>
      <c r="P75" s="220"/>
      <c r="Q75" s="220"/>
    </row>
    <row r="76" spans="1:17" s="99" customFormat="1" ht="19.5" thickBot="1">
      <c r="A76" s="111">
        <v>63</v>
      </c>
      <c r="B76" s="112" t="s">
        <v>557</v>
      </c>
      <c r="C76" s="113" t="s">
        <v>558</v>
      </c>
      <c r="D76" s="201">
        <v>27900000</v>
      </c>
      <c r="E76" s="114">
        <v>0</v>
      </c>
      <c r="F76" s="255">
        <f t="shared" si="1"/>
        <v>2790000</v>
      </c>
      <c r="G76" s="114">
        <v>0</v>
      </c>
      <c r="H76" s="255">
        <f t="shared" si="2"/>
        <v>1395000</v>
      </c>
      <c r="I76" s="114">
        <v>0</v>
      </c>
      <c r="J76" s="114">
        <v>0</v>
      </c>
      <c r="K76" s="97">
        <f t="shared" si="3"/>
        <v>4185000</v>
      </c>
      <c r="L76" s="114">
        <f t="shared" si="4"/>
        <v>27900000</v>
      </c>
      <c r="M76" s="201">
        <f t="shared" si="5"/>
        <v>2511000</v>
      </c>
      <c r="N76" s="131">
        <f t="shared" si="0"/>
        <v>30411000</v>
      </c>
      <c r="O76" s="220"/>
      <c r="P76" s="220"/>
      <c r="Q76" s="220"/>
    </row>
    <row r="77" spans="1:17" s="99" customFormat="1" ht="19.5" thickBot="1">
      <c r="A77" s="115">
        <v>64</v>
      </c>
      <c r="B77" s="102" t="s">
        <v>557</v>
      </c>
      <c r="C77" s="103" t="s">
        <v>559</v>
      </c>
      <c r="D77" s="198">
        <v>27000000</v>
      </c>
      <c r="E77" s="97">
        <v>0</v>
      </c>
      <c r="F77" s="255">
        <f t="shared" si="1"/>
        <v>2700000</v>
      </c>
      <c r="G77" s="97">
        <v>0</v>
      </c>
      <c r="H77" s="255">
        <f t="shared" si="2"/>
        <v>1350000</v>
      </c>
      <c r="I77" s="97">
        <v>0</v>
      </c>
      <c r="J77" s="97">
        <v>0</v>
      </c>
      <c r="K77" s="97">
        <f t="shared" si="3"/>
        <v>4050000</v>
      </c>
      <c r="L77" s="114">
        <f t="shared" si="4"/>
        <v>27000000</v>
      </c>
      <c r="M77" s="201">
        <f t="shared" si="5"/>
        <v>2430000</v>
      </c>
      <c r="N77" s="131">
        <f t="shared" si="0"/>
        <v>29430000</v>
      </c>
      <c r="O77" s="220"/>
      <c r="P77" s="220"/>
      <c r="Q77" s="220"/>
    </row>
    <row r="78" spans="1:17" s="99" customFormat="1" ht="19.5" thickBot="1">
      <c r="A78" s="115">
        <v>65</v>
      </c>
      <c r="B78" s="102" t="s">
        <v>557</v>
      </c>
      <c r="C78" s="103" t="s">
        <v>560</v>
      </c>
      <c r="D78" s="198">
        <v>28800000</v>
      </c>
      <c r="E78" s="97">
        <v>0</v>
      </c>
      <c r="F78" s="255">
        <f t="shared" si="1"/>
        <v>2880000</v>
      </c>
      <c r="G78" s="97">
        <v>0</v>
      </c>
      <c r="H78" s="255">
        <f t="shared" si="2"/>
        <v>1440000</v>
      </c>
      <c r="I78" s="97">
        <v>0</v>
      </c>
      <c r="J78" s="97">
        <v>0</v>
      </c>
      <c r="K78" s="97">
        <f t="shared" si="3"/>
        <v>4320000</v>
      </c>
      <c r="L78" s="114">
        <f t="shared" si="4"/>
        <v>28800000</v>
      </c>
      <c r="M78" s="201">
        <f t="shared" si="5"/>
        <v>2592000</v>
      </c>
      <c r="N78" s="131">
        <f t="shared" ref="N78:N141" si="6">L78+M78</f>
        <v>31392000</v>
      </c>
      <c r="O78" s="220"/>
      <c r="P78" s="220"/>
      <c r="Q78" s="220"/>
    </row>
    <row r="79" spans="1:17" s="99" customFormat="1" ht="19.5" thickBot="1">
      <c r="A79" s="115">
        <v>66</v>
      </c>
      <c r="B79" s="102" t="s">
        <v>557</v>
      </c>
      <c r="C79" s="103" t="s">
        <v>561</v>
      </c>
      <c r="D79" s="198">
        <v>63000000</v>
      </c>
      <c r="E79" s="97">
        <v>0</v>
      </c>
      <c r="F79" s="255">
        <f t="shared" ref="F79:F142" si="7">D79*10%</f>
        <v>6300000</v>
      </c>
      <c r="G79" s="97">
        <v>0</v>
      </c>
      <c r="H79" s="255">
        <f t="shared" ref="H79:H142" si="8">D79*5%</f>
        <v>3150000</v>
      </c>
      <c r="I79" s="97">
        <v>0</v>
      </c>
      <c r="J79" s="97">
        <v>0</v>
      </c>
      <c r="K79" s="97">
        <f t="shared" ref="K79:K142" si="9">F79+H79</f>
        <v>9450000</v>
      </c>
      <c r="L79" s="114">
        <f t="shared" ref="L79:L133" si="10">D79</f>
        <v>63000000</v>
      </c>
      <c r="M79" s="201">
        <f t="shared" si="5"/>
        <v>5670000</v>
      </c>
      <c r="N79" s="131">
        <f t="shared" si="6"/>
        <v>68670000</v>
      </c>
      <c r="O79" s="220"/>
      <c r="P79" s="220"/>
      <c r="Q79" s="220"/>
    </row>
    <row r="80" spans="1:17" s="99" customFormat="1" ht="19.5" thickBot="1">
      <c r="A80" s="115">
        <v>67</v>
      </c>
      <c r="B80" s="102" t="s">
        <v>557</v>
      </c>
      <c r="C80" s="103" t="s">
        <v>562</v>
      </c>
      <c r="D80" s="198">
        <v>1230803880</v>
      </c>
      <c r="E80" s="97">
        <v>0</v>
      </c>
      <c r="F80" s="255">
        <f t="shared" si="7"/>
        <v>123080388</v>
      </c>
      <c r="G80" s="97">
        <v>0</v>
      </c>
      <c r="H80" s="255">
        <f t="shared" si="8"/>
        <v>61540194</v>
      </c>
      <c r="I80" s="97">
        <v>0</v>
      </c>
      <c r="J80" s="97">
        <v>0</v>
      </c>
      <c r="K80" s="97">
        <f t="shared" si="9"/>
        <v>184620582</v>
      </c>
      <c r="L80" s="114">
        <f t="shared" si="10"/>
        <v>1230803880</v>
      </c>
      <c r="M80" s="201">
        <f t="shared" si="5"/>
        <v>110772349.2</v>
      </c>
      <c r="N80" s="131">
        <f t="shared" si="6"/>
        <v>1341576229.2</v>
      </c>
      <c r="O80" s="220"/>
      <c r="P80" s="220"/>
      <c r="Q80" s="220"/>
    </row>
    <row r="81" spans="1:17" s="99" customFormat="1" ht="19.5" thickBot="1">
      <c r="A81" s="115">
        <v>68</v>
      </c>
      <c r="B81" s="102" t="s">
        <v>557</v>
      </c>
      <c r="C81" s="103" t="s">
        <v>563</v>
      </c>
      <c r="D81" s="198">
        <v>1000747080</v>
      </c>
      <c r="E81" s="97">
        <v>0</v>
      </c>
      <c r="F81" s="255">
        <f t="shared" si="7"/>
        <v>100074708</v>
      </c>
      <c r="G81" s="97">
        <v>0</v>
      </c>
      <c r="H81" s="255">
        <f t="shared" si="8"/>
        <v>50037354</v>
      </c>
      <c r="I81" s="97">
        <v>0</v>
      </c>
      <c r="J81" s="97">
        <v>0</v>
      </c>
      <c r="K81" s="97">
        <f t="shared" si="9"/>
        <v>150112062</v>
      </c>
      <c r="L81" s="114">
        <f t="shared" si="10"/>
        <v>1000747080</v>
      </c>
      <c r="M81" s="201">
        <f t="shared" si="5"/>
        <v>90067237.200000003</v>
      </c>
      <c r="N81" s="131">
        <f t="shared" si="6"/>
        <v>1090814317.2</v>
      </c>
      <c r="O81" s="220"/>
      <c r="P81" s="220"/>
      <c r="Q81" s="220"/>
    </row>
    <row r="82" spans="1:17" s="99" customFormat="1" ht="19.5" thickBot="1">
      <c r="A82" s="116">
        <v>69</v>
      </c>
      <c r="B82" s="117" t="s">
        <v>557</v>
      </c>
      <c r="C82" s="118" t="s">
        <v>564</v>
      </c>
      <c r="D82" s="202">
        <v>779317410</v>
      </c>
      <c r="E82" s="119">
        <v>0</v>
      </c>
      <c r="F82" s="255">
        <f t="shared" si="7"/>
        <v>77931741</v>
      </c>
      <c r="G82" s="119">
        <v>0</v>
      </c>
      <c r="H82" s="255">
        <f t="shared" si="8"/>
        <v>38965870.5</v>
      </c>
      <c r="I82" s="119">
        <v>0</v>
      </c>
      <c r="J82" s="119">
        <v>0</v>
      </c>
      <c r="K82" s="97">
        <f t="shared" si="9"/>
        <v>116897611.5</v>
      </c>
      <c r="L82" s="114">
        <f t="shared" si="10"/>
        <v>779317410</v>
      </c>
      <c r="M82" s="201">
        <f t="shared" si="5"/>
        <v>70138566.899999991</v>
      </c>
      <c r="N82" s="131">
        <f t="shared" si="6"/>
        <v>849455976.89999998</v>
      </c>
      <c r="O82" s="220"/>
      <c r="P82" s="220"/>
      <c r="Q82" s="220"/>
    </row>
    <row r="83" spans="1:17" s="99" customFormat="1" ht="19.5" thickBot="1">
      <c r="A83" s="111">
        <v>70</v>
      </c>
      <c r="B83" s="112" t="s">
        <v>566</v>
      </c>
      <c r="C83" s="113" t="s">
        <v>565</v>
      </c>
      <c r="D83" s="201">
        <v>38700000</v>
      </c>
      <c r="E83" s="114">
        <v>0</v>
      </c>
      <c r="F83" s="255">
        <f t="shared" si="7"/>
        <v>3870000</v>
      </c>
      <c r="G83" s="114">
        <v>0</v>
      </c>
      <c r="H83" s="255">
        <f t="shared" si="8"/>
        <v>1935000</v>
      </c>
      <c r="I83" s="114">
        <v>0</v>
      </c>
      <c r="J83" s="114">
        <v>0</v>
      </c>
      <c r="K83" s="97">
        <f t="shared" si="9"/>
        <v>5805000</v>
      </c>
      <c r="L83" s="114">
        <f t="shared" si="10"/>
        <v>38700000</v>
      </c>
      <c r="M83" s="201">
        <f t="shared" si="5"/>
        <v>3483000</v>
      </c>
      <c r="N83" s="131">
        <f t="shared" si="6"/>
        <v>42183000</v>
      </c>
      <c r="O83" s="220"/>
      <c r="P83" s="220"/>
      <c r="Q83" s="220"/>
    </row>
    <row r="84" spans="1:17" s="99" customFormat="1" ht="19.5" thickBot="1">
      <c r="A84" s="115">
        <v>71</v>
      </c>
      <c r="B84" s="102" t="s">
        <v>566</v>
      </c>
      <c r="C84" s="103" t="s">
        <v>567</v>
      </c>
      <c r="D84" s="198">
        <v>36900000</v>
      </c>
      <c r="E84" s="97">
        <v>0</v>
      </c>
      <c r="F84" s="255">
        <f t="shared" si="7"/>
        <v>3690000</v>
      </c>
      <c r="G84" s="97">
        <v>0</v>
      </c>
      <c r="H84" s="255">
        <f t="shared" si="8"/>
        <v>1845000</v>
      </c>
      <c r="I84" s="97">
        <v>0</v>
      </c>
      <c r="J84" s="97">
        <v>0</v>
      </c>
      <c r="K84" s="97">
        <f t="shared" si="9"/>
        <v>5535000</v>
      </c>
      <c r="L84" s="114">
        <f t="shared" si="10"/>
        <v>36900000</v>
      </c>
      <c r="M84" s="201">
        <f t="shared" si="5"/>
        <v>3321000</v>
      </c>
      <c r="N84" s="131">
        <f t="shared" si="6"/>
        <v>40221000</v>
      </c>
      <c r="O84" s="220"/>
      <c r="P84" s="220"/>
      <c r="Q84" s="220"/>
    </row>
    <row r="85" spans="1:17" s="99" customFormat="1" ht="19.5" thickBot="1">
      <c r="A85" s="115">
        <v>72</v>
      </c>
      <c r="B85" s="102" t="s">
        <v>566</v>
      </c>
      <c r="C85" s="103" t="s">
        <v>568</v>
      </c>
      <c r="D85" s="198">
        <v>487972440</v>
      </c>
      <c r="E85" s="97">
        <v>0</v>
      </c>
      <c r="F85" s="255">
        <f t="shared" si="7"/>
        <v>48797244</v>
      </c>
      <c r="G85" s="97">
        <v>0</v>
      </c>
      <c r="H85" s="255">
        <f t="shared" si="8"/>
        <v>24398622</v>
      </c>
      <c r="I85" s="97">
        <v>0</v>
      </c>
      <c r="J85" s="97">
        <v>0</v>
      </c>
      <c r="K85" s="97">
        <f t="shared" si="9"/>
        <v>73195866</v>
      </c>
      <c r="L85" s="114">
        <f t="shared" si="10"/>
        <v>487972440</v>
      </c>
      <c r="M85" s="201">
        <f t="shared" si="5"/>
        <v>43917519.600000001</v>
      </c>
      <c r="N85" s="131">
        <f t="shared" si="6"/>
        <v>531889959.60000002</v>
      </c>
      <c r="O85" s="220"/>
      <c r="P85" s="220"/>
      <c r="Q85" s="220"/>
    </row>
    <row r="86" spans="1:17" s="99" customFormat="1" ht="19.5" thickBot="1">
      <c r="A86" s="115">
        <v>73</v>
      </c>
      <c r="B86" s="102" t="s">
        <v>566</v>
      </c>
      <c r="C86" s="103" t="s">
        <v>569</v>
      </c>
      <c r="D86" s="198">
        <v>36000000</v>
      </c>
      <c r="E86" s="97">
        <v>0</v>
      </c>
      <c r="F86" s="255">
        <f t="shared" si="7"/>
        <v>3600000</v>
      </c>
      <c r="G86" s="97">
        <v>0</v>
      </c>
      <c r="H86" s="255">
        <f t="shared" si="8"/>
        <v>1800000</v>
      </c>
      <c r="I86" s="97">
        <v>0</v>
      </c>
      <c r="J86" s="97">
        <v>0</v>
      </c>
      <c r="K86" s="97">
        <f t="shared" si="9"/>
        <v>5400000</v>
      </c>
      <c r="L86" s="114">
        <f t="shared" si="10"/>
        <v>36000000</v>
      </c>
      <c r="M86" s="201">
        <f t="shared" si="5"/>
        <v>3240000</v>
      </c>
      <c r="N86" s="131">
        <f t="shared" si="6"/>
        <v>39240000</v>
      </c>
      <c r="O86" s="220"/>
      <c r="P86" s="220"/>
      <c r="Q86" s="220"/>
    </row>
    <row r="87" spans="1:17" s="99" customFormat="1" ht="19.5" thickBot="1">
      <c r="A87" s="115">
        <v>74</v>
      </c>
      <c r="B87" s="102" t="s">
        <v>566</v>
      </c>
      <c r="C87" s="103" t="s">
        <v>570</v>
      </c>
      <c r="D87" s="198">
        <v>612105780</v>
      </c>
      <c r="E87" s="97">
        <v>0</v>
      </c>
      <c r="F87" s="255">
        <f t="shared" si="7"/>
        <v>61210578</v>
      </c>
      <c r="G87" s="97">
        <v>0</v>
      </c>
      <c r="H87" s="255">
        <f t="shared" si="8"/>
        <v>30605289</v>
      </c>
      <c r="I87" s="97">
        <v>0</v>
      </c>
      <c r="J87" s="97">
        <v>0</v>
      </c>
      <c r="K87" s="97">
        <f t="shared" si="9"/>
        <v>91815867</v>
      </c>
      <c r="L87" s="114">
        <f t="shared" si="10"/>
        <v>612105780</v>
      </c>
      <c r="M87" s="201">
        <f t="shared" si="5"/>
        <v>55089520.199999996</v>
      </c>
      <c r="N87" s="131">
        <f t="shared" si="6"/>
        <v>667195300.20000005</v>
      </c>
      <c r="O87" s="220"/>
      <c r="P87" s="220"/>
      <c r="Q87" s="220"/>
    </row>
    <row r="88" spans="1:17" s="99" customFormat="1" ht="19.5" thickBot="1">
      <c r="A88" s="115">
        <v>75</v>
      </c>
      <c r="B88" s="102" t="s">
        <v>566</v>
      </c>
      <c r="C88" s="103" t="s">
        <v>571</v>
      </c>
      <c r="D88" s="198">
        <v>63000000</v>
      </c>
      <c r="E88" s="97">
        <v>0</v>
      </c>
      <c r="F88" s="255">
        <f t="shared" si="7"/>
        <v>6300000</v>
      </c>
      <c r="G88" s="97">
        <v>0</v>
      </c>
      <c r="H88" s="255">
        <f t="shared" si="8"/>
        <v>3150000</v>
      </c>
      <c r="I88" s="97">
        <v>0</v>
      </c>
      <c r="J88" s="97">
        <v>0</v>
      </c>
      <c r="K88" s="97">
        <f t="shared" si="9"/>
        <v>9450000</v>
      </c>
      <c r="L88" s="114">
        <f t="shared" si="10"/>
        <v>63000000</v>
      </c>
      <c r="M88" s="201">
        <f t="shared" si="5"/>
        <v>5670000</v>
      </c>
      <c r="N88" s="131">
        <f t="shared" si="6"/>
        <v>68670000</v>
      </c>
      <c r="O88" s="220"/>
      <c r="P88" s="220"/>
      <c r="Q88" s="220"/>
    </row>
    <row r="89" spans="1:17" s="99" customFormat="1" ht="19.5" thickBot="1">
      <c r="A89" s="116">
        <v>76</v>
      </c>
      <c r="B89" s="117" t="s">
        <v>649</v>
      </c>
      <c r="C89" s="118" t="s">
        <v>650</v>
      </c>
      <c r="D89" s="202">
        <v>848957900</v>
      </c>
      <c r="E89" s="119">
        <v>0</v>
      </c>
      <c r="F89" s="255">
        <f t="shared" si="7"/>
        <v>84895790</v>
      </c>
      <c r="G89" s="119">
        <v>0</v>
      </c>
      <c r="H89" s="255">
        <f t="shared" si="8"/>
        <v>42447895</v>
      </c>
      <c r="I89" s="119">
        <v>0</v>
      </c>
      <c r="J89" s="119">
        <v>0</v>
      </c>
      <c r="K89" s="97">
        <f t="shared" si="9"/>
        <v>127343685</v>
      </c>
      <c r="L89" s="114">
        <f t="shared" si="10"/>
        <v>848957900</v>
      </c>
      <c r="M89" s="201">
        <f t="shared" si="5"/>
        <v>76406211</v>
      </c>
      <c r="N89" s="131">
        <f t="shared" si="6"/>
        <v>925364111</v>
      </c>
      <c r="O89" s="220"/>
      <c r="P89" s="220"/>
      <c r="Q89" s="220"/>
    </row>
    <row r="90" spans="1:17" s="99" customFormat="1" ht="19.5" thickBot="1">
      <c r="A90" s="111">
        <v>77</v>
      </c>
      <c r="B90" s="112" t="s">
        <v>573</v>
      </c>
      <c r="C90" s="113" t="s">
        <v>572</v>
      </c>
      <c r="D90" s="201">
        <v>2407597250</v>
      </c>
      <c r="E90" s="114">
        <v>0</v>
      </c>
      <c r="F90" s="255">
        <f t="shared" si="7"/>
        <v>240759725</v>
      </c>
      <c r="G90" s="114">
        <v>0</v>
      </c>
      <c r="H90" s="255">
        <f t="shared" si="8"/>
        <v>120379862.5</v>
      </c>
      <c r="I90" s="114">
        <v>0</v>
      </c>
      <c r="J90" s="114">
        <v>0</v>
      </c>
      <c r="K90" s="97">
        <f t="shared" si="9"/>
        <v>361139587.5</v>
      </c>
      <c r="L90" s="114">
        <f t="shared" si="10"/>
        <v>2407597250</v>
      </c>
      <c r="M90" s="201">
        <f t="shared" si="5"/>
        <v>216683752.5</v>
      </c>
      <c r="N90" s="131">
        <f t="shared" si="6"/>
        <v>2624281002.5</v>
      </c>
      <c r="O90" s="220"/>
      <c r="P90" s="220"/>
      <c r="Q90" s="220"/>
    </row>
    <row r="91" spans="1:17" s="99" customFormat="1" ht="19.5" thickBot="1">
      <c r="A91" s="115">
        <v>78</v>
      </c>
      <c r="B91" s="102" t="s">
        <v>573</v>
      </c>
      <c r="C91" s="103" t="s">
        <v>574</v>
      </c>
      <c r="D91" s="198">
        <v>1016380875</v>
      </c>
      <c r="E91" s="97">
        <v>0</v>
      </c>
      <c r="F91" s="255">
        <f t="shared" si="7"/>
        <v>101638087.5</v>
      </c>
      <c r="G91" s="97">
        <v>0</v>
      </c>
      <c r="H91" s="255">
        <f t="shared" si="8"/>
        <v>50819043.75</v>
      </c>
      <c r="I91" s="97">
        <v>0</v>
      </c>
      <c r="J91" s="97">
        <v>0</v>
      </c>
      <c r="K91" s="97">
        <f t="shared" si="9"/>
        <v>152457131.25</v>
      </c>
      <c r="L91" s="114">
        <f t="shared" si="10"/>
        <v>1016380875</v>
      </c>
      <c r="M91" s="201">
        <f t="shared" si="5"/>
        <v>91474278.75</v>
      </c>
      <c r="N91" s="131">
        <f t="shared" si="6"/>
        <v>1107855153.75</v>
      </c>
      <c r="O91" s="220"/>
      <c r="P91" s="220"/>
      <c r="Q91" s="220"/>
    </row>
    <row r="92" spans="1:17" s="99" customFormat="1" ht="19.5" thickBot="1">
      <c r="A92" s="115">
        <v>79</v>
      </c>
      <c r="B92" s="102" t="s">
        <v>573</v>
      </c>
      <c r="C92" s="103" t="s">
        <v>575</v>
      </c>
      <c r="D92" s="198">
        <v>514677975</v>
      </c>
      <c r="E92" s="97">
        <v>0</v>
      </c>
      <c r="F92" s="255">
        <f t="shared" si="7"/>
        <v>51467797.5</v>
      </c>
      <c r="G92" s="97">
        <v>0</v>
      </c>
      <c r="H92" s="255">
        <f t="shared" si="8"/>
        <v>25733898.75</v>
      </c>
      <c r="I92" s="97">
        <v>0</v>
      </c>
      <c r="J92" s="97">
        <v>0</v>
      </c>
      <c r="K92" s="97">
        <f t="shared" si="9"/>
        <v>77201696.25</v>
      </c>
      <c r="L92" s="114">
        <f t="shared" si="10"/>
        <v>514677975</v>
      </c>
      <c r="M92" s="201">
        <f t="shared" si="5"/>
        <v>46321017.75</v>
      </c>
      <c r="N92" s="131">
        <f t="shared" si="6"/>
        <v>560998992.75</v>
      </c>
      <c r="O92" s="220"/>
      <c r="P92" s="220"/>
      <c r="Q92" s="220"/>
    </row>
    <row r="93" spans="1:17" s="99" customFormat="1" ht="19.5" thickBot="1">
      <c r="A93" s="115">
        <v>80</v>
      </c>
      <c r="B93" s="102" t="s">
        <v>573</v>
      </c>
      <c r="C93" s="103" t="s">
        <v>576</v>
      </c>
      <c r="D93" s="198">
        <v>45900000</v>
      </c>
      <c r="E93" s="97">
        <v>0</v>
      </c>
      <c r="F93" s="255">
        <f t="shared" si="7"/>
        <v>4590000</v>
      </c>
      <c r="G93" s="97">
        <v>0</v>
      </c>
      <c r="H93" s="255">
        <f t="shared" si="8"/>
        <v>2295000</v>
      </c>
      <c r="I93" s="97">
        <v>0</v>
      </c>
      <c r="J93" s="97">
        <v>0</v>
      </c>
      <c r="K93" s="97">
        <f t="shared" si="9"/>
        <v>6885000</v>
      </c>
      <c r="L93" s="114">
        <f t="shared" si="10"/>
        <v>45900000</v>
      </c>
      <c r="M93" s="201">
        <f t="shared" si="5"/>
        <v>4131000</v>
      </c>
      <c r="N93" s="131">
        <f t="shared" si="6"/>
        <v>50031000</v>
      </c>
      <c r="O93" s="220"/>
      <c r="P93" s="220"/>
      <c r="Q93" s="220"/>
    </row>
    <row r="94" spans="1:17" s="99" customFormat="1" ht="19.5" thickBot="1">
      <c r="A94" s="115">
        <v>81</v>
      </c>
      <c r="B94" s="102" t="s">
        <v>573</v>
      </c>
      <c r="C94" s="103" t="s">
        <v>577</v>
      </c>
      <c r="D94" s="198">
        <v>45000000</v>
      </c>
      <c r="E94" s="97">
        <v>0</v>
      </c>
      <c r="F94" s="255">
        <f t="shared" si="7"/>
        <v>4500000</v>
      </c>
      <c r="G94" s="97">
        <v>0</v>
      </c>
      <c r="H94" s="255">
        <f t="shared" si="8"/>
        <v>2250000</v>
      </c>
      <c r="I94" s="97">
        <v>0</v>
      </c>
      <c r="J94" s="97">
        <v>0</v>
      </c>
      <c r="K94" s="97">
        <f t="shared" si="9"/>
        <v>6750000</v>
      </c>
      <c r="L94" s="114">
        <f t="shared" si="10"/>
        <v>45000000</v>
      </c>
      <c r="M94" s="201">
        <f t="shared" si="5"/>
        <v>4050000</v>
      </c>
      <c r="N94" s="131">
        <f t="shared" si="6"/>
        <v>49050000</v>
      </c>
      <c r="O94" s="220"/>
      <c r="P94" s="220"/>
      <c r="Q94" s="220"/>
    </row>
    <row r="95" spans="1:17" s="99" customFormat="1" ht="19.5" thickBot="1">
      <c r="A95" s="116">
        <v>82</v>
      </c>
      <c r="B95" s="117" t="s">
        <v>573</v>
      </c>
      <c r="C95" s="118" t="s">
        <v>578</v>
      </c>
      <c r="D95" s="202">
        <v>36900000</v>
      </c>
      <c r="E95" s="119">
        <v>0</v>
      </c>
      <c r="F95" s="255">
        <f t="shared" si="7"/>
        <v>3690000</v>
      </c>
      <c r="G95" s="119">
        <v>0</v>
      </c>
      <c r="H95" s="255">
        <f t="shared" si="8"/>
        <v>1845000</v>
      </c>
      <c r="I95" s="119">
        <v>0</v>
      </c>
      <c r="J95" s="119">
        <v>0</v>
      </c>
      <c r="K95" s="97">
        <f t="shared" si="9"/>
        <v>5535000</v>
      </c>
      <c r="L95" s="114">
        <f t="shared" si="10"/>
        <v>36900000</v>
      </c>
      <c r="M95" s="201">
        <f t="shared" si="5"/>
        <v>3321000</v>
      </c>
      <c r="N95" s="131">
        <f t="shared" si="6"/>
        <v>40221000</v>
      </c>
      <c r="O95" s="220"/>
      <c r="P95" s="220"/>
      <c r="Q95" s="220"/>
    </row>
    <row r="96" spans="1:17" s="99" customFormat="1" ht="19.5" thickBot="1">
      <c r="A96" s="111">
        <v>83</v>
      </c>
      <c r="B96" s="112" t="s">
        <v>579</v>
      </c>
      <c r="C96" s="113" t="s">
        <v>585</v>
      </c>
      <c r="D96" s="201">
        <v>2185341345</v>
      </c>
      <c r="E96" s="114">
        <v>0</v>
      </c>
      <c r="F96" s="255">
        <f t="shared" si="7"/>
        <v>218534134.5</v>
      </c>
      <c r="G96" s="114">
        <v>0</v>
      </c>
      <c r="H96" s="255">
        <f t="shared" si="8"/>
        <v>109267067.25</v>
      </c>
      <c r="I96" s="114">
        <v>0</v>
      </c>
      <c r="J96" s="114">
        <v>0</v>
      </c>
      <c r="K96" s="97">
        <f t="shared" si="9"/>
        <v>327801201.75</v>
      </c>
      <c r="L96" s="114">
        <f t="shared" si="10"/>
        <v>2185341345</v>
      </c>
      <c r="M96" s="201">
        <f t="shared" si="5"/>
        <v>196680721.04999998</v>
      </c>
      <c r="N96" s="131">
        <f t="shared" si="6"/>
        <v>2382022066.0500002</v>
      </c>
      <c r="O96" s="220"/>
      <c r="P96" s="220"/>
      <c r="Q96" s="220"/>
    </row>
    <row r="97" spans="1:17" s="99" customFormat="1" ht="19.5" thickBot="1">
      <c r="A97" s="115">
        <v>84</v>
      </c>
      <c r="B97" s="102" t="s">
        <v>579</v>
      </c>
      <c r="C97" s="103" t="s">
        <v>586</v>
      </c>
      <c r="D97" s="198">
        <v>893542485</v>
      </c>
      <c r="E97" s="97">
        <v>0</v>
      </c>
      <c r="F97" s="255">
        <f t="shared" si="7"/>
        <v>89354248.5</v>
      </c>
      <c r="G97" s="97">
        <v>0</v>
      </c>
      <c r="H97" s="255">
        <f t="shared" si="8"/>
        <v>44677124.25</v>
      </c>
      <c r="I97" s="97">
        <v>0</v>
      </c>
      <c r="J97" s="97">
        <v>0</v>
      </c>
      <c r="K97" s="97">
        <f t="shared" si="9"/>
        <v>134031372.75</v>
      </c>
      <c r="L97" s="114">
        <f t="shared" si="10"/>
        <v>893542485</v>
      </c>
      <c r="M97" s="201">
        <f t="shared" si="5"/>
        <v>80418823.649999991</v>
      </c>
      <c r="N97" s="131">
        <f t="shared" si="6"/>
        <v>973961308.64999998</v>
      </c>
      <c r="O97" s="220"/>
      <c r="P97" s="220"/>
      <c r="Q97" s="220"/>
    </row>
    <row r="98" spans="1:17" s="99" customFormat="1" ht="19.5" thickBot="1">
      <c r="A98" s="115">
        <v>85</v>
      </c>
      <c r="B98" s="102" t="s">
        <v>579</v>
      </c>
      <c r="C98" s="103" t="s">
        <v>587</v>
      </c>
      <c r="D98" s="198">
        <v>2056451100</v>
      </c>
      <c r="E98" s="97">
        <v>0</v>
      </c>
      <c r="F98" s="255">
        <f t="shared" si="7"/>
        <v>205645110</v>
      </c>
      <c r="G98" s="97">
        <v>0</v>
      </c>
      <c r="H98" s="255">
        <f t="shared" si="8"/>
        <v>102822555</v>
      </c>
      <c r="I98" s="97">
        <v>0</v>
      </c>
      <c r="J98" s="97">
        <v>0</v>
      </c>
      <c r="K98" s="97">
        <f t="shared" si="9"/>
        <v>308467665</v>
      </c>
      <c r="L98" s="114">
        <f t="shared" si="10"/>
        <v>2056451100</v>
      </c>
      <c r="M98" s="201">
        <f t="shared" ref="M98:M161" si="11">D98*9%</f>
        <v>185080599</v>
      </c>
      <c r="N98" s="131">
        <f t="shared" si="6"/>
        <v>2241531699</v>
      </c>
      <c r="O98" s="220"/>
      <c r="P98" s="220"/>
      <c r="Q98" s="220"/>
    </row>
    <row r="99" spans="1:17" s="99" customFormat="1" ht="19.5" thickBot="1">
      <c r="A99" s="115">
        <v>86</v>
      </c>
      <c r="B99" s="102" t="s">
        <v>579</v>
      </c>
      <c r="C99" s="103" t="s">
        <v>588</v>
      </c>
      <c r="D99" s="198">
        <v>867474795</v>
      </c>
      <c r="E99" s="97">
        <v>0</v>
      </c>
      <c r="F99" s="255">
        <f t="shared" si="7"/>
        <v>86747479.5</v>
      </c>
      <c r="G99" s="97">
        <v>0</v>
      </c>
      <c r="H99" s="255">
        <f t="shared" si="8"/>
        <v>43373739.75</v>
      </c>
      <c r="I99" s="97">
        <v>0</v>
      </c>
      <c r="J99" s="97">
        <v>0</v>
      </c>
      <c r="K99" s="97">
        <f t="shared" si="9"/>
        <v>130121219.25</v>
      </c>
      <c r="L99" s="114">
        <f t="shared" si="10"/>
        <v>867474795</v>
      </c>
      <c r="M99" s="201">
        <f t="shared" si="11"/>
        <v>78072731.549999997</v>
      </c>
      <c r="N99" s="131">
        <f t="shared" si="6"/>
        <v>945547526.54999995</v>
      </c>
      <c r="O99" s="220"/>
      <c r="P99" s="220"/>
      <c r="Q99" s="220"/>
    </row>
    <row r="100" spans="1:17" s="99" customFormat="1" ht="19.5" thickBot="1">
      <c r="A100" s="115">
        <v>87</v>
      </c>
      <c r="B100" s="102" t="s">
        <v>579</v>
      </c>
      <c r="C100" s="103" t="s">
        <v>589</v>
      </c>
      <c r="D100" s="198">
        <v>47000000</v>
      </c>
      <c r="E100" s="97">
        <v>0</v>
      </c>
      <c r="F100" s="255">
        <f t="shared" si="7"/>
        <v>4700000</v>
      </c>
      <c r="G100" s="97">
        <v>0</v>
      </c>
      <c r="H100" s="255">
        <f t="shared" si="8"/>
        <v>2350000</v>
      </c>
      <c r="I100" s="97">
        <v>0</v>
      </c>
      <c r="J100" s="97">
        <v>0</v>
      </c>
      <c r="K100" s="97">
        <f t="shared" si="9"/>
        <v>7050000</v>
      </c>
      <c r="L100" s="114">
        <f t="shared" si="10"/>
        <v>47000000</v>
      </c>
      <c r="M100" s="201">
        <f t="shared" si="11"/>
        <v>4230000</v>
      </c>
      <c r="N100" s="131">
        <f t="shared" si="6"/>
        <v>51230000</v>
      </c>
      <c r="O100" s="220"/>
      <c r="P100" s="220"/>
      <c r="Q100" s="220"/>
    </row>
    <row r="101" spans="1:17" s="99" customFormat="1" ht="19.5" thickBot="1">
      <c r="A101" s="115">
        <v>88</v>
      </c>
      <c r="B101" s="102" t="s">
        <v>579</v>
      </c>
      <c r="C101" s="103" t="s">
        <v>590</v>
      </c>
      <c r="D101" s="198">
        <v>44000000</v>
      </c>
      <c r="E101" s="97">
        <v>0</v>
      </c>
      <c r="F101" s="255">
        <f t="shared" si="7"/>
        <v>4400000</v>
      </c>
      <c r="G101" s="97">
        <v>0</v>
      </c>
      <c r="H101" s="255">
        <f t="shared" si="8"/>
        <v>2200000</v>
      </c>
      <c r="I101" s="97">
        <v>0</v>
      </c>
      <c r="J101" s="97">
        <v>0</v>
      </c>
      <c r="K101" s="97">
        <f t="shared" si="9"/>
        <v>6600000</v>
      </c>
      <c r="L101" s="114">
        <f t="shared" si="10"/>
        <v>44000000</v>
      </c>
      <c r="M101" s="201">
        <f t="shared" si="11"/>
        <v>3960000</v>
      </c>
      <c r="N101" s="131">
        <f t="shared" si="6"/>
        <v>47960000</v>
      </c>
      <c r="O101" s="220"/>
      <c r="P101" s="220"/>
      <c r="Q101" s="220"/>
    </row>
    <row r="102" spans="1:17" s="99" customFormat="1" ht="19.5" thickBot="1">
      <c r="A102" s="115">
        <v>89</v>
      </c>
      <c r="B102" s="102" t="s">
        <v>579</v>
      </c>
      <c r="C102" s="103" t="s">
        <v>591</v>
      </c>
      <c r="D102" s="198">
        <v>57000000</v>
      </c>
      <c r="E102" s="97">
        <v>0</v>
      </c>
      <c r="F102" s="255">
        <f t="shared" si="7"/>
        <v>5700000</v>
      </c>
      <c r="G102" s="97">
        <v>0</v>
      </c>
      <c r="H102" s="255">
        <f t="shared" si="8"/>
        <v>2850000</v>
      </c>
      <c r="I102" s="97">
        <v>0</v>
      </c>
      <c r="J102" s="97">
        <v>0</v>
      </c>
      <c r="K102" s="97">
        <f t="shared" si="9"/>
        <v>8550000</v>
      </c>
      <c r="L102" s="114">
        <f t="shared" si="10"/>
        <v>57000000</v>
      </c>
      <c r="M102" s="201">
        <f t="shared" si="11"/>
        <v>5130000</v>
      </c>
      <c r="N102" s="131">
        <f t="shared" si="6"/>
        <v>62130000</v>
      </c>
      <c r="O102" s="220"/>
      <c r="P102" s="220"/>
      <c r="Q102" s="220"/>
    </row>
    <row r="103" spans="1:17" s="99" customFormat="1" ht="19.5" thickBot="1">
      <c r="A103" s="115">
        <v>90</v>
      </c>
      <c r="B103" s="102" t="s">
        <v>579</v>
      </c>
      <c r="C103" s="103" t="s">
        <v>592</v>
      </c>
      <c r="D103" s="198">
        <v>44000000</v>
      </c>
      <c r="E103" s="97">
        <v>0</v>
      </c>
      <c r="F103" s="255">
        <f t="shared" si="7"/>
        <v>4400000</v>
      </c>
      <c r="G103" s="97">
        <v>0</v>
      </c>
      <c r="H103" s="255">
        <f t="shared" si="8"/>
        <v>2200000</v>
      </c>
      <c r="I103" s="97">
        <v>0</v>
      </c>
      <c r="J103" s="97">
        <v>0</v>
      </c>
      <c r="K103" s="97">
        <f t="shared" si="9"/>
        <v>6600000</v>
      </c>
      <c r="L103" s="114">
        <f t="shared" si="10"/>
        <v>44000000</v>
      </c>
      <c r="M103" s="201">
        <f t="shared" si="11"/>
        <v>3960000</v>
      </c>
      <c r="N103" s="131">
        <f t="shared" si="6"/>
        <v>47960000</v>
      </c>
      <c r="O103" s="220"/>
      <c r="P103" s="220"/>
      <c r="Q103" s="220"/>
    </row>
    <row r="104" spans="1:17" s="99" customFormat="1" ht="19.5" thickBot="1">
      <c r="A104" s="116">
        <v>91</v>
      </c>
      <c r="B104" s="117" t="s">
        <v>579</v>
      </c>
      <c r="C104" s="118" t="s">
        <v>593</v>
      </c>
      <c r="D104" s="202">
        <v>68000000</v>
      </c>
      <c r="E104" s="119">
        <v>0</v>
      </c>
      <c r="F104" s="255">
        <f t="shared" si="7"/>
        <v>6800000</v>
      </c>
      <c r="G104" s="119">
        <v>0</v>
      </c>
      <c r="H104" s="255">
        <f t="shared" si="8"/>
        <v>3400000</v>
      </c>
      <c r="I104" s="119">
        <v>0</v>
      </c>
      <c r="J104" s="119">
        <v>0</v>
      </c>
      <c r="K104" s="97">
        <f t="shared" si="9"/>
        <v>10200000</v>
      </c>
      <c r="L104" s="114">
        <f t="shared" si="10"/>
        <v>68000000</v>
      </c>
      <c r="M104" s="201">
        <f t="shared" si="11"/>
        <v>6120000</v>
      </c>
      <c r="N104" s="131">
        <f t="shared" si="6"/>
        <v>74120000</v>
      </c>
      <c r="O104" s="220"/>
      <c r="P104" s="220"/>
      <c r="Q104" s="220"/>
    </row>
    <row r="105" spans="1:17" s="99" customFormat="1" ht="19.5" thickBot="1">
      <c r="A105" s="111">
        <v>92</v>
      </c>
      <c r="B105" s="112" t="s">
        <v>580</v>
      </c>
      <c r="C105" s="113" t="s">
        <v>594</v>
      </c>
      <c r="D105" s="201">
        <v>2970171270</v>
      </c>
      <c r="E105" s="114">
        <v>0</v>
      </c>
      <c r="F105" s="255">
        <f t="shared" si="7"/>
        <v>297017127</v>
      </c>
      <c r="G105" s="114">
        <v>0</v>
      </c>
      <c r="H105" s="255">
        <f t="shared" si="8"/>
        <v>148508563.5</v>
      </c>
      <c r="I105" s="114">
        <v>0</v>
      </c>
      <c r="J105" s="114">
        <v>0</v>
      </c>
      <c r="K105" s="97">
        <f t="shared" si="9"/>
        <v>445525690.5</v>
      </c>
      <c r="L105" s="114">
        <f t="shared" si="10"/>
        <v>2970171270</v>
      </c>
      <c r="M105" s="201">
        <f t="shared" si="11"/>
        <v>267315414.29999998</v>
      </c>
      <c r="N105" s="131">
        <f t="shared" si="6"/>
        <v>3237486684.3000002</v>
      </c>
      <c r="O105" s="220"/>
      <c r="P105" s="220"/>
      <c r="Q105" s="220"/>
    </row>
    <row r="106" spans="1:17" s="99" customFormat="1" ht="19.5" thickBot="1">
      <c r="A106" s="115">
        <v>93</v>
      </c>
      <c r="B106" s="102" t="s">
        <v>580</v>
      </c>
      <c r="C106" s="103" t="s">
        <v>595</v>
      </c>
      <c r="D106" s="198">
        <v>1042490020</v>
      </c>
      <c r="E106" s="97">
        <v>0</v>
      </c>
      <c r="F106" s="255">
        <f t="shared" si="7"/>
        <v>104249002</v>
      </c>
      <c r="G106" s="97">
        <v>0</v>
      </c>
      <c r="H106" s="255">
        <f t="shared" si="8"/>
        <v>52124501</v>
      </c>
      <c r="I106" s="97">
        <v>0</v>
      </c>
      <c r="J106" s="97">
        <v>0</v>
      </c>
      <c r="K106" s="97">
        <f t="shared" si="9"/>
        <v>156373503</v>
      </c>
      <c r="L106" s="114">
        <f t="shared" si="10"/>
        <v>1042490020</v>
      </c>
      <c r="M106" s="201">
        <f t="shared" si="11"/>
        <v>93824101.799999997</v>
      </c>
      <c r="N106" s="131">
        <f t="shared" si="6"/>
        <v>1136314121.8</v>
      </c>
      <c r="O106" s="220"/>
      <c r="P106" s="220"/>
      <c r="Q106" s="220"/>
    </row>
    <row r="107" spans="1:17" s="99" customFormat="1" ht="19.5" thickBot="1">
      <c r="A107" s="115">
        <v>94</v>
      </c>
      <c r="B107" s="102" t="s">
        <v>580</v>
      </c>
      <c r="C107" s="103" t="s">
        <v>596</v>
      </c>
      <c r="D107" s="198">
        <v>1622336540</v>
      </c>
      <c r="E107" s="97">
        <v>0</v>
      </c>
      <c r="F107" s="255">
        <f t="shared" si="7"/>
        <v>162233654</v>
      </c>
      <c r="G107" s="97">
        <v>0</v>
      </c>
      <c r="H107" s="255">
        <f t="shared" si="8"/>
        <v>81116827</v>
      </c>
      <c r="I107" s="97">
        <v>0</v>
      </c>
      <c r="J107" s="97">
        <v>0</v>
      </c>
      <c r="K107" s="97">
        <f t="shared" si="9"/>
        <v>243350481</v>
      </c>
      <c r="L107" s="114">
        <f t="shared" si="10"/>
        <v>1622336540</v>
      </c>
      <c r="M107" s="201">
        <f t="shared" si="11"/>
        <v>146010288.59999999</v>
      </c>
      <c r="N107" s="131">
        <f t="shared" si="6"/>
        <v>1768346828.5999999</v>
      </c>
      <c r="O107" s="220"/>
      <c r="P107" s="220"/>
      <c r="Q107" s="220"/>
    </row>
    <row r="108" spans="1:17" s="99" customFormat="1" ht="19.5" thickBot="1">
      <c r="A108" s="115">
        <v>95</v>
      </c>
      <c r="B108" s="102" t="s">
        <v>580</v>
      </c>
      <c r="C108" s="103" t="s">
        <v>597</v>
      </c>
      <c r="D108" s="198">
        <v>646158755</v>
      </c>
      <c r="E108" s="97">
        <v>0</v>
      </c>
      <c r="F108" s="255">
        <f t="shared" si="7"/>
        <v>64615875.5</v>
      </c>
      <c r="G108" s="97">
        <v>0</v>
      </c>
      <c r="H108" s="255">
        <f t="shared" si="8"/>
        <v>32307937.75</v>
      </c>
      <c r="I108" s="97">
        <v>0</v>
      </c>
      <c r="J108" s="97">
        <v>0</v>
      </c>
      <c r="K108" s="97">
        <f t="shared" si="9"/>
        <v>96923813.25</v>
      </c>
      <c r="L108" s="114">
        <f t="shared" si="10"/>
        <v>646158755</v>
      </c>
      <c r="M108" s="201">
        <f t="shared" si="11"/>
        <v>58154287.949999996</v>
      </c>
      <c r="N108" s="131">
        <f t="shared" si="6"/>
        <v>704313042.95000005</v>
      </c>
      <c r="O108" s="220"/>
      <c r="P108" s="220"/>
      <c r="Q108" s="220"/>
    </row>
    <row r="109" spans="1:17" s="99" customFormat="1" ht="19.5" thickBot="1">
      <c r="A109" s="115">
        <v>96</v>
      </c>
      <c r="B109" s="102" t="s">
        <v>580</v>
      </c>
      <c r="C109" s="103" t="s">
        <v>598</v>
      </c>
      <c r="D109" s="198">
        <v>3269347400</v>
      </c>
      <c r="E109" s="97">
        <v>0</v>
      </c>
      <c r="F109" s="255">
        <f t="shared" si="7"/>
        <v>326934740</v>
      </c>
      <c r="G109" s="97">
        <v>0</v>
      </c>
      <c r="H109" s="255">
        <f t="shared" si="8"/>
        <v>163467370</v>
      </c>
      <c r="I109" s="97">
        <v>0</v>
      </c>
      <c r="J109" s="97">
        <v>0</v>
      </c>
      <c r="K109" s="97">
        <f t="shared" si="9"/>
        <v>490402110</v>
      </c>
      <c r="L109" s="114">
        <f t="shared" si="10"/>
        <v>3269347400</v>
      </c>
      <c r="M109" s="201">
        <f t="shared" si="11"/>
        <v>294241266</v>
      </c>
      <c r="N109" s="131">
        <f t="shared" si="6"/>
        <v>3563588666</v>
      </c>
      <c r="O109" s="220"/>
      <c r="P109" s="220"/>
      <c r="Q109" s="220"/>
    </row>
    <row r="110" spans="1:17" s="99" customFormat="1" ht="19.5" thickBot="1">
      <c r="A110" s="115">
        <v>97</v>
      </c>
      <c r="B110" s="102" t="s">
        <v>580</v>
      </c>
      <c r="C110" s="103" t="s">
        <v>599</v>
      </c>
      <c r="D110" s="198">
        <v>47000000</v>
      </c>
      <c r="E110" s="97">
        <v>0</v>
      </c>
      <c r="F110" s="255">
        <f t="shared" si="7"/>
        <v>4700000</v>
      </c>
      <c r="G110" s="97">
        <v>0</v>
      </c>
      <c r="H110" s="255">
        <f t="shared" si="8"/>
        <v>2350000</v>
      </c>
      <c r="I110" s="97">
        <v>0</v>
      </c>
      <c r="J110" s="97">
        <v>0</v>
      </c>
      <c r="K110" s="97">
        <f t="shared" si="9"/>
        <v>7050000</v>
      </c>
      <c r="L110" s="114">
        <f t="shared" si="10"/>
        <v>47000000</v>
      </c>
      <c r="M110" s="201">
        <f t="shared" si="11"/>
        <v>4230000</v>
      </c>
      <c r="N110" s="131">
        <f t="shared" si="6"/>
        <v>51230000</v>
      </c>
      <c r="O110" s="220"/>
      <c r="P110" s="220"/>
      <c r="Q110" s="220"/>
    </row>
    <row r="111" spans="1:17" s="99" customFormat="1" ht="19.5" thickBot="1">
      <c r="A111" s="115">
        <v>98</v>
      </c>
      <c r="B111" s="102" t="s">
        <v>580</v>
      </c>
      <c r="C111" s="103" t="s">
        <v>600</v>
      </c>
      <c r="D111" s="198">
        <v>44000000</v>
      </c>
      <c r="E111" s="97">
        <v>0</v>
      </c>
      <c r="F111" s="255">
        <f t="shared" si="7"/>
        <v>4400000</v>
      </c>
      <c r="G111" s="97">
        <v>0</v>
      </c>
      <c r="H111" s="255">
        <f t="shared" si="8"/>
        <v>2200000</v>
      </c>
      <c r="I111" s="97">
        <v>0</v>
      </c>
      <c r="J111" s="97">
        <v>0</v>
      </c>
      <c r="K111" s="97">
        <f t="shared" si="9"/>
        <v>6600000</v>
      </c>
      <c r="L111" s="114">
        <f t="shared" si="10"/>
        <v>44000000</v>
      </c>
      <c r="M111" s="201">
        <f t="shared" si="11"/>
        <v>3960000</v>
      </c>
      <c r="N111" s="131">
        <f t="shared" si="6"/>
        <v>47960000</v>
      </c>
      <c r="O111" s="220"/>
      <c r="P111" s="220"/>
      <c r="Q111" s="220"/>
    </row>
    <row r="112" spans="1:17" s="99" customFormat="1" ht="19.5" thickBot="1">
      <c r="A112" s="115">
        <v>99</v>
      </c>
      <c r="B112" s="102" t="s">
        <v>580</v>
      </c>
      <c r="C112" s="103" t="s">
        <v>601</v>
      </c>
      <c r="D112" s="198">
        <v>46000000</v>
      </c>
      <c r="E112" s="97">
        <v>0</v>
      </c>
      <c r="F112" s="255">
        <f t="shared" si="7"/>
        <v>4600000</v>
      </c>
      <c r="G112" s="97">
        <v>0</v>
      </c>
      <c r="H112" s="255">
        <f t="shared" si="8"/>
        <v>2300000</v>
      </c>
      <c r="I112" s="97">
        <v>0</v>
      </c>
      <c r="J112" s="97">
        <v>0</v>
      </c>
      <c r="K112" s="97">
        <f t="shared" si="9"/>
        <v>6900000</v>
      </c>
      <c r="L112" s="114">
        <f t="shared" si="10"/>
        <v>46000000</v>
      </c>
      <c r="M112" s="201">
        <f t="shared" si="11"/>
        <v>4140000</v>
      </c>
      <c r="N112" s="131">
        <f t="shared" si="6"/>
        <v>50140000</v>
      </c>
      <c r="O112" s="220"/>
      <c r="P112" s="220"/>
      <c r="Q112" s="220"/>
    </row>
    <row r="113" spans="1:17" s="99" customFormat="1" ht="19.5" thickBot="1">
      <c r="A113" s="115">
        <v>100</v>
      </c>
      <c r="B113" s="102" t="s">
        <v>580</v>
      </c>
      <c r="C113" s="103" t="s">
        <v>602</v>
      </c>
      <c r="D113" s="198">
        <v>55000000</v>
      </c>
      <c r="E113" s="97">
        <v>0</v>
      </c>
      <c r="F113" s="255">
        <f t="shared" si="7"/>
        <v>5500000</v>
      </c>
      <c r="G113" s="97">
        <v>0</v>
      </c>
      <c r="H113" s="255">
        <f t="shared" si="8"/>
        <v>2750000</v>
      </c>
      <c r="I113" s="97">
        <v>0</v>
      </c>
      <c r="J113" s="97">
        <v>0</v>
      </c>
      <c r="K113" s="97">
        <f t="shared" si="9"/>
        <v>8250000</v>
      </c>
      <c r="L113" s="114">
        <f t="shared" si="10"/>
        <v>55000000</v>
      </c>
      <c r="M113" s="201">
        <f t="shared" si="11"/>
        <v>4950000</v>
      </c>
      <c r="N113" s="131">
        <f t="shared" si="6"/>
        <v>59950000</v>
      </c>
      <c r="O113" s="220"/>
      <c r="P113" s="220"/>
      <c r="Q113" s="220"/>
    </row>
    <row r="114" spans="1:17" s="99" customFormat="1" ht="19.5" thickBot="1">
      <c r="A114" s="116">
        <v>101</v>
      </c>
      <c r="B114" s="117" t="s">
        <v>580</v>
      </c>
      <c r="C114" s="118" t="s">
        <v>603</v>
      </c>
      <c r="D114" s="202">
        <v>22000000</v>
      </c>
      <c r="E114" s="119">
        <v>0</v>
      </c>
      <c r="F114" s="255">
        <f t="shared" si="7"/>
        <v>2200000</v>
      </c>
      <c r="G114" s="119">
        <v>0</v>
      </c>
      <c r="H114" s="255">
        <f t="shared" si="8"/>
        <v>1100000</v>
      </c>
      <c r="I114" s="119">
        <v>0</v>
      </c>
      <c r="J114" s="119">
        <v>0</v>
      </c>
      <c r="K114" s="97">
        <f t="shared" si="9"/>
        <v>3300000</v>
      </c>
      <c r="L114" s="114">
        <f t="shared" si="10"/>
        <v>22000000</v>
      </c>
      <c r="M114" s="201">
        <f t="shared" si="11"/>
        <v>1980000</v>
      </c>
      <c r="N114" s="131">
        <f t="shared" si="6"/>
        <v>23980000</v>
      </c>
      <c r="O114" s="220"/>
      <c r="P114" s="220"/>
      <c r="Q114" s="220"/>
    </row>
    <row r="115" spans="1:17" s="99" customFormat="1" ht="19.5" thickBot="1">
      <c r="A115" s="111">
        <v>102</v>
      </c>
      <c r="B115" s="112" t="s">
        <v>581</v>
      </c>
      <c r="C115" s="113" t="s">
        <v>604</v>
      </c>
      <c r="D115" s="201">
        <v>1762203750</v>
      </c>
      <c r="E115" s="114">
        <v>0</v>
      </c>
      <c r="F115" s="255">
        <f t="shared" si="7"/>
        <v>176220375</v>
      </c>
      <c r="G115" s="114">
        <v>0</v>
      </c>
      <c r="H115" s="255">
        <f t="shared" si="8"/>
        <v>88110187.5</v>
      </c>
      <c r="I115" s="114">
        <v>0</v>
      </c>
      <c r="J115" s="114">
        <v>0</v>
      </c>
      <c r="K115" s="97">
        <f t="shared" si="9"/>
        <v>264330562.5</v>
      </c>
      <c r="L115" s="114">
        <f t="shared" si="10"/>
        <v>1762203750</v>
      </c>
      <c r="M115" s="201">
        <f t="shared" si="11"/>
        <v>158598337.5</v>
      </c>
      <c r="N115" s="131">
        <f t="shared" si="6"/>
        <v>1920802087.5</v>
      </c>
      <c r="O115" s="220"/>
      <c r="P115" s="220"/>
      <c r="Q115" s="220"/>
    </row>
    <row r="116" spans="1:17" s="99" customFormat="1" ht="19.5" thickBot="1">
      <c r="A116" s="115">
        <v>103</v>
      </c>
      <c r="B116" s="102" t="s">
        <v>581</v>
      </c>
      <c r="C116" s="103" t="s">
        <v>605</v>
      </c>
      <c r="D116" s="198">
        <v>2661248750</v>
      </c>
      <c r="E116" s="97">
        <v>0</v>
      </c>
      <c r="F116" s="255">
        <f t="shared" si="7"/>
        <v>266124875</v>
      </c>
      <c r="G116" s="97">
        <v>0</v>
      </c>
      <c r="H116" s="255">
        <f t="shared" si="8"/>
        <v>133062437.5</v>
      </c>
      <c r="I116" s="97">
        <v>0</v>
      </c>
      <c r="J116" s="97">
        <v>0</v>
      </c>
      <c r="K116" s="97">
        <f t="shared" si="9"/>
        <v>399187312.5</v>
      </c>
      <c r="L116" s="114">
        <f t="shared" si="10"/>
        <v>2661248750</v>
      </c>
      <c r="M116" s="201">
        <f t="shared" si="11"/>
        <v>239512387.5</v>
      </c>
      <c r="N116" s="131">
        <f t="shared" si="6"/>
        <v>2900761137.5</v>
      </c>
      <c r="O116" s="220"/>
      <c r="P116" s="220"/>
      <c r="Q116" s="220"/>
    </row>
    <row r="117" spans="1:17" s="99" customFormat="1" ht="19.5" thickBot="1">
      <c r="A117" s="115">
        <v>104</v>
      </c>
      <c r="B117" s="102" t="s">
        <v>581</v>
      </c>
      <c r="C117" s="103" t="s">
        <v>606</v>
      </c>
      <c r="D117" s="198">
        <v>883935000</v>
      </c>
      <c r="E117" s="97">
        <v>0</v>
      </c>
      <c r="F117" s="255">
        <f t="shared" si="7"/>
        <v>88393500</v>
      </c>
      <c r="G117" s="97">
        <v>0</v>
      </c>
      <c r="H117" s="255">
        <f t="shared" si="8"/>
        <v>44196750</v>
      </c>
      <c r="I117" s="97">
        <v>0</v>
      </c>
      <c r="J117" s="97">
        <v>0</v>
      </c>
      <c r="K117" s="97">
        <f t="shared" si="9"/>
        <v>132590250</v>
      </c>
      <c r="L117" s="114">
        <f t="shared" si="10"/>
        <v>883935000</v>
      </c>
      <c r="M117" s="201">
        <f t="shared" si="11"/>
        <v>79554150</v>
      </c>
      <c r="N117" s="131">
        <f t="shared" si="6"/>
        <v>963489150</v>
      </c>
      <c r="O117" s="220"/>
      <c r="P117" s="220"/>
      <c r="Q117" s="220"/>
    </row>
    <row r="118" spans="1:17" s="99" customFormat="1" ht="19.5" thickBot="1">
      <c r="A118" s="115">
        <v>105</v>
      </c>
      <c r="B118" s="102" t="s">
        <v>581</v>
      </c>
      <c r="C118" s="103" t="s">
        <v>607</v>
      </c>
      <c r="D118" s="198">
        <v>4965523750</v>
      </c>
      <c r="E118" s="97">
        <v>0</v>
      </c>
      <c r="F118" s="255">
        <f t="shared" si="7"/>
        <v>496552375</v>
      </c>
      <c r="G118" s="97">
        <v>0</v>
      </c>
      <c r="H118" s="255">
        <f t="shared" si="8"/>
        <v>248276187.5</v>
      </c>
      <c r="I118" s="97">
        <v>0</v>
      </c>
      <c r="J118" s="97">
        <v>0</v>
      </c>
      <c r="K118" s="97">
        <f t="shared" si="9"/>
        <v>744828562.5</v>
      </c>
      <c r="L118" s="114">
        <f t="shared" si="10"/>
        <v>4965523750</v>
      </c>
      <c r="M118" s="201">
        <f t="shared" si="11"/>
        <v>446897137.5</v>
      </c>
      <c r="N118" s="131">
        <f t="shared" si="6"/>
        <v>5412420887.5</v>
      </c>
      <c r="O118" s="220"/>
      <c r="P118" s="220"/>
      <c r="Q118" s="220"/>
    </row>
    <row r="119" spans="1:17" s="99" customFormat="1" ht="19.5" thickBot="1">
      <c r="A119" s="115">
        <v>106</v>
      </c>
      <c r="B119" s="102" t="s">
        <v>581</v>
      </c>
      <c r="C119" s="103" t="s">
        <v>608</v>
      </c>
      <c r="D119" s="198">
        <v>3292091250</v>
      </c>
      <c r="E119" s="97">
        <v>0</v>
      </c>
      <c r="F119" s="255">
        <f t="shared" si="7"/>
        <v>329209125</v>
      </c>
      <c r="G119" s="97">
        <v>0</v>
      </c>
      <c r="H119" s="255">
        <f t="shared" si="8"/>
        <v>164604562.5</v>
      </c>
      <c r="I119" s="97">
        <v>0</v>
      </c>
      <c r="J119" s="97">
        <v>0</v>
      </c>
      <c r="K119" s="97">
        <f t="shared" si="9"/>
        <v>493813687.5</v>
      </c>
      <c r="L119" s="114">
        <f t="shared" si="10"/>
        <v>3292091250</v>
      </c>
      <c r="M119" s="201">
        <f t="shared" si="11"/>
        <v>296288212.5</v>
      </c>
      <c r="N119" s="131">
        <f t="shared" si="6"/>
        <v>3588379462.5</v>
      </c>
      <c r="O119" s="220"/>
      <c r="P119" s="220"/>
      <c r="Q119" s="220"/>
    </row>
    <row r="120" spans="1:17" s="99" customFormat="1" ht="19.5" thickBot="1">
      <c r="A120" s="115">
        <v>107</v>
      </c>
      <c r="B120" s="102" t="s">
        <v>581</v>
      </c>
      <c r="C120" s="103" t="s">
        <v>609</v>
      </c>
      <c r="D120" s="198">
        <v>659173750</v>
      </c>
      <c r="E120" s="97">
        <v>0</v>
      </c>
      <c r="F120" s="255">
        <f t="shared" si="7"/>
        <v>65917375</v>
      </c>
      <c r="G120" s="97">
        <v>0</v>
      </c>
      <c r="H120" s="255">
        <f t="shared" si="8"/>
        <v>32958687.5</v>
      </c>
      <c r="I120" s="97">
        <v>0</v>
      </c>
      <c r="J120" s="97">
        <v>0</v>
      </c>
      <c r="K120" s="97">
        <f t="shared" si="9"/>
        <v>98876062.5</v>
      </c>
      <c r="L120" s="114">
        <f t="shared" si="10"/>
        <v>659173750</v>
      </c>
      <c r="M120" s="201">
        <f t="shared" si="11"/>
        <v>59325637.5</v>
      </c>
      <c r="N120" s="131">
        <f t="shared" si="6"/>
        <v>718499387.5</v>
      </c>
      <c r="O120" s="220"/>
      <c r="P120" s="220"/>
      <c r="Q120" s="220"/>
    </row>
    <row r="121" spans="1:17" s="99" customFormat="1" ht="19.5" thickBot="1">
      <c r="A121" s="115">
        <v>108</v>
      </c>
      <c r="B121" s="102" t="s">
        <v>581</v>
      </c>
      <c r="C121" s="103" t="s">
        <v>610</v>
      </c>
      <c r="D121" s="198">
        <v>44000000</v>
      </c>
      <c r="E121" s="97">
        <v>0</v>
      </c>
      <c r="F121" s="255">
        <f t="shared" si="7"/>
        <v>4400000</v>
      </c>
      <c r="G121" s="97">
        <v>0</v>
      </c>
      <c r="H121" s="255">
        <f t="shared" si="8"/>
        <v>2200000</v>
      </c>
      <c r="I121" s="97">
        <v>0</v>
      </c>
      <c r="J121" s="97">
        <v>0</v>
      </c>
      <c r="K121" s="97">
        <f t="shared" si="9"/>
        <v>6600000</v>
      </c>
      <c r="L121" s="114">
        <f t="shared" si="10"/>
        <v>44000000</v>
      </c>
      <c r="M121" s="201">
        <f t="shared" si="11"/>
        <v>3960000</v>
      </c>
      <c r="N121" s="131">
        <f t="shared" si="6"/>
        <v>47960000</v>
      </c>
      <c r="O121" s="220"/>
      <c r="P121" s="220"/>
      <c r="Q121" s="220"/>
    </row>
    <row r="122" spans="1:17" s="99" customFormat="1" ht="19.5" thickBot="1">
      <c r="A122" s="115">
        <v>109</v>
      </c>
      <c r="B122" s="102" t="s">
        <v>581</v>
      </c>
      <c r="C122" s="103" t="s">
        <v>611</v>
      </c>
      <c r="D122" s="198">
        <v>55000000</v>
      </c>
      <c r="E122" s="97">
        <v>0</v>
      </c>
      <c r="F122" s="255">
        <f t="shared" si="7"/>
        <v>5500000</v>
      </c>
      <c r="G122" s="97">
        <v>0</v>
      </c>
      <c r="H122" s="255">
        <f t="shared" si="8"/>
        <v>2750000</v>
      </c>
      <c r="I122" s="97">
        <v>0</v>
      </c>
      <c r="J122" s="97">
        <v>0</v>
      </c>
      <c r="K122" s="97">
        <f t="shared" si="9"/>
        <v>8250000</v>
      </c>
      <c r="L122" s="114">
        <f t="shared" si="10"/>
        <v>55000000</v>
      </c>
      <c r="M122" s="201">
        <f t="shared" si="11"/>
        <v>4950000</v>
      </c>
      <c r="N122" s="131">
        <f t="shared" si="6"/>
        <v>59950000</v>
      </c>
      <c r="O122" s="220"/>
      <c r="P122" s="220"/>
      <c r="Q122" s="220"/>
    </row>
    <row r="123" spans="1:17" s="99" customFormat="1" ht="19.5" thickBot="1">
      <c r="A123" s="116">
        <v>110</v>
      </c>
      <c r="B123" s="117" t="s">
        <v>581</v>
      </c>
      <c r="C123" s="118" t="s">
        <v>612</v>
      </c>
      <c r="D123" s="202">
        <v>33000000</v>
      </c>
      <c r="E123" s="119">
        <v>0</v>
      </c>
      <c r="F123" s="255">
        <f t="shared" si="7"/>
        <v>3300000</v>
      </c>
      <c r="G123" s="119">
        <v>0</v>
      </c>
      <c r="H123" s="255">
        <f t="shared" si="8"/>
        <v>1650000</v>
      </c>
      <c r="I123" s="119">
        <v>0</v>
      </c>
      <c r="J123" s="119">
        <v>0</v>
      </c>
      <c r="K123" s="97">
        <f t="shared" si="9"/>
        <v>4950000</v>
      </c>
      <c r="L123" s="114">
        <f t="shared" si="10"/>
        <v>33000000</v>
      </c>
      <c r="M123" s="201">
        <f t="shared" si="11"/>
        <v>2970000</v>
      </c>
      <c r="N123" s="131">
        <f t="shared" si="6"/>
        <v>35970000</v>
      </c>
      <c r="O123" s="220"/>
      <c r="P123" s="220"/>
      <c r="Q123" s="220"/>
    </row>
    <row r="124" spans="1:17" s="99" customFormat="1" ht="19.5" thickBot="1">
      <c r="A124" s="111">
        <v>111</v>
      </c>
      <c r="B124" s="112" t="s">
        <v>583</v>
      </c>
      <c r="C124" s="113" t="s">
        <v>613</v>
      </c>
      <c r="D124" s="201">
        <v>2594244455</v>
      </c>
      <c r="E124" s="114">
        <v>0</v>
      </c>
      <c r="F124" s="255">
        <f t="shared" si="7"/>
        <v>259424445.5</v>
      </c>
      <c r="G124" s="114">
        <v>0</v>
      </c>
      <c r="H124" s="255">
        <f t="shared" si="8"/>
        <v>129712222.75</v>
      </c>
      <c r="I124" s="114">
        <v>0</v>
      </c>
      <c r="J124" s="114">
        <v>0</v>
      </c>
      <c r="K124" s="97">
        <f t="shared" si="9"/>
        <v>389136668.25</v>
      </c>
      <c r="L124" s="114">
        <f t="shared" si="10"/>
        <v>2594244455</v>
      </c>
      <c r="M124" s="201">
        <f t="shared" si="11"/>
        <v>233482000.94999999</v>
      </c>
      <c r="N124" s="131">
        <f t="shared" si="6"/>
        <v>2827726455.9499998</v>
      </c>
      <c r="O124" s="220"/>
      <c r="P124" s="220"/>
      <c r="Q124" s="220"/>
    </row>
    <row r="125" spans="1:17" s="99" customFormat="1" ht="19.5" thickBot="1">
      <c r="A125" s="115">
        <v>112</v>
      </c>
      <c r="B125" s="102" t="s">
        <v>583</v>
      </c>
      <c r="C125" s="103" t="s">
        <v>614</v>
      </c>
      <c r="D125" s="198">
        <v>4953761835</v>
      </c>
      <c r="E125" s="97">
        <v>0</v>
      </c>
      <c r="F125" s="255">
        <f t="shared" si="7"/>
        <v>495376183.5</v>
      </c>
      <c r="G125" s="97">
        <v>0</v>
      </c>
      <c r="H125" s="255">
        <f t="shared" si="8"/>
        <v>247688091.75</v>
      </c>
      <c r="I125" s="97">
        <v>0</v>
      </c>
      <c r="J125" s="97">
        <v>0</v>
      </c>
      <c r="K125" s="97">
        <f t="shared" si="9"/>
        <v>743064275.25</v>
      </c>
      <c r="L125" s="114">
        <f t="shared" si="10"/>
        <v>4953761835</v>
      </c>
      <c r="M125" s="201">
        <f t="shared" si="11"/>
        <v>445838565.14999998</v>
      </c>
      <c r="N125" s="131">
        <f t="shared" si="6"/>
        <v>5399600400.1499996</v>
      </c>
      <c r="O125" s="220"/>
      <c r="P125" s="220"/>
      <c r="Q125" s="220"/>
    </row>
    <row r="126" spans="1:17" s="99" customFormat="1" ht="19.5" thickBot="1">
      <c r="A126" s="115">
        <v>113</v>
      </c>
      <c r="B126" s="102" t="s">
        <v>583</v>
      </c>
      <c r="C126" s="103" t="s">
        <v>615</v>
      </c>
      <c r="D126" s="198">
        <v>4992542830</v>
      </c>
      <c r="E126" s="97">
        <v>0</v>
      </c>
      <c r="F126" s="255">
        <f t="shared" si="7"/>
        <v>499254283</v>
      </c>
      <c r="G126" s="97">
        <v>0</v>
      </c>
      <c r="H126" s="255">
        <f t="shared" si="8"/>
        <v>249627141.5</v>
      </c>
      <c r="I126" s="97">
        <v>0</v>
      </c>
      <c r="J126" s="97">
        <v>0</v>
      </c>
      <c r="K126" s="97">
        <f t="shared" si="9"/>
        <v>748881424.5</v>
      </c>
      <c r="L126" s="114">
        <f t="shared" si="10"/>
        <v>4992542830</v>
      </c>
      <c r="M126" s="201">
        <f t="shared" si="11"/>
        <v>449328854.69999999</v>
      </c>
      <c r="N126" s="131">
        <f t="shared" si="6"/>
        <v>5441871684.6999998</v>
      </c>
      <c r="O126" s="220"/>
      <c r="P126" s="220"/>
      <c r="Q126" s="220"/>
    </row>
    <row r="127" spans="1:17" s="99" customFormat="1" ht="19.5" thickBot="1">
      <c r="A127" s="115">
        <v>114</v>
      </c>
      <c r="B127" s="102" t="s">
        <v>583</v>
      </c>
      <c r="C127" s="103" t="s">
        <v>616</v>
      </c>
      <c r="D127" s="198">
        <v>2679970865</v>
      </c>
      <c r="E127" s="97">
        <v>0</v>
      </c>
      <c r="F127" s="255">
        <f t="shared" si="7"/>
        <v>267997086.5</v>
      </c>
      <c r="G127" s="97">
        <v>0</v>
      </c>
      <c r="H127" s="255">
        <f t="shared" si="8"/>
        <v>133998543.25</v>
      </c>
      <c r="I127" s="97">
        <v>0</v>
      </c>
      <c r="J127" s="97">
        <v>0</v>
      </c>
      <c r="K127" s="97">
        <f t="shared" si="9"/>
        <v>401995629.75</v>
      </c>
      <c r="L127" s="114">
        <f t="shared" si="10"/>
        <v>2679970865</v>
      </c>
      <c r="M127" s="201">
        <f t="shared" si="11"/>
        <v>241197377.84999999</v>
      </c>
      <c r="N127" s="131">
        <f t="shared" si="6"/>
        <v>2921168242.8499999</v>
      </c>
      <c r="O127" s="220"/>
      <c r="P127" s="220"/>
      <c r="Q127" s="220"/>
    </row>
    <row r="128" spans="1:17" s="99" customFormat="1" ht="19.5" thickBot="1">
      <c r="A128" s="115">
        <v>115</v>
      </c>
      <c r="B128" s="102" t="s">
        <v>583</v>
      </c>
      <c r="C128" s="103" t="s">
        <v>617</v>
      </c>
      <c r="D128" s="198">
        <v>1712487095</v>
      </c>
      <c r="E128" s="97">
        <v>0</v>
      </c>
      <c r="F128" s="255">
        <f t="shared" si="7"/>
        <v>171248709.5</v>
      </c>
      <c r="G128" s="97">
        <v>0</v>
      </c>
      <c r="H128" s="255">
        <f t="shared" si="8"/>
        <v>85624354.75</v>
      </c>
      <c r="I128" s="97">
        <v>0</v>
      </c>
      <c r="J128" s="97">
        <v>0</v>
      </c>
      <c r="K128" s="97">
        <f t="shared" si="9"/>
        <v>256873064.25</v>
      </c>
      <c r="L128" s="114">
        <f t="shared" si="10"/>
        <v>1712487095</v>
      </c>
      <c r="M128" s="201">
        <f t="shared" si="11"/>
        <v>154123838.54999998</v>
      </c>
      <c r="N128" s="131">
        <f t="shared" si="6"/>
        <v>1866610933.55</v>
      </c>
      <c r="O128" s="220"/>
      <c r="P128" s="220"/>
      <c r="Q128" s="220"/>
    </row>
    <row r="129" spans="1:17" s="99" customFormat="1" ht="19.5" thickBot="1">
      <c r="A129" s="115">
        <v>116</v>
      </c>
      <c r="B129" s="102" t="s">
        <v>583</v>
      </c>
      <c r="C129" s="103" t="s">
        <v>618</v>
      </c>
      <c r="D129" s="198">
        <v>863387415</v>
      </c>
      <c r="E129" s="97">
        <v>0</v>
      </c>
      <c r="F129" s="255">
        <f t="shared" si="7"/>
        <v>86338741.5</v>
      </c>
      <c r="G129" s="97">
        <v>0</v>
      </c>
      <c r="H129" s="255">
        <f t="shared" si="8"/>
        <v>43169370.75</v>
      </c>
      <c r="I129" s="97">
        <v>0</v>
      </c>
      <c r="J129" s="97">
        <v>0</v>
      </c>
      <c r="K129" s="97">
        <f t="shared" si="9"/>
        <v>129508112.25</v>
      </c>
      <c r="L129" s="114">
        <f t="shared" si="10"/>
        <v>863387415</v>
      </c>
      <c r="M129" s="201">
        <f t="shared" si="11"/>
        <v>77704867.349999994</v>
      </c>
      <c r="N129" s="131">
        <f t="shared" si="6"/>
        <v>941092282.35000002</v>
      </c>
      <c r="O129" s="220"/>
      <c r="P129" s="220"/>
      <c r="Q129" s="220"/>
    </row>
    <row r="130" spans="1:17" s="99" customFormat="1" ht="19.5" thickBot="1">
      <c r="A130" s="115">
        <v>117</v>
      </c>
      <c r="B130" s="102" t="s">
        <v>583</v>
      </c>
      <c r="C130" s="103" t="s">
        <v>619</v>
      </c>
      <c r="D130" s="198">
        <v>46000000</v>
      </c>
      <c r="E130" s="97">
        <v>0</v>
      </c>
      <c r="F130" s="255">
        <f t="shared" si="7"/>
        <v>4600000</v>
      </c>
      <c r="G130" s="97">
        <v>0</v>
      </c>
      <c r="H130" s="255">
        <f t="shared" si="8"/>
        <v>2300000</v>
      </c>
      <c r="I130" s="97">
        <v>0</v>
      </c>
      <c r="J130" s="97">
        <v>0</v>
      </c>
      <c r="K130" s="97">
        <f t="shared" si="9"/>
        <v>6900000</v>
      </c>
      <c r="L130" s="114">
        <f t="shared" si="10"/>
        <v>46000000</v>
      </c>
      <c r="M130" s="201">
        <f t="shared" si="11"/>
        <v>4140000</v>
      </c>
      <c r="N130" s="131">
        <f t="shared" si="6"/>
        <v>50140000</v>
      </c>
      <c r="O130" s="220"/>
      <c r="P130" s="220"/>
      <c r="Q130" s="220"/>
    </row>
    <row r="131" spans="1:17" s="99" customFormat="1" ht="19.5" thickBot="1">
      <c r="A131" s="115">
        <v>118</v>
      </c>
      <c r="B131" s="102" t="s">
        <v>583</v>
      </c>
      <c r="C131" s="103" t="s">
        <v>620</v>
      </c>
      <c r="D131" s="198">
        <v>34000000</v>
      </c>
      <c r="E131" s="97">
        <v>0</v>
      </c>
      <c r="F131" s="255">
        <f t="shared" si="7"/>
        <v>3400000</v>
      </c>
      <c r="G131" s="97">
        <v>0</v>
      </c>
      <c r="H131" s="255">
        <f t="shared" si="8"/>
        <v>1700000</v>
      </c>
      <c r="I131" s="97">
        <v>0</v>
      </c>
      <c r="J131" s="97">
        <v>0</v>
      </c>
      <c r="K131" s="97">
        <f t="shared" si="9"/>
        <v>5100000</v>
      </c>
      <c r="L131" s="114">
        <f t="shared" si="10"/>
        <v>34000000</v>
      </c>
      <c r="M131" s="201">
        <f t="shared" si="11"/>
        <v>3060000</v>
      </c>
      <c r="N131" s="131">
        <f t="shared" si="6"/>
        <v>37060000</v>
      </c>
      <c r="O131" s="220"/>
      <c r="P131" s="220"/>
      <c r="Q131" s="220"/>
    </row>
    <row r="132" spans="1:17" s="99" customFormat="1" ht="19.5" thickBot="1">
      <c r="A132" s="115">
        <v>119</v>
      </c>
      <c r="B132" s="102" t="s">
        <v>583</v>
      </c>
      <c r="C132" s="103" t="s">
        <v>621</v>
      </c>
      <c r="D132" s="198">
        <v>35000000</v>
      </c>
      <c r="E132" s="97">
        <v>0</v>
      </c>
      <c r="F132" s="255">
        <f t="shared" si="7"/>
        <v>3500000</v>
      </c>
      <c r="G132" s="97">
        <v>0</v>
      </c>
      <c r="H132" s="255">
        <f t="shared" si="8"/>
        <v>1750000</v>
      </c>
      <c r="I132" s="97">
        <v>0</v>
      </c>
      <c r="J132" s="97">
        <v>0</v>
      </c>
      <c r="K132" s="97">
        <f t="shared" si="9"/>
        <v>5250000</v>
      </c>
      <c r="L132" s="114">
        <f t="shared" si="10"/>
        <v>35000000</v>
      </c>
      <c r="M132" s="201">
        <f t="shared" si="11"/>
        <v>3150000</v>
      </c>
      <c r="N132" s="131">
        <f t="shared" si="6"/>
        <v>38150000</v>
      </c>
      <c r="O132" s="220"/>
      <c r="P132" s="220"/>
      <c r="Q132" s="220"/>
    </row>
    <row r="133" spans="1:17" s="99" customFormat="1" ht="19.5" thickBot="1">
      <c r="A133" s="116">
        <v>120</v>
      </c>
      <c r="B133" s="117" t="s">
        <v>583</v>
      </c>
      <c r="C133" s="118" t="s">
        <v>622</v>
      </c>
      <c r="D133" s="202">
        <v>33000000</v>
      </c>
      <c r="E133" s="119">
        <v>0</v>
      </c>
      <c r="F133" s="255">
        <f t="shared" si="7"/>
        <v>3300000</v>
      </c>
      <c r="G133" s="119">
        <v>0</v>
      </c>
      <c r="H133" s="255">
        <f t="shared" si="8"/>
        <v>1650000</v>
      </c>
      <c r="I133" s="119">
        <v>0</v>
      </c>
      <c r="J133" s="119">
        <v>0</v>
      </c>
      <c r="K133" s="97">
        <f t="shared" si="9"/>
        <v>4950000</v>
      </c>
      <c r="L133" s="114">
        <f t="shared" si="10"/>
        <v>33000000</v>
      </c>
      <c r="M133" s="201">
        <f t="shared" si="11"/>
        <v>2970000</v>
      </c>
      <c r="N133" s="131">
        <f t="shared" si="6"/>
        <v>35970000</v>
      </c>
      <c r="O133" s="220"/>
      <c r="P133" s="220"/>
      <c r="Q133" s="220"/>
    </row>
    <row r="134" spans="1:17" s="99" customFormat="1" ht="19.5" thickBot="1">
      <c r="A134" s="111">
        <v>121</v>
      </c>
      <c r="B134" s="112" t="s">
        <v>623</v>
      </c>
      <c r="C134" s="113" t="s">
        <v>624</v>
      </c>
      <c r="D134" s="201">
        <v>5673744930</v>
      </c>
      <c r="E134" s="114">
        <v>0</v>
      </c>
      <c r="F134" s="255">
        <f t="shared" si="7"/>
        <v>567374493</v>
      </c>
      <c r="G134" s="114">
        <v>0</v>
      </c>
      <c r="H134" s="255">
        <f t="shared" si="8"/>
        <v>283687246.5</v>
      </c>
      <c r="I134" s="114">
        <v>0</v>
      </c>
      <c r="J134" s="114">
        <v>0</v>
      </c>
      <c r="K134" s="97">
        <f t="shared" si="9"/>
        <v>851061739.5</v>
      </c>
      <c r="L134" s="114">
        <f t="shared" ref="L134:L141" si="12">D134-K134</f>
        <v>4822683190.5</v>
      </c>
      <c r="M134" s="201">
        <f t="shared" si="11"/>
        <v>510637043.69999999</v>
      </c>
      <c r="N134" s="131">
        <f t="shared" si="6"/>
        <v>5333320234.1999998</v>
      </c>
      <c r="O134" s="220"/>
      <c r="P134" s="220"/>
      <c r="Q134" s="220"/>
    </row>
    <row r="135" spans="1:17" s="99" customFormat="1" ht="19.5" thickBot="1">
      <c r="A135" s="115">
        <v>122</v>
      </c>
      <c r="B135" s="102" t="s">
        <v>623</v>
      </c>
      <c r="C135" s="103" t="s">
        <v>625</v>
      </c>
      <c r="D135" s="198">
        <v>1751003070</v>
      </c>
      <c r="E135" s="97">
        <v>0</v>
      </c>
      <c r="F135" s="255">
        <f t="shared" si="7"/>
        <v>175100307</v>
      </c>
      <c r="G135" s="97">
        <v>0</v>
      </c>
      <c r="H135" s="255">
        <f t="shared" si="8"/>
        <v>87550153.5</v>
      </c>
      <c r="I135" s="97">
        <v>0</v>
      </c>
      <c r="J135" s="97">
        <v>0</v>
      </c>
      <c r="K135" s="97">
        <f t="shared" si="9"/>
        <v>262650460.5</v>
      </c>
      <c r="L135" s="114">
        <f t="shared" si="12"/>
        <v>1488352609.5</v>
      </c>
      <c r="M135" s="201">
        <f t="shared" si="11"/>
        <v>157590276.29999998</v>
      </c>
      <c r="N135" s="131">
        <f t="shared" si="6"/>
        <v>1645942885.8</v>
      </c>
      <c r="O135" s="220"/>
      <c r="P135" s="220"/>
      <c r="Q135" s="220"/>
    </row>
    <row r="136" spans="1:17" s="99" customFormat="1" ht="19.5" thickBot="1">
      <c r="A136" s="115">
        <v>123</v>
      </c>
      <c r="B136" s="102" t="s">
        <v>623</v>
      </c>
      <c r="C136" s="103" t="s">
        <v>626</v>
      </c>
      <c r="D136" s="198">
        <v>4696153110</v>
      </c>
      <c r="E136" s="97">
        <v>0</v>
      </c>
      <c r="F136" s="255">
        <f t="shared" si="7"/>
        <v>469615311</v>
      </c>
      <c r="G136" s="97">
        <v>0</v>
      </c>
      <c r="H136" s="255">
        <f t="shared" si="8"/>
        <v>234807655.5</v>
      </c>
      <c r="I136" s="97">
        <v>0</v>
      </c>
      <c r="J136" s="97">
        <v>0</v>
      </c>
      <c r="K136" s="97">
        <f t="shared" si="9"/>
        <v>704422966.5</v>
      </c>
      <c r="L136" s="114">
        <f t="shared" si="12"/>
        <v>3991730143.5</v>
      </c>
      <c r="M136" s="201">
        <f t="shared" si="11"/>
        <v>422653779.89999998</v>
      </c>
      <c r="N136" s="131">
        <f t="shared" si="6"/>
        <v>4414383923.3999996</v>
      </c>
      <c r="O136" s="220"/>
      <c r="P136" s="220"/>
      <c r="Q136" s="220"/>
    </row>
    <row r="137" spans="1:17" s="99" customFormat="1" ht="19.5" thickBot="1">
      <c r="A137" s="115">
        <v>124</v>
      </c>
      <c r="B137" s="102" t="s">
        <v>623</v>
      </c>
      <c r="C137" s="103" t="s">
        <v>627</v>
      </c>
      <c r="D137" s="198">
        <v>697101340</v>
      </c>
      <c r="E137" s="97">
        <v>0</v>
      </c>
      <c r="F137" s="255">
        <f t="shared" si="7"/>
        <v>69710134</v>
      </c>
      <c r="G137" s="97">
        <v>0</v>
      </c>
      <c r="H137" s="255">
        <f t="shared" si="8"/>
        <v>34855067</v>
      </c>
      <c r="I137" s="97">
        <v>0</v>
      </c>
      <c r="J137" s="97">
        <v>0</v>
      </c>
      <c r="K137" s="97">
        <f t="shared" si="9"/>
        <v>104565201</v>
      </c>
      <c r="L137" s="114">
        <f t="shared" si="12"/>
        <v>592536139</v>
      </c>
      <c r="M137" s="201">
        <f t="shared" si="11"/>
        <v>62739120.599999994</v>
      </c>
      <c r="N137" s="131">
        <f t="shared" si="6"/>
        <v>655275259.60000002</v>
      </c>
      <c r="O137" s="220"/>
      <c r="P137" s="220"/>
      <c r="Q137" s="220"/>
    </row>
    <row r="138" spans="1:17" s="99" customFormat="1" ht="19.5" thickBot="1">
      <c r="A138" s="115">
        <v>125</v>
      </c>
      <c r="B138" s="102" t="s">
        <v>623</v>
      </c>
      <c r="C138" s="103" t="s">
        <v>628</v>
      </c>
      <c r="D138" s="198">
        <v>1187959680</v>
      </c>
      <c r="E138" s="97">
        <v>0</v>
      </c>
      <c r="F138" s="255">
        <f t="shared" si="7"/>
        <v>118795968</v>
      </c>
      <c r="G138" s="97">
        <v>0</v>
      </c>
      <c r="H138" s="255">
        <f t="shared" si="8"/>
        <v>59397984</v>
      </c>
      <c r="I138" s="97">
        <v>0</v>
      </c>
      <c r="J138" s="97">
        <v>0</v>
      </c>
      <c r="K138" s="97">
        <f t="shared" si="9"/>
        <v>178193952</v>
      </c>
      <c r="L138" s="114">
        <f t="shared" si="12"/>
        <v>1009765728</v>
      </c>
      <c r="M138" s="201">
        <f t="shared" si="11"/>
        <v>106916371.2</v>
      </c>
      <c r="N138" s="131">
        <f t="shared" si="6"/>
        <v>1116682099.2</v>
      </c>
      <c r="O138" s="220"/>
      <c r="P138" s="220"/>
      <c r="Q138" s="220"/>
    </row>
    <row r="139" spans="1:17" s="99" customFormat="1" ht="19.5" thickBot="1">
      <c r="A139" s="115">
        <v>126</v>
      </c>
      <c r="B139" s="102" t="s">
        <v>623</v>
      </c>
      <c r="C139" s="103" t="s">
        <v>629</v>
      </c>
      <c r="D139" s="198">
        <v>45000000</v>
      </c>
      <c r="E139" s="97">
        <v>0</v>
      </c>
      <c r="F139" s="255">
        <f t="shared" si="7"/>
        <v>4500000</v>
      </c>
      <c r="G139" s="97">
        <v>0</v>
      </c>
      <c r="H139" s="255">
        <f t="shared" si="8"/>
        <v>2250000</v>
      </c>
      <c r="I139" s="97">
        <v>0</v>
      </c>
      <c r="J139" s="97">
        <v>0</v>
      </c>
      <c r="K139" s="97">
        <f t="shared" si="9"/>
        <v>6750000</v>
      </c>
      <c r="L139" s="114">
        <f t="shared" si="12"/>
        <v>38250000</v>
      </c>
      <c r="M139" s="201">
        <f t="shared" si="11"/>
        <v>4050000</v>
      </c>
      <c r="N139" s="131">
        <f t="shared" si="6"/>
        <v>42300000</v>
      </c>
      <c r="O139" s="220"/>
      <c r="P139" s="220"/>
      <c r="Q139" s="220"/>
    </row>
    <row r="140" spans="1:17" s="99" customFormat="1" ht="19.5" thickBot="1">
      <c r="A140" s="115">
        <v>127</v>
      </c>
      <c r="B140" s="102" t="s">
        <v>623</v>
      </c>
      <c r="C140" s="103" t="s">
        <v>630</v>
      </c>
      <c r="D140" s="198">
        <v>44000000</v>
      </c>
      <c r="E140" s="97">
        <v>0</v>
      </c>
      <c r="F140" s="255">
        <f t="shared" si="7"/>
        <v>4400000</v>
      </c>
      <c r="G140" s="97">
        <v>0</v>
      </c>
      <c r="H140" s="255">
        <f t="shared" si="8"/>
        <v>2200000</v>
      </c>
      <c r="I140" s="97">
        <v>0</v>
      </c>
      <c r="J140" s="97">
        <v>0</v>
      </c>
      <c r="K140" s="97">
        <f t="shared" si="9"/>
        <v>6600000</v>
      </c>
      <c r="L140" s="114">
        <f t="shared" si="12"/>
        <v>37400000</v>
      </c>
      <c r="M140" s="201">
        <f t="shared" si="11"/>
        <v>3960000</v>
      </c>
      <c r="N140" s="131">
        <f t="shared" si="6"/>
        <v>41360000</v>
      </c>
      <c r="O140" s="220"/>
      <c r="P140" s="220"/>
      <c r="Q140" s="220"/>
    </row>
    <row r="141" spans="1:17" s="99" customFormat="1" ht="19.5" thickBot="1">
      <c r="A141" s="115">
        <v>128</v>
      </c>
      <c r="B141" s="102" t="s">
        <v>623</v>
      </c>
      <c r="C141" s="103" t="s">
        <v>631</v>
      </c>
      <c r="D141" s="198">
        <v>46000000</v>
      </c>
      <c r="E141" s="97">
        <v>0</v>
      </c>
      <c r="F141" s="255">
        <f t="shared" si="7"/>
        <v>4600000</v>
      </c>
      <c r="G141" s="97">
        <v>0</v>
      </c>
      <c r="H141" s="255">
        <f t="shared" si="8"/>
        <v>2300000</v>
      </c>
      <c r="I141" s="97">
        <v>0</v>
      </c>
      <c r="J141" s="97">
        <v>0</v>
      </c>
      <c r="K141" s="97">
        <f t="shared" si="9"/>
        <v>6900000</v>
      </c>
      <c r="L141" s="114">
        <f t="shared" si="12"/>
        <v>39100000</v>
      </c>
      <c r="M141" s="201">
        <f t="shared" si="11"/>
        <v>4140000</v>
      </c>
      <c r="N141" s="131">
        <f t="shared" si="6"/>
        <v>43240000</v>
      </c>
      <c r="O141" s="220"/>
      <c r="P141" s="220"/>
      <c r="Q141" s="220"/>
    </row>
    <row r="142" spans="1:17" s="99" customFormat="1" ht="19.5" thickBot="1">
      <c r="A142" s="115">
        <v>129</v>
      </c>
      <c r="B142" s="102" t="s">
        <v>623</v>
      </c>
      <c r="C142" s="103" t="s">
        <v>632</v>
      </c>
      <c r="D142" s="198">
        <v>56000000</v>
      </c>
      <c r="E142" s="97">
        <v>0</v>
      </c>
      <c r="F142" s="255">
        <f t="shared" si="7"/>
        <v>5600000</v>
      </c>
      <c r="G142" s="97">
        <v>0</v>
      </c>
      <c r="H142" s="255">
        <f t="shared" si="8"/>
        <v>2800000</v>
      </c>
      <c r="I142" s="97">
        <v>0</v>
      </c>
      <c r="J142" s="97">
        <v>0</v>
      </c>
      <c r="K142" s="97">
        <f t="shared" si="9"/>
        <v>8400000</v>
      </c>
      <c r="L142" s="114">
        <f t="shared" ref="L142:L182" si="13">D142-K142</f>
        <v>47600000</v>
      </c>
      <c r="M142" s="201">
        <f t="shared" si="11"/>
        <v>5040000</v>
      </c>
      <c r="N142" s="131">
        <f t="shared" ref="N142:N182" si="14">L142+M142</f>
        <v>52640000</v>
      </c>
      <c r="O142" s="220"/>
      <c r="P142" s="220"/>
      <c r="Q142" s="220"/>
    </row>
    <row r="143" spans="1:17" s="99" customFormat="1" ht="19.5" thickBot="1">
      <c r="A143" s="116">
        <v>130</v>
      </c>
      <c r="B143" s="117" t="s">
        <v>623</v>
      </c>
      <c r="C143" s="118" t="s">
        <v>633</v>
      </c>
      <c r="D143" s="202">
        <v>34000000</v>
      </c>
      <c r="E143" s="119">
        <v>0</v>
      </c>
      <c r="F143" s="255">
        <f t="shared" ref="F143:F182" si="15">D143*10%</f>
        <v>3400000</v>
      </c>
      <c r="G143" s="119"/>
      <c r="H143" s="255">
        <f t="shared" ref="H143:H182" si="16">D143*5%</f>
        <v>1700000</v>
      </c>
      <c r="I143" s="119"/>
      <c r="J143" s="119"/>
      <c r="K143" s="97">
        <f t="shared" ref="K143:K182" si="17">F143+H143</f>
        <v>5100000</v>
      </c>
      <c r="L143" s="114">
        <f t="shared" si="13"/>
        <v>28900000</v>
      </c>
      <c r="M143" s="201">
        <f t="shared" si="11"/>
        <v>3060000</v>
      </c>
      <c r="N143" s="131">
        <f t="shared" si="14"/>
        <v>31960000</v>
      </c>
      <c r="O143" s="220"/>
      <c r="P143" s="220"/>
      <c r="Q143" s="220"/>
    </row>
    <row r="144" spans="1:17" s="99" customFormat="1" ht="19.5" thickBot="1">
      <c r="A144" s="111">
        <v>131</v>
      </c>
      <c r="B144" s="102" t="s">
        <v>680</v>
      </c>
      <c r="C144" s="113" t="s">
        <v>679</v>
      </c>
      <c r="D144" s="201">
        <v>57000000</v>
      </c>
      <c r="E144" s="114"/>
      <c r="F144" s="97">
        <f t="shared" si="15"/>
        <v>5700000</v>
      </c>
      <c r="G144" s="114"/>
      <c r="H144" s="97">
        <f t="shared" si="16"/>
        <v>2850000</v>
      </c>
      <c r="I144" s="114"/>
      <c r="J144" s="114"/>
      <c r="K144" s="97">
        <f t="shared" si="17"/>
        <v>8550000</v>
      </c>
      <c r="L144" s="114">
        <f t="shared" si="13"/>
        <v>48450000</v>
      </c>
      <c r="M144" s="201">
        <f t="shared" si="11"/>
        <v>5130000</v>
      </c>
      <c r="N144" s="131">
        <f t="shared" si="14"/>
        <v>53580000</v>
      </c>
      <c r="O144" s="220"/>
      <c r="P144" s="220"/>
      <c r="Q144" s="220"/>
    </row>
    <row r="145" spans="1:17" s="99" customFormat="1" ht="19.5" thickBot="1">
      <c r="A145" s="115">
        <v>132</v>
      </c>
      <c r="B145" s="102" t="s">
        <v>680</v>
      </c>
      <c r="C145" s="103" t="s">
        <v>682</v>
      </c>
      <c r="D145" s="198">
        <v>44000000</v>
      </c>
      <c r="E145" s="97"/>
      <c r="F145" s="97">
        <f t="shared" si="15"/>
        <v>4400000</v>
      </c>
      <c r="G145" s="97"/>
      <c r="H145" s="97">
        <f t="shared" si="16"/>
        <v>2200000</v>
      </c>
      <c r="I145" s="97"/>
      <c r="J145" s="97"/>
      <c r="K145" s="97">
        <f t="shared" si="17"/>
        <v>6600000</v>
      </c>
      <c r="L145" s="114">
        <f t="shared" si="13"/>
        <v>37400000</v>
      </c>
      <c r="M145" s="201">
        <f t="shared" si="11"/>
        <v>3960000</v>
      </c>
      <c r="N145" s="131">
        <f t="shared" si="14"/>
        <v>41360000</v>
      </c>
      <c r="O145" s="220"/>
      <c r="P145" s="220"/>
      <c r="Q145" s="220"/>
    </row>
    <row r="146" spans="1:17" s="99" customFormat="1" ht="19.5" thickBot="1">
      <c r="A146" s="115">
        <v>133</v>
      </c>
      <c r="B146" s="102" t="s">
        <v>680</v>
      </c>
      <c r="C146" s="103" t="s">
        <v>683</v>
      </c>
      <c r="D146" s="213">
        <v>1293360000</v>
      </c>
      <c r="E146" s="97"/>
      <c r="F146" s="97">
        <f t="shared" si="15"/>
        <v>129336000</v>
      </c>
      <c r="G146" s="97"/>
      <c r="H146" s="97">
        <f t="shared" si="16"/>
        <v>64668000</v>
      </c>
      <c r="I146" s="97"/>
      <c r="J146" s="97"/>
      <c r="K146" s="97">
        <f t="shared" si="17"/>
        <v>194004000</v>
      </c>
      <c r="L146" s="114">
        <f t="shared" si="13"/>
        <v>1099356000</v>
      </c>
      <c r="M146" s="201">
        <f t="shared" si="11"/>
        <v>116402400</v>
      </c>
      <c r="N146" s="131">
        <f t="shared" si="14"/>
        <v>1215758400</v>
      </c>
      <c r="O146" s="220"/>
      <c r="P146" s="220"/>
      <c r="Q146" s="220"/>
    </row>
    <row r="147" spans="1:17" s="99" customFormat="1" ht="19.5" thickBot="1">
      <c r="A147" s="115">
        <v>134</v>
      </c>
      <c r="B147" s="102" t="s">
        <v>680</v>
      </c>
      <c r="C147" s="103" t="s">
        <v>684</v>
      </c>
      <c r="D147" s="213">
        <v>2034347500</v>
      </c>
      <c r="E147" s="97"/>
      <c r="F147" s="97">
        <f t="shared" si="15"/>
        <v>203434750</v>
      </c>
      <c r="G147" s="97"/>
      <c r="H147" s="97">
        <f t="shared" si="16"/>
        <v>101717375</v>
      </c>
      <c r="I147" s="97"/>
      <c r="J147" s="97"/>
      <c r="K147" s="97">
        <f t="shared" si="17"/>
        <v>305152125</v>
      </c>
      <c r="L147" s="114">
        <f t="shared" si="13"/>
        <v>1729195375</v>
      </c>
      <c r="M147" s="201">
        <f t="shared" si="11"/>
        <v>183091275</v>
      </c>
      <c r="N147" s="131">
        <f t="shared" si="14"/>
        <v>1912286650</v>
      </c>
      <c r="O147" s="220"/>
      <c r="P147" s="220"/>
      <c r="Q147" s="220"/>
    </row>
    <row r="148" spans="1:17" s="99" customFormat="1" ht="19.5" thickBot="1">
      <c r="A148" s="115">
        <v>135</v>
      </c>
      <c r="B148" s="102" t="s">
        <v>680</v>
      </c>
      <c r="C148" s="103" t="s">
        <v>685</v>
      </c>
      <c r="D148" s="213">
        <v>1336472000</v>
      </c>
      <c r="E148" s="97"/>
      <c r="F148" s="97">
        <f t="shared" si="15"/>
        <v>133647200</v>
      </c>
      <c r="G148" s="97"/>
      <c r="H148" s="97">
        <f t="shared" si="16"/>
        <v>66823600</v>
      </c>
      <c r="I148" s="97"/>
      <c r="J148" s="97"/>
      <c r="K148" s="97">
        <f t="shared" si="17"/>
        <v>200470800</v>
      </c>
      <c r="L148" s="114">
        <f t="shared" si="13"/>
        <v>1136001200</v>
      </c>
      <c r="M148" s="201">
        <f t="shared" si="11"/>
        <v>120282480</v>
      </c>
      <c r="N148" s="131">
        <f t="shared" si="14"/>
        <v>1256283680</v>
      </c>
      <c r="O148" s="220"/>
      <c r="P148" s="220"/>
      <c r="Q148" s="220"/>
    </row>
    <row r="149" spans="1:17" s="99" customFormat="1" ht="19.5" thickBot="1">
      <c r="A149" s="115">
        <v>136</v>
      </c>
      <c r="B149" s="102" t="s">
        <v>680</v>
      </c>
      <c r="C149" s="103" t="s">
        <v>686</v>
      </c>
      <c r="D149" s="213">
        <v>1428085000</v>
      </c>
      <c r="E149" s="97"/>
      <c r="F149" s="97">
        <f t="shared" si="15"/>
        <v>142808500</v>
      </c>
      <c r="G149" s="97"/>
      <c r="H149" s="97">
        <f t="shared" si="16"/>
        <v>71404250</v>
      </c>
      <c r="I149" s="97"/>
      <c r="J149" s="97"/>
      <c r="K149" s="97">
        <f t="shared" si="17"/>
        <v>214212750</v>
      </c>
      <c r="L149" s="114">
        <f t="shared" si="13"/>
        <v>1213872250</v>
      </c>
      <c r="M149" s="201">
        <f t="shared" si="11"/>
        <v>128527650</v>
      </c>
      <c r="N149" s="131">
        <f t="shared" si="14"/>
        <v>1342399900</v>
      </c>
      <c r="O149" s="220"/>
      <c r="P149" s="220"/>
      <c r="Q149" s="220"/>
    </row>
    <row r="150" spans="1:17" s="99" customFormat="1" ht="19.5" thickBot="1">
      <c r="A150" s="116">
        <v>137</v>
      </c>
      <c r="B150" s="117" t="s">
        <v>680</v>
      </c>
      <c r="C150" s="118" t="s">
        <v>687</v>
      </c>
      <c r="D150" s="214">
        <v>6103042500</v>
      </c>
      <c r="E150" s="119"/>
      <c r="F150" s="97">
        <f t="shared" si="15"/>
        <v>610304250</v>
      </c>
      <c r="G150" s="119"/>
      <c r="H150" s="97">
        <f t="shared" si="16"/>
        <v>305152125</v>
      </c>
      <c r="I150" s="119"/>
      <c r="J150" s="119"/>
      <c r="K150" s="97">
        <f t="shared" si="17"/>
        <v>915456375</v>
      </c>
      <c r="L150" s="114">
        <f t="shared" si="13"/>
        <v>5187586125</v>
      </c>
      <c r="M150" s="201">
        <f t="shared" si="11"/>
        <v>549273825</v>
      </c>
      <c r="N150" s="131">
        <f t="shared" si="14"/>
        <v>5736859950</v>
      </c>
      <c r="O150" s="220"/>
      <c r="P150" s="220"/>
      <c r="Q150" s="220"/>
    </row>
    <row r="151" spans="1:17" s="99" customFormat="1" ht="19.5" thickBot="1">
      <c r="A151" s="111">
        <v>138</v>
      </c>
      <c r="B151" s="112" t="s">
        <v>788</v>
      </c>
      <c r="C151" s="113" t="s">
        <v>781</v>
      </c>
      <c r="D151" s="114">
        <v>35000000</v>
      </c>
      <c r="E151" s="114"/>
      <c r="F151" s="97">
        <f t="shared" si="15"/>
        <v>3500000</v>
      </c>
      <c r="G151" s="114"/>
      <c r="H151" s="97">
        <f t="shared" si="16"/>
        <v>1750000</v>
      </c>
      <c r="I151" s="114"/>
      <c r="J151" s="114"/>
      <c r="K151" s="97">
        <f t="shared" si="17"/>
        <v>5250000</v>
      </c>
      <c r="L151" s="114">
        <f t="shared" si="13"/>
        <v>29750000</v>
      </c>
      <c r="M151" s="201">
        <f t="shared" si="11"/>
        <v>3150000</v>
      </c>
      <c r="N151" s="131">
        <f t="shared" si="14"/>
        <v>32900000</v>
      </c>
      <c r="O151" s="220"/>
      <c r="P151" s="220"/>
      <c r="Q151" s="220"/>
    </row>
    <row r="152" spans="1:17" s="99" customFormat="1" ht="19.5" thickBot="1">
      <c r="A152" s="115">
        <v>139</v>
      </c>
      <c r="B152" s="102" t="s">
        <v>788</v>
      </c>
      <c r="C152" s="103" t="s">
        <v>780</v>
      </c>
      <c r="D152" s="97">
        <v>33000000</v>
      </c>
      <c r="E152" s="97"/>
      <c r="F152" s="97">
        <f t="shared" si="15"/>
        <v>3300000</v>
      </c>
      <c r="G152" s="97"/>
      <c r="H152" s="97">
        <f t="shared" si="16"/>
        <v>1650000</v>
      </c>
      <c r="I152" s="97"/>
      <c r="J152" s="97"/>
      <c r="K152" s="97">
        <f t="shared" si="17"/>
        <v>4950000</v>
      </c>
      <c r="L152" s="114">
        <f t="shared" si="13"/>
        <v>28050000</v>
      </c>
      <c r="M152" s="201">
        <f t="shared" si="11"/>
        <v>2970000</v>
      </c>
      <c r="N152" s="131">
        <f t="shared" si="14"/>
        <v>31020000</v>
      </c>
      <c r="O152" s="220"/>
      <c r="P152" s="220"/>
      <c r="Q152" s="220"/>
    </row>
    <row r="153" spans="1:17" s="99" customFormat="1" ht="19.5" thickBot="1">
      <c r="A153" s="115">
        <v>140</v>
      </c>
      <c r="B153" s="102" t="s">
        <v>788</v>
      </c>
      <c r="C153" s="103" t="s">
        <v>782</v>
      </c>
      <c r="D153" s="97">
        <v>66000000</v>
      </c>
      <c r="E153" s="97"/>
      <c r="F153" s="97">
        <f t="shared" si="15"/>
        <v>6600000</v>
      </c>
      <c r="G153" s="97"/>
      <c r="H153" s="97">
        <f t="shared" si="16"/>
        <v>3300000</v>
      </c>
      <c r="I153" s="97"/>
      <c r="J153" s="97"/>
      <c r="K153" s="97">
        <f t="shared" si="17"/>
        <v>9900000</v>
      </c>
      <c r="L153" s="114">
        <f t="shared" si="13"/>
        <v>56100000</v>
      </c>
      <c r="M153" s="201">
        <f t="shared" si="11"/>
        <v>5940000</v>
      </c>
      <c r="N153" s="131">
        <f t="shared" si="14"/>
        <v>62040000</v>
      </c>
      <c r="O153" s="220"/>
      <c r="P153" s="220"/>
      <c r="Q153" s="220"/>
    </row>
    <row r="154" spans="1:17" s="99" customFormat="1" ht="19.5" thickBot="1">
      <c r="A154" s="115">
        <v>141</v>
      </c>
      <c r="B154" s="102" t="s">
        <v>788</v>
      </c>
      <c r="C154" s="103" t="s">
        <v>783</v>
      </c>
      <c r="D154" s="97">
        <v>44000000</v>
      </c>
      <c r="E154" s="97"/>
      <c r="F154" s="97">
        <f t="shared" si="15"/>
        <v>4400000</v>
      </c>
      <c r="G154" s="97"/>
      <c r="H154" s="97">
        <f t="shared" si="16"/>
        <v>2200000</v>
      </c>
      <c r="I154" s="97"/>
      <c r="J154" s="97"/>
      <c r="K154" s="97">
        <f t="shared" si="17"/>
        <v>6600000</v>
      </c>
      <c r="L154" s="114">
        <f t="shared" si="13"/>
        <v>37400000</v>
      </c>
      <c r="M154" s="201">
        <f t="shared" si="11"/>
        <v>3960000</v>
      </c>
      <c r="N154" s="131">
        <f t="shared" si="14"/>
        <v>41360000</v>
      </c>
      <c r="O154" s="220"/>
      <c r="P154" s="220"/>
      <c r="Q154" s="220"/>
    </row>
    <row r="155" spans="1:17" s="99" customFormat="1" ht="19.5" thickBot="1">
      <c r="A155" s="115">
        <v>142</v>
      </c>
      <c r="B155" s="102" t="s">
        <v>788</v>
      </c>
      <c r="C155" s="103" t="s">
        <v>784</v>
      </c>
      <c r="D155" s="97">
        <v>3392723110</v>
      </c>
      <c r="E155" s="97"/>
      <c r="F155" s="97">
        <f t="shared" si="15"/>
        <v>339272311</v>
      </c>
      <c r="G155" s="97"/>
      <c r="H155" s="97">
        <f t="shared" si="16"/>
        <v>169636155.5</v>
      </c>
      <c r="I155" s="97"/>
      <c r="J155" s="97"/>
      <c r="K155" s="97">
        <f t="shared" si="17"/>
        <v>508908466.5</v>
      </c>
      <c r="L155" s="114">
        <f t="shared" si="13"/>
        <v>2883814643.5</v>
      </c>
      <c r="M155" s="201">
        <f t="shared" si="11"/>
        <v>305345079.89999998</v>
      </c>
      <c r="N155" s="131">
        <f t="shared" si="14"/>
        <v>3189159723.4000001</v>
      </c>
      <c r="O155" s="220"/>
      <c r="P155" s="220"/>
      <c r="Q155" s="220"/>
    </row>
    <row r="156" spans="1:17" s="99" customFormat="1" ht="19.5" thickBot="1">
      <c r="A156" s="115">
        <v>143</v>
      </c>
      <c r="B156" s="102" t="s">
        <v>788</v>
      </c>
      <c r="C156" s="103" t="s">
        <v>785</v>
      </c>
      <c r="D156" s="97">
        <v>7256514755</v>
      </c>
      <c r="E156" s="97"/>
      <c r="F156" s="97">
        <f t="shared" si="15"/>
        <v>725651475.5</v>
      </c>
      <c r="G156" s="97"/>
      <c r="H156" s="97">
        <f t="shared" si="16"/>
        <v>362825737.75</v>
      </c>
      <c r="I156" s="97"/>
      <c r="J156" s="97"/>
      <c r="K156" s="97">
        <f t="shared" si="17"/>
        <v>1088477213.25</v>
      </c>
      <c r="L156" s="114">
        <f t="shared" si="13"/>
        <v>6168037541.75</v>
      </c>
      <c r="M156" s="201">
        <f t="shared" si="11"/>
        <v>653086327.94999993</v>
      </c>
      <c r="N156" s="131">
        <f t="shared" si="14"/>
        <v>6821123869.6999998</v>
      </c>
      <c r="O156" s="220"/>
      <c r="P156" s="220"/>
      <c r="Q156" s="220"/>
    </row>
    <row r="157" spans="1:17" s="99" customFormat="1" ht="19.5" thickBot="1">
      <c r="A157" s="115">
        <v>144</v>
      </c>
      <c r="B157" s="102" t="s">
        <v>788</v>
      </c>
      <c r="C157" s="103" t="s">
        <v>786</v>
      </c>
      <c r="D157" s="97">
        <v>2095354030</v>
      </c>
      <c r="E157" s="97"/>
      <c r="F157" s="97">
        <f t="shared" si="15"/>
        <v>209535403</v>
      </c>
      <c r="G157" s="97"/>
      <c r="H157" s="97">
        <f t="shared" si="16"/>
        <v>104767701.5</v>
      </c>
      <c r="I157" s="97"/>
      <c r="J157" s="97"/>
      <c r="K157" s="97">
        <f t="shared" si="17"/>
        <v>314303104.5</v>
      </c>
      <c r="L157" s="114">
        <f t="shared" si="13"/>
        <v>1781050925.5</v>
      </c>
      <c r="M157" s="201">
        <f t="shared" si="11"/>
        <v>188581862.69999999</v>
      </c>
      <c r="N157" s="131">
        <f t="shared" si="14"/>
        <v>1969632788.2</v>
      </c>
      <c r="O157" s="220"/>
      <c r="P157" s="220"/>
      <c r="Q157" s="220"/>
    </row>
    <row r="158" spans="1:17" s="99" customFormat="1" ht="19.5" thickBot="1">
      <c r="A158" s="136">
        <v>145</v>
      </c>
      <c r="B158" s="102" t="s">
        <v>788</v>
      </c>
      <c r="C158" s="103" t="s">
        <v>787</v>
      </c>
      <c r="D158" s="97">
        <v>1287072500</v>
      </c>
      <c r="E158" s="97"/>
      <c r="F158" s="97">
        <f t="shared" si="15"/>
        <v>128707250</v>
      </c>
      <c r="G158" s="97"/>
      <c r="H158" s="97">
        <f t="shared" si="16"/>
        <v>64353625</v>
      </c>
      <c r="I158" s="97"/>
      <c r="J158" s="97"/>
      <c r="K158" s="97">
        <f t="shared" si="17"/>
        <v>193060875</v>
      </c>
      <c r="L158" s="114">
        <f t="shared" si="13"/>
        <v>1094011625</v>
      </c>
      <c r="M158" s="201">
        <f t="shared" si="11"/>
        <v>115836525</v>
      </c>
      <c r="N158" s="131">
        <f t="shared" si="14"/>
        <v>1209848150</v>
      </c>
      <c r="O158" s="220"/>
      <c r="P158" s="220"/>
      <c r="Q158" s="220"/>
    </row>
    <row r="159" spans="1:17" s="99" customFormat="1" ht="19.5" thickBot="1">
      <c r="A159" s="136">
        <v>146</v>
      </c>
      <c r="B159" s="102" t="s">
        <v>811</v>
      </c>
      <c r="C159" s="103" t="s">
        <v>823</v>
      </c>
      <c r="D159" s="97">
        <v>66000000</v>
      </c>
      <c r="E159" s="97"/>
      <c r="F159" s="97">
        <f t="shared" si="15"/>
        <v>6600000</v>
      </c>
      <c r="G159" s="97"/>
      <c r="H159" s="97">
        <f t="shared" si="16"/>
        <v>3300000</v>
      </c>
      <c r="I159" s="97"/>
      <c r="J159" s="97"/>
      <c r="K159" s="97">
        <f t="shared" si="17"/>
        <v>9900000</v>
      </c>
      <c r="L159" s="114">
        <f t="shared" si="13"/>
        <v>56100000</v>
      </c>
      <c r="M159" s="201">
        <f t="shared" si="11"/>
        <v>5940000</v>
      </c>
      <c r="N159" s="131">
        <f t="shared" si="14"/>
        <v>62040000</v>
      </c>
      <c r="O159" s="220"/>
      <c r="P159" s="220"/>
      <c r="Q159" s="220"/>
    </row>
    <row r="160" spans="1:17" s="99" customFormat="1" ht="19.5" thickBot="1">
      <c r="A160" s="136">
        <v>147</v>
      </c>
      <c r="B160" s="102" t="s">
        <v>811</v>
      </c>
      <c r="C160" s="103" t="s">
        <v>823</v>
      </c>
      <c r="D160" s="97">
        <v>2159342500</v>
      </c>
      <c r="E160" s="97"/>
      <c r="F160" s="97">
        <f t="shared" si="15"/>
        <v>215934250</v>
      </c>
      <c r="G160" s="97"/>
      <c r="H160" s="97">
        <f t="shared" si="16"/>
        <v>107967125</v>
      </c>
      <c r="I160" s="97"/>
      <c r="J160" s="97"/>
      <c r="K160" s="97">
        <f t="shared" si="17"/>
        <v>323901375</v>
      </c>
      <c r="L160" s="114">
        <f t="shared" si="13"/>
        <v>1835441125</v>
      </c>
      <c r="M160" s="201">
        <f t="shared" si="11"/>
        <v>194340825</v>
      </c>
      <c r="N160" s="131">
        <f t="shared" si="14"/>
        <v>2029781950</v>
      </c>
      <c r="O160" s="220"/>
      <c r="P160" s="220"/>
      <c r="Q160" s="220"/>
    </row>
    <row r="161" spans="1:17" s="99" customFormat="1" ht="19.5" thickBot="1">
      <c r="A161" s="136">
        <v>148</v>
      </c>
      <c r="B161" s="102" t="s">
        <v>811</v>
      </c>
      <c r="C161" s="103" t="s">
        <v>823</v>
      </c>
      <c r="D161" s="97">
        <v>7014297500</v>
      </c>
      <c r="E161" s="97"/>
      <c r="F161" s="97">
        <f t="shared" si="15"/>
        <v>701429750</v>
      </c>
      <c r="G161" s="97"/>
      <c r="H161" s="97">
        <f t="shared" si="16"/>
        <v>350714875</v>
      </c>
      <c r="I161" s="97"/>
      <c r="J161" s="97"/>
      <c r="K161" s="97">
        <f t="shared" si="17"/>
        <v>1052144625</v>
      </c>
      <c r="L161" s="114">
        <f t="shared" si="13"/>
        <v>5962152875</v>
      </c>
      <c r="M161" s="201">
        <f t="shared" si="11"/>
        <v>631286775</v>
      </c>
      <c r="N161" s="131">
        <f t="shared" si="14"/>
        <v>6593439650</v>
      </c>
      <c r="O161" s="220"/>
      <c r="P161" s="220"/>
      <c r="Q161" s="220"/>
    </row>
    <row r="162" spans="1:17" s="99" customFormat="1" ht="19.5" thickBot="1">
      <c r="A162" s="136">
        <v>149</v>
      </c>
      <c r="B162" s="102" t="s">
        <v>820</v>
      </c>
      <c r="C162" s="103" t="s">
        <v>821</v>
      </c>
      <c r="D162" s="97">
        <v>3425617500</v>
      </c>
      <c r="E162" s="97"/>
      <c r="F162" s="97">
        <f t="shared" si="15"/>
        <v>342561750</v>
      </c>
      <c r="G162" s="97"/>
      <c r="H162" s="97">
        <f t="shared" si="16"/>
        <v>171280875</v>
      </c>
      <c r="I162" s="97"/>
      <c r="J162" s="97"/>
      <c r="K162" s="97">
        <f t="shared" si="17"/>
        <v>513842625</v>
      </c>
      <c r="L162" s="114">
        <f t="shared" si="13"/>
        <v>2911774875</v>
      </c>
      <c r="M162" s="201">
        <f t="shared" ref="M162:M182" si="18">D162*9%</f>
        <v>308305575</v>
      </c>
      <c r="N162" s="131">
        <f t="shared" si="14"/>
        <v>3220080450</v>
      </c>
      <c r="O162" s="220"/>
      <c r="P162" s="220"/>
      <c r="Q162" s="220"/>
    </row>
    <row r="163" spans="1:17" s="99" customFormat="1" ht="19.5" thickBot="1">
      <c r="A163" s="136">
        <v>150</v>
      </c>
      <c r="B163" s="102" t="s">
        <v>820</v>
      </c>
      <c r="C163" s="103" t="s">
        <v>821</v>
      </c>
      <c r="D163" s="97">
        <v>2187442500</v>
      </c>
      <c r="E163" s="97"/>
      <c r="F163" s="97">
        <f t="shared" si="15"/>
        <v>218744250</v>
      </c>
      <c r="G163" s="97"/>
      <c r="H163" s="97">
        <f t="shared" si="16"/>
        <v>109372125</v>
      </c>
      <c r="I163" s="97"/>
      <c r="J163" s="97"/>
      <c r="K163" s="97">
        <f t="shared" si="17"/>
        <v>328116375</v>
      </c>
      <c r="L163" s="114">
        <f t="shared" si="13"/>
        <v>1859326125</v>
      </c>
      <c r="M163" s="201">
        <f t="shared" si="18"/>
        <v>196869825</v>
      </c>
      <c r="N163" s="131">
        <f t="shared" si="14"/>
        <v>2056195950</v>
      </c>
      <c r="O163" s="220"/>
      <c r="P163" s="220"/>
      <c r="Q163" s="220"/>
    </row>
    <row r="164" spans="1:17" s="99" customFormat="1" ht="19.5" thickBot="1">
      <c r="A164" s="136">
        <v>151</v>
      </c>
      <c r="B164" s="102" t="s">
        <v>820</v>
      </c>
      <c r="C164" s="103" t="s">
        <v>821</v>
      </c>
      <c r="D164" s="97">
        <v>3813579000</v>
      </c>
      <c r="E164" s="97"/>
      <c r="F164" s="97">
        <f t="shared" si="15"/>
        <v>381357900</v>
      </c>
      <c r="G164" s="97"/>
      <c r="H164" s="97">
        <f t="shared" si="16"/>
        <v>190678950</v>
      </c>
      <c r="I164" s="97"/>
      <c r="J164" s="97"/>
      <c r="K164" s="97">
        <f t="shared" si="17"/>
        <v>572036850</v>
      </c>
      <c r="L164" s="114">
        <f t="shared" si="13"/>
        <v>3241542150</v>
      </c>
      <c r="M164" s="201">
        <f t="shared" si="18"/>
        <v>343222110</v>
      </c>
      <c r="N164" s="131">
        <f t="shared" si="14"/>
        <v>3584764260</v>
      </c>
      <c r="O164" s="220"/>
      <c r="P164" s="220"/>
      <c r="Q164" s="220"/>
    </row>
    <row r="165" spans="1:17" s="99" customFormat="1" ht="19.5" thickBot="1">
      <c r="A165" s="136">
        <v>152</v>
      </c>
      <c r="B165" s="102" t="s">
        <v>820</v>
      </c>
      <c r="C165" s="103" t="s">
        <v>821</v>
      </c>
      <c r="D165" s="97">
        <v>1532585500</v>
      </c>
      <c r="E165" s="97"/>
      <c r="F165" s="97">
        <f t="shared" si="15"/>
        <v>153258550</v>
      </c>
      <c r="G165" s="97"/>
      <c r="H165" s="97">
        <f t="shared" si="16"/>
        <v>76629275</v>
      </c>
      <c r="I165" s="97"/>
      <c r="J165" s="97"/>
      <c r="K165" s="97">
        <f t="shared" si="17"/>
        <v>229887825</v>
      </c>
      <c r="L165" s="114">
        <f t="shared" si="13"/>
        <v>1302697675</v>
      </c>
      <c r="M165" s="201">
        <f t="shared" si="18"/>
        <v>137932695</v>
      </c>
      <c r="N165" s="131">
        <f t="shared" si="14"/>
        <v>1440630370</v>
      </c>
      <c r="O165" s="220"/>
      <c r="P165" s="220"/>
      <c r="Q165" s="220"/>
    </row>
    <row r="166" spans="1:17" ht="19.5" thickBot="1">
      <c r="A166" s="136">
        <v>153</v>
      </c>
      <c r="B166" s="102" t="s">
        <v>832</v>
      </c>
      <c r="C166" s="103" t="s">
        <v>836</v>
      </c>
      <c r="D166" s="97">
        <v>1565568000</v>
      </c>
      <c r="E166" s="97"/>
      <c r="F166" s="97">
        <f t="shared" si="15"/>
        <v>156556800</v>
      </c>
      <c r="G166" s="97"/>
      <c r="H166" s="97">
        <f t="shared" si="16"/>
        <v>78278400</v>
      </c>
      <c r="I166" s="97"/>
      <c r="J166" s="97"/>
      <c r="K166" s="97">
        <f t="shared" si="17"/>
        <v>234835200</v>
      </c>
      <c r="L166" s="114">
        <f t="shared" si="13"/>
        <v>1330732800</v>
      </c>
      <c r="M166" s="201">
        <f t="shared" si="18"/>
        <v>140901120</v>
      </c>
      <c r="N166" s="131">
        <f t="shared" si="14"/>
        <v>1471633920</v>
      </c>
    </row>
    <row r="167" spans="1:17" ht="19.5" thickBot="1">
      <c r="A167" s="136">
        <v>154</v>
      </c>
      <c r="B167" s="102" t="s">
        <v>833</v>
      </c>
      <c r="C167" s="103" t="s">
        <v>837</v>
      </c>
      <c r="D167" s="97">
        <v>1334538000</v>
      </c>
      <c r="E167" s="97"/>
      <c r="F167" s="97">
        <f t="shared" si="15"/>
        <v>133453800</v>
      </c>
      <c r="G167" s="97"/>
      <c r="H167" s="97">
        <f t="shared" si="16"/>
        <v>66726900</v>
      </c>
      <c r="I167" s="97"/>
      <c r="J167" s="97"/>
      <c r="K167" s="97">
        <f t="shared" si="17"/>
        <v>200180700</v>
      </c>
      <c r="L167" s="114">
        <f t="shared" si="13"/>
        <v>1134357300</v>
      </c>
      <c r="M167" s="201">
        <f t="shared" si="18"/>
        <v>120108420</v>
      </c>
      <c r="N167" s="131">
        <f t="shared" si="14"/>
        <v>1254465720</v>
      </c>
    </row>
    <row r="168" spans="1:17" ht="19.5" thickBot="1">
      <c r="A168" s="136">
        <v>155</v>
      </c>
      <c r="B168" s="102" t="s">
        <v>834</v>
      </c>
      <c r="C168" s="103" t="s">
        <v>838</v>
      </c>
      <c r="D168" s="97">
        <v>2707128000</v>
      </c>
      <c r="E168" s="97"/>
      <c r="F168" s="97">
        <f t="shared" si="15"/>
        <v>270712800</v>
      </c>
      <c r="G168" s="97"/>
      <c r="H168" s="97">
        <f t="shared" si="16"/>
        <v>135356400</v>
      </c>
      <c r="I168" s="97"/>
      <c r="J168" s="97"/>
      <c r="K168" s="97">
        <f t="shared" si="17"/>
        <v>406069200</v>
      </c>
      <c r="L168" s="114">
        <f t="shared" si="13"/>
        <v>2301058800</v>
      </c>
      <c r="M168" s="201">
        <f t="shared" si="18"/>
        <v>243641520</v>
      </c>
      <c r="N168" s="131">
        <f t="shared" si="14"/>
        <v>2544700320</v>
      </c>
    </row>
    <row r="169" spans="1:17" ht="19.5" thickBot="1">
      <c r="A169" s="136">
        <v>156</v>
      </c>
      <c r="B169" s="102" t="s">
        <v>835</v>
      </c>
      <c r="C169" s="103" t="s">
        <v>839</v>
      </c>
      <c r="D169" s="97">
        <v>55000000</v>
      </c>
      <c r="E169" s="97"/>
      <c r="F169" s="97">
        <f t="shared" si="15"/>
        <v>5500000</v>
      </c>
      <c r="G169" s="97"/>
      <c r="H169" s="97">
        <f t="shared" si="16"/>
        <v>2750000</v>
      </c>
      <c r="I169" s="97"/>
      <c r="J169" s="97"/>
      <c r="K169" s="97">
        <f t="shared" si="17"/>
        <v>8250000</v>
      </c>
      <c r="L169" s="114">
        <f t="shared" si="13"/>
        <v>46750000</v>
      </c>
      <c r="M169" s="201">
        <f t="shared" si="18"/>
        <v>4950000</v>
      </c>
      <c r="N169" s="131">
        <f t="shared" si="14"/>
        <v>51700000</v>
      </c>
    </row>
    <row r="170" spans="1:17" ht="19.5" thickBot="1">
      <c r="A170" s="136">
        <v>157</v>
      </c>
      <c r="B170" s="102" t="s">
        <v>859</v>
      </c>
      <c r="C170" s="103" t="s">
        <v>879</v>
      </c>
      <c r="D170" s="97">
        <v>1011654000</v>
      </c>
      <c r="E170" s="97"/>
      <c r="F170" s="97">
        <f t="shared" si="15"/>
        <v>101165400</v>
      </c>
      <c r="G170" s="97"/>
      <c r="H170" s="97">
        <f t="shared" si="16"/>
        <v>50582700</v>
      </c>
      <c r="I170" s="97"/>
      <c r="J170" s="97"/>
      <c r="K170" s="97">
        <f t="shared" si="17"/>
        <v>151748100</v>
      </c>
      <c r="L170" s="114">
        <f t="shared" si="13"/>
        <v>859905900</v>
      </c>
      <c r="M170" s="201">
        <f t="shared" si="18"/>
        <v>91048860</v>
      </c>
      <c r="N170" s="131">
        <f t="shared" si="14"/>
        <v>950954760</v>
      </c>
    </row>
    <row r="171" spans="1:17" ht="19.5" thickBot="1">
      <c r="A171" s="136">
        <v>158</v>
      </c>
      <c r="B171" s="102" t="s">
        <v>859</v>
      </c>
      <c r="C171" s="103" t="s">
        <v>880</v>
      </c>
      <c r="D171" s="97">
        <v>3105669000</v>
      </c>
      <c r="E171" s="97"/>
      <c r="F171" s="97">
        <f t="shared" si="15"/>
        <v>310566900</v>
      </c>
      <c r="G171" s="97"/>
      <c r="H171" s="97">
        <f t="shared" si="16"/>
        <v>155283450</v>
      </c>
      <c r="I171" s="97"/>
      <c r="J171" s="97"/>
      <c r="K171" s="97">
        <f t="shared" si="17"/>
        <v>465850350</v>
      </c>
      <c r="L171" s="114">
        <f t="shared" si="13"/>
        <v>2639818650</v>
      </c>
      <c r="M171" s="201">
        <f t="shared" si="18"/>
        <v>279510210</v>
      </c>
      <c r="N171" s="131">
        <f t="shared" si="14"/>
        <v>2919328860</v>
      </c>
    </row>
    <row r="172" spans="1:17" ht="19.5" thickBot="1">
      <c r="A172" s="136">
        <v>159</v>
      </c>
      <c r="B172" s="102" t="s">
        <v>859</v>
      </c>
      <c r="C172" s="103" t="s">
        <v>881</v>
      </c>
      <c r="D172" s="97">
        <v>3282436500</v>
      </c>
      <c r="E172" s="97"/>
      <c r="F172" s="97">
        <f t="shared" si="15"/>
        <v>328243650</v>
      </c>
      <c r="G172" s="97"/>
      <c r="H172" s="97">
        <f t="shared" si="16"/>
        <v>164121825</v>
      </c>
      <c r="I172" s="97"/>
      <c r="J172" s="97"/>
      <c r="K172" s="97">
        <f t="shared" si="17"/>
        <v>492365475</v>
      </c>
      <c r="L172" s="114">
        <f t="shared" si="13"/>
        <v>2790071025</v>
      </c>
      <c r="M172" s="201">
        <f t="shared" si="18"/>
        <v>295419285</v>
      </c>
      <c r="N172" s="131">
        <f t="shared" si="14"/>
        <v>3085490310</v>
      </c>
    </row>
    <row r="173" spans="1:17" ht="19.5" thickBot="1">
      <c r="A173" s="136">
        <v>160</v>
      </c>
      <c r="B173" s="190" t="s">
        <v>897</v>
      </c>
      <c r="C173" s="103" t="s">
        <v>898</v>
      </c>
      <c r="D173" s="191">
        <v>1290586000</v>
      </c>
      <c r="E173" s="191"/>
      <c r="F173" s="97">
        <f t="shared" si="15"/>
        <v>129058600</v>
      </c>
      <c r="G173" s="191"/>
      <c r="H173" s="97">
        <f t="shared" si="16"/>
        <v>64529300</v>
      </c>
      <c r="I173" s="191"/>
      <c r="J173" s="191"/>
      <c r="K173" s="97">
        <f t="shared" si="17"/>
        <v>193587900</v>
      </c>
      <c r="L173" s="114">
        <f t="shared" si="13"/>
        <v>1096998100</v>
      </c>
      <c r="M173" s="201">
        <f t="shared" si="18"/>
        <v>116152740</v>
      </c>
      <c r="N173" s="131">
        <f t="shared" si="14"/>
        <v>1213150840</v>
      </c>
    </row>
    <row r="174" spans="1:17" ht="19.5" thickBot="1">
      <c r="A174" s="136">
        <v>161</v>
      </c>
      <c r="B174" s="190" t="s">
        <v>897</v>
      </c>
      <c r="C174" s="103" t="s">
        <v>899</v>
      </c>
      <c r="D174" s="191">
        <v>1410578500</v>
      </c>
      <c r="E174" s="191"/>
      <c r="F174" s="97">
        <f t="shared" si="15"/>
        <v>141057850</v>
      </c>
      <c r="G174" s="191"/>
      <c r="H174" s="97">
        <f t="shared" si="16"/>
        <v>70528925</v>
      </c>
      <c r="I174" s="191"/>
      <c r="J174" s="191"/>
      <c r="K174" s="97">
        <f t="shared" si="17"/>
        <v>211586775</v>
      </c>
      <c r="L174" s="114">
        <f t="shared" si="13"/>
        <v>1198991725</v>
      </c>
      <c r="M174" s="201">
        <f t="shared" si="18"/>
        <v>126952065</v>
      </c>
      <c r="N174" s="131">
        <f t="shared" si="14"/>
        <v>1325943790</v>
      </c>
    </row>
    <row r="175" spans="1:17" ht="19.5" thickBot="1">
      <c r="A175" s="136">
        <v>162</v>
      </c>
      <c r="B175" s="190" t="s">
        <v>897</v>
      </c>
      <c r="C175" s="103" t="s">
        <v>900</v>
      </c>
      <c r="D175" s="191">
        <v>1277253500</v>
      </c>
      <c r="E175" s="191"/>
      <c r="F175" s="97">
        <f t="shared" si="15"/>
        <v>127725350</v>
      </c>
      <c r="G175" s="191"/>
      <c r="H175" s="97">
        <f t="shared" si="16"/>
        <v>63862675</v>
      </c>
      <c r="I175" s="191"/>
      <c r="J175" s="191"/>
      <c r="K175" s="97">
        <f t="shared" si="17"/>
        <v>191588025</v>
      </c>
      <c r="L175" s="114">
        <f t="shared" si="13"/>
        <v>1085665475</v>
      </c>
      <c r="M175" s="201">
        <f t="shared" si="18"/>
        <v>114952815</v>
      </c>
      <c r="N175" s="131">
        <f t="shared" si="14"/>
        <v>1200618290</v>
      </c>
    </row>
    <row r="176" spans="1:17" ht="19.5" thickBot="1">
      <c r="A176" s="136">
        <v>163</v>
      </c>
      <c r="B176" s="190" t="s">
        <v>897</v>
      </c>
      <c r="C176" s="103" t="s">
        <v>901</v>
      </c>
      <c r="D176" s="191">
        <v>34000000</v>
      </c>
      <c r="E176" s="191"/>
      <c r="F176" s="97">
        <f t="shared" si="15"/>
        <v>3400000</v>
      </c>
      <c r="G176" s="191"/>
      <c r="H176" s="97">
        <f t="shared" si="16"/>
        <v>1700000</v>
      </c>
      <c r="I176" s="191"/>
      <c r="J176" s="191"/>
      <c r="K176" s="97">
        <f t="shared" si="17"/>
        <v>5100000</v>
      </c>
      <c r="L176" s="114">
        <f t="shared" si="13"/>
        <v>28900000</v>
      </c>
      <c r="M176" s="201">
        <f t="shared" si="18"/>
        <v>3060000</v>
      </c>
      <c r="N176" s="131">
        <f t="shared" si="14"/>
        <v>31960000</v>
      </c>
    </row>
    <row r="177" spans="1:14" ht="19.5" thickBot="1">
      <c r="A177" s="136">
        <v>164</v>
      </c>
      <c r="B177" s="190" t="s">
        <v>919</v>
      </c>
      <c r="C177" s="103" t="s">
        <v>920</v>
      </c>
      <c r="D177" s="191">
        <v>2380462000</v>
      </c>
      <c r="E177" s="191"/>
      <c r="F177" s="97">
        <f t="shared" si="15"/>
        <v>238046200</v>
      </c>
      <c r="G177" s="191"/>
      <c r="H177" s="97">
        <f t="shared" si="16"/>
        <v>119023100</v>
      </c>
      <c r="I177" s="191"/>
      <c r="J177" s="191"/>
      <c r="K177" s="97">
        <f t="shared" si="17"/>
        <v>357069300</v>
      </c>
      <c r="L177" s="114">
        <f t="shared" si="13"/>
        <v>2023392700</v>
      </c>
      <c r="M177" s="201">
        <f t="shared" si="18"/>
        <v>214241580</v>
      </c>
      <c r="N177" s="131">
        <f t="shared" si="14"/>
        <v>2237634280</v>
      </c>
    </row>
    <row r="178" spans="1:14" ht="19.5" thickBot="1">
      <c r="A178" s="136">
        <v>165</v>
      </c>
      <c r="B178" s="190" t="s">
        <v>919</v>
      </c>
      <c r="C178" s="103" t="s">
        <v>921</v>
      </c>
      <c r="D178" s="191">
        <v>1234814000</v>
      </c>
      <c r="E178" s="191"/>
      <c r="F178" s="97">
        <f t="shared" si="15"/>
        <v>123481400</v>
      </c>
      <c r="G178" s="191"/>
      <c r="H178" s="97">
        <f t="shared" si="16"/>
        <v>61740700</v>
      </c>
      <c r="I178" s="191"/>
      <c r="J178" s="191"/>
      <c r="K178" s="97">
        <f t="shared" si="17"/>
        <v>185222100</v>
      </c>
      <c r="L178" s="114">
        <f t="shared" si="13"/>
        <v>1049591900</v>
      </c>
      <c r="M178" s="201">
        <f t="shared" si="18"/>
        <v>111133260</v>
      </c>
      <c r="N178" s="131">
        <f t="shared" si="14"/>
        <v>1160725160</v>
      </c>
    </row>
    <row r="179" spans="1:14" ht="19.5" thickBot="1">
      <c r="A179" s="136">
        <v>166</v>
      </c>
      <c r="B179" s="190" t="s">
        <v>919</v>
      </c>
      <c r="C179" s="103" t="s">
        <v>922</v>
      </c>
      <c r="D179" s="191">
        <v>1696856000</v>
      </c>
      <c r="E179" s="191"/>
      <c r="F179" s="97">
        <f t="shared" si="15"/>
        <v>169685600</v>
      </c>
      <c r="G179" s="191"/>
      <c r="H179" s="97">
        <f t="shared" si="16"/>
        <v>84842800</v>
      </c>
      <c r="I179" s="191"/>
      <c r="J179" s="191"/>
      <c r="K179" s="97">
        <f t="shared" si="17"/>
        <v>254528400</v>
      </c>
      <c r="L179" s="114">
        <f t="shared" si="13"/>
        <v>1442327600</v>
      </c>
      <c r="M179" s="201">
        <f t="shared" si="18"/>
        <v>152717040</v>
      </c>
      <c r="N179" s="131">
        <f t="shared" si="14"/>
        <v>1595044640</v>
      </c>
    </row>
    <row r="180" spans="1:14" ht="19.5" thickBot="1">
      <c r="A180" s="136">
        <v>167</v>
      </c>
      <c r="B180" s="190" t="s">
        <v>919</v>
      </c>
      <c r="C180" s="103" t="s">
        <v>923</v>
      </c>
      <c r="D180" s="191">
        <v>1337490000</v>
      </c>
      <c r="E180" s="191"/>
      <c r="F180" s="97">
        <f t="shared" si="15"/>
        <v>133749000</v>
      </c>
      <c r="G180" s="191"/>
      <c r="H180" s="97">
        <f t="shared" si="16"/>
        <v>66874500</v>
      </c>
      <c r="I180" s="191"/>
      <c r="J180" s="191"/>
      <c r="K180" s="97">
        <f t="shared" si="17"/>
        <v>200623500</v>
      </c>
      <c r="L180" s="114">
        <f t="shared" si="13"/>
        <v>1136866500</v>
      </c>
      <c r="M180" s="201">
        <f t="shared" si="18"/>
        <v>120374100</v>
      </c>
      <c r="N180" s="131">
        <f t="shared" si="14"/>
        <v>1257240600</v>
      </c>
    </row>
    <row r="181" spans="1:14" ht="19.5" thickBot="1">
      <c r="A181" s="136">
        <v>168</v>
      </c>
      <c r="B181" s="190" t="s">
        <v>919</v>
      </c>
      <c r="C181" s="103" t="s">
        <v>924</v>
      </c>
      <c r="D181" s="191">
        <v>1629306000</v>
      </c>
      <c r="E181" s="191"/>
      <c r="F181" s="97">
        <f t="shared" si="15"/>
        <v>162930600</v>
      </c>
      <c r="G181" s="191"/>
      <c r="H181" s="97">
        <f t="shared" si="16"/>
        <v>81465300</v>
      </c>
      <c r="I181" s="191"/>
      <c r="J181" s="191"/>
      <c r="K181" s="97">
        <f t="shared" si="17"/>
        <v>244395900</v>
      </c>
      <c r="L181" s="114">
        <f t="shared" si="13"/>
        <v>1384910100</v>
      </c>
      <c r="M181" s="201">
        <f t="shared" si="18"/>
        <v>146637540</v>
      </c>
      <c r="N181" s="131">
        <f t="shared" si="14"/>
        <v>1531547640</v>
      </c>
    </row>
    <row r="182" spans="1:14" ht="19.5" thickBot="1">
      <c r="A182" s="136">
        <v>169</v>
      </c>
      <c r="B182" s="190" t="s">
        <v>919</v>
      </c>
      <c r="C182" s="103" t="s">
        <v>925</v>
      </c>
      <c r="D182" s="191">
        <v>26000000</v>
      </c>
      <c r="E182" s="191"/>
      <c r="F182" s="97">
        <f t="shared" si="15"/>
        <v>2600000</v>
      </c>
      <c r="G182" s="191"/>
      <c r="H182" s="97">
        <f t="shared" si="16"/>
        <v>1300000</v>
      </c>
      <c r="I182" s="191"/>
      <c r="J182" s="191"/>
      <c r="K182" s="97">
        <f t="shared" si="17"/>
        <v>3900000</v>
      </c>
      <c r="L182" s="114">
        <f t="shared" si="13"/>
        <v>22100000</v>
      </c>
      <c r="M182" s="201">
        <f t="shared" si="18"/>
        <v>2340000</v>
      </c>
      <c r="N182" s="131">
        <f t="shared" si="14"/>
        <v>24440000</v>
      </c>
    </row>
    <row r="183" spans="1:14" ht="19.5" thickBot="1">
      <c r="A183" s="136">
        <v>170</v>
      </c>
      <c r="B183" s="190" t="s">
        <v>929</v>
      </c>
      <c r="C183" s="103" t="s">
        <v>928</v>
      </c>
      <c r="D183" s="191">
        <v>2566107500</v>
      </c>
      <c r="E183" s="191"/>
      <c r="F183" s="97">
        <f t="shared" ref="F183:F222" si="19">D183*10%</f>
        <v>256610750</v>
      </c>
      <c r="G183" s="191"/>
      <c r="H183" s="97">
        <f t="shared" ref="H183:H222" si="20">D183*5%</f>
        <v>128305375</v>
      </c>
      <c r="I183" s="191"/>
      <c r="J183" s="191"/>
      <c r="K183" s="97">
        <f t="shared" ref="K183:K211" si="21">F183+H183</f>
        <v>384916125</v>
      </c>
      <c r="L183" s="114">
        <f t="shared" ref="L183:L211" si="22">D183-K183</f>
        <v>2181191375</v>
      </c>
      <c r="M183" s="201">
        <f t="shared" ref="M183:M206" si="23">D183*9%</f>
        <v>230949675</v>
      </c>
      <c r="N183" s="131">
        <f t="shared" ref="N183:N211" si="24">L183+M183</f>
        <v>2412141050</v>
      </c>
    </row>
    <row r="184" spans="1:14" ht="19.5" thickBot="1">
      <c r="A184" s="136">
        <v>171</v>
      </c>
      <c r="B184" s="190" t="s">
        <v>929</v>
      </c>
      <c r="C184" s="103" t="s">
        <v>939</v>
      </c>
      <c r="D184" s="191">
        <v>1654933500</v>
      </c>
      <c r="E184" s="191"/>
      <c r="F184" s="97">
        <f t="shared" si="19"/>
        <v>165493350</v>
      </c>
      <c r="G184" s="191"/>
      <c r="H184" s="97">
        <f t="shared" si="20"/>
        <v>82746675</v>
      </c>
      <c r="I184" s="191"/>
      <c r="J184" s="191"/>
      <c r="K184" s="97">
        <f t="shared" si="21"/>
        <v>248240025</v>
      </c>
      <c r="L184" s="114">
        <f t="shared" si="22"/>
        <v>1406693475</v>
      </c>
      <c r="M184" s="201">
        <f t="shared" si="23"/>
        <v>148944015</v>
      </c>
      <c r="N184" s="131">
        <f t="shared" si="24"/>
        <v>1555637490</v>
      </c>
    </row>
    <row r="185" spans="1:14" ht="19.5" thickBot="1">
      <c r="A185" s="136">
        <v>172</v>
      </c>
      <c r="B185" s="190" t="s">
        <v>929</v>
      </c>
      <c r="C185" s="103" t="s">
        <v>940</v>
      </c>
      <c r="D185" s="191">
        <v>2341058500</v>
      </c>
      <c r="E185" s="191"/>
      <c r="F185" s="97">
        <f t="shared" si="19"/>
        <v>234105850</v>
      </c>
      <c r="G185" s="191"/>
      <c r="H185" s="97">
        <f t="shared" si="20"/>
        <v>117052925</v>
      </c>
      <c r="I185" s="191"/>
      <c r="J185" s="191"/>
      <c r="K185" s="97">
        <f t="shared" si="21"/>
        <v>351158775</v>
      </c>
      <c r="L185" s="114">
        <f t="shared" si="22"/>
        <v>1989899725</v>
      </c>
      <c r="M185" s="201">
        <f t="shared" si="23"/>
        <v>210695265</v>
      </c>
      <c r="N185" s="131">
        <f t="shared" si="24"/>
        <v>2200594990</v>
      </c>
    </row>
    <row r="186" spans="1:14" ht="19.5" thickBot="1">
      <c r="A186" s="136">
        <v>173</v>
      </c>
      <c r="B186" s="190" t="s">
        <v>929</v>
      </c>
      <c r="C186" s="103" t="s">
        <v>941</v>
      </c>
      <c r="D186" s="191">
        <v>977042000</v>
      </c>
      <c r="E186" s="191"/>
      <c r="F186" s="97">
        <f t="shared" si="19"/>
        <v>97704200</v>
      </c>
      <c r="G186" s="191"/>
      <c r="H186" s="97">
        <f t="shared" si="20"/>
        <v>48852100</v>
      </c>
      <c r="I186" s="191"/>
      <c r="J186" s="191"/>
      <c r="K186" s="97">
        <f t="shared" si="21"/>
        <v>146556300</v>
      </c>
      <c r="L186" s="114">
        <f t="shared" si="22"/>
        <v>830485700</v>
      </c>
      <c r="M186" s="201">
        <f t="shared" si="23"/>
        <v>87933780</v>
      </c>
      <c r="N186" s="131">
        <f t="shared" si="24"/>
        <v>918419480</v>
      </c>
    </row>
    <row r="187" spans="1:14" ht="19.5" thickBot="1">
      <c r="A187" s="136">
        <v>174</v>
      </c>
      <c r="B187" s="190" t="s">
        <v>929</v>
      </c>
      <c r="C187" s="103" t="s">
        <v>942</v>
      </c>
      <c r="D187" s="191">
        <v>26000000</v>
      </c>
      <c r="E187" s="191"/>
      <c r="F187" s="97">
        <f t="shared" si="19"/>
        <v>2600000</v>
      </c>
      <c r="G187" s="191"/>
      <c r="H187" s="97">
        <f t="shared" si="20"/>
        <v>1300000</v>
      </c>
      <c r="I187" s="191"/>
      <c r="J187" s="191"/>
      <c r="K187" s="97">
        <f t="shared" si="21"/>
        <v>3900000</v>
      </c>
      <c r="L187" s="114">
        <f t="shared" si="22"/>
        <v>22100000</v>
      </c>
      <c r="M187" s="201">
        <f t="shared" si="23"/>
        <v>2340000</v>
      </c>
      <c r="N187" s="131">
        <f t="shared" si="24"/>
        <v>24440000</v>
      </c>
    </row>
    <row r="188" spans="1:14" ht="19.5" thickBot="1">
      <c r="A188" s="136">
        <v>175</v>
      </c>
      <c r="B188" s="190" t="s">
        <v>930</v>
      </c>
      <c r="C188" s="103" t="s">
        <v>982</v>
      </c>
      <c r="D188" s="191">
        <v>1328580000</v>
      </c>
      <c r="E188" s="191"/>
      <c r="F188" s="97">
        <f t="shared" si="19"/>
        <v>132858000</v>
      </c>
      <c r="G188" s="191"/>
      <c r="H188" s="97">
        <f t="shared" si="20"/>
        <v>66429000</v>
      </c>
      <c r="I188" s="191"/>
      <c r="J188" s="191"/>
      <c r="K188" s="97">
        <f t="shared" si="21"/>
        <v>199287000</v>
      </c>
      <c r="L188" s="114">
        <f t="shared" si="22"/>
        <v>1129293000</v>
      </c>
      <c r="M188" s="201">
        <f t="shared" si="23"/>
        <v>119572200</v>
      </c>
      <c r="N188" s="131">
        <f t="shared" si="24"/>
        <v>1248865200</v>
      </c>
    </row>
    <row r="189" spans="1:14" ht="19.5" thickBot="1">
      <c r="A189" s="136">
        <v>176</v>
      </c>
      <c r="B189" s="190" t="s">
        <v>930</v>
      </c>
      <c r="C189" s="103" t="s">
        <v>981</v>
      </c>
      <c r="D189" s="191">
        <v>65000000</v>
      </c>
      <c r="E189" s="191"/>
      <c r="F189" s="97">
        <f t="shared" si="19"/>
        <v>6500000</v>
      </c>
      <c r="G189" s="191"/>
      <c r="H189" s="97">
        <f t="shared" si="20"/>
        <v>3250000</v>
      </c>
      <c r="I189" s="191"/>
      <c r="J189" s="191"/>
      <c r="K189" s="97">
        <f t="shared" si="21"/>
        <v>9750000</v>
      </c>
      <c r="L189" s="114">
        <f t="shared" si="22"/>
        <v>55250000</v>
      </c>
      <c r="M189" s="201">
        <f t="shared" si="23"/>
        <v>5850000</v>
      </c>
      <c r="N189" s="131">
        <f t="shared" si="24"/>
        <v>61100000</v>
      </c>
    </row>
    <row r="190" spans="1:14" ht="19.5" thickBot="1">
      <c r="A190" s="136">
        <v>177</v>
      </c>
      <c r="B190" s="190" t="s">
        <v>930</v>
      </c>
      <c r="C190" s="103" t="s">
        <v>980</v>
      </c>
      <c r="D190" s="191">
        <v>39000000</v>
      </c>
      <c r="E190" s="191"/>
      <c r="F190" s="97">
        <f t="shared" si="19"/>
        <v>3900000</v>
      </c>
      <c r="G190" s="191"/>
      <c r="H190" s="97">
        <f t="shared" si="20"/>
        <v>1950000</v>
      </c>
      <c r="I190" s="191"/>
      <c r="J190" s="191"/>
      <c r="K190" s="97">
        <f t="shared" si="21"/>
        <v>5850000</v>
      </c>
      <c r="L190" s="114">
        <f t="shared" si="22"/>
        <v>33150000</v>
      </c>
      <c r="M190" s="201">
        <f t="shared" si="23"/>
        <v>3510000</v>
      </c>
      <c r="N190" s="131">
        <f t="shared" si="24"/>
        <v>36660000</v>
      </c>
    </row>
    <row r="191" spans="1:14" ht="19.5" thickBot="1">
      <c r="A191" s="136">
        <v>178</v>
      </c>
      <c r="B191" s="190" t="s">
        <v>931</v>
      </c>
      <c r="C191" s="103" t="s">
        <v>958</v>
      </c>
      <c r="D191" s="191">
        <v>1285746000</v>
      </c>
      <c r="E191" s="191"/>
      <c r="F191" s="97">
        <f t="shared" si="19"/>
        <v>128574600</v>
      </c>
      <c r="G191" s="191"/>
      <c r="H191" s="97">
        <f t="shared" si="20"/>
        <v>64287300</v>
      </c>
      <c r="I191" s="191"/>
      <c r="J191" s="191"/>
      <c r="K191" s="97">
        <f t="shared" si="21"/>
        <v>192861900</v>
      </c>
      <c r="L191" s="114">
        <f t="shared" si="22"/>
        <v>1092884100</v>
      </c>
      <c r="M191" s="201">
        <f t="shared" si="23"/>
        <v>115717140</v>
      </c>
      <c r="N191" s="131">
        <f t="shared" si="24"/>
        <v>1208601240</v>
      </c>
    </row>
    <row r="192" spans="1:14" ht="19.5" thickBot="1">
      <c r="A192" s="136">
        <v>179</v>
      </c>
      <c r="B192" s="190" t="s">
        <v>931</v>
      </c>
      <c r="C192" s="103" t="s">
        <v>959</v>
      </c>
      <c r="D192" s="191">
        <v>65000000</v>
      </c>
      <c r="E192" s="191"/>
      <c r="F192" s="97">
        <f t="shared" si="19"/>
        <v>6500000</v>
      </c>
      <c r="G192" s="191"/>
      <c r="H192" s="97">
        <f t="shared" si="20"/>
        <v>3250000</v>
      </c>
      <c r="I192" s="191"/>
      <c r="J192" s="191"/>
      <c r="K192" s="97">
        <f t="shared" si="21"/>
        <v>9750000</v>
      </c>
      <c r="L192" s="114">
        <f t="shared" si="22"/>
        <v>55250000</v>
      </c>
      <c r="M192" s="201">
        <f t="shared" si="23"/>
        <v>5850000</v>
      </c>
      <c r="N192" s="131">
        <f t="shared" si="24"/>
        <v>61100000</v>
      </c>
    </row>
    <row r="193" spans="1:14" ht="19.5" thickBot="1">
      <c r="A193" s="136">
        <v>180</v>
      </c>
      <c r="B193" s="190" t="s">
        <v>931</v>
      </c>
      <c r="C193" s="103" t="s">
        <v>960</v>
      </c>
      <c r="D193" s="191">
        <v>52000000</v>
      </c>
      <c r="E193" s="191"/>
      <c r="F193" s="97">
        <f t="shared" si="19"/>
        <v>5200000</v>
      </c>
      <c r="G193" s="191"/>
      <c r="H193" s="97">
        <f t="shared" si="20"/>
        <v>2600000</v>
      </c>
      <c r="I193" s="191"/>
      <c r="J193" s="191"/>
      <c r="K193" s="97">
        <f t="shared" si="21"/>
        <v>7800000</v>
      </c>
      <c r="L193" s="114">
        <f t="shared" si="22"/>
        <v>44200000</v>
      </c>
      <c r="M193" s="201">
        <f t="shared" si="23"/>
        <v>4680000</v>
      </c>
      <c r="N193" s="131">
        <f t="shared" si="24"/>
        <v>48880000</v>
      </c>
    </row>
    <row r="194" spans="1:14" ht="19.5" thickBot="1">
      <c r="A194" s="136">
        <v>181</v>
      </c>
      <c r="B194" s="190" t="s">
        <v>931</v>
      </c>
      <c r="C194" s="103" t="s">
        <v>961</v>
      </c>
      <c r="D194" s="191">
        <v>52000000</v>
      </c>
      <c r="E194" s="191"/>
      <c r="F194" s="97">
        <f t="shared" si="19"/>
        <v>5200000</v>
      </c>
      <c r="G194" s="191"/>
      <c r="H194" s="97">
        <f t="shared" si="20"/>
        <v>2600000</v>
      </c>
      <c r="I194" s="191"/>
      <c r="J194" s="191"/>
      <c r="K194" s="97">
        <f t="shared" si="21"/>
        <v>7800000</v>
      </c>
      <c r="L194" s="114">
        <f t="shared" si="22"/>
        <v>44200000</v>
      </c>
      <c r="M194" s="201">
        <f t="shared" si="23"/>
        <v>4680000</v>
      </c>
      <c r="N194" s="131">
        <f t="shared" si="24"/>
        <v>48880000</v>
      </c>
    </row>
    <row r="195" spans="1:14" ht="19.5" thickBot="1">
      <c r="A195" s="136">
        <v>182</v>
      </c>
      <c r="B195" s="190" t="s">
        <v>931</v>
      </c>
      <c r="C195" s="103" t="s">
        <v>962</v>
      </c>
      <c r="D195" s="191">
        <v>65000000</v>
      </c>
      <c r="E195" s="191"/>
      <c r="F195" s="97">
        <f t="shared" si="19"/>
        <v>6500000</v>
      </c>
      <c r="G195" s="191"/>
      <c r="H195" s="97">
        <f t="shared" si="20"/>
        <v>3250000</v>
      </c>
      <c r="I195" s="191"/>
      <c r="J195" s="191"/>
      <c r="K195" s="97">
        <f t="shared" si="21"/>
        <v>9750000</v>
      </c>
      <c r="L195" s="114">
        <f t="shared" si="22"/>
        <v>55250000</v>
      </c>
      <c r="M195" s="201">
        <f t="shared" si="23"/>
        <v>5850000</v>
      </c>
      <c r="N195" s="131">
        <f t="shared" si="24"/>
        <v>61100000</v>
      </c>
    </row>
    <row r="196" spans="1:14" ht="19.5" thickBot="1">
      <c r="A196" s="136">
        <v>183</v>
      </c>
      <c r="B196" s="190" t="s">
        <v>931</v>
      </c>
      <c r="C196" s="103" t="s">
        <v>963</v>
      </c>
      <c r="D196" s="191">
        <v>52000000</v>
      </c>
      <c r="E196" s="191"/>
      <c r="F196" s="97">
        <f t="shared" si="19"/>
        <v>5200000</v>
      </c>
      <c r="G196" s="191"/>
      <c r="H196" s="97">
        <f t="shared" si="20"/>
        <v>2600000</v>
      </c>
      <c r="I196" s="191"/>
      <c r="J196" s="191"/>
      <c r="K196" s="97">
        <f t="shared" si="21"/>
        <v>7800000</v>
      </c>
      <c r="L196" s="114">
        <f t="shared" si="22"/>
        <v>44200000</v>
      </c>
      <c r="M196" s="201">
        <f t="shared" si="23"/>
        <v>4680000</v>
      </c>
      <c r="N196" s="131">
        <f t="shared" si="24"/>
        <v>48880000</v>
      </c>
    </row>
    <row r="197" spans="1:14" ht="19.5" thickBot="1">
      <c r="A197" s="136">
        <v>184</v>
      </c>
      <c r="B197" s="190" t="s">
        <v>931</v>
      </c>
      <c r="C197" s="103" t="s">
        <v>964</v>
      </c>
      <c r="D197" s="191">
        <v>26000000</v>
      </c>
      <c r="E197" s="191"/>
      <c r="F197" s="97">
        <f t="shared" si="19"/>
        <v>2600000</v>
      </c>
      <c r="G197" s="191"/>
      <c r="H197" s="97">
        <f t="shared" si="20"/>
        <v>1300000</v>
      </c>
      <c r="I197" s="191"/>
      <c r="J197" s="191"/>
      <c r="K197" s="97">
        <f t="shared" si="21"/>
        <v>3900000</v>
      </c>
      <c r="L197" s="114">
        <f t="shared" si="22"/>
        <v>22100000</v>
      </c>
      <c r="M197" s="201">
        <f t="shared" si="23"/>
        <v>2340000</v>
      </c>
      <c r="N197" s="131">
        <f t="shared" si="24"/>
        <v>24440000</v>
      </c>
    </row>
    <row r="198" spans="1:14" ht="19.5" thickBot="1">
      <c r="A198" s="136">
        <v>185</v>
      </c>
      <c r="B198" s="190" t="s">
        <v>965</v>
      </c>
      <c r="C198" s="103" t="s">
        <v>966</v>
      </c>
      <c r="D198" s="191">
        <v>1344530500</v>
      </c>
      <c r="E198" s="191"/>
      <c r="F198" s="97">
        <f t="shared" si="19"/>
        <v>134453050</v>
      </c>
      <c r="G198" s="191"/>
      <c r="H198" s="97">
        <f t="shared" si="20"/>
        <v>67226525</v>
      </c>
      <c r="I198" s="191"/>
      <c r="J198" s="191"/>
      <c r="K198" s="97">
        <f t="shared" si="21"/>
        <v>201679575</v>
      </c>
      <c r="L198" s="114">
        <f t="shared" si="22"/>
        <v>1142850925</v>
      </c>
      <c r="M198" s="201">
        <f t="shared" si="23"/>
        <v>121007745</v>
      </c>
      <c r="N198" s="131">
        <f t="shared" si="24"/>
        <v>1263858670</v>
      </c>
    </row>
    <row r="199" spans="1:14" ht="19.5" thickBot="1">
      <c r="A199" s="136">
        <v>186</v>
      </c>
      <c r="B199" s="190" t="s">
        <v>965</v>
      </c>
      <c r="C199" s="103" t="s">
        <v>967</v>
      </c>
      <c r="D199" s="191">
        <v>52000000</v>
      </c>
      <c r="E199" s="191"/>
      <c r="F199" s="97">
        <f t="shared" si="19"/>
        <v>5200000</v>
      </c>
      <c r="G199" s="191"/>
      <c r="H199" s="97">
        <f t="shared" si="20"/>
        <v>2600000</v>
      </c>
      <c r="I199" s="191"/>
      <c r="J199" s="191"/>
      <c r="K199" s="97">
        <f t="shared" si="21"/>
        <v>7800000</v>
      </c>
      <c r="L199" s="114">
        <f t="shared" si="22"/>
        <v>44200000</v>
      </c>
      <c r="M199" s="201">
        <f t="shared" si="23"/>
        <v>4680000</v>
      </c>
      <c r="N199" s="131">
        <f t="shared" si="24"/>
        <v>48880000</v>
      </c>
    </row>
    <row r="200" spans="1:14" ht="19.5" thickBot="1">
      <c r="A200" s="136">
        <v>187</v>
      </c>
      <c r="B200" s="190" t="s">
        <v>965</v>
      </c>
      <c r="C200" s="103" t="s">
        <v>968</v>
      </c>
      <c r="D200" s="191">
        <v>52000000</v>
      </c>
      <c r="E200" s="191"/>
      <c r="F200" s="97">
        <f t="shared" si="19"/>
        <v>5200000</v>
      </c>
      <c r="G200" s="191"/>
      <c r="H200" s="97">
        <f t="shared" si="20"/>
        <v>2600000</v>
      </c>
      <c r="I200" s="191"/>
      <c r="J200" s="191"/>
      <c r="K200" s="97">
        <f t="shared" si="21"/>
        <v>7800000</v>
      </c>
      <c r="L200" s="114">
        <f t="shared" si="22"/>
        <v>44200000</v>
      </c>
      <c r="M200" s="201">
        <f t="shared" si="23"/>
        <v>4680000</v>
      </c>
      <c r="N200" s="131">
        <f t="shared" si="24"/>
        <v>48880000</v>
      </c>
    </row>
    <row r="201" spans="1:14" ht="19.5" thickBot="1">
      <c r="A201" s="136">
        <v>188</v>
      </c>
      <c r="B201" s="190" t="s">
        <v>965</v>
      </c>
      <c r="C201" s="103" t="s">
        <v>969</v>
      </c>
      <c r="D201" s="191">
        <v>52000000</v>
      </c>
      <c r="E201" s="191"/>
      <c r="F201" s="97">
        <f t="shared" si="19"/>
        <v>5200000</v>
      </c>
      <c r="G201" s="191"/>
      <c r="H201" s="97">
        <f t="shared" si="20"/>
        <v>2600000</v>
      </c>
      <c r="I201" s="191"/>
      <c r="J201" s="191"/>
      <c r="K201" s="97">
        <f t="shared" si="21"/>
        <v>7800000</v>
      </c>
      <c r="L201" s="114">
        <f t="shared" si="22"/>
        <v>44200000</v>
      </c>
      <c r="M201" s="201">
        <f t="shared" si="23"/>
        <v>4680000</v>
      </c>
      <c r="N201" s="131">
        <f t="shared" si="24"/>
        <v>48880000</v>
      </c>
    </row>
    <row r="202" spans="1:14" ht="19.5" thickBot="1">
      <c r="A202" s="136">
        <v>189</v>
      </c>
      <c r="B202" s="190" t="s">
        <v>965</v>
      </c>
      <c r="C202" s="103" t="s">
        <v>970</v>
      </c>
      <c r="D202" s="191">
        <v>52000000</v>
      </c>
      <c r="E202" s="191"/>
      <c r="F202" s="97">
        <f t="shared" si="19"/>
        <v>5200000</v>
      </c>
      <c r="G202" s="191"/>
      <c r="H202" s="97">
        <f t="shared" si="20"/>
        <v>2600000</v>
      </c>
      <c r="I202" s="191"/>
      <c r="J202" s="191"/>
      <c r="K202" s="97">
        <f t="shared" si="21"/>
        <v>7800000</v>
      </c>
      <c r="L202" s="114">
        <f t="shared" si="22"/>
        <v>44200000</v>
      </c>
      <c r="M202" s="201">
        <f t="shared" si="23"/>
        <v>4680000</v>
      </c>
      <c r="N202" s="131">
        <f t="shared" si="24"/>
        <v>48880000</v>
      </c>
    </row>
    <row r="203" spans="1:14" ht="19.5" thickBot="1">
      <c r="A203" s="136">
        <v>190</v>
      </c>
      <c r="B203" s="190" t="s">
        <v>965</v>
      </c>
      <c r="C203" s="103" t="s">
        <v>971</v>
      </c>
      <c r="D203" s="191">
        <v>39000000</v>
      </c>
      <c r="E203" s="191"/>
      <c r="F203" s="97">
        <f t="shared" si="19"/>
        <v>3900000</v>
      </c>
      <c r="G203" s="191"/>
      <c r="H203" s="97">
        <f t="shared" si="20"/>
        <v>1950000</v>
      </c>
      <c r="I203" s="191"/>
      <c r="J203" s="191"/>
      <c r="K203" s="97">
        <f t="shared" si="21"/>
        <v>5850000</v>
      </c>
      <c r="L203" s="114">
        <f t="shared" si="22"/>
        <v>33150000</v>
      </c>
      <c r="M203" s="201">
        <f t="shared" si="23"/>
        <v>3510000</v>
      </c>
      <c r="N203" s="131">
        <f t="shared" si="24"/>
        <v>36660000</v>
      </c>
    </row>
    <row r="204" spans="1:14" ht="19.5" thickBot="1">
      <c r="A204" s="136">
        <v>191</v>
      </c>
      <c r="B204" s="190" t="s">
        <v>965</v>
      </c>
      <c r="C204" s="103" t="s">
        <v>972</v>
      </c>
      <c r="D204" s="191">
        <v>26000000</v>
      </c>
      <c r="E204" s="191"/>
      <c r="F204" s="97">
        <f t="shared" si="19"/>
        <v>2600000</v>
      </c>
      <c r="G204" s="191"/>
      <c r="H204" s="97">
        <f t="shared" si="20"/>
        <v>1300000</v>
      </c>
      <c r="I204" s="191"/>
      <c r="J204" s="191"/>
      <c r="K204" s="97">
        <f t="shared" si="21"/>
        <v>3900000</v>
      </c>
      <c r="L204" s="114">
        <f t="shared" si="22"/>
        <v>22100000</v>
      </c>
      <c r="M204" s="201">
        <f t="shared" si="23"/>
        <v>2340000</v>
      </c>
      <c r="N204" s="131">
        <f t="shared" si="24"/>
        <v>24440000</v>
      </c>
    </row>
    <row r="205" spans="1:14" ht="19.5" thickBot="1">
      <c r="A205" s="136">
        <v>192</v>
      </c>
      <c r="B205" s="190" t="s">
        <v>987</v>
      </c>
      <c r="C205" s="103" t="s">
        <v>988</v>
      </c>
      <c r="D205" s="191">
        <v>400790500</v>
      </c>
      <c r="E205" s="191"/>
      <c r="F205" s="97">
        <f t="shared" si="19"/>
        <v>40079050</v>
      </c>
      <c r="G205" s="191"/>
      <c r="H205" s="97">
        <f t="shared" si="20"/>
        <v>20039525</v>
      </c>
      <c r="I205" s="191"/>
      <c r="J205" s="191"/>
      <c r="K205" s="97">
        <f t="shared" si="21"/>
        <v>60118575</v>
      </c>
      <c r="L205" s="114">
        <f t="shared" si="22"/>
        <v>340671925</v>
      </c>
      <c r="M205" s="201">
        <f t="shared" si="23"/>
        <v>36071145</v>
      </c>
      <c r="N205" s="131">
        <f t="shared" si="24"/>
        <v>376743070</v>
      </c>
    </row>
    <row r="206" spans="1:14" ht="19.5" thickBot="1">
      <c r="A206" s="136">
        <v>193</v>
      </c>
      <c r="B206" s="190" t="s">
        <v>987</v>
      </c>
      <c r="C206" s="103" t="s">
        <v>989</v>
      </c>
      <c r="D206" s="191">
        <v>52000000</v>
      </c>
      <c r="E206" s="191"/>
      <c r="F206" s="97">
        <f t="shared" si="19"/>
        <v>5200000</v>
      </c>
      <c r="G206" s="191"/>
      <c r="H206" s="97">
        <f t="shared" si="20"/>
        <v>2600000</v>
      </c>
      <c r="I206" s="191"/>
      <c r="J206" s="191"/>
      <c r="K206" s="97">
        <f t="shared" si="21"/>
        <v>7800000</v>
      </c>
      <c r="L206" s="114">
        <f t="shared" si="22"/>
        <v>44200000</v>
      </c>
      <c r="M206" s="201">
        <f t="shared" si="23"/>
        <v>4680000</v>
      </c>
      <c r="N206" s="131">
        <f t="shared" si="24"/>
        <v>48880000</v>
      </c>
    </row>
    <row r="207" spans="1:14" ht="19.5" thickBot="1">
      <c r="A207" s="136">
        <v>194</v>
      </c>
      <c r="B207" s="190" t="s">
        <v>1021</v>
      </c>
      <c r="C207" s="103" t="s">
        <v>1022</v>
      </c>
      <c r="D207" s="191">
        <v>1977256000</v>
      </c>
      <c r="E207" s="191"/>
      <c r="F207" s="97">
        <f t="shared" si="19"/>
        <v>197725600</v>
      </c>
      <c r="G207" s="191"/>
      <c r="H207" s="97">
        <f t="shared" si="20"/>
        <v>98862800</v>
      </c>
      <c r="I207" s="191"/>
      <c r="J207" s="191"/>
      <c r="K207" s="97">
        <f t="shared" si="21"/>
        <v>296588400</v>
      </c>
      <c r="L207" s="114">
        <f t="shared" si="22"/>
        <v>1680667600</v>
      </c>
      <c r="M207" s="201">
        <f>D207*10%</f>
        <v>197725600</v>
      </c>
      <c r="N207" s="131">
        <f t="shared" si="24"/>
        <v>1878393200</v>
      </c>
    </row>
    <row r="208" spans="1:14" ht="19.5" thickBot="1">
      <c r="A208" s="136">
        <v>195</v>
      </c>
      <c r="B208" s="190" t="s">
        <v>1021</v>
      </c>
      <c r="C208" s="103" t="s">
        <v>1023</v>
      </c>
      <c r="D208" s="191">
        <v>78000000</v>
      </c>
      <c r="E208" s="191"/>
      <c r="F208" s="97">
        <f t="shared" si="19"/>
        <v>7800000</v>
      </c>
      <c r="G208" s="191"/>
      <c r="H208" s="97">
        <f t="shared" si="20"/>
        <v>3900000</v>
      </c>
      <c r="I208" s="191"/>
      <c r="J208" s="191"/>
      <c r="K208" s="97">
        <f t="shared" si="21"/>
        <v>11700000</v>
      </c>
      <c r="L208" s="114">
        <f t="shared" si="22"/>
        <v>66300000</v>
      </c>
      <c r="M208" s="201">
        <f t="shared" ref="M208:M211" si="25">D208*10%</f>
        <v>7800000</v>
      </c>
      <c r="N208" s="131">
        <f t="shared" si="24"/>
        <v>74100000</v>
      </c>
    </row>
    <row r="209" spans="1:18" ht="19.5" thickBot="1">
      <c r="A209" s="136">
        <v>196</v>
      </c>
      <c r="B209" s="190" t="s">
        <v>1021</v>
      </c>
      <c r="C209" s="103" t="s">
        <v>1024</v>
      </c>
      <c r="D209" s="191">
        <v>52000000</v>
      </c>
      <c r="E209" s="191"/>
      <c r="F209" s="97">
        <f t="shared" si="19"/>
        <v>5200000</v>
      </c>
      <c r="G209" s="191"/>
      <c r="H209" s="97">
        <f t="shared" si="20"/>
        <v>2600000</v>
      </c>
      <c r="I209" s="191"/>
      <c r="J209" s="191"/>
      <c r="K209" s="97">
        <f t="shared" si="21"/>
        <v>7800000</v>
      </c>
      <c r="L209" s="114">
        <f t="shared" si="22"/>
        <v>44200000</v>
      </c>
      <c r="M209" s="201">
        <f t="shared" si="25"/>
        <v>5200000</v>
      </c>
      <c r="N209" s="131">
        <f t="shared" si="24"/>
        <v>49400000</v>
      </c>
    </row>
    <row r="210" spans="1:18" ht="19.5" thickBot="1">
      <c r="A210" s="136">
        <v>197</v>
      </c>
      <c r="B210" s="190" t="s">
        <v>1021</v>
      </c>
      <c r="C210" s="103" t="s">
        <v>1025</v>
      </c>
      <c r="D210" s="191">
        <v>52000000</v>
      </c>
      <c r="E210" s="191"/>
      <c r="F210" s="97">
        <f t="shared" si="19"/>
        <v>5200000</v>
      </c>
      <c r="G210" s="191"/>
      <c r="H210" s="97">
        <f t="shared" si="20"/>
        <v>2600000</v>
      </c>
      <c r="I210" s="191"/>
      <c r="J210" s="191"/>
      <c r="K210" s="97">
        <f t="shared" si="21"/>
        <v>7800000</v>
      </c>
      <c r="L210" s="114">
        <f t="shared" si="22"/>
        <v>44200000</v>
      </c>
      <c r="M210" s="201">
        <f t="shared" si="25"/>
        <v>5200000</v>
      </c>
      <c r="N210" s="131">
        <f t="shared" si="24"/>
        <v>49400000</v>
      </c>
    </row>
    <row r="211" spans="1:18" ht="21.75" customHeight="1" thickBot="1">
      <c r="A211" s="136">
        <v>198</v>
      </c>
      <c r="B211" s="190" t="s">
        <v>1033</v>
      </c>
      <c r="C211" s="103" t="s">
        <v>1034</v>
      </c>
      <c r="D211" s="191">
        <v>481041000</v>
      </c>
      <c r="E211" s="191"/>
      <c r="F211" s="97">
        <f t="shared" si="19"/>
        <v>48104100</v>
      </c>
      <c r="G211" s="191"/>
      <c r="H211" s="97">
        <f t="shared" si="20"/>
        <v>24052050</v>
      </c>
      <c r="I211" s="191"/>
      <c r="J211" s="191"/>
      <c r="K211" s="97">
        <f t="shared" si="21"/>
        <v>72156150</v>
      </c>
      <c r="L211" s="114">
        <f t="shared" si="22"/>
        <v>408884850</v>
      </c>
      <c r="M211" s="201">
        <f t="shared" si="25"/>
        <v>48104100</v>
      </c>
      <c r="N211" s="131">
        <f t="shared" si="24"/>
        <v>456988950</v>
      </c>
    </row>
    <row r="212" spans="1:18" ht="21.75" customHeight="1" thickBot="1">
      <c r="A212" s="136">
        <v>199</v>
      </c>
      <c r="B212" s="190" t="s">
        <v>1062</v>
      </c>
      <c r="C212" s="103" t="s">
        <v>1063</v>
      </c>
      <c r="D212" s="191">
        <v>1231570500</v>
      </c>
      <c r="E212" s="191"/>
      <c r="F212" s="97">
        <f t="shared" si="19"/>
        <v>123157050</v>
      </c>
      <c r="G212" s="191"/>
      <c r="H212" s="97">
        <f t="shared" si="20"/>
        <v>61578525</v>
      </c>
      <c r="I212" s="191"/>
      <c r="J212" s="191"/>
      <c r="K212" s="97">
        <f t="shared" ref="K212:K222" si="26">F212+H212</f>
        <v>184735575</v>
      </c>
      <c r="L212" s="114">
        <f t="shared" ref="L212:L222" si="27">D212-K212</f>
        <v>1046834925</v>
      </c>
      <c r="M212" s="201">
        <f t="shared" ref="M212:M222" si="28">D212*10%</f>
        <v>123157050</v>
      </c>
      <c r="N212" s="131">
        <f t="shared" ref="N212:N222" si="29">L212+M212</f>
        <v>1169991975</v>
      </c>
    </row>
    <row r="213" spans="1:18" ht="19.5" thickBot="1">
      <c r="A213" s="136">
        <v>200</v>
      </c>
      <c r="B213" s="190" t="s">
        <v>1062</v>
      </c>
      <c r="C213" s="103" t="s">
        <v>1064</v>
      </c>
      <c r="D213" s="191">
        <v>105600000</v>
      </c>
      <c r="E213" s="191"/>
      <c r="F213" s="97">
        <f t="shared" si="19"/>
        <v>10560000</v>
      </c>
      <c r="G213" s="191"/>
      <c r="H213" s="97">
        <f t="shared" si="20"/>
        <v>5280000</v>
      </c>
      <c r="I213" s="191"/>
      <c r="J213" s="191"/>
      <c r="K213" s="97">
        <f t="shared" si="26"/>
        <v>15840000</v>
      </c>
      <c r="L213" s="114">
        <f t="shared" si="27"/>
        <v>89760000</v>
      </c>
      <c r="M213" s="201">
        <f t="shared" si="28"/>
        <v>10560000</v>
      </c>
      <c r="N213" s="131">
        <f t="shared" si="29"/>
        <v>100320000</v>
      </c>
    </row>
    <row r="214" spans="1:18" ht="19.5" thickBot="1">
      <c r="A214" s="136">
        <v>201</v>
      </c>
      <c r="B214" s="190" t="s">
        <v>1106</v>
      </c>
      <c r="C214" s="103" t="s">
        <v>1109</v>
      </c>
      <c r="D214" s="191">
        <v>869003000</v>
      </c>
      <c r="E214" s="191"/>
      <c r="F214" s="97">
        <f t="shared" si="19"/>
        <v>86900300</v>
      </c>
      <c r="G214" s="191"/>
      <c r="H214" s="97">
        <f t="shared" si="20"/>
        <v>43450150</v>
      </c>
      <c r="I214" s="191"/>
      <c r="J214" s="191"/>
      <c r="K214" s="97">
        <f t="shared" si="26"/>
        <v>130350450</v>
      </c>
      <c r="L214" s="114">
        <f t="shared" si="27"/>
        <v>738652550</v>
      </c>
      <c r="M214" s="201">
        <f t="shared" si="28"/>
        <v>86900300</v>
      </c>
      <c r="N214" s="131">
        <f t="shared" si="29"/>
        <v>825552850</v>
      </c>
    </row>
    <row r="215" spans="1:18">
      <c r="A215" s="136">
        <v>202</v>
      </c>
      <c r="B215" s="190" t="s">
        <v>1106</v>
      </c>
      <c r="C215" s="103" t="s">
        <v>1110</v>
      </c>
      <c r="D215" s="191">
        <v>105600000</v>
      </c>
      <c r="E215" s="191"/>
      <c r="F215" s="97">
        <f t="shared" si="19"/>
        <v>10560000</v>
      </c>
      <c r="G215" s="191"/>
      <c r="H215" s="97">
        <f t="shared" si="20"/>
        <v>5280000</v>
      </c>
      <c r="I215" s="191"/>
      <c r="J215" s="191"/>
      <c r="K215" s="97">
        <f t="shared" si="26"/>
        <v>15840000</v>
      </c>
      <c r="L215" s="114">
        <f t="shared" si="27"/>
        <v>89760000</v>
      </c>
      <c r="M215" s="201">
        <f t="shared" si="28"/>
        <v>10560000</v>
      </c>
      <c r="N215" s="131">
        <f t="shared" si="29"/>
        <v>100320000</v>
      </c>
    </row>
    <row r="216" spans="1:18" ht="19.5" hidden="1" thickBot="1">
      <c r="A216" s="136"/>
      <c r="B216" s="190"/>
      <c r="C216" s="103"/>
      <c r="D216" s="191"/>
      <c r="E216" s="191"/>
      <c r="F216" s="97">
        <f t="shared" si="19"/>
        <v>0</v>
      </c>
      <c r="G216" s="191"/>
      <c r="H216" s="97">
        <f t="shared" si="20"/>
        <v>0</v>
      </c>
      <c r="I216" s="191"/>
      <c r="J216" s="191"/>
      <c r="K216" s="97">
        <f t="shared" si="26"/>
        <v>0</v>
      </c>
      <c r="L216" s="114">
        <f t="shared" si="27"/>
        <v>0</v>
      </c>
      <c r="M216" s="201">
        <f t="shared" si="28"/>
        <v>0</v>
      </c>
      <c r="N216" s="131">
        <f t="shared" si="29"/>
        <v>0</v>
      </c>
    </row>
    <row r="217" spans="1:18" ht="19.5" hidden="1" thickBot="1">
      <c r="A217" s="136"/>
      <c r="B217" s="190"/>
      <c r="C217" s="103"/>
      <c r="D217" s="191"/>
      <c r="E217" s="191"/>
      <c r="F217" s="97">
        <f t="shared" si="19"/>
        <v>0</v>
      </c>
      <c r="G217" s="191"/>
      <c r="H217" s="97">
        <f t="shared" si="20"/>
        <v>0</v>
      </c>
      <c r="I217" s="191"/>
      <c r="J217" s="191"/>
      <c r="K217" s="97">
        <f t="shared" si="26"/>
        <v>0</v>
      </c>
      <c r="L217" s="114">
        <f t="shared" si="27"/>
        <v>0</v>
      </c>
      <c r="M217" s="201">
        <f t="shared" si="28"/>
        <v>0</v>
      </c>
      <c r="N217" s="131">
        <f t="shared" si="29"/>
        <v>0</v>
      </c>
    </row>
    <row r="218" spans="1:18" ht="19.5" hidden="1" thickBot="1">
      <c r="A218" s="136"/>
      <c r="B218" s="190"/>
      <c r="C218" s="103"/>
      <c r="D218" s="191"/>
      <c r="E218" s="191"/>
      <c r="F218" s="97">
        <f t="shared" si="19"/>
        <v>0</v>
      </c>
      <c r="G218" s="191"/>
      <c r="H218" s="97">
        <f t="shared" si="20"/>
        <v>0</v>
      </c>
      <c r="I218" s="191"/>
      <c r="J218" s="191"/>
      <c r="K218" s="97">
        <f t="shared" si="26"/>
        <v>0</v>
      </c>
      <c r="L218" s="114">
        <f t="shared" si="27"/>
        <v>0</v>
      </c>
      <c r="M218" s="201">
        <f t="shared" si="28"/>
        <v>0</v>
      </c>
      <c r="N218" s="131">
        <f t="shared" si="29"/>
        <v>0</v>
      </c>
    </row>
    <row r="219" spans="1:18" ht="19.5" hidden="1" thickBot="1">
      <c r="A219" s="136"/>
      <c r="B219" s="190"/>
      <c r="C219" s="103"/>
      <c r="D219" s="191"/>
      <c r="E219" s="191"/>
      <c r="F219" s="97">
        <f t="shared" si="19"/>
        <v>0</v>
      </c>
      <c r="G219" s="191"/>
      <c r="H219" s="97">
        <f t="shared" si="20"/>
        <v>0</v>
      </c>
      <c r="I219" s="191"/>
      <c r="J219" s="191"/>
      <c r="K219" s="97">
        <f t="shared" si="26"/>
        <v>0</v>
      </c>
      <c r="L219" s="114">
        <f t="shared" si="27"/>
        <v>0</v>
      </c>
      <c r="M219" s="201">
        <f t="shared" si="28"/>
        <v>0</v>
      </c>
      <c r="N219" s="131">
        <f t="shared" si="29"/>
        <v>0</v>
      </c>
    </row>
    <row r="220" spans="1:18" ht="19.5" hidden="1" thickBot="1">
      <c r="A220" s="136"/>
      <c r="B220" s="190"/>
      <c r="C220" s="103"/>
      <c r="D220" s="191"/>
      <c r="E220" s="191"/>
      <c r="F220" s="97">
        <f t="shared" si="19"/>
        <v>0</v>
      </c>
      <c r="G220" s="191"/>
      <c r="H220" s="97">
        <f t="shared" si="20"/>
        <v>0</v>
      </c>
      <c r="I220" s="191"/>
      <c r="J220" s="191"/>
      <c r="K220" s="97">
        <f t="shared" si="26"/>
        <v>0</v>
      </c>
      <c r="L220" s="114">
        <f t="shared" si="27"/>
        <v>0</v>
      </c>
      <c r="M220" s="201">
        <f t="shared" si="28"/>
        <v>0</v>
      </c>
      <c r="N220" s="131">
        <f t="shared" si="29"/>
        <v>0</v>
      </c>
    </row>
    <row r="221" spans="1:18" ht="19.5" hidden="1" thickBot="1">
      <c r="A221" s="136"/>
      <c r="B221" s="190"/>
      <c r="C221" s="103"/>
      <c r="D221" s="191"/>
      <c r="E221" s="191"/>
      <c r="F221" s="97">
        <f t="shared" si="19"/>
        <v>0</v>
      </c>
      <c r="G221" s="191"/>
      <c r="H221" s="97">
        <f t="shared" si="20"/>
        <v>0</v>
      </c>
      <c r="I221" s="191"/>
      <c r="J221" s="191"/>
      <c r="K221" s="97">
        <f t="shared" si="26"/>
        <v>0</v>
      </c>
      <c r="L221" s="114">
        <f t="shared" si="27"/>
        <v>0</v>
      </c>
      <c r="M221" s="201">
        <f t="shared" si="28"/>
        <v>0</v>
      </c>
      <c r="N221" s="131">
        <f t="shared" si="29"/>
        <v>0</v>
      </c>
    </row>
    <row r="222" spans="1:18" hidden="1">
      <c r="A222" s="136"/>
      <c r="B222" s="190"/>
      <c r="C222" s="103"/>
      <c r="D222" s="191"/>
      <c r="E222" s="191"/>
      <c r="F222" s="97">
        <f t="shared" si="19"/>
        <v>0</v>
      </c>
      <c r="G222" s="191"/>
      <c r="H222" s="97">
        <f t="shared" si="20"/>
        <v>0</v>
      </c>
      <c r="I222" s="191"/>
      <c r="J222" s="191"/>
      <c r="K222" s="97">
        <f t="shared" si="26"/>
        <v>0</v>
      </c>
      <c r="L222" s="114">
        <f t="shared" si="27"/>
        <v>0</v>
      </c>
      <c r="M222" s="201">
        <f t="shared" si="28"/>
        <v>0</v>
      </c>
      <c r="N222" s="131">
        <f t="shared" si="29"/>
        <v>0</v>
      </c>
    </row>
    <row r="223" spans="1:18" s="188" customFormat="1" ht="16.5" thickBot="1">
      <c r="A223" s="325" t="s">
        <v>19</v>
      </c>
      <c r="B223" s="326"/>
      <c r="C223" s="326"/>
      <c r="D223" s="228">
        <f>SUM(D13:D222)</f>
        <v>191215702275</v>
      </c>
      <c r="E223" s="228">
        <f t="shared" ref="E223:N223" si="30">SUM(E13:E222)</f>
        <v>0</v>
      </c>
      <c r="F223" s="187">
        <f t="shared" si="30"/>
        <v>19104994512.5</v>
      </c>
      <c r="G223" s="187">
        <f t="shared" si="30"/>
        <v>0</v>
      </c>
      <c r="H223" s="228">
        <f t="shared" si="30"/>
        <v>9552497256.25</v>
      </c>
      <c r="I223" s="187">
        <f t="shared" si="30"/>
        <v>0</v>
      </c>
      <c r="J223" s="187">
        <f t="shared" si="30"/>
        <v>0</v>
      </c>
      <c r="K223" s="187">
        <f t="shared" si="30"/>
        <v>28657491768.75</v>
      </c>
      <c r="L223" s="187">
        <f t="shared" si="30"/>
        <v>175625752796.25</v>
      </c>
      <c r="M223" s="187">
        <f t="shared" si="30"/>
        <v>16144572324.650002</v>
      </c>
      <c r="N223" s="187">
        <f t="shared" si="30"/>
        <v>191770325120.89999</v>
      </c>
      <c r="O223" s="221"/>
      <c r="P223" s="221"/>
      <c r="Q223" s="221"/>
      <c r="R223" s="227"/>
    </row>
    <row r="224" spans="1:18" s="188" customFormat="1" ht="16.5" thickBot="1">
      <c r="C224"/>
      <c r="D224" s="302" t="s">
        <v>979</v>
      </c>
      <c r="E224" s="303"/>
      <c r="F224" s="229">
        <f>SUM(F13:F133)</f>
        <v>8711694860</v>
      </c>
      <c r="G224" s="229"/>
      <c r="H224" s="229">
        <f t="shared" ref="H224" si="31">SUM(H13:H133)</f>
        <v>4355847430</v>
      </c>
      <c r="I224" s="225"/>
      <c r="J224" s="225"/>
      <c r="K224" s="225"/>
      <c r="L224" s="225"/>
      <c r="M224" s="225"/>
      <c r="N224" s="225"/>
      <c r="O224" s="221"/>
      <c r="P224" s="221"/>
      <c r="Q224" s="221"/>
      <c r="R224" s="227"/>
    </row>
    <row r="225" spans="1:18" s="188" customFormat="1" ht="16.5" thickBot="1">
      <c r="D225" s="302" t="s">
        <v>943</v>
      </c>
      <c r="E225" s="303"/>
      <c r="F225" s="229">
        <f>SUM(F134:F143)</f>
        <v>1423096213</v>
      </c>
      <c r="G225" s="229">
        <f t="shared" ref="G225:H225" si="32">SUM(G134:G143)</f>
        <v>0</v>
      </c>
      <c r="H225" s="229">
        <f t="shared" si="32"/>
        <v>711548106.5</v>
      </c>
      <c r="I225" s="225"/>
      <c r="J225" s="225"/>
      <c r="K225" s="225"/>
      <c r="L225" s="225"/>
      <c r="M225" s="225"/>
      <c r="N225" s="225"/>
      <c r="O225" s="221"/>
      <c r="P225" s="221"/>
      <c r="Q225" s="221"/>
      <c r="R225" s="227"/>
    </row>
    <row r="226" spans="1:18" s="188" customFormat="1" ht="16.5" thickBot="1">
      <c r="C226"/>
      <c r="D226" s="304" t="s">
        <v>526</v>
      </c>
      <c r="E226" s="305"/>
      <c r="F226" s="226">
        <f>F223-F224-F225</f>
        <v>8970203439.5</v>
      </c>
      <c r="G226"/>
      <c r="H226" s="230">
        <f>H223-H224-H225</f>
        <v>4485101719.75</v>
      </c>
      <c r="I226" s="225"/>
      <c r="J226" s="225"/>
      <c r="K226" s="225"/>
      <c r="L226" s="225"/>
      <c r="M226" s="225"/>
      <c r="N226" s="225"/>
      <c r="O226" s="221"/>
      <c r="P226" s="221"/>
    </row>
    <row r="227" spans="1:18" s="188" customFormat="1" ht="15.75" hidden="1">
      <c r="C227"/>
      <c r="D227"/>
      <c r="G227" s="225"/>
      <c r="H227" s="225"/>
      <c r="I227" s="225"/>
      <c r="J227" s="225"/>
      <c r="K227" s="225"/>
      <c r="L227" s="225"/>
      <c r="M227" s="225"/>
      <c r="N227" s="225"/>
      <c r="O227" s="221"/>
      <c r="P227" s="221"/>
      <c r="Q227" s="221"/>
    </row>
    <row r="228" spans="1:18" s="188" customFormat="1" ht="15.75" hidden="1">
      <c r="D228" s="225"/>
      <c r="E228" s="225"/>
      <c r="F228" s="225"/>
      <c r="G228" s="225"/>
      <c r="H228" s="225"/>
      <c r="I228" s="225"/>
      <c r="J228" s="225"/>
      <c r="K228" s="225"/>
      <c r="L228" s="225"/>
      <c r="M228" s="225"/>
      <c r="N228" s="225"/>
      <c r="O228" s="221"/>
      <c r="P228" s="221"/>
      <c r="Q228" s="221"/>
    </row>
    <row r="229" spans="1:18" ht="13.5" customHeight="1" thickBot="1">
      <c r="D229" s="74"/>
      <c r="E229" s="74"/>
      <c r="F229" s="74"/>
      <c r="G229" s="74"/>
      <c r="H229" s="74"/>
      <c r="I229" s="74"/>
      <c r="J229" s="74"/>
      <c r="K229" s="74"/>
      <c r="L229" s="74"/>
      <c r="M229" s="74"/>
      <c r="N229" s="105"/>
    </row>
    <row r="230" spans="1:18" ht="21">
      <c r="A230" s="300" t="s">
        <v>36</v>
      </c>
      <c r="B230" s="301"/>
      <c r="C230" s="301" t="s">
        <v>6</v>
      </c>
      <c r="D230" s="301"/>
      <c r="E230" s="301"/>
      <c r="F230" s="301"/>
      <c r="G230" s="301"/>
      <c r="H230" s="301"/>
      <c r="I230" s="301"/>
      <c r="J230" s="301"/>
      <c r="K230" s="301"/>
      <c r="L230" s="301"/>
      <c r="M230" s="301"/>
      <c r="N230" s="121" t="s">
        <v>37</v>
      </c>
    </row>
    <row r="231" spans="1:18" hidden="1">
      <c r="A231" s="122">
        <v>1</v>
      </c>
      <c r="B231" s="26"/>
      <c r="C231" s="330"/>
      <c r="D231" s="330"/>
      <c r="E231" s="330"/>
      <c r="F231" s="330"/>
      <c r="G231" s="330"/>
      <c r="H231" s="330"/>
      <c r="I231" s="330"/>
      <c r="J231" s="330"/>
      <c r="K231" s="330"/>
      <c r="L231" s="330"/>
      <c r="M231" s="330"/>
      <c r="N231" s="123"/>
    </row>
    <row r="232" spans="1:18" hidden="1">
      <c r="A232" s="140">
        <v>2</v>
      </c>
      <c r="B232" s="141"/>
      <c r="C232" s="142"/>
      <c r="D232" s="142"/>
      <c r="E232" s="142"/>
      <c r="F232" s="142"/>
      <c r="G232" s="142"/>
      <c r="H232" s="142"/>
      <c r="I232" s="142"/>
      <c r="J232" s="142"/>
      <c r="K232" s="142"/>
      <c r="L232" s="142"/>
      <c r="M232" s="143"/>
      <c r="N232" s="123"/>
    </row>
    <row r="233" spans="1:18" hidden="1">
      <c r="A233" s="140">
        <v>3</v>
      </c>
      <c r="B233" s="141"/>
      <c r="C233" s="142"/>
      <c r="D233" s="142"/>
      <c r="E233" s="142"/>
      <c r="F233" s="142"/>
      <c r="G233" s="142"/>
      <c r="H233" s="142"/>
      <c r="I233" s="142"/>
      <c r="J233" s="142"/>
      <c r="K233" s="142"/>
      <c r="L233" s="142"/>
      <c r="M233" s="143"/>
      <c r="N233" s="123"/>
    </row>
    <row r="234" spans="1:18" s="75" customFormat="1" ht="21.75" thickBot="1">
      <c r="A234" s="327" t="s">
        <v>19</v>
      </c>
      <c r="B234" s="328"/>
      <c r="C234" s="328"/>
      <c r="D234" s="328"/>
      <c r="E234" s="328"/>
      <c r="F234" s="328"/>
      <c r="G234" s="328"/>
      <c r="H234" s="328"/>
      <c r="I234" s="328"/>
      <c r="J234" s="328"/>
      <c r="K234" s="328"/>
      <c r="L234" s="328"/>
      <c r="M234" s="329"/>
      <c r="N234" s="124">
        <f>SUM(N231:N231)</f>
        <v>0</v>
      </c>
      <c r="O234" s="222"/>
      <c r="P234" s="222"/>
      <c r="Q234" s="222"/>
    </row>
    <row r="235" spans="1:18" ht="15" customHeight="1" thickBot="1">
      <c r="D235" s="74"/>
      <c r="E235" s="74"/>
      <c r="F235" s="74"/>
      <c r="G235" s="74"/>
      <c r="H235" s="74"/>
      <c r="I235" s="74"/>
      <c r="J235" s="74"/>
      <c r="K235" s="74"/>
      <c r="L235" s="74"/>
      <c r="M235" s="74"/>
      <c r="N235" s="105"/>
    </row>
    <row r="236" spans="1:18" ht="24" customHeight="1">
      <c r="A236" s="300" t="s">
        <v>795</v>
      </c>
      <c r="B236" s="301"/>
      <c r="C236" s="301" t="s">
        <v>6</v>
      </c>
      <c r="D236" s="301"/>
      <c r="E236" s="301"/>
      <c r="F236" s="301"/>
      <c r="G236" s="301"/>
      <c r="H236" s="301"/>
      <c r="I236" s="301"/>
      <c r="J236" s="301"/>
      <c r="K236" s="301"/>
      <c r="L236" s="301"/>
      <c r="M236" s="301"/>
      <c r="N236" s="121" t="s">
        <v>37</v>
      </c>
    </row>
    <row r="237" spans="1:18" hidden="1">
      <c r="A237" s="125">
        <v>1</v>
      </c>
      <c r="B237" s="101"/>
      <c r="C237" s="331"/>
      <c r="D237" s="331"/>
      <c r="E237" s="331"/>
      <c r="F237" s="331"/>
      <c r="G237" s="331"/>
      <c r="H237" s="331"/>
      <c r="I237" s="331"/>
      <c r="J237" s="331"/>
      <c r="K237" s="331"/>
      <c r="L237" s="331"/>
      <c r="M237" s="331"/>
      <c r="N237" s="126"/>
    </row>
    <row r="238" spans="1:18" hidden="1">
      <c r="A238" s="144">
        <v>2</v>
      </c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145"/>
      <c r="N238" s="126"/>
    </row>
    <row r="239" spans="1:18" hidden="1">
      <c r="A239" s="144">
        <v>3</v>
      </c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145"/>
      <c r="N239" s="126"/>
    </row>
    <row r="240" spans="1:18" s="75" customFormat="1" ht="21.75" thickBot="1">
      <c r="A240" s="327" t="s">
        <v>652</v>
      </c>
      <c r="B240" s="328"/>
      <c r="C240" s="328"/>
      <c r="D240" s="328"/>
      <c r="E240" s="328"/>
      <c r="F240" s="328"/>
      <c r="G240" s="328"/>
      <c r="H240" s="328"/>
      <c r="I240" s="328"/>
      <c r="J240" s="328"/>
      <c r="K240" s="328"/>
      <c r="L240" s="328"/>
      <c r="M240" s="329"/>
      <c r="N240" s="124">
        <f>SUM(N237:N237)</f>
        <v>0</v>
      </c>
      <c r="O240" s="222"/>
      <c r="P240" s="222"/>
      <c r="Q240" s="222"/>
    </row>
    <row r="241" spans="1:17" ht="11.25" customHeight="1" thickBot="1">
      <c r="D241" s="74"/>
      <c r="E241" s="74"/>
      <c r="F241" s="74"/>
      <c r="G241" s="74"/>
      <c r="H241" s="74"/>
      <c r="I241" s="74"/>
      <c r="J241" s="74"/>
      <c r="K241" s="74"/>
      <c r="L241" s="74"/>
      <c r="M241" s="74"/>
      <c r="N241" s="105"/>
    </row>
    <row r="242" spans="1:17" ht="21">
      <c r="A242" s="300" t="s">
        <v>12</v>
      </c>
      <c r="B242" s="301"/>
      <c r="C242" s="301" t="s">
        <v>6</v>
      </c>
      <c r="D242" s="301"/>
      <c r="E242" s="301"/>
      <c r="F242" s="301"/>
      <c r="G242" s="301"/>
      <c r="H242" s="301"/>
      <c r="I242" s="301"/>
      <c r="J242" s="301"/>
      <c r="K242" s="301"/>
      <c r="L242" s="301"/>
      <c r="M242" s="301"/>
      <c r="N242" s="121" t="s">
        <v>37</v>
      </c>
    </row>
    <row r="243" spans="1:17" s="17" customFormat="1" hidden="1">
      <c r="A243" s="127">
        <v>1</v>
      </c>
      <c r="B243" s="100" t="s">
        <v>792</v>
      </c>
      <c r="C243" s="306" t="s">
        <v>791</v>
      </c>
      <c r="D243" s="307"/>
      <c r="E243" s="307"/>
      <c r="F243" s="307"/>
      <c r="G243" s="307"/>
      <c r="H243" s="307"/>
      <c r="I243" s="307"/>
      <c r="J243" s="307"/>
      <c r="K243" s="307"/>
      <c r="L243" s="307"/>
      <c r="M243" s="308"/>
      <c r="N243" s="128">
        <v>180675294</v>
      </c>
      <c r="O243" s="223"/>
      <c r="P243" s="223"/>
      <c r="Q243" s="223"/>
    </row>
    <row r="244" spans="1:17" s="17" customFormat="1" hidden="1">
      <c r="A244" s="129">
        <v>2</v>
      </c>
      <c r="B244" s="100" t="s">
        <v>384</v>
      </c>
      <c r="C244" s="291" t="s">
        <v>385</v>
      </c>
      <c r="D244" s="292"/>
      <c r="E244" s="292"/>
      <c r="F244" s="292"/>
      <c r="G244" s="292"/>
      <c r="H244" s="292"/>
      <c r="I244" s="292"/>
      <c r="J244" s="292"/>
      <c r="K244" s="292"/>
      <c r="L244" s="292"/>
      <c r="M244" s="293"/>
      <c r="N244" s="128">
        <v>1727916958</v>
      </c>
      <c r="O244" s="223"/>
      <c r="P244" s="223"/>
      <c r="Q244" s="223"/>
    </row>
    <row r="245" spans="1:17" s="17" customFormat="1" hidden="1">
      <c r="A245" s="127">
        <v>3</v>
      </c>
      <c r="B245" s="100" t="s">
        <v>411</v>
      </c>
      <c r="C245" s="291" t="s">
        <v>413</v>
      </c>
      <c r="D245" s="292"/>
      <c r="E245" s="292"/>
      <c r="F245" s="292"/>
      <c r="G245" s="292"/>
      <c r="H245" s="292"/>
      <c r="I245" s="292"/>
      <c r="J245" s="292"/>
      <c r="K245" s="292"/>
      <c r="L245" s="292"/>
      <c r="M245" s="293"/>
      <c r="N245" s="128">
        <v>1970624564</v>
      </c>
      <c r="O245" s="223"/>
      <c r="P245" s="223"/>
      <c r="Q245" s="223"/>
    </row>
    <row r="246" spans="1:17" s="17" customFormat="1" hidden="1">
      <c r="A246" s="129">
        <v>4</v>
      </c>
      <c r="B246" s="100" t="s">
        <v>396</v>
      </c>
      <c r="C246" s="291" t="s">
        <v>412</v>
      </c>
      <c r="D246" s="292"/>
      <c r="E246" s="292"/>
      <c r="F246" s="292"/>
      <c r="G246" s="292"/>
      <c r="H246" s="292"/>
      <c r="I246" s="292"/>
      <c r="J246" s="292"/>
      <c r="K246" s="292"/>
      <c r="L246" s="292"/>
      <c r="M246" s="293"/>
      <c r="N246" s="128">
        <v>2092596791</v>
      </c>
      <c r="O246" s="223"/>
      <c r="P246" s="223"/>
      <c r="Q246" s="223"/>
    </row>
    <row r="247" spans="1:17" s="17" customFormat="1" hidden="1">
      <c r="A247" s="127">
        <v>5</v>
      </c>
      <c r="B247" s="100" t="s">
        <v>419</v>
      </c>
      <c r="C247" s="291" t="s">
        <v>420</v>
      </c>
      <c r="D247" s="292"/>
      <c r="E247" s="292"/>
      <c r="F247" s="292"/>
      <c r="G247" s="292"/>
      <c r="H247" s="292"/>
      <c r="I247" s="292"/>
      <c r="J247" s="292"/>
      <c r="K247" s="292"/>
      <c r="L247" s="292"/>
      <c r="M247" s="293"/>
      <c r="N247" s="128">
        <v>3790683057</v>
      </c>
      <c r="O247" s="223"/>
      <c r="P247" s="223"/>
      <c r="Q247" s="223"/>
    </row>
    <row r="248" spans="1:17" s="17" customFormat="1" hidden="1">
      <c r="A248" s="129">
        <v>6</v>
      </c>
      <c r="B248" s="100" t="s">
        <v>513</v>
      </c>
      <c r="C248" s="291" t="s">
        <v>512</v>
      </c>
      <c r="D248" s="292"/>
      <c r="E248" s="292"/>
      <c r="F248" s="292"/>
      <c r="G248" s="292"/>
      <c r="H248" s="292"/>
      <c r="I248" s="292"/>
      <c r="J248" s="292"/>
      <c r="K248" s="292"/>
      <c r="L248" s="292"/>
      <c r="M248" s="293"/>
      <c r="N248" s="128">
        <v>2853577585</v>
      </c>
      <c r="O248" s="223"/>
      <c r="P248" s="223"/>
      <c r="Q248" s="223"/>
    </row>
    <row r="249" spans="1:17" s="17" customFormat="1" hidden="1">
      <c r="A249" s="127">
        <v>7</v>
      </c>
      <c r="B249" s="100" t="s">
        <v>492</v>
      </c>
      <c r="C249" s="291" t="s">
        <v>510</v>
      </c>
      <c r="D249" s="292"/>
      <c r="E249" s="292"/>
      <c r="F249" s="292"/>
      <c r="G249" s="292"/>
      <c r="H249" s="292"/>
      <c r="I249" s="292"/>
      <c r="J249" s="292"/>
      <c r="K249" s="292"/>
      <c r="L249" s="292"/>
      <c r="M249" s="293"/>
      <c r="N249" s="128">
        <v>3530158945</v>
      </c>
      <c r="O249" s="223"/>
      <c r="P249" s="223"/>
      <c r="Q249" s="223"/>
    </row>
    <row r="250" spans="1:17" s="17" customFormat="1" hidden="1">
      <c r="A250" s="129">
        <v>8</v>
      </c>
      <c r="B250" s="100" t="s">
        <v>511</v>
      </c>
      <c r="C250" s="291" t="s">
        <v>509</v>
      </c>
      <c r="D250" s="292"/>
      <c r="E250" s="292"/>
      <c r="F250" s="292"/>
      <c r="G250" s="292"/>
      <c r="H250" s="292"/>
      <c r="I250" s="292"/>
      <c r="J250" s="292"/>
      <c r="K250" s="292"/>
      <c r="L250" s="292"/>
      <c r="M250" s="293"/>
      <c r="N250" s="128">
        <v>3223343199</v>
      </c>
      <c r="O250" s="223"/>
      <c r="P250" s="223"/>
      <c r="Q250" s="223"/>
    </row>
    <row r="251" spans="1:17" s="98" customFormat="1" hidden="1">
      <c r="A251" s="127">
        <v>9</v>
      </c>
      <c r="B251" s="100" t="s">
        <v>529</v>
      </c>
      <c r="C251" s="291" t="s">
        <v>528</v>
      </c>
      <c r="D251" s="292"/>
      <c r="E251" s="292"/>
      <c r="F251" s="292"/>
      <c r="G251" s="292"/>
      <c r="H251" s="292"/>
      <c r="I251" s="292"/>
      <c r="J251" s="292"/>
      <c r="K251" s="292"/>
      <c r="L251" s="292"/>
      <c r="M251" s="293"/>
      <c r="N251" s="128">
        <v>3519503233</v>
      </c>
      <c r="O251" s="224"/>
      <c r="P251" s="224"/>
      <c r="Q251" s="224"/>
    </row>
    <row r="252" spans="1:17" s="98" customFormat="1" hidden="1">
      <c r="A252" s="129">
        <v>10</v>
      </c>
      <c r="B252" s="100" t="s">
        <v>552</v>
      </c>
      <c r="C252" s="291" t="s">
        <v>553</v>
      </c>
      <c r="D252" s="292"/>
      <c r="E252" s="292"/>
      <c r="F252" s="292"/>
      <c r="G252" s="292"/>
      <c r="H252" s="292"/>
      <c r="I252" s="292"/>
      <c r="J252" s="292"/>
      <c r="K252" s="292"/>
      <c r="L252" s="292"/>
      <c r="M252" s="293"/>
      <c r="N252" s="128">
        <v>1441277879</v>
      </c>
      <c r="O252" s="224"/>
      <c r="P252" s="224"/>
      <c r="Q252" s="224"/>
    </row>
    <row r="253" spans="1:17" s="98" customFormat="1" hidden="1">
      <c r="A253" s="127">
        <v>11</v>
      </c>
      <c r="B253" s="100" t="s">
        <v>635</v>
      </c>
      <c r="C253" s="291" t="s">
        <v>634</v>
      </c>
      <c r="D253" s="292"/>
      <c r="E253" s="292"/>
      <c r="F253" s="292"/>
      <c r="G253" s="292"/>
      <c r="H253" s="292"/>
      <c r="I253" s="292"/>
      <c r="J253" s="292"/>
      <c r="K253" s="292"/>
      <c r="L253" s="292"/>
      <c r="M253" s="293"/>
      <c r="N253" s="128">
        <v>2410875557</v>
      </c>
      <c r="O253" s="224"/>
      <c r="P253" s="224"/>
      <c r="Q253" s="224"/>
    </row>
    <row r="254" spans="1:17" s="98" customFormat="1" hidden="1">
      <c r="A254" s="129">
        <v>12</v>
      </c>
      <c r="B254" s="100" t="s">
        <v>637</v>
      </c>
      <c r="C254" s="291" t="s">
        <v>636</v>
      </c>
      <c r="D254" s="292"/>
      <c r="E254" s="292"/>
      <c r="F254" s="292"/>
      <c r="G254" s="292"/>
      <c r="H254" s="292"/>
      <c r="I254" s="292"/>
      <c r="J254" s="292"/>
      <c r="K254" s="292"/>
      <c r="L254" s="292"/>
      <c r="M254" s="293"/>
      <c r="N254" s="128">
        <v>2968114271</v>
      </c>
      <c r="O254" s="224"/>
      <c r="P254" s="224"/>
      <c r="Q254" s="224"/>
    </row>
    <row r="255" spans="1:17" s="98" customFormat="1" hidden="1">
      <c r="A255" s="127">
        <v>13</v>
      </c>
      <c r="B255" s="100" t="s">
        <v>638</v>
      </c>
      <c r="C255" s="291" t="s">
        <v>642</v>
      </c>
      <c r="D255" s="292"/>
      <c r="E255" s="292"/>
      <c r="F255" s="292"/>
      <c r="G255" s="292"/>
      <c r="H255" s="292"/>
      <c r="I255" s="292"/>
      <c r="J255" s="292"/>
      <c r="K255" s="292"/>
      <c r="L255" s="292"/>
      <c r="M255" s="293"/>
      <c r="N255" s="128">
        <v>1996217958</v>
      </c>
      <c r="O255" s="224"/>
      <c r="P255" s="224"/>
      <c r="Q255" s="224"/>
    </row>
    <row r="256" spans="1:17" s="98" customFormat="1" hidden="1">
      <c r="A256" s="129">
        <v>14</v>
      </c>
      <c r="B256" s="100" t="s">
        <v>639</v>
      </c>
      <c r="C256" s="291" t="s">
        <v>643</v>
      </c>
      <c r="D256" s="292"/>
      <c r="E256" s="292"/>
      <c r="F256" s="292"/>
      <c r="G256" s="292"/>
      <c r="H256" s="292"/>
      <c r="I256" s="292"/>
      <c r="J256" s="292"/>
      <c r="K256" s="292"/>
      <c r="L256" s="292"/>
      <c r="M256" s="293"/>
      <c r="N256" s="128">
        <v>3822468734</v>
      </c>
      <c r="O256" s="224"/>
      <c r="P256" s="224"/>
      <c r="Q256" s="224"/>
    </row>
    <row r="257" spans="1:17" s="98" customFormat="1" hidden="1">
      <c r="A257" s="127">
        <v>15</v>
      </c>
      <c r="B257" s="100" t="s">
        <v>640</v>
      </c>
      <c r="C257" s="291" t="s">
        <v>644</v>
      </c>
      <c r="D257" s="292"/>
      <c r="E257" s="292"/>
      <c r="F257" s="292"/>
      <c r="G257" s="292"/>
      <c r="H257" s="292"/>
      <c r="I257" s="292"/>
      <c r="J257" s="292"/>
      <c r="K257" s="292"/>
      <c r="L257" s="292"/>
      <c r="M257" s="293"/>
      <c r="N257" s="128">
        <v>5887041146</v>
      </c>
      <c r="O257" s="224"/>
      <c r="P257" s="224"/>
      <c r="Q257" s="224"/>
    </row>
    <row r="258" spans="1:17" s="98" customFormat="1" hidden="1">
      <c r="A258" s="129">
        <v>16</v>
      </c>
      <c r="B258" s="100" t="s">
        <v>641</v>
      </c>
      <c r="C258" s="291" t="s">
        <v>645</v>
      </c>
      <c r="D258" s="292"/>
      <c r="E258" s="292"/>
      <c r="F258" s="292"/>
      <c r="G258" s="292"/>
      <c r="H258" s="292"/>
      <c r="I258" s="292"/>
      <c r="J258" s="292"/>
      <c r="K258" s="292"/>
      <c r="L258" s="292"/>
      <c r="M258" s="293"/>
      <c r="N258" s="128">
        <v>9178633747</v>
      </c>
      <c r="O258" s="224"/>
      <c r="P258" s="224"/>
      <c r="Q258" s="224"/>
    </row>
    <row r="259" spans="1:17" s="98" customFormat="1" hidden="1">
      <c r="A259" s="127">
        <v>17</v>
      </c>
      <c r="B259" s="100" t="s">
        <v>582</v>
      </c>
      <c r="C259" s="291" t="s">
        <v>646</v>
      </c>
      <c r="D259" s="292"/>
      <c r="E259" s="292"/>
      <c r="F259" s="292"/>
      <c r="G259" s="292"/>
      <c r="H259" s="292"/>
      <c r="I259" s="292"/>
      <c r="J259" s="292"/>
      <c r="K259" s="292"/>
      <c r="L259" s="292"/>
      <c r="M259" s="293"/>
      <c r="N259" s="128">
        <v>13494805680</v>
      </c>
      <c r="O259" s="224"/>
      <c r="P259" s="224"/>
      <c r="Q259" s="224"/>
    </row>
    <row r="260" spans="1:17" s="98" customFormat="1" hidden="1">
      <c r="A260" s="129">
        <v>18</v>
      </c>
      <c r="B260" s="100" t="s">
        <v>584</v>
      </c>
      <c r="C260" s="291" t="s">
        <v>647</v>
      </c>
      <c r="D260" s="292"/>
      <c r="E260" s="292"/>
      <c r="F260" s="292"/>
      <c r="G260" s="292"/>
      <c r="H260" s="292"/>
      <c r="I260" s="292"/>
      <c r="J260" s="292"/>
      <c r="K260" s="292"/>
      <c r="L260" s="292"/>
      <c r="M260" s="293"/>
      <c r="N260" s="128">
        <v>16867730831</v>
      </c>
      <c r="O260" s="224"/>
      <c r="P260" s="224"/>
      <c r="Q260" s="224"/>
    </row>
    <row r="261" spans="1:17" s="98" customFormat="1" hidden="1">
      <c r="A261" s="127">
        <v>19</v>
      </c>
      <c r="B261" s="100" t="s">
        <v>681</v>
      </c>
      <c r="C261" s="291" t="s">
        <v>688</v>
      </c>
      <c r="D261" s="292"/>
      <c r="E261" s="292"/>
      <c r="F261" s="292"/>
      <c r="G261" s="292"/>
      <c r="H261" s="292"/>
      <c r="I261" s="292"/>
      <c r="J261" s="292"/>
      <c r="K261" s="292"/>
      <c r="L261" s="292"/>
      <c r="M261" s="293"/>
      <c r="N261" s="128">
        <v>13377204411</v>
      </c>
      <c r="O261" s="224"/>
      <c r="P261" s="224"/>
      <c r="Q261" s="224"/>
    </row>
    <row r="262" spans="1:17" s="98" customFormat="1" ht="16.5" customHeight="1">
      <c r="A262" s="134">
        <v>20</v>
      </c>
      <c r="B262" s="101" t="s">
        <v>790</v>
      </c>
      <c r="C262" s="297" t="s">
        <v>789</v>
      </c>
      <c r="D262" s="298"/>
      <c r="E262" s="298"/>
      <c r="F262" s="298"/>
      <c r="G262" s="298"/>
      <c r="H262" s="298"/>
      <c r="I262" s="298"/>
      <c r="J262" s="298"/>
      <c r="K262" s="298"/>
      <c r="L262" s="298"/>
      <c r="M262" s="299"/>
      <c r="N262" s="135">
        <v>11558528580</v>
      </c>
      <c r="O262" s="224"/>
      <c r="P262" s="224"/>
      <c r="Q262" s="224"/>
    </row>
    <row r="263" spans="1:17" s="17" customFormat="1" ht="16.5" customHeight="1">
      <c r="A263" s="16">
        <v>21</v>
      </c>
      <c r="B263" s="16" t="s">
        <v>805</v>
      </c>
      <c r="C263" s="294" t="s">
        <v>812</v>
      </c>
      <c r="D263" s="294"/>
      <c r="E263" s="294"/>
      <c r="F263" s="294"/>
      <c r="G263" s="294"/>
      <c r="H263" s="294"/>
      <c r="I263" s="294"/>
      <c r="J263" s="294"/>
      <c r="K263" s="294"/>
      <c r="L263" s="294"/>
      <c r="M263" s="294"/>
      <c r="N263" s="212">
        <v>13357084535</v>
      </c>
      <c r="O263" s="223"/>
      <c r="P263" s="223"/>
      <c r="Q263" s="223"/>
    </row>
    <row r="264" spans="1:17" s="17" customFormat="1" ht="16.5" customHeight="1">
      <c r="A264" s="16">
        <v>22</v>
      </c>
      <c r="B264" s="16" t="s">
        <v>819</v>
      </c>
      <c r="C264" s="294" t="s">
        <v>822</v>
      </c>
      <c r="D264" s="294"/>
      <c r="E264" s="294"/>
      <c r="F264" s="294"/>
      <c r="G264" s="294"/>
      <c r="H264" s="294"/>
      <c r="I264" s="294"/>
      <c r="J264" s="294"/>
      <c r="K264" s="294"/>
      <c r="L264" s="294"/>
      <c r="M264" s="294"/>
      <c r="N264" s="212">
        <v>8685161600</v>
      </c>
      <c r="O264" s="223"/>
      <c r="P264" s="223"/>
      <c r="Q264" s="223"/>
    </row>
    <row r="265" spans="1:17" s="17" customFormat="1" ht="16.5" customHeight="1">
      <c r="A265" s="16">
        <v>23</v>
      </c>
      <c r="B265" s="16" t="s">
        <v>840</v>
      </c>
      <c r="C265" s="294" t="s">
        <v>841</v>
      </c>
      <c r="D265" s="294"/>
      <c r="E265" s="294"/>
      <c r="F265" s="294"/>
      <c r="G265" s="294"/>
      <c r="H265" s="294"/>
      <c r="I265" s="294"/>
      <c r="J265" s="294"/>
      <c r="K265" s="294"/>
      <c r="L265" s="294"/>
      <c r="M265" s="294"/>
      <c r="N265" s="212">
        <v>10301671030</v>
      </c>
      <c r="O265" s="223"/>
      <c r="P265" s="223"/>
      <c r="Q265" s="223"/>
    </row>
    <row r="266" spans="1:17" s="17" customFormat="1" ht="16.5" customHeight="1">
      <c r="A266" s="16">
        <v>24</v>
      </c>
      <c r="B266" s="16" t="s">
        <v>864</v>
      </c>
      <c r="C266" s="294" t="s">
        <v>882</v>
      </c>
      <c r="D266" s="294"/>
      <c r="E266" s="294"/>
      <c r="F266" s="294"/>
      <c r="G266" s="294"/>
      <c r="H266" s="294"/>
      <c r="I266" s="294"/>
      <c r="J266" s="294"/>
      <c r="K266" s="294"/>
      <c r="L266" s="294"/>
      <c r="M266" s="294"/>
      <c r="N266" s="212">
        <v>5322499960</v>
      </c>
      <c r="O266" s="223"/>
      <c r="P266" s="223"/>
      <c r="Q266" s="223"/>
    </row>
    <row r="267" spans="1:17" s="17" customFormat="1" ht="16.5" customHeight="1">
      <c r="A267" s="16">
        <v>25</v>
      </c>
      <c r="B267" s="16" t="s">
        <v>897</v>
      </c>
      <c r="C267" s="294" t="s">
        <v>902</v>
      </c>
      <c r="D267" s="294"/>
      <c r="E267" s="294"/>
      <c r="F267" s="294"/>
      <c r="G267" s="294"/>
      <c r="H267" s="294"/>
      <c r="I267" s="294"/>
      <c r="J267" s="294"/>
      <c r="K267" s="294"/>
      <c r="L267" s="294"/>
      <c r="M267" s="294"/>
      <c r="N267" s="212">
        <v>6955773930</v>
      </c>
      <c r="O267" s="223"/>
      <c r="P267" s="223"/>
      <c r="Q267" s="223"/>
    </row>
    <row r="268" spans="1:17" s="17" customFormat="1" ht="16.5" customHeight="1">
      <c r="A268" s="16">
        <v>26</v>
      </c>
      <c r="B268" s="16" t="s">
        <v>927</v>
      </c>
      <c r="C268" s="294" t="s">
        <v>926</v>
      </c>
      <c r="D268" s="294"/>
      <c r="E268" s="294"/>
      <c r="F268" s="294"/>
      <c r="G268" s="294"/>
      <c r="H268" s="294"/>
      <c r="I268" s="294"/>
      <c r="J268" s="294"/>
      <c r="K268" s="294"/>
      <c r="L268" s="294"/>
      <c r="M268" s="294"/>
      <c r="N268" s="212">
        <v>3771672920</v>
      </c>
      <c r="O268" s="223"/>
      <c r="P268" s="223"/>
      <c r="Q268" s="223"/>
    </row>
    <row r="269" spans="1:17" s="17" customFormat="1" ht="16.5" customHeight="1">
      <c r="A269" s="16">
        <v>27</v>
      </c>
      <c r="B269" s="16" t="s">
        <v>936</v>
      </c>
      <c r="C269" s="294" t="s">
        <v>932</v>
      </c>
      <c r="D269" s="294"/>
      <c r="E269" s="294"/>
      <c r="F269" s="294"/>
      <c r="G269" s="294"/>
      <c r="H269" s="294"/>
      <c r="I269" s="294"/>
      <c r="J269" s="294"/>
      <c r="K269" s="294"/>
      <c r="L269" s="294"/>
      <c r="M269" s="294"/>
      <c r="N269" s="212">
        <v>7806632320</v>
      </c>
      <c r="O269" s="223"/>
      <c r="P269" s="223"/>
      <c r="Q269" s="223"/>
    </row>
    <row r="270" spans="1:17" s="17" customFormat="1" ht="16.5" customHeight="1">
      <c r="A270" s="16">
        <v>28</v>
      </c>
      <c r="B270" s="16" t="s">
        <v>937</v>
      </c>
      <c r="C270" s="294" t="s">
        <v>933</v>
      </c>
      <c r="D270" s="294"/>
      <c r="E270" s="294"/>
      <c r="F270" s="294"/>
      <c r="G270" s="294"/>
      <c r="H270" s="294"/>
      <c r="I270" s="294"/>
      <c r="J270" s="294"/>
      <c r="K270" s="294"/>
      <c r="L270" s="294"/>
      <c r="M270" s="294"/>
      <c r="N270" s="212">
        <v>13067542298</v>
      </c>
      <c r="O270" s="223"/>
      <c r="P270" s="223"/>
      <c r="Q270" s="223"/>
    </row>
    <row r="271" spans="1:17" s="17" customFormat="1" ht="16.5" customHeight="1">
      <c r="A271" s="16">
        <v>29</v>
      </c>
      <c r="B271" s="16" t="s">
        <v>937</v>
      </c>
      <c r="C271" s="294" t="s">
        <v>934</v>
      </c>
      <c r="D271" s="294"/>
      <c r="E271" s="294"/>
      <c r="F271" s="294"/>
      <c r="G271" s="294"/>
      <c r="H271" s="294"/>
      <c r="I271" s="294"/>
      <c r="J271" s="294"/>
      <c r="K271" s="294"/>
      <c r="L271" s="294"/>
      <c r="M271" s="294"/>
      <c r="N271" s="212">
        <v>7111233010</v>
      </c>
      <c r="O271" s="223"/>
      <c r="P271" s="223"/>
      <c r="Q271" s="223"/>
    </row>
    <row r="272" spans="1:17" s="17" customFormat="1">
      <c r="A272" s="16">
        <v>30</v>
      </c>
      <c r="B272" s="16" t="s">
        <v>938</v>
      </c>
      <c r="C272" s="294" t="s">
        <v>935</v>
      </c>
      <c r="D272" s="294"/>
      <c r="E272" s="294"/>
      <c r="F272" s="294"/>
      <c r="G272" s="294"/>
      <c r="H272" s="294"/>
      <c r="I272" s="294"/>
      <c r="J272" s="294"/>
      <c r="K272" s="294"/>
      <c r="L272" s="294"/>
      <c r="M272" s="294"/>
      <c r="N272" s="212">
        <v>1346625200</v>
      </c>
      <c r="O272" s="223"/>
      <c r="P272" s="223"/>
      <c r="Q272" s="223"/>
    </row>
    <row r="273" spans="1:17" s="17" customFormat="1">
      <c r="A273" s="16">
        <v>32</v>
      </c>
      <c r="B273" s="16" t="s">
        <v>974</v>
      </c>
      <c r="C273" s="294" t="s">
        <v>973</v>
      </c>
      <c r="D273" s="294"/>
      <c r="E273" s="294"/>
      <c r="F273" s="294"/>
      <c r="G273" s="294"/>
      <c r="H273" s="294"/>
      <c r="I273" s="294"/>
      <c r="J273" s="294"/>
      <c r="K273" s="294"/>
      <c r="L273" s="294"/>
      <c r="M273" s="294"/>
      <c r="N273" s="212">
        <v>1501881240</v>
      </c>
      <c r="O273" s="223"/>
      <c r="P273" s="223"/>
      <c r="Q273" s="223"/>
    </row>
    <row r="274" spans="1:17" s="17" customFormat="1">
      <c r="A274" s="16">
        <v>33</v>
      </c>
      <c r="B274" s="16" t="s">
        <v>991</v>
      </c>
      <c r="C274" s="294" t="s">
        <v>990</v>
      </c>
      <c r="D274" s="294"/>
      <c r="E274" s="294"/>
      <c r="F274" s="294"/>
      <c r="G274" s="294"/>
      <c r="H274" s="294"/>
      <c r="I274" s="294"/>
      <c r="J274" s="294"/>
      <c r="K274" s="294"/>
      <c r="L274" s="294"/>
      <c r="M274" s="294"/>
      <c r="N274" s="212">
        <v>1520478670</v>
      </c>
      <c r="O274" s="223"/>
      <c r="P274" s="223"/>
      <c r="Q274" s="223"/>
    </row>
    <row r="275" spans="1:17" s="17" customFormat="1">
      <c r="A275" s="16">
        <v>34</v>
      </c>
      <c r="B275" s="16" t="s">
        <v>994</v>
      </c>
      <c r="C275" s="294" t="s">
        <v>1026</v>
      </c>
      <c r="D275" s="294"/>
      <c r="E275" s="294"/>
      <c r="F275" s="294"/>
      <c r="G275" s="294"/>
      <c r="H275" s="294"/>
      <c r="I275" s="294"/>
      <c r="J275" s="294"/>
      <c r="K275" s="294"/>
      <c r="L275" s="294"/>
      <c r="M275" s="294"/>
      <c r="N275" s="212">
        <v>2134644322</v>
      </c>
      <c r="O275" s="223"/>
      <c r="P275" s="223"/>
      <c r="Q275" s="223"/>
    </row>
    <row r="276" spans="1:17" s="17" customFormat="1">
      <c r="A276" s="16">
        <v>35</v>
      </c>
      <c r="B276" s="16" t="s">
        <v>994</v>
      </c>
      <c r="C276" s="294" t="s">
        <v>1027</v>
      </c>
      <c r="D276" s="294"/>
      <c r="E276" s="294"/>
      <c r="F276" s="294"/>
      <c r="G276" s="294"/>
      <c r="H276" s="294"/>
      <c r="I276" s="294"/>
      <c r="J276" s="294"/>
      <c r="K276" s="294"/>
      <c r="L276" s="294"/>
      <c r="M276" s="294"/>
      <c r="N276" s="212">
        <v>425623070</v>
      </c>
      <c r="O276" s="223"/>
      <c r="P276" s="223"/>
      <c r="Q276" s="223"/>
    </row>
    <row r="277" spans="1:17" s="17" customFormat="1">
      <c r="A277" s="16">
        <v>36</v>
      </c>
      <c r="B277" s="16" t="s">
        <v>1036</v>
      </c>
      <c r="C277" s="294" t="s">
        <v>1035</v>
      </c>
      <c r="D277" s="294"/>
      <c r="E277" s="294"/>
      <c r="F277" s="294"/>
      <c r="G277" s="294"/>
      <c r="H277" s="294"/>
      <c r="I277" s="294"/>
      <c r="J277" s="294"/>
      <c r="K277" s="294"/>
      <c r="L277" s="294"/>
      <c r="M277" s="294"/>
      <c r="N277" s="212">
        <v>2051293200</v>
      </c>
      <c r="O277" s="223"/>
      <c r="P277" s="223"/>
      <c r="Q277" s="223"/>
    </row>
    <row r="278" spans="1:17" s="17" customFormat="1">
      <c r="A278" s="16">
        <v>37</v>
      </c>
      <c r="B278" s="16" t="s">
        <v>1065</v>
      </c>
      <c r="C278" s="294" t="s">
        <v>1066</v>
      </c>
      <c r="D278" s="294"/>
      <c r="E278" s="294"/>
      <c r="F278" s="294"/>
      <c r="G278" s="294"/>
      <c r="H278" s="294"/>
      <c r="I278" s="294"/>
      <c r="J278" s="294"/>
      <c r="K278" s="294"/>
      <c r="L278" s="294"/>
      <c r="M278" s="294"/>
      <c r="N278" s="212">
        <v>456988950</v>
      </c>
      <c r="O278" s="223"/>
      <c r="P278" s="223"/>
      <c r="Q278" s="223"/>
    </row>
    <row r="279" spans="1:17" s="17" customFormat="1">
      <c r="A279" s="16">
        <v>38</v>
      </c>
      <c r="B279" s="16" t="s">
        <v>1107</v>
      </c>
      <c r="C279" s="294" t="s">
        <v>1108</v>
      </c>
      <c r="D279" s="294"/>
      <c r="E279" s="294"/>
      <c r="F279" s="294"/>
      <c r="G279" s="294"/>
      <c r="H279" s="294"/>
      <c r="I279" s="294"/>
      <c r="J279" s="294"/>
      <c r="K279" s="294"/>
      <c r="L279" s="294"/>
      <c r="M279" s="294"/>
      <c r="N279" s="212">
        <v>1270311975</v>
      </c>
      <c r="O279" s="223"/>
      <c r="P279" s="223"/>
      <c r="Q279" s="223"/>
    </row>
    <row r="280" spans="1:17" s="17" customFormat="1">
      <c r="A280" s="16">
        <v>39</v>
      </c>
      <c r="B280" s="16" t="s">
        <v>1113</v>
      </c>
      <c r="C280" s="294" t="s">
        <v>1136</v>
      </c>
      <c r="D280" s="292"/>
      <c r="E280" s="292"/>
      <c r="F280" s="292"/>
      <c r="G280" s="292"/>
      <c r="H280" s="292"/>
      <c r="I280" s="292"/>
      <c r="J280" s="292"/>
      <c r="K280" s="292"/>
      <c r="L280" s="292"/>
      <c r="M280" s="293"/>
      <c r="N280" s="212">
        <v>925872790</v>
      </c>
      <c r="O280" s="223"/>
      <c r="P280" s="223"/>
      <c r="Q280" s="223"/>
    </row>
    <row r="281" spans="1:17" s="17" customFormat="1" hidden="1">
      <c r="A281" s="16"/>
      <c r="B281" s="16"/>
      <c r="C281" s="294"/>
      <c r="D281" s="294"/>
      <c r="E281" s="294"/>
      <c r="F281" s="294"/>
      <c r="G281" s="294"/>
      <c r="H281" s="294"/>
      <c r="I281" s="294"/>
      <c r="J281" s="294"/>
      <c r="K281" s="294"/>
      <c r="L281" s="294"/>
      <c r="M281" s="294"/>
      <c r="N281" s="212"/>
      <c r="O281" s="223"/>
      <c r="P281" s="223"/>
      <c r="Q281" s="223"/>
    </row>
    <row r="282" spans="1:17" s="17" customFormat="1" hidden="1">
      <c r="A282" s="16"/>
      <c r="B282" s="16"/>
      <c r="C282" s="294"/>
      <c r="D282" s="294"/>
      <c r="E282" s="294"/>
      <c r="F282" s="294"/>
      <c r="G282" s="294"/>
      <c r="H282" s="294"/>
      <c r="I282" s="294"/>
      <c r="J282" s="294"/>
      <c r="K282" s="294"/>
      <c r="L282" s="294"/>
      <c r="M282" s="294"/>
      <c r="N282" s="212"/>
      <c r="O282" s="223"/>
      <c r="P282" s="223"/>
      <c r="Q282" s="223"/>
    </row>
    <row r="283" spans="1:17" s="17" customFormat="1" hidden="1">
      <c r="A283" s="16"/>
      <c r="B283" s="16"/>
      <c r="C283" s="294"/>
      <c r="D283" s="294"/>
      <c r="E283" s="294"/>
      <c r="F283" s="294"/>
      <c r="G283" s="294"/>
      <c r="H283" s="294"/>
      <c r="I283" s="294"/>
      <c r="J283" s="294"/>
      <c r="K283" s="294"/>
      <c r="L283" s="294"/>
      <c r="M283" s="294"/>
      <c r="N283" s="212"/>
      <c r="O283" s="223"/>
      <c r="P283" s="223"/>
      <c r="Q283" s="223"/>
    </row>
    <row r="284" spans="1:17" s="17" customFormat="1" hidden="1">
      <c r="A284" s="16"/>
      <c r="B284" s="16"/>
      <c r="C284" s="294"/>
      <c r="D284" s="294"/>
      <c r="E284" s="294"/>
      <c r="F284" s="294"/>
      <c r="G284" s="294"/>
      <c r="H284" s="294"/>
      <c r="I284" s="294"/>
      <c r="J284" s="294"/>
      <c r="K284" s="294"/>
      <c r="L284" s="294"/>
      <c r="M284" s="294"/>
      <c r="N284" s="212"/>
      <c r="O284" s="223"/>
      <c r="P284" s="223"/>
      <c r="Q284" s="223"/>
    </row>
    <row r="285" spans="1:17" s="17" customFormat="1" ht="21.75" thickBot="1">
      <c r="A285" s="295" t="s">
        <v>19</v>
      </c>
      <c r="B285" s="296"/>
      <c r="C285" s="296"/>
      <c r="D285" s="296"/>
      <c r="E285" s="296"/>
      <c r="F285" s="296"/>
      <c r="G285" s="296"/>
      <c r="H285" s="296"/>
      <c r="I285" s="296"/>
      <c r="J285" s="296"/>
      <c r="K285" s="296"/>
      <c r="L285" s="296"/>
      <c r="M285" s="296"/>
      <c r="N285" s="211">
        <f>SUM(N243:N284)</f>
        <v>193904969440</v>
      </c>
      <c r="O285" s="223"/>
      <c r="P285" s="223"/>
      <c r="Q285" s="223"/>
    </row>
    <row r="286" spans="1:17" ht="6.75" customHeight="1" thickBot="1"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105"/>
    </row>
    <row r="287" spans="1:17" ht="18.75" customHeight="1" thickBot="1">
      <c r="A287" s="289" t="s">
        <v>194</v>
      </c>
      <c r="B287" s="290"/>
      <c r="C287" s="290"/>
      <c r="D287" s="290"/>
      <c r="E287" s="290"/>
      <c r="F287" s="290"/>
      <c r="G287" s="290"/>
      <c r="H287" s="290"/>
      <c r="I287" s="290"/>
      <c r="J287" s="290"/>
      <c r="K287" s="290"/>
      <c r="L287" s="290"/>
      <c r="M287" s="290"/>
      <c r="N287" s="130">
        <f>N223-N240-N285+F225+H225</f>
        <v>0.399993896484375</v>
      </c>
      <c r="P287" s="17">
        <v>1423096215</v>
      </c>
      <c r="Q287" s="218" t="s">
        <v>975</v>
      </c>
    </row>
    <row r="288" spans="1:17"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105"/>
      <c r="P288" s="17">
        <v>711548107</v>
      </c>
      <c r="Q288" s="218" t="s">
        <v>976</v>
      </c>
    </row>
    <row r="289" spans="4:17"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105"/>
      <c r="P289" s="218">
        <f>SUM(P287:P288)</f>
        <v>2134644322</v>
      </c>
      <c r="Q289" s="218" t="s">
        <v>652</v>
      </c>
    </row>
    <row r="290" spans="4:17">
      <c r="D290" s="74"/>
      <c r="E290" s="74"/>
      <c r="F290" s="74"/>
      <c r="G290" s="74"/>
      <c r="H290" s="74"/>
      <c r="I290" s="74"/>
      <c r="J290" s="74"/>
      <c r="K290" s="74"/>
      <c r="L290" s="74"/>
      <c r="M290" s="74"/>
      <c r="N290" s="105"/>
      <c r="O290" s="105">
        <f>N287-P289</f>
        <v>-2134644321.6000061</v>
      </c>
      <c r="P290" s="218">
        <f>N205+N206</f>
        <v>425623070</v>
      </c>
      <c r="Q290" s="218" t="s">
        <v>992</v>
      </c>
    </row>
    <row r="291" spans="4:17">
      <c r="D291" s="74"/>
      <c r="E291" s="74"/>
      <c r="F291" s="74"/>
      <c r="G291" s="74"/>
      <c r="H291" s="74"/>
      <c r="I291" s="74"/>
      <c r="J291" s="74"/>
      <c r="K291" s="74"/>
      <c r="L291" s="74"/>
      <c r="M291" s="74"/>
      <c r="P291" s="218">
        <f>SUM(P289:P290)</f>
        <v>2560267392</v>
      </c>
      <c r="Q291" s="218" t="s">
        <v>526</v>
      </c>
    </row>
    <row r="292" spans="4:17"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105"/>
      <c r="O292" s="218">
        <f>P290-O290</f>
        <v>2560267391.6000061</v>
      </c>
      <c r="P292" s="218">
        <f>P291-N287</f>
        <v>2560267391.6000061</v>
      </c>
      <c r="Q292" s="218" t="s">
        <v>977</v>
      </c>
    </row>
    <row r="293" spans="4:17"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105"/>
    </row>
    <row r="294" spans="4:17"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105"/>
    </row>
    <row r="295" spans="4:17"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105"/>
    </row>
    <row r="296" spans="4:17"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105"/>
    </row>
    <row r="297" spans="4:17"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105"/>
    </row>
    <row r="298" spans="4:17"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105"/>
    </row>
    <row r="299" spans="4:17"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105"/>
    </row>
    <row r="300" spans="4:17"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105"/>
    </row>
    <row r="301" spans="4:17"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105"/>
    </row>
    <row r="302" spans="4:17"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105"/>
    </row>
    <row r="303" spans="4:17"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105"/>
    </row>
    <row r="304" spans="4:17"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105"/>
    </row>
    <row r="305" spans="4:14"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105"/>
    </row>
    <row r="306" spans="4:14"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105"/>
    </row>
    <row r="307" spans="4:14"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105"/>
    </row>
    <row r="308" spans="4:14"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105"/>
    </row>
    <row r="309" spans="4:14"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105"/>
    </row>
    <row r="310" spans="4:14"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105"/>
    </row>
    <row r="311" spans="4:14"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105"/>
    </row>
    <row r="312" spans="4:14">
      <c r="D312" s="74"/>
      <c r="E312" s="74"/>
      <c r="F312" s="74"/>
      <c r="G312" s="74"/>
      <c r="H312" s="74"/>
      <c r="I312" s="74"/>
      <c r="J312" s="74"/>
      <c r="K312" s="74"/>
      <c r="L312" s="74"/>
      <c r="M312" s="74"/>
      <c r="N312" s="105"/>
    </row>
    <row r="313" spans="4:14">
      <c r="D313" s="74"/>
      <c r="E313" s="74"/>
      <c r="F313" s="74"/>
      <c r="G313" s="74"/>
      <c r="H313" s="74"/>
      <c r="I313" s="74"/>
      <c r="J313" s="74"/>
      <c r="K313" s="74"/>
      <c r="L313" s="74"/>
      <c r="M313" s="74"/>
      <c r="N313" s="105"/>
    </row>
    <row r="314" spans="4:14"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105"/>
    </row>
    <row r="315" spans="4:14"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105"/>
    </row>
    <row r="316" spans="4:14"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105"/>
    </row>
    <row r="317" spans="4:14"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105"/>
    </row>
    <row r="318" spans="4:14"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105"/>
    </row>
    <row r="319" spans="4:14"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105"/>
    </row>
    <row r="320" spans="4:14">
      <c r="D320" s="74"/>
      <c r="E320" s="74"/>
      <c r="F320" s="74"/>
      <c r="G320" s="74"/>
      <c r="H320" s="74"/>
      <c r="I320" s="74"/>
      <c r="J320" s="74"/>
      <c r="K320" s="74"/>
      <c r="L320" s="74"/>
      <c r="M320" s="74"/>
      <c r="N320" s="105"/>
    </row>
    <row r="321" spans="4:14">
      <c r="D321" s="74"/>
      <c r="E321" s="74"/>
      <c r="F321" s="74"/>
      <c r="G321" s="74"/>
      <c r="H321" s="74"/>
      <c r="I321" s="74"/>
      <c r="J321" s="74"/>
      <c r="K321" s="74"/>
      <c r="L321" s="74"/>
      <c r="M321" s="74"/>
      <c r="N321" s="105"/>
    </row>
    <row r="322" spans="4:14">
      <c r="D322" s="74"/>
      <c r="E322" s="74"/>
      <c r="F322" s="74"/>
      <c r="G322" s="74"/>
      <c r="H322" s="74"/>
      <c r="I322" s="74"/>
      <c r="J322" s="74"/>
      <c r="K322" s="74"/>
      <c r="L322" s="74"/>
      <c r="M322" s="74"/>
      <c r="N322" s="105"/>
    </row>
    <row r="323" spans="4:14">
      <c r="D323" s="74"/>
      <c r="E323" s="74"/>
      <c r="F323" s="74"/>
      <c r="G323" s="74"/>
      <c r="H323" s="74"/>
      <c r="I323" s="74"/>
      <c r="J323" s="74"/>
      <c r="K323" s="74"/>
      <c r="L323" s="74"/>
      <c r="M323" s="74"/>
      <c r="N323" s="105"/>
    </row>
    <row r="324" spans="4:14">
      <c r="D324" s="74"/>
      <c r="E324" s="74"/>
      <c r="F324" s="74"/>
      <c r="G324" s="74"/>
      <c r="H324" s="74"/>
      <c r="I324" s="74"/>
      <c r="J324" s="74"/>
      <c r="K324" s="74"/>
      <c r="L324" s="74"/>
      <c r="M324" s="74"/>
      <c r="N324" s="105"/>
    </row>
    <row r="325" spans="4:14">
      <c r="D325" s="74"/>
      <c r="E325" s="74"/>
      <c r="F325" s="74"/>
      <c r="G325" s="74"/>
      <c r="H325" s="74"/>
      <c r="I325" s="74"/>
      <c r="J325" s="74"/>
      <c r="K325" s="74"/>
      <c r="L325" s="74"/>
      <c r="M325" s="74"/>
      <c r="N325" s="105"/>
    </row>
    <row r="326" spans="4:14">
      <c r="D326" s="74"/>
      <c r="E326" s="74"/>
      <c r="F326" s="74"/>
      <c r="G326" s="74"/>
      <c r="H326" s="74"/>
      <c r="I326" s="74"/>
      <c r="J326" s="74"/>
      <c r="K326" s="74"/>
      <c r="L326" s="74"/>
      <c r="M326" s="74"/>
      <c r="N326" s="105"/>
    </row>
    <row r="327" spans="4:14">
      <c r="D327" s="74"/>
      <c r="E327" s="74"/>
      <c r="F327" s="74"/>
      <c r="G327" s="74"/>
      <c r="H327" s="74"/>
      <c r="I327" s="74"/>
      <c r="J327" s="74"/>
      <c r="K327" s="74"/>
      <c r="L327" s="74"/>
      <c r="M327" s="74"/>
      <c r="N327" s="105"/>
    </row>
    <row r="328" spans="4:14">
      <c r="D328" s="74"/>
      <c r="E328" s="74"/>
      <c r="F328" s="74"/>
      <c r="G328" s="74"/>
      <c r="H328" s="74"/>
      <c r="I328" s="74"/>
      <c r="J328" s="74"/>
      <c r="K328" s="74"/>
      <c r="L328" s="74"/>
      <c r="M328" s="74"/>
      <c r="N328" s="105"/>
    </row>
    <row r="329" spans="4:14">
      <c r="D329" s="74"/>
      <c r="E329" s="74"/>
      <c r="F329" s="74"/>
      <c r="G329" s="74"/>
      <c r="H329" s="74"/>
      <c r="I329" s="74"/>
      <c r="J329" s="74"/>
      <c r="K329" s="74"/>
      <c r="L329" s="74"/>
      <c r="M329" s="74"/>
      <c r="N329" s="105"/>
    </row>
    <row r="330" spans="4:14">
      <c r="D330" s="74"/>
      <c r="E330" s="74"/>
      <c r="F330" s="74"/>
      <c r="G330" s="74"/>
      <c r="H330" s="74"/>
      <c r="I330" s="74"/>
      <c r="J330" s="74"/>
      <c r="K330" s="74"/>
      <c r="L330" s="74"/>
      <c r="M330" s="74"/>
      <c r="N330" s="105"/>
    </row>
    <row r="331" spans="4:14">
      <c r="D331" s="74"/>
      <c r="E331" s="74"/>
      <c r="F331" s="74"/>
      <c r="G331" s="74"/>
      <c r="H331" s="74"/>
      <c r="I331" s="74"/>
      <c r="J331" s="74"/>
      <c r="K331" s="74"/>
      <c r="L331" s="74"/>
      <c r="M331" s="74"/>
      <c r="N331" s="105"/>
    </row>
    <row r="332" spans="4:14">
      <c r="D332" s="74"/>
      <c r="E332" s="74"/>
      <c r="F332" s="74"/>
      <c r="G332" s="74"/>
      <c r="H332" s="74"/>
      <c r="I332" s="74"/>
      <c r="J332" s="74"/>
      <c r="K332" s="74"/>
      <c r="L332" s="74"/>
      <c r="M332" s="74"/>
      <c r="N332" s="105"/>
    </row>
    <row r="333" spans="4:14">
      <c r="D333" s="74"/>
      <c r="E333" s="74"/>
      <c r="F333" s="74"/>
      <c r="G333" s="74"/>
      <c r="H333" s="74"/>
      <c r="I333" s="74"/>
      <c r="J333" s="74"/>
      <c r="K333" s="74"/>
      <c r="L333" s="74"/>
      <c r="M333" s="74"/>
      <c r="N333" s="105"/>
    </row>
    <row r="334" spans="4:14">
      <c r="D334" s="74"/>
      <c r="E334" s="74"/>
      <c r="F334" s="74"/>
      <c r="G334" s="74"/>
      <c r="H334" s="74"/>
      <c r="I334" s="74"/>
      <c r="J334" s="74"/>
      <c r="K334" s="74"/>
      <c r="L334" s="74"/>
      <c r="M334" s="74"/>
      <c r="N334" s="105"/>
    </row>
    <row r="335" spans="4:14">
      <c r="D335" s="74"/>
      <c r="E335" s="74"/>
      <c r="F335" s="74"/>
      <c r="G335" s="74"/>
      <c r="H335" s="74"/>
      <c r="I335" s="74"/>
      <c r="J335" s="74"/>
      <c r="K335" s="74"/>
      <c r="L335" s="74"/>
      <c r="M335" s="74"/>
      <c r="N335" s="105"/>
    </row>
    <row r="336" spans="4:14">
      <c r="D336" s="74"/>
      <c r="E336" s="74"/>
      <c r="F336" s="74"/>
      <c r="G336" s="74"/>
      <c r="H336" s="74"/>
      <c r="I336" s="74"/>
      <c r="J336" s="74"/>
      <c r="K336" s="74"/>
      <c r="L336" s="74"/>
      <c r="M336" s="74"/>
      <c r="N336" s="105"/>
    </row>
    <row r="337" spans="4:14">
      <c r="D337" s="74"/>
      <c r="E337" s="74"/>
      <c r="F337" s="74"/>
      <c r="G337" s="74"/>
      <c r="H337" s="74"/>
      <c r="I337" s="74"/>
      <c r="J337" s="74"/>
      <c r="K337" s="74"/>
      <c r="L337" s="74"/>
      <c r="M337" s="74"/>
      <c r="N337" s="105"/>
    </row>
    <row r="338" spans="4:14">
      <c r="D338" s="74"/>
      <c r="E338" s="74"/>
      <c r="F338" s="74"/>
      <c r="G338" s="74"/>
      <c r="H338" s="74"/>
      <c r="I338" s="74"/>
      <c r="J338" s="74"/>
      <c r="K338" s="74"/>
      <c r="L338" s="74"/>
      <c r="M338" s="74"/>
      <c r="N338" s="105"/>
    </row>
    <row r="339" spans="4:14">
      <c r="D339" s="74"/>
      <c r="E339" s="74"/>
      <c r="F339" s="74"/>
      <c r="G339" s="74"/>
      <c r="H339" s="74"/>
      <c r="I339" s="74"/>
      <c r="J339" s="74"/>
      <c r="K339" s="74"/>
      <c r="L339" s="74"/>
      <c r="M339" s="74"/>
      <c r="N339" s="105"/>
    </row>
    <row r="340" spans="4:14">
      <c r="D340" s="74"/>
      <c r="E340" s="74"/>
      <c r="F340" s="74"/>
      <c r="G340" s="74"/>
      <c r="H340" s="74"/>
      <c r="I340" s="74"/>
      <c r="J340" s="74"/>
      <c r="K340" s="74"/>
      <c r="L340" s="74"/>
      <c r="M340" s="74"/>
      <c r="N340" s="105"/>
    </row>
    <row r="341" spans="4:14">
      <c r="D341" s="74"/>
      <c r="E341" s="74"/>
      <c r="F341" s="74"/>
      <c r="G341" s="74"/>
      <c r="H341" s="74"/>
      <c r="I341" s="74"/>
      <c r="J341" s="74"/>
      <c r="K341" s="74"/>
      <c r="L341" s="74"/>
      <c r="M341" s="74"/>
      <c r="N341" s="105"/>
    </row>
    <row r="342" spans="4:14">
      <c r="D342" s="74"/>
      <c r="E342" s="74"/>
      <c r="F342" s="74"/>
      <c r="G342" s="74"/>
      <c r="H342" s="74"/>
      <c r="I342" s="74"/>
      <c r="J342" s="74"/>
      <c r="K342" s="74"/>
      <c r="L342" s="74"/>
      <c r="M342" s="74"/>
      <c r="N342" s="105"/>
    </row>
    <row r="343" spans="4:14">
      <c r="D343" s="74"/>
      <c r="E343" s="74"/>
      <c r="F343" s="74"/>
      <c r="G343" s="74"/>
      <c r="H343" s="74"/>
      <c r="I343" s="74"/>
      <c r="J343" s="74"/>
      <c r="K343" s="74"/>
      <c r="L343" s="74"/>
      <c r="M343" s="74"/>
      <c r="N343" s="105"/>
    </row>
    <row r="344" spans="4:14">
      <c r="D344" s="74"/>
      <c r="E344" s="74"/>
      <c r="F344" s="74"/>
      <c r="G344" s="74"/>
      <c r="H344" s="74"/>
      <c r="I344" s="74"/>
      <c r="J344" s="74"/>
      <c r="K344" s="74"/>
      <c r="L344" s="74"/>
      <c r="M344" s="74"/>
      <c r="N344" s="105"/>
    </row>
    <row r="345" spans="4:14">
      <c r="D345" s="74"/>
      <c r="E345" s="74"/>
      <c r="F345" s="74"/>
      <c r="G345" s="74"/>
      <c r="H345" s="74"/>
      <c r="I345" s="74"/>
      <c r="J345" s="74"/>
      <c r="K345" s="74"/>
      <c r="L345" s="74"/>
      <c r="M345" s="74"/>
      <c r="N345" s="105"/>
    </row>
    <row r="346" spans="4:14">
      <c r="D346" s="74"/>
      <c r="E346" s="74"/>
      <c r="F346" s="74"/>
      <c r="G346" s="74"/>
      <c r="H346" s="74"/>
      <c r="I346" s="74"/>
      <c r="J346" s="74"/>
      <c r="K346" s="74"/>
      <c r="L346" s="74"/>
      <c r="M346" s="74"/>
      <c r="N346" s="105"/>
    </row>
    <row r="347" spans="4:14">
      <c r="D347" s="74"/>
      <c r="E347" s="74"/>
      <c r="F347" s="74"/>
      <c r="G347" s="74"/>
      <c r="H347" s="74"/>
      <c r="I347" s="74"/>
      <c r="J347" s="74"/>
      <c r="K347" s="74"/>
      <c r="L347" s="74"/>
      <c r="M347" s="74"/>
      <c r="N347" s="105"/>
    </row>
    <row r="348" spans="4:14">
      <c r="D348" s="74"/>
      <c r="E348" s="74"/>
      <c r="F348" s="74"/>
      <c r="G348" s="74"/>
      <c r="H348" s="74"/>
      <c r="I348" s="74"/>
      <c r="J348" s="74"/>
      <c r="K348" s="74"/>
      <c r="L348" s="74"/>
      <c r="M348" s="74"/>
      <c r="N348" s="105"/>
    </row>
    <row r="349" spans="4:14">
      <c r="D349" s="74"/>
      <c r="E349" s="74"/>
      <c r="F349" s="74"/>
      <c r="G349" s="74"/>
      <c r="H349" s="74"/>
      <c r="I349" s="74"/>
      <c r="J349" s="74"/>
      <c r="K349" s="74"/>
      <c r="L349" s="74"/>
      <c r="M349" s="74"/>
      <c r="N349" s="105"/>
    </row>
    <row r="350" spans="4:14">
      <c r="D350" s="74"/>
      <c r="E350" s="74"/>
      <c r="F350" s="74"/>
      <c r="G350" s="74"/>
      <c r="H350" s="74"/>
      <c r="I350" s="74"/>
      <c r="J350" s="74"/>
      <c r="K350" s="74"/>
      <c r="L350" s="74"/>
      <c r="M350" s="74"/>
      <c r="N350" s="105"/>
    </row>
    <row r="351" spans="4:14">
      <c r="D351" s="74"/>
      <c r="E351" s="74"/>
      <c r="F351" s="74"/>
      <c r="G351" s="74"/>
      <c r="H351" s="74"/>
      <c r="I351" s="74"/>
      <c r="J351" s="74"/>
      <c r="K351" s="74"/>
      <c r="L351" s="74"/>
      <c r="M351" s="74"/>
      <c r="N351" s="105"/>
    </row>
    <row r="352" spans="4:14">
      <c r="D352" s="74"/>
      <c r="E352" s="74"/>
      <c r="F352" s="74"/>
      <c r="G352" s="74"/>
      <c r="H352" s="74"/>
      <c r="I352" s="74"/>
      <c r="J352" s="74"/>
      <c r="K352" s="74"/>
      <c r="L352" s="74"/>
      <c r="M352" s="74"/>
      <c r="N352" s="105"/>
    </row>
    <row r="353" spans="4:14">
      <c r="D353" s="74"/>
      <c r="E353" s="74"/>
      <c r="F353" s="74"/>
      <c r="G353" s="74"/>
      <c r="H353" s="74"/>
      <c r="I353" s="74"/>
      <c r="J353" s="74"/>
      <c r="K353" s="74"/>
      <c r="L353" s="74"/>
      <c r="M353" s="74"/>
      <c r="N353" s="105"/>
    </row>
    <row r="354" spans="4:14">
      <c r="D354" s="74"/>
      <c r="E354" s="74"/>
      <c r="F354" s="74"/>
      <c r="G354" s="74"/>
      <c r="H354" s="74"/>
      <c r="I354" s="74"/>
      <c r="J354" s="74"/>
      <c r="K354" s="74"/>
      <c r="L354" s="74"/>
      <c r="M354" s="74"/>
      <c r="N354" s="105"/>
    </row>
    <row r="355" spans="4:14">
      <c r="D355" s="74"/>
      <c r="E355" s="74"/>
      <c r="F355" s="74"/>
      <c r="G355" s="74"/>
      <c r="H355" s="74"/>
      <c r="I355" s="74"/>
      <c r="J355" s="74"/>
      <c r="K355" s="74"/>
      <c r="L355" s="74"/>
      <c r="M355" s="74"/>
      <c r="N355" s="105"/>
    </row>
    <row r="356" spans="4:14">
      <c r="D356" s="74"/>
      <c r="E356" s="74"/>
      <c r="F356" s="74"/>
      <c r="G356" s="74"/>
      <c r="H356" s="74"/>
      <c r="I356" s="74"/>
      <c r="J356" s="74"/>
      <c r="K356" s="74"/>
      <c r="L356" s="74"/>
      <c r="M356" s="74"/>
      <c r="N356" s="105"/>
    </row>
    <row r="357" spans="4:14">
      <c r="D357" s="74"/>
      <c r="E357" s="74"/>
      <c r="F357" s="74"/>
      <c r="G357" s="74"/>
      <c r="H357" s="74"/>
      <c r="I357" s="74"/>
      <c r="J357" s="74"/>
      <c r="K357" s="74"/>
      <c r="L357" s="74"/>
      <c r="M357" s="74"/>
      <c r="N357" s="105"/>
    </row>
    <row r="358" spans="4:14"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105"/>
    </row>
    <row r="359" spans="4:14"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105"/>
    </row>
    <row r="360" spans="4:14"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105"/>
    </row>
    <row r="361" spans="4:14"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105"/>
    </row>
    <row r="362" spans="4:14"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105"/>
    </row>
    <row r="363" spans="4:14"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105"/>
    </row>
    <row r="364" spans="4:14"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105"/>
    </row>
    <row r="365" spans="4:14"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105"/>
    </row>
    <row r="366" spans="4:14"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105"/>
    </row>
    <row r="367" spans="4:14"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105"/>
    </row>
    <row r="368" spans="4:14"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105"/>
    </row>
    <row r="369" spans="4:14"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105"/>
    </row>
    <row r="370" spans="4:14"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105"/>
    </row>
    <row r="371" spans="4:14"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105"/>
    </row>
    <row r="372" spans="4:14"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105"/>
    </row>
    <row r="373" spans="4:14"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105"/>
    </row>
    <row r="374" spans="4:14"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105"/>
    </row>
    <row r="375" spans="4:14"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105"/>
    </row>
    <row r="376" spans="4:14"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105"/>
    </row>
    <row r="377" spans="4:14"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105"/>
    </row>
    <row r="378" spans="4:14">
      <c r="D378" s="74"/>
      <c r="E378" s="74"/>
      <c r="F378" s="74"/>
      <c r="G378" s="74"/>
      <c r="H378" s="74"/>
      <c r="I378" s="74"/>
      <c r="J378" s="74"/>
      <c r="K378" s="74"/>
      <c r="L378" s="74"/>
      <c r="M378" s="74"/>
      <c r="N378" s="105"/>
    </row>
    <row r="379" spans="4:14">
      <c r="D379" s="74"/>
      <c r="E379" s="74"/>
      <c r="F379" s="74"/>
      <c r="G379" s="74"/>
      <c r="H379" s="74"/>
      <c r="I379" s="74"/>
      <c r="J379" s="74"/>
      <c r="K379" s="74"/>
      <c r="L379" s="74"/>
      <c r="M379" s="74"/>
      <c r="N379" s="105"/>
    </row>
    <row r="380" spans="4:14">
      <c r="D380" s="74"/>
      <c r="E380" s="74"/>
      <c r="F380" s="74"/>
      <c r="G380" s="74"/>
      <c r="H380" s="74"/>
      <c r="I380" s="74"/>
      <c r="J380" s="74"/>
      <c r="K380" s="74"/>
      <c r="L380" s="74"/>
      <c r="M380" s="74"/>
      <c r="N380" s="105"/>
    </row>
    <row r="381" spans="4:14">
      <c r="D381" s="74"/>
      <c r="E381" s="74"/>
      <c r="F381" s="74"/>
      <c r="G381" s="74"/>
      <c r="H381" s="74"/>
      <c r="I381" s="74"/>
      <c r="J381" s="74"/>
      <c r="K381" s="74"/>
      <c r="L381" s="74"/>
      <c r="M381" s="74"/>
      <c r="N381" s="105"/>
    </row>
    <row r="382" spans="4:14">
      <c r="D382" s="74"/>
      <c r="E382" s="74"/>
      <c r="F382" s="74"/>
      <c r="G382" s="74"/>
      <c r="H382" s="74"/>
      <c r="I382" s="74"/>
      <c r="J382" s="74"/>
      <c r="K382" s="74"/>
      <c r="L382" s="74"/>
      <c r="M382" s="74"/>
      <c r="N382" s="105"/>
    </row>
    <row r="383" spans="4:14">
      <c r="D383" s="74"/>
      <c r="E383" s="74"/>
      <c r="F383" s="74"/>
      <c r="G383" s="74"/>
      <c r="H383" s="74"/>
      <c r="I383" s="74"/>
      <c r="J383" s="74"/>
      <c r="K383" s="74"/>
      <c r="L383" s="74"/>
      <c r="M383" s="74"/>
      <c r="N383" s="105"/>
    </row>
    <row r="384" spans="4:14">
      <c r="D384" s="74"/>
      <c r="E384" s="74"/>
      <c r="F384" s="74"/>
      <c r="G384" s="74"/>
      <c r="H384" s="74"/>
      <c r="I384" s="74"/>
      <c r="J384" s="74"/>
      <c r="K384" s="74"/>
      <c r="L384" s="74"/>
      <c r="M384" s="74"/>
      <c r="N384" s="105"/>
    </row>
    <row r="385" spans="4:14">
      <c r="D385" s="74"/>
      <c r="E385" s="74"/>
      <c r="F385" s="74"/>
      <c r="G385" s="74"/>
      <c r="H385" s="74"/>
      <c r="I385" s="74"/>
      <c r="J385" s="74"/>
      <c r="K385" s="74"/>
      <c r="L385" s="74"/>
      <c r="M385" s="74"/>
      <c r="N385" s="105"/>
    </row>
    <row r="386" spans="4:14">
      <c r="D386" s="74"/>
      <c r="E386" s="74"/>
      <c r="F386" s="74"/>
      <c r="G386" s="74"/>
      <c r="H386" s="74"/>
      <c r="I386" s="74"/>
      <c r="J386" s="74"/>
      <c r="K386" s="74"/>
      <c r="L386" s="74"/>
      <c r="M386" s="74"/>
      <c r="N386" s="105"/>
    </row>
    <row r="387" spans="4:14">
      <c r="D387" s="74"/>
      <c r="E387" s="74"/>
      <c r="F387" s="74"/>
      <c r="G387" s="74"/>
      <c r="H387" s="74"/>
      <c r="I387" s="74"/>
      <c r="J387" s="74"/>
      <c r="K387" s="74"/>
      <c r="L387" s="74"/>
      <c r="M387" s="74"/>
      <c r="N387" s="105"/>
    </row>
    <row r="388" spans="4:14">
      <c r="D388" s="74"/>
      <c r="E388" s="74"/>
      <c r="F388" s="74"/>
      <c r="G388" s="74"/>
      <c r="H388" s="74"/>
      <c r="I388" s="74"/>
      <c r="J388" s="74"/>
      <c r="K388" s="74"/>
      <c r="L388" s="74"/>
      <c r="M388" s="74"/>
      <c r="N388" s="105"/>
    </row>
    <row r="389" spans="4:14">
      <c r="D389" s="74"/>
      <c r="E389" s="74"/>
      <c r="F389" s="74"/>
      <c r="G389" s="74"/>
      <c r="H389" s="74"/>
      <c r="I389" s="74"/>
      <c r="J389" s="74"/>
      <c r="K389" s="74"/>
      <c r="L389" s="74"/>
      <c r="M389" s="74"/>
      <c r="N389" s="105"/>
    </row>
    <row r="390" spans="4:14">
      <c r="D390" s="74"/>
      <c r="E390" s="74"/>
      <c r="F390" s="74"/>
      <c r="G390" s="74"/>
      <c r="H390" s="74"/>
      <c r="I390" s="74"/>
      <c r="J390" s="74"/>
      <c r="K390" s="74"/>
      <c r="L390" s="74"/>
      <c r="M390" s="74"/>
      <c r="N390" s="105"/>
    </row>
    <row r="391" spans="4:14">
      <c r="D391" s="74"/>
      <c r="E391" s="74"/>
      <c r="F391" s="74"/>
      <c r="G391" s="74"/>
      <c r="H391" s="74"/>
      <c r="I391" s="74"/>
      <c r="J391" s="74"/>
      <c r="K391" s="74"/>
      <c r="L391" s="74"/>
      <c r="M391" s="74"/>
      <c r="N391" s="105"/>
    </row>
    <row r="392" spans="4:14">
      <c r="D392" s="74"/>
      <c r="E392" s="74"/>
      <c r="F392" s="74"/>
      <c r="G392" s="74"/>
      <c r="H392" s="74"/>
      <c r="I392" s="74"/>
      <c r="J392" s="74"/>
      <c r="K392" s="74"/>
      <c r="L392" s="74"/>
      <c r="M392" s="74"/>
      <c r="N392" s="105"/>
    </row>
    <row r="393" spans="4:14">
      <c r="D393" s="74"/>
      <c r="E393" s="74"/>
      <c r="F393" s="74"/>
      <c r="G393" s="74"/>
      <c r="H393" s="74"/>
      <c r="I393" s="74"/>
      <c r="J393" s="74"/>
      <c r="K393" s="74"/>
      <c r="L393" s="74"/>
      <c r="M393" s="74"/>
      <c r="N393" s="105"/>
    </row>
    <row r="394" spans="4:14">
      <c r="D394" s="74"/>
      <c r="E394" s="74"/>
      <c r="F394" s="74"/>
      <c r="G394" s="74"/>
      <c r="H394" s="74"/>
      <c r="I394" s="74"/>
      <c r="J394" s="74"/>
      <c r="K394" s="74"/>
      <c r="L394" s="74"/>
      <c r="M394" s="74"/>
      <c r="N394" s="105"/>
    </row>
    <row r="395" spans="4:14">
      <c r="D395" s="74"/>
      <c r="E395" s="74"/>
      <c r="F395" s="74"/>
      <c r="G395" s="74"/>
      <c r="H395" s="74"/>
      <c r="I395" s="74"/>
      <c r="J395" s="74"/>
      <c r="K395" s="74"/>
      <c r="L395" s="74"/>
      <c r="M395" s="74"/>
      <c r="N395" s="105"/>
    </row>
    <row r="396" spans="4:14">
      <c r="D396" s="74"/>
      <c r="E396" s="74"/>
      <c r="F396" s="74"/>
      <c r="G396" s="74"/>
      <c r="H396" s="74"/>
      <c r="I396" s="74"/>
      <c r="J396" s="74"/>
      <c r="K396" s="74"/>
      <c r="L396" s="74"/>
      <c r="M396" s="74"/>
      <c r="N396" s="105"/>
    </row>
    <row r="397" spans="4:14">
      <c r="D397" s="74"/>
      <c r="E397" s="74"/>
      <c r="F397" s="74"/>
      <c r="G397" s="74"/>
      <c r="H397" s="74"/>
      <c r="I397" s="74"/>
      <c r="J397" s="74"/>
      <c r="K397" s="74"/>
      <c r="L397" s="74"/>
      <c r="M397" s="74"/>
      <c r="N397" s="105"/>
    </row>
    <row r="398" spans="4:14">
      <c r="D398" s="74"/>
      <c r="E398" s="74"/>
      <c r="F398" s="74"/>
      <c r="G398" s="74"/>
      <c r="H398" s="74"/>
      <c r="I398" s="74"/>
      <c r="J398" s="74"/>
      <c r="K398" s="74"/>
      <c r="L398" s="74"/>
      <c r="M398" s="74"/>
      <c r="N398" s="105"/>
    </row>
    <row r="399" spans="4:14"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105"/>
    </row>
    <row r="400" spans="4:14"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105"/>
    </row>
    <row r="401" spans="4:14"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105"/>
    </row>
    <row r="402" spans="4:14"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105"/>
    </row>
    <row r="403" spans="4:14"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105"/>
    </row>
    <row r="404" spans="4:14"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105"/>
    </row>
    <row r="405" spans="4:14"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105"/>
    </row>
    <row r="406" spans="4:14"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105"/>
    </row>
    <row r="407" spans="4:14"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105"/>
    </row>
    <row r="408" spans="4:14"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105"/>
    </row>
    <row r="409" spans="4:14"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105"/>
    </row>
    <row r="410" spans="4:14"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105"/>
    </row>
    <row r="411" spans="4:14"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105"/>
    </row>
    <row r="412" spans="4:14"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105"/>
    </row>
    <row r="413" spans="4:14"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105"/>
    </row>
    <row r="414" spans="4:14"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105"/>
    </row>
    <row r="415" spans="4:14"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105"/>
    </row>
    <row r="416" spans="4:14"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105"/>
    </row>
    <row r="417" spans="4:14"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105"/>
    </row>
    <row r="418" spans="4:14"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105"/>
    </row>
    <row r="419" spans="4:14">
      <c r="D419" s="74"/>
      <c r="E419" s="74"/>
      <c r="F419" s="74"/>
      <c r="G419" s="74"/>
      <c r="H419" s="74"/>
      <c r="I419" s="74"/>
      <c r="J419" s="74"/>
      <c r="K419" s="74"/>
      <c r="L419" s="74"/>
      <c r="M419" s="74"/>
      <c r="N419" s="105"/>
    </row>
    <row r="420" spans="4:14">
      <c r="D420" s="74"/>
      <c r="E420" s="74"/>
      <c r="F420" s="74"/>
      <c r="G420" s="74"/>
      <c r="H420" s="74"/>
      <c r="I420" s="74"/>
      <c r="J420" s="74"/>
      <c r="K420" s="74"/>
      <c r="L420" s="74"/>
      <c r="M420" s="74"/>
      <c r="N420" s="105"/>
    </row>
    <row r="421" spans="4:14">
      <c r="D421" s="74"/>
      <c r="E421" s="74"/>
      <c r="F421" s="74"/>
      <c r="G421" s="74"/>
      <c r="H421" s="74"/>
      <c r="I421" s="74"/>
      <c r="J421" s="74"/>
      <c r="K421" s="74"/>
      <c r="L421" s="74"/>
      <c r="M421" s="74"/>
      <c r="N421" s="105"/>
    </row>
    <row r="422" spans="4:14">
      <c r="D422" s="74"/>
      <c r="E422" s="74"/>
      <c r="F422" s="74"/>
      <c r="G422" s="74"/>
      <c r="H422" s="74"/>
      <c r="I422" s="74"/>
      <c r="J422" s="74"/>
      <c r="K422" s="74"/>
      <c r="L422" s="74"/>
      <c r="M422" s="74"/>
      <c r="N422" s="105"/>
    </row>
    <row r="423" spans="4:14">
      <c r="D423" s="74"/>
      <c r="E423" s="74"/>
      <c r="F423" s="74"/>
      <c r="G423" s="74"/>
      <c r="H423" s="74"/>
      <c r="I423" s="74"/>
      <c r="J423" s="74"/>
      <c r="K423" s="74"/>
      <c r="L423" s="74"/>
      <c r="M423" s="74"/>
      <c r="N423" s="105"/>
    </row>
    <row r="424" spans="4:14">
      <c r="D424" s="74"/>
      <c r="E424" s="74"/>
      <c r="F424" s="74"/>
      <c r="G424" s="74"/>
      <c r="H424" s="74"/>
      <c r="I424" s="74"/>
      <c r="J424" s="74"/>
      <c r="K424" s="74"/>
      <c r="L424" s="74"/>
      <c r="M424" s="74"/>
      <c r="N424" s="105"/>
    </row>
    <row r="425" spans="4:14">
      <c r="D425" s="74"/>
      <c r="E425" s="74"/>
      <c r="F425" s="74"/>
      <c r="G425" s="74"/>
      <c r="H425" s="74"/>
      <c r="I425" s="74"/>
      <c r="J425" s="74"/>
      <c r="K425" s="74"/>
      <c r="L425" s="74"/>
      <c r="M425" s="74"/>
      <c r="N425" s="105"/>
    </row>
    <row r="426" spans="4:14">
      <c r="D426" s="74"/>
      <c r="E426" s="74"/>
      <c r="F426" s="74"/>
      <c r="G426" s="74"/>
      <c r="H426" s="74"/>
      <c r="I426" s="74"/>
      <c r="J426" s="74"/>
      <c r="K426" s="74"/>
      <c r="L426" s="74"/>
      <c r="M426" s="74"/>
      <c r="N426" s="105"/>
    </row>
    <row r="427" spans="4:14">
      <c r="D427" s="74"/>
      <c r="E427" s="74"/>
      <c r="F427" s="74"/>
      <c r="G427" s="74"/>
      <c r="H427" s="74"/>
      <c r="I427" s="74"/>
      <c r="J427" s="74"/>
      <c r="K427" s="74"/>
      <c r="L427" s="74"/>
      <c r="M427" s="74"/>
      <c r="N427" s="105"/>
    </row>
    <row r="428" spans="4:14">
      <c r="D428" s="74"/>
      <c r="E428" s="74"/>
      <c r="F428" s="74"/>
      <c r="G428" s="74"/>
      <c r="H428" s="74"/>
      <c r="I428" s="74"/>
      <c r="J428" s="74"/>
      <c r="K428" s="74"/>
      <c r="L428" s="74"/>
      <c r="M428" s="74"/>
      <c r="N428" s="105"/>
    </row>
    <row r="429" spans="4:14">
      <c r="D429" s="74"/>
      <c r="E429" s="74"/>
      <c r="F429" s="74"/>
      <c r="G429" s="74"/>
      <c r="H429" s="74"/>
      <c r="I429" s="74"/>
      <c r="J429" s="74"/>
      <c r="K429" s="74"/>
      <c r="L429" s="74"/>
      <c r="M429" s="74"/>
      <c r="N429" s="105"/>
    </row>
    <row r="430" spans="4:14">
      <c r="D430" s="74"/>
      <c r="E430" s="74"/>
      <c r="F430" s="74"/>
      <c r="G430" s="74"/>
      <c r="H430" s="74"/>
      <c r="I430" s="74"/>
      <c r="J430" s="74"/>
      <c r="K430" s="74"/>
      <c r="L430" s="74"/>
      <c r="M430" s="74"/>
      <c r="N430" s="105"/>
    </row>
    <row r="431" spans="4:14">
      <c r="D431" s="74"/>
      <c r="E431" s="74"/>
      <c r="F431" s="74"/>
      <c r="G431" s="74"/>
      <c r="H431" s="74"/>
      <c r="I431" s="74"/>
      <c r="J431" s="74"/>
      <c r="K431" s="74"/>
      <c r="L431" s="74"/>
      <c r="M431" s="74"/>
      <c r="N431" s="105"/>
    </row>
    <row r="432" spans="4:14">
      <c r="D432" s="74"/>
      <c r="E432" s="74"/>
      <c r="F432" s="74"/>
      <c r="G432" s="74"/>
      <c r="H432" s="74"/>
      <c r="I432" s="74"/>
      <c r="J432" s="74"/>
      <c r="K432" s="74"/>
      <c r="L432" s="74"/>
      <c r="M432" s="74"/>
      <c r="N432" s="105"/>
    </row>
    <row r="433" spans="4:14">
      <c r="D433" s="74"/>
      <c r="E433" s="74"/>
      <c r="F433" s="74"/>
      <c r="G433" s="74"/>
      <c r="H433" s="74"/>
      <c r="I433" s="74"/>
      <c r="J433" s="74"/>
      <c r="K433" s="74"/>
      <c r="L433" s="74"/>
      <c r="M433" s="74"/>
      <c r="N433" s="105"/>
    </row>
    <row r="434" spans="4:14">
      <c r="D434" s="74"/>
      <c r="E434" s="74"/>
      <c r="F434" s="74"/>
      <c r="G434" s="74"/>
      <c r="H434" s="74"/>
      <c r="I434" s="74"/>
      <c r="J434" s="74"/>
      <c r="K434" s="74"/>
      <c r="L434" s="74"/>
      <c r="M434" s="74"/>
      <c r="N434" s="105"/>
    </row>
    <row r="435" spans="4:14">
      <c r="D435" s="74"/>
      <c r="E435" s="74"/>
      <c r="F435" s="74"/>
      <c r="G435" s="74"/>
      <c r="H435" s="74"/>
      <c r="I435" s="74"/>
      <c r="J435" s="74"/>
      <c r="K435" s="74"/>
      <c r="L435" s="74"/>
      <c r="M435" s="74"/>
      <c r="N435" s="105"/>
    </row>
    <row r="436" spans="4:14">
      <c r="D436" s="74"/>
      <c r="E436" s="74"/>
      <c r="F436" s="74"/>
      <c r="G436" s="74"/>
      <c r="H436" s="74"/>
      <c r="I436" s="74"/>
      <c r="J436" s="74"/>
      <c r="K436" s="74"/>
      <c r="L436" s="74"/>
      <c r="M436" s="74"/>
      <c r="N436" s="105"/>
    </row>
    <row r="437" spans="4:14">
      <c r="D437" s="74"/>
      <c r="E437" s="74"/>
      <c r="F437" s="74"/>
      <c r="G437" s="74"/>
      <c r="H437" s="74"/>
      <c r="I437" s="74"/>
      <c r="J437" s="74"/>
      <c r="K437" s="74"/>
      <c r="L437" s="74"/>
      <c r="M437" s="74"/>
      <c r="N437" s="105"/>
    </row>
    <row r="438" spans="4:14"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105"/>
    </row>
    <row r="439" spans="4:14"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105"/>
    </row>
    <row r="440" spans="4:14"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105"/>
    </row>
    <row r="441" spans="4:14"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105"/>
    </row>
    <row r="442" spans="4:14"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105"/>
    </row>
    <row r="443" spans="4:14"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105"/>
    </row>
    <row r="444" spans="4:14"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105"/>
    </row>
    <row r="445" spans="4:14"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105"/>
    </row>
    <row r="446" spans="4:14"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105"/>
    </row>
    <row r="447" spans="4:14"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105"/>
    </row>
    <row r="448" spans="4:14"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105"/>
    </row>
    <row r="449" spans="4:14"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105"/>
    </row>
    <row r="450" spans="4:14"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105"/>
    </row>
    <row r="451" spans="4:14"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105"/>
    </row>
    <row r="452" spans="4:14"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105"/>
    </row>
    <row r="453" spans="4:14"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105"/>
    </row>
    <row r="454" spans="4:14"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105"/>
    </row>
    <row r="455" spans="4:14"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105"/>
    </row>
    <row r="456" spans="4:14"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105"/>
    </row>
    <row r="457" spans="4:14"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105"/>
    </row>
    <row r="458" spans="4:14">
      <c r="D458" s="74"/>
      <c r="E458" s="74"/>
      <c r="F458" s="74"/>
      <c r="G458" s="74"/>
      <c r="H458" s="74"/>
      <c r="I458" s="74"/>
      <c r="J458" s="74"/>
      <c r="K458" s="74"/>
      <c r="L458" s="74"/>
      <c r="M458" s="74"/>
      <c r="N458" s="105"/>
    </row>
    <row r="459" spans="4:14">
      <c r="D459" s="74"/>
      <c r="E459" s="74"/>
      <c r="F459" s="74"/>
      <c r="G459" s="74"/>
      <c r="H459" s="74"/>
      <c r="I459" s="74"/>
      <c r="J459" s="74"/>
      <c r="K459" s="74"/>
      <c r="L459" s="74"/>
      <c r="M459" s="74"/>
      <c r="N459" s="105"/>
    </row>
    <row r="460" spans="4:14">
      <c r="D460" s="74"/>
      <c r="E460" s="74"/>
      <c r="F460" s="74"/>
      <c r="G460" s="74"/>
      <c r="H460" s="74"/>
      <c r="I460" s="74"/>
      <c r="J460" s="74"/>
      <c r="K460" s="74"/>
      <c r="L460" s="74"/>
      <c r="M460" s="74"/>
      <c r="N460" s="105"/>
    </row>
    <row r="461" spans="4:14">
      <c r="D461" s="74"/>
      <c r="E461" s="74"/>
      <c r="F461" s="74"/>
      <c r="G461" s="74"/>
      <c r="H461" s="74"/>
      <c r="I461" s="74"/>
      <c r="J461" s="74"/>
      <c r="K461" s="74"/>
      <c r="L461" s="74"/>
      <c r="M461" s="74"/>
      <c r="N461" s="105"/>
    </row>
    <row r="462" spans="4:14">
      <c r="D462" s="74"/>
      <c r="E462" s="74"/>
      <c r="F462" s="74"/>
      <c r="G462" s="74"/>
      <c r="H462" s="74"/>
      <c r="I462" s="74"/>
      <c r="J462" s="74"/>
      <c r="K462" s="74"/>
      <c r="L462" s="74"/>
      <c r="M462" s="74"/>
      <c r="N462" s="105"/>
    </row>
    <row r="463" spans="4:14">
      <c r="D463" s="74"/>
      <c r="E463" s="74"/>
      <c r="F463" s="74"/>
      <c r="G463" s="74"/>
      <c r="H463" s="74"/>
      <c r="I463" s="74"/>
      <c r="J463" s="74"/>
      <c r="K463" s="74"/>
      <c r="L463" s="74"/>
      <c r="M463" s="74"/>
      <c r="N463" s="105"/>
    </row>
    <row r="464" spans="4:14">
      <c r="D464" s="74"/>
      <c r="E464" s="74"/>
      <c r="F464" s="74"/>
      <c r="G464" s="74"/>
      <c r="H464" s="74"/>
      <c r="I464" s="74"/>
      <c r="J464" s="74"/>
      <c r="K464" s="74"/>
      <c r="L464" s="74"/>
      <c r="M464" s="74"/>
      <c r="N464" s="105"/>
    </row>
    <row r="465" spans="4:14">
      <c r="D465" s="74"/>
      <c r="E465" s="74"/>
      <c r="F465" s="74"/>
      <c r="G465" s="74"/>
      <c r="H465" s="74"/>
      <c r="I465" s="74"/>
      <c r="J465" s="74"/>
      <c r="K465" s="74"/>
      <c r="L465" s="74"/>
      <c r="M465" s="74"/>
      <c r="N465" s="105"/>
    </row>
    <row r="466" spans="4:14">
      <c r="D466" s="74"/>
      <c r="E466" s="74"/>
      <c r="F466" s="74"/>
      <c r="G466" s="74"/>
      <c r="H466" s="74"/>
      <c r="I466" s="74"/>
      <c r="J466" s="74"/>
      <c r="K466" s="74"/>
      <c r="L466" s="74"/>
      <c r="M466" s="74"/>
      <c r="N466" s="105"/>
    </row>
    <row r="467" spans="4:14">
      <c r="D467" s="74"/>
      <c r="E467" s="74"/>
      <c r="F467" s="74"/>
      <c r="G467" s="74"/>
      <c r="H467" s="74"/>
      <c r="I467" s="74"/>
      <c r="J467" s="74"/>
      <c r="K467" s="74"/>
      <c r="L467" s="74"/>
      <c r="M467" s="74"/>
      <c r="N467" s="105"/>
    </row>
    <row r="468" spans="4:14">
      <c r="D468" s="74"/>
      <c r="E468" s="74"/>
      <c r="F468" s="74"/>
      <c r="G468" s="74"/>
      <c r="H468" s="74"/>
      <c r="I468" s="74"/>
      <c r="J468" s="74"/>
      <c r="K468" s="74"/>
      <c r="L468" s="74"/>
      <c r="M468" s="74"/>
      <c r="N468" s="105"/>
    </row>
    <row r="469" spans="4:14">
      <c r="D469" s="74"/>
      <c r="E469" s="74"/>
      <c r="F469" s="74"/>
      <c r="G469" s="74"/>
      <c r="H469" s="74"/>
      <c r="I469" s="74"/>
      <c r="J469" s="74"/>
      <c r="K469" s="74"/>
      <c r="L469" s="74"/>
      <c r="M469" s="74"/>
      <c r="N469" s="105"/>
    </row>
    <row r="470" spans="4:14">
      <c r="D470" s="74"/>
      <c r="E470" s="74"/>
      <c r="F470" s="74"/>
      <c r="G470" s="74"/>
      <c r="H470" s="74"/>
      <c r="I470" s="74"/>
      <c r="J470" s="74"/>
      <c r="K470" s="74"/>
      <c r="L470" s="74"/>
      <c r="M470" s="74"/>
      <c r="N470" s="105"/>
    </row>
    <row r="471" spans="4:14">
      <c r="D471" s="74"/>
      <c r="E471" s="74"/>
      <c r="F471" s="74"/>
      <c r="G471" s="74"/>
      <c r="H471" s="74"/>
      <c r="I471" s="74"/>
      <c r="J471" s="74"/>
      <c r="K471" s="74"/>
      <c r="L471" s="74"/>
      <c r="M471" s="74"/>
      <c r="N471" s="105"/>
    </row>
    <row r="472" spans="4:14">
      <c r="D472" s="74"/>
      <c r="E472" s="74"/>
      <c r="F472" s="74"/>
      <c r="G472" s="74"/>
      <c r="H472" s="74"/>
      <c r="I472" s="74"/>
      <c r="J472" s="74"/>
      <c r="K472" s="74"/>
      <c r="L472" s="74"/>
      <c r="M472" s="74"/>
      <c r="N472" s="105"/>
    </row>
    <row r="473" spans="4:14">
      <c r="D473" s="74"/>
      <c r="E473" s="74"/>
      <c r="F473" s="74"/>
      <c r="G473" s="74"/>
      <c r="H473" s="74"/>
      <c r="I473" s="74"/>
      <c r="J473" s="74"/>
      <c r="K473" s="74"/>
      <c r="L473" s="74"/>
      <c r="M473" s="74"/>
      <c r="N473" s="105"/>
    </row>
    <row r="474" spans="4:14">
      <c r="D474" s="74"/>
      <c r="E474" s="74"/>
      <c r="F474" s="74"/>
      <c r="G474" s="74"/>
      <c r="H474" s="74"/>
      <c r="I474" s="74"/>
      <c r="J474" s="74"/>
      <c r="K474" s="74"/>
      <c r="L474" s="74"/>
      <c r="M474" s="74"/>
      <c r="N474" s="105"/>
    </row>
    <row r="475" spans="4:14">
      <c r="D475" s="74"/>
      <c r="E475" s="74"/>
      <c r="F475" s="74"/>
      <c r="G475" s="74"/>
      <c r="H475" s="74"/>
      <c r="I475" s="74"/>
      <c r="J475" s="74"/>
      <c r="K475" s="74"/>
      <c r="L475" s="74"/>
      <c r="M475" s="74"/>
      <c r="N475" s="105"/>
    </row>
    <row r="476" spans="4:14">
      <c r="D476" s="74"/>
      <c r="E476" s="74"/>
      <c r="F476" s="74"/>
      <c r="G476" s="74"/>
      <c r="H476" s="74"/>
      <c r="I476" s="74"/>
      <c r="J476" s="74"/>
      <c r="K476" s="74"/>
      <c r="L476" s="74"/>
      <c r="M476" s="74"/>
      <c r="N476" s="105"/>
    </row>
    <row r="477" spans="4:14">
      <c r="D477" s="74"/>
      <c r="E477" s="74"/>
      <c r="F477" s="74"/>
      <c r="G477" s="74"/>
      <c r="H477" s="74"/>
      <c r="I477" s="74"/>
      <c r="J477" s="74"/>
      <c r="K477" s="74"/>
      <c r="L477" s="74"/>
      <c r="M477" s="74"/>
      <c r="N477" s="105"/>
    </row>
    <row r="478" spans="4:14">
      <c r="D478" s="74"/>
      <c r="E478" s="74"/>
      <c r="F478" s="74"/>
      <c r="G478" s="74"/>
      <c r="H478" s="74"/>
      <c r="I478" s="74"/>
      <c r="J478" s="74"/>
      <c r="K478" s="74"/>
      <c r="L478" s="74"/>
      <c r="M478" s="74"/>
      <c r="N478" s="105"/>
    </row>
    <row r="479" spans="4:14">
      <c r="D479" s="74"/>
      <c r="E479" s="74"/>
      <c r="F479" s="74"/>
      <c r="G479" s="74"/>
      <c r="H479" s="74"/>
      <c r="I479" s="74"/>
      <c r="J479" s="74"/>
      <c r="K479" s="74"/>
      <c r="L479" s="74"/>
      <c r="M479" s="74"/>
      <c r="N479" s="105"/>
    </row>
    <row r="480" spans="4:14">
      <c r="D480" s="74"/>
      <c r="E480" s="74"/>
      <c r="F480" s="74"/>
      <c r="G480" s="74"/>
      <c r="H480" s="74"/>
      <c r="I480" s="74"/>
      <c r="J480" s="74"/>
      <c r="K480" s="74"/>
      <c r="L480" s="74"/>
      <c r="M480" s="74"/>
      <c r="N480" s="105"/>
    </row>
    <row r="481" spans="4:14">
      <c r="D481" s="74"/>
      <c r="E481" s="74"/>
      <c r="F481" s="74"/>
      <c r="G481" s="74"/>
      <c r="H481" s="74"/>
      <c r="I481" s="74"/>
      <c r="J481" s="74"/>
      <c r="K481" s="74"/>
      <c r="L481" s="74"/>
      <c r="M481" s="74"/>
      <c r="N481" s="105"/>
    </row>
    <row r="482" spans="4:14">
      <c r="D482" s="74"/>
      <c r="E482" s="74"/>
      <c r="F482" s="74"/>
      <c r="G482" s="74"/>
      <c r="H482" s="74"/>
      <c r="I482" s="74"/>
      <c r="J482" s="74"/>
      <c r="K482" s="74"/>
      <c r="L482" s="74"/>
      <c r="M482" s="74"/>
      <c r="N482" s="105"/>
    </row>
    <row r="483" spans="4:14">
      <c r="D483" s="74"/>
      <c r="E483" s="74"/>
      <c r="F483" s="74"/>
      <c r="G483" s="74"/>
      <c r="H483" s="74"/>
      <c r="I483" s="74"/>
      <c r="J483" s="74"/>
      <c r="K483" s="74"/>
      <c r="L483" s="74"/>
      <c r="M483" s="74"/>
      <c r="N483" s="105"/>
    </row>
    <row r="484" spans="4:14">
      <c r="D484" s="74"/>
      <c r="E484" s="74"/>
      <c r="F484" s="74"/>
      <c r="G484" s="74"/>
      <c r="H484" s="74"/>
      <c r="I484" s="74"/>
      <c r="J484" s="74"/>
      <c r="K484" s="74"/>
      <c r="L484" s="74"/>
      <c r="M484" s="74"/>
      <c r="N484" s="105"/>
    </row>
    <row r="485" spans="4:14">
      <c r="D485" s="74"/>
      <c r="E485" s="74"/>
      <c r="F485" s="74"/>
      <c r="G485" s="74"/>
      <c r="H485" s="74"/>
      <c r="I485" s="74"/>
      <c r="J485" s="74"/>
      <c r="K485" s="74"/>
      <c r="L485" s="74"/>
      <c r="M485" s="74"/>
      <c r="N485" s="105"/>
    </row>
    <row r="486" spans="4:14">
      <c r="D486" s="74"/>
      <c r="E486" s="74"/>
      <c r="F486" s="74"/>
      <c r="G486" s="74"/>
      <c r="H486" s="74"/>
      <c r="I486" s="74"/>
      <c r="J486" s="74"/>
      <c r="K486" s="74"/>
      <c r="L486" s="74"/>
      <c r="M486" s="74"/>
      <c r="N486" s="105"/>
    </row>
    <row r="487" spans="4:14">
      <c r="D487" s="74"/>
      <c r="E487" s="74"/>
      <c r="F487" s="74"/>
      <c r="G487" s="74"/>
      <c r="H487" s="74"/>
      <c r="I487" s="74"/>
      <c r="J487" s="74"/>
      <c r="K487" s="74"/>
      <c r="L487" s="74"/>
      <c r="M487" s="74"/>
      <c r="N487" s="105"/>
    </row>
    <row r="488" spans="4:14">
      <c r="D488" s="74"/>
      <c r="E488" s="74"/>
      <c r="F488" s="74"/>
      <c r="G488" s="74"/>
      <c r="H488" s="74"/>
      <c r="I488" s="74"/>
      <c r="J488" s="74"/>
      <c r="K488" s="74"/>
      <c r="L488" s="74"/>
      <c r="M488" s="74"/>
      <c r="N488" s="105"/>
    </row>
    <row r="489" spans="4:14">
      <c r="D489" s="74"/>
      <c r="E489" s="74"/>
      <c r="F489" s="74"/>
      <c r="G489" s="74"/>
      <c r="H489" s="74"/>
      <c r="I489" s="74"/>
      <c r="J489" s="74"/>
      <c r="K489" s="74"/>
      <c r="L489" s="74"/>
      <c r="M489" s="74"/>
      <c r="N489" s="105"/>
    </row>
    <row r="490" spans="4:14">
      <c r="D490" s="74"/>
      <c r="E490" s="74"/>
      <c r="F490" s="74"/>
      <c r="G490" s="74"/>
      <c r="H490" s="74"/>
      <c r="I490" s="74"/>
      <c r="J490" s="74"/>
      <c r="K490" s="74"/>
      <c r="L490" s="74"/>
      <c r="M490" s="74"/>
      <c r="N490" s="105"/>
    </row>
    <row r="491" spans="4:14">
      <c r="D491" s="74"/>
      <c r="E491" s="74"/>
      <c r="F491" s="74"/>
      <c r="G491" s="74"/>
      <c r="H491" s="74"/>
      <c r="I491" s="74"/>
      <c r="J491" s="74"/>
      <c r="K491" s="74"/>
      <c r="L491" s="74"/>
      <c r="M491" s="74"/>
      <c r="N491" s="105"/>
    </row>
    <row r="492" spans="4:14">
      <c r="D492" s="74"/>
      <c r="E492" s="74"/>
      <c r="F492" s="74"/>
      <c r="G492" s="74"/>
      <c r="H492" s="74"/>
      <c r="I492" s="74"/>
      <c r="J492" s="74"/>
      <c r="K492" s="74"/>
      <c r="L492" s="74"/>
      <c r="M492" s="74"/>
      <c r="N492" s="105"/>
    </row>
    <row r="493" spans="4:14">
      <c r="D493" s="74"/>
      <c r="E493" s="74"/>
      <c r="F493" s="74"/>
      <c r="G493" s="74"/>
      <c r="H493" s="74"/>
      <c r="I493" s="74"/>
      <c r="J493" s="74"/>
      <c r="K493" s="74"/>
      <c r="L493" s="74"/>
      <c r="M493" s="74"/>
      <c r="N493" s="105"/>
    </row>
    <row r="494" spans="4:14">
      <c r="D494" s="74"/>
      <c r="E494" s="74"/>
      <c r="F494" s="74"/>
      <c r="G494" s="74"/>
      <c r="H494" s="74"/>
      <c r="I494" s="74"/>
      <c r="J494" s="74"/>
      <c r="K494" s="74"/>
      <c r="L494" s="74"/>
      <c r="M494" s="74"/>
      <c r="N494" s="105"/>
    </row>
    <row r="495" spans="4:14">
      <c r="D495" s="74"/>
      <c r="E495" s="74"/>
      <c r="F495" s="74"/>
      <c r="G495" s="74"/>
      <c r="H495" s="74"/>
      <c r="I495" s="74"/>
      <c r="J495" s="74"/>
      <c r="K495" s="74"/>
      <c r="L495" s="74"/>
      <c r="M495" s="74"/>
      <c r="N495" s="105"/>
    </row>
    <row r="496" spans="4:14">
      <c r="D496" s="74"/>
      <c r="E496" s="74"/>
      <c r="F496" s="74"/>
      <c r="G496" s="74"/>
      <c r="H496" s="74"/>
      <c r="I496" s="74"/>
      <c r="J496" s="74"/>
      <c r="K496" s="74"/>
      <c r="L496" s="74"/>
      <c r="M496" s="74"/>
      <c r="N496" s="105"/>
    </row>
    <row r="497" spans="4:14">
      <c r="D497" s="74"/>
      <c r="E497" s="74"/>
      <c r="F497" s="74"/>
      <c r="G497" s="74"/>
      <c r="H497" s="74"/>
      <c r="I497" s="74"/>
      <c r="J497" s="74"/>
      <c r="K497" s="74"/>
      <c r="L497" s="74"/>
      <c r="M497" s="74"/>
      <c r="N497" s="105"/>
    </row>
    <row r="498" spans="4:14">
      <c r="D498" s="74"/>
      <c r="E498" s="74"/>
      <c r="F498" s="74"/>
      <c r="G498" s="74"/>
      <c r="H498" s="74"/>
      <c r="I498" s="74"/>
      <c r="J498" s="74"/>
      <c r="K498" s="74"/>
      <c r="L498" s="74"/>
      <c r="M498" s="74"/>
      <c r="N498" s="105"/>
    </row>
    <row r="499" spans="4:14">
      <c r="D499" s="74"/>
      <c r="E499" s="74"/>
      <c r="F499" s="74"/>
      <c r="G499" s="74"/>
      <c r="H499" s="74"/>
      <c r="I499" s="74"/>
      <c r="J499" s="74"/>
      <c r="K499" s="74"/>
      <c r="L499" s="74"/>
      <c r="M499" s="74"/>
      <c r="N499" s="105"/>
    </row>
    <row r="500" spans="4:14">
      <c r="D500" s="74"/>
      <c r="E500" s="74"/>
      <c r="F500" s="74"/>
      <c r="G500" s="74"/>
      <c r="H500" s="74"/>
      <c r="I500" s="74"/>
      <c r="J500" s="74"/>
      <c r="K500" s="74"/>
      <c r="L500" s="74"/>
      <c r="M500" s="74"/>
      <c r="N500" s="105"/>
    </row>
    <row r="501" spans="4:14">
      <c r="D501" s="74"/>
      <c r="E501" s="74"/>
      <c r="F501" s="74"/>
      <c r="G501" s="74"/>
      <c r="H501" s="74"/>
      <c r="I501" s="74"/>
      <c r="J501" s="74"/>
      <c r="K501" s="74"/>
      <c r="L501" s="74"/>
      <c r="M501" s="74"/>
      <c r="N501" s="105"/>
    </row>
    <row r="502" spans="4:14">
      <c r="D502" s="74"/>
      <c r="E502" s="74"/>
      <c r="F502" s="74"/>
      <c r="G502" s="74"/>
      <c r="H502" s="74"/>
      <c r="I502" s="74"/>
      <c r="J502" s="74"/>
      <c r="K502" s="74"/>
      <c r="L502" s="74"/>
      <c r="M502" s="74"/>
      <c r="N502" s="105"/>
    </row>
    <row r="503" spans="4:14">
      <c r="D503" s="74"/>
      <c r="E503" s="74"/>
      <c r="F503" s="74"/>
      <c r="G503" s="74"/>
      <c r="H503" s="74"/>
      <c r="I503" s="74"/>
      <c r="J503" s="74"/>
      <c r="K503" s="74"/>
      <c r="L503" s="74"/>
      <c r="M503" s="74"/>
      <c r="N503" s="105"/>
    </row>
    <row r="504" spans="4:14">
      <c r="D504" s="74"/>
      <c r="E504" s="74"/>
      <c r="F504" s="74"/>
      <c r="G504" s="74"/>
      <c r="H504" s="74"/>
      <c r="I504" s="74"/>
      <c r="J504" s="74"/>
      <c r="K504" s="74"/>
      <c r="L504" s="74"/>
      <c r="M504" s="74"/>
      <c r="N504" s="105"/>
    </row>
    <row r="505" spans="4:14">
      <c r="D505" s="74"/>
      <c r="E505" s="74"/>
      <c r="F505" s="74"/>
      <c r="G505" s="74"/>
      <c r="H505" s="74"/>
      <c r="I505" s="74"/>
      <c r="J505" s="74"/>
      <c r="K505" s="74"/>
      <c r="L505" s="74"/>
      <c r="M505" s="74"/>
      <c r="N505" s="105"/>
    </row>
    <row r="506" spans="4:14">
      <c r="D506" s="74"/>
      <c r="E506" s="74"/>
      <c r="F506" s="74"/>
      <c r="G506" s="74"/>
      <c r="H506" s="74"/>
      <c r="I506" s="74"/>
      <c r="J506" s="74"/>
      <c r="K506" s="74"/>
      <c r="L506" s="74"/>
      <c r="M506" s="74"/>
      <c r="N506" s="105"/>
    </row>
    <row r="507" spans="4:14">
      <c r="D507" s="74"/>
      <c r="E507" s="74"/>
      <c r="F507" s="74"/>
      <c r="G507" s="74"/>
      <c r="H507" s="74"/>
      <c r="I507" s="74"/>
      <c r="J507" s="74"/>
      <c r="K507" s="74"/>
      <c r="L507" s="74"/>
      <c r="M507" s="74"/>
      <c r="N507" s="105"/>
    </row>
    <row r="508" spans="4:14">
      <c r="D508" s="74"/>
      <c r="E508" s="74"/>
      <c r="F508" s="74"/>
      <c r="G508" s="74"/>
      <c r="H508" s="74"/>
      <c r="I508" s="74"/>
      <c r="J508" s="74"/>
      <c r="K508" s="74"/>
      <c r="L508" s="74"/>
      <c r="M508" s="74"/>
      <c r="N508" s="105"/>
    </row>
    <row r="509" spans="4:14">
      <c r="D509" s="74"/>
      <c r="E509" s="74"/>
      <c r="F509" s="74"/>
      <c r="G509" s="74"/>
      <c r="H509" s="74"/>
      <c r="I509" s="74"/>
      <c r="J509" s="74"/>
      <c r="K509" s="74"/>
      <c r="L509" s="74"/>
      <c r="M509" s="74"/>
      <c r="N509" s="105"/>
    </row>
    <row r="510" spans="4:14">
      <c r="D510" s="74"/>
      <c r="E510" s="74"/>
      <c r="F510" s="74"/>
      <c r="G510" s="74"/>
      <c r="H510" s="74"/>
      <c r="I510" s="74"/>
      <c r="J510" s="74"/>
      <c r="K510" s="74"/>
      <c r="L510" s="74"/>
      <c r="M510" s="74"/>
      <c r="N510" s="105"/>
    </row>
    <row r="511" spans="4:14">
      <c r="D511" s="74"/>
      <c r="E511" s="74"/>
      <c r="F511" s="74"/>
      <c r="G511" s="74"/>
      <c r="H511" s="74"/>
      <c r="I511" s="74"/>
      <c r="J511" s="74"/>
      <c r="K511" s="74"/>
      <c r="L511" s="74"/>
      <c r="M511" s="74"/>
      <c r="N511" s="105"/>
    </row>
    <row r="512" spans="4:14">
      <c r="D512" s="74"/>
      <c r="E512" s="74"/>
      <c r="F512" s="74"/>
      <c r="G512" s="74"/>
      <c r="H512" s="74"/>
      <c r="I512" s="74"/>
      <c r="J512" s="74"/>
      <c r="K512" s="74"/>
      <c r="L512" s="74"/>
      <c r="M512" s="74"/>
      <c r="N512" s="105"/>
    </row>
    <row r="513" spans="4:14">
      <c r="D513" s="74"/>
      <c r="E513" s="74"/>
      <c r="F513" s="74"/>
      <c r="G513" s="74"/>
      <c r="H513" s="74"/>
      <c r="I513" s="74"/>
      <c r="J513" s="74"/>
      <c r="K513" s="74"/>
      <c r="L513" s="74"/>
      <c r="M513" s="74"/>
      <c r="N513" s="105"/>
    </row>
    <row r="514" spans="4:14"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105"/>
    </row>
    <row r="515" spans="4:14"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105"/>
    </row>
    <row r="516" spans="4:14"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105"/>
    </row>
    <row r="517" spans="4:14"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105"/>
    </row>
    <row r="518" spans="4:14"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105"/>
    </row>
    <row r="519" spans="4:14"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105"/>
    </row>
    <row r="520" spans="4:14"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105"/>
    </row>
    <row r="521" spans="4:14"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105"/>
    </row>
    <row r="522" spans="4:14"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105"/>
    </row>
    <row r="523" spans="4:14"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105"/>
    </row>
    <row r="524" spans="4:14"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105"/>
    </row>
    <row r="525" spans="4:14"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105"/>
    </row>
    <row r="526" spans="4:14"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105"/>
    </row>
    <row r="527" spans="4:14"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105"/>
    </row>
    <row r="528" spans="4:14"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105"/>
    </row>
    <row r="529" spans="4:14"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105"/>
    </row>
    <row r="530" spans="4:14"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105"/>
    </row>
    <row r="531" spans="4:14"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105"/>
    </row>
    <row r="532" spans="4:14"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105"/>
    </row>
    <row r="533" spans="4:14"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105"/>
    </row>
    <row r="534" spans="4:14">
      <c r="D534" s="74"/>
      <c r="E534" s="74"/>
      <c r="F534" s="74"/>
      <c r="G534" s="74"/>
      <c r="H534" s="74"/>
      <c r="I534" s="74"/>
      <c r="J534" s="74"/>
      <c r="K534" s="74"/>
      <c r="L534" s="74"/>
      <c r="M534" s="74"/>
      <c r="N534" s="105"/>
    </row>
    <row r="535" spans="4:14">
      <c r="D535" s="74"/>
      <c r="E535" s="74"/>
      <c r="F535" s="74"/>
      <c r="G535" s="74"/>
      <c r="H535" s="74"/>
      <c r="I535" s="74"/>
      <c r="J535" s="74"/>
      <c r="K535" s="74"/>
      <c r="L535" s="74"/>
      <c r="M535" s="74"/>
      <c r="N535" s="105"/>
    </row>
    <row r="536" spans="4:14">
      <c r="D536" s="74"/>
      <c r="E536" s="74"/>
      <c r="F536" s="74"/>
      <c r="G536" s="74"/>
      <c r="H536" s="74"/>
      <c r="I536" s="74"/>
      <c r="J536" s="74"/>
      <c r="K536" s="74"/>
      <c r="L536" s="74"/>
      <c r="M536" s="74"/>
      <c r="N536" s="105"/>
    </row>
    <row r="537" spans="4:14">
      <c r="D537" s="74"/>
      <c r="E537" s="74"/>
      <c r="F537" s="74"/>
      <c r="G537" s="74"/>
      <c r="H537" s="74"/>
      <c r="I537" s="74"/>
      <c r="J537" s="74"/>
      <c r="K537" s="74"/>
      <c r="L537" s="74"/>
      <c r="M537" s="74"/>
      <c r="N537" s="105"/>
    </row>
    <row r="538" spans="4:14">
      <c r="D538" s="74"/>
      <c r="E538" s="74"/>
      <c r="F538" s="74"/>
      <c r="G538" s="74"/>
      <c r="H538" s="74"/>
      <c r="I538" s="74"/>
      <c r="J538" s="74"/>
      <c r="K538" s="74"/>
      <c r="L538" s="74"/>
      <c r="M538" s="74"/>
      <c r="N538" s="105"/>
    </row>
    <row r="539" spans="4:14">
      <c r="D539" s="74"/>
      <c r="E539" s="74"/>
      <c r="F539" s="74"/>
      <c r="G539" s="74"/>
      <c r="H539" s="74"/>
      <c r="I539" s="74"/>
      <c r="J539" s="74"/>
      <c r="K539" s="74"/>
      <c r="L539" s="74"/>
      <c r="M539" s="74"/>
      <c r="N539" s="105"/>
    </row>
    <row r="540" spans="4:14">
      <c r="D540" s="74"/>
      <c r="E540" s="74"/>
      <c r="F540" s="74"/>
      <c r="G540" s="74"/>
      <c r="H540" s="74"/>
      <c r="I540" s="74"/>
      <c r="J540" s="74"/>
      <c r="K540" s="74"/>
      <c r="L540" s="74"/>
      <c r="M540" s="74"/>
      <c r="N540" s="105"/>
    </row>
    <row r="541" spans="4:14">
      <c r="D541" s="74"/>
      <c r="E541" s="74"/>
      <c r="F541" s="74"/>
      <c r="G541" s="74"/>
      <c r="H541" s="74"/>
      <c r="I541" s="74"/>
      <c r="J541" s="74"/>
      <c r="K541" s="74"/>
      <c r="L541" s="74"/>
      <c r="M541" s="74"/>
      <c r="N541" s="105"/>
    </row>
    <row r="542" spans="4:14">
      <c r="D542" s="74"/>
      <c r="E542" s="74"/>
      <c r="F542" s="74"/>
      <c r="G542" s="74"/>
      <c r="H542" s="74"/>
      <c r="I542" s="74"/>
      <c r="J542" s="74"/>
      <c r="K542" s="74"/>
      <c r="L542" s="74"/>
      <c r="M542" s="74"/>
      <c r="N542" s="105"/>
    </row>
    <row r="543" spans="4:14">
      <c r="D543" s="74"/>
      <c r="E543" s="74"/>
      <c r="F543" s="74"/>
      <c r="G543" s="74"/>
      <c r="H543" s="74"/>
      <c r="I543" s="74"/>
      <c r="J543" s="74"/>
      <c r="K543" s="74"/>
      <c r="L543" s="74"/>
      <c r="M543" s="74"/>
      <c r="N543" s="105"/>
    </row>
    <row r="544" spans="4:14">
      <c r="D544" s="74"/>
      <c r="E544" s="74"/>
      <c r="F544" s="74"/>
      <c r="G544" s="74"/>
      <c r="H544" s="74"/>
      <c r="I544" s="74"/>
      <c r="J544" s="74"/>
      <c r="K544" s="74"/>
      <c r="L544" s="74"/>
      <c r="M544" s="74"/>
      <c r="N544" s="105"/>
    </row>
    <row r="545" spans="4:14">
      <c r="D545" s="74"/>
      <c r="E545" s="74"/>
      <c r="F545" s="74"/>
      <c r="G545" s="74"/>
      <c r="H545" s="74"/>
      <c r="I545" s="74"/>
      <c r="J545" s="74"/>
      <c r="K545" s="74"/>
      <c r="L545" s="74"/>
      <c r="M545" s="74"/>
      <c r="N545" s="105"/>
    </row>
    <row r="546" spans="4:14">
      <c r="D546" s="74"/>
      <c r="E546" s="74"/>
      <c r="F546" s="74"/>
      <c r="G546" s="74"/>
      <c r="H546" s="74"/>
      <c r="I546" s="74"/>
      <c r="J546" s="74"/>
      <c r="K546" s="74"/>
      <c r="L546" s="74"/>
      <c r="M546" s="74"/>
      <c r="N546" s="105"/>
    </row>
    <row r="547" spans="4:14">
      <c r="D547" s="74"/>
      <c r="E547" s="74"/>
      <c r="F547" s="74"/>
      <c r="G547" s="74"/>
      <c r="H547" s="74"/>
      <c r="I547" s="74"/>
      <c r="J547" s="74"/>
      <c r="K547" s="74"/>
      <c r="L547" s="74"/>
      <c r="M547" s="74"/>
      <c r="N547" s="105"/>
    </row>
    <row r="548" spans="4:14">
      <c r="D548" s="74"/>
      <c r="E548" s="74"/>
      <c r="F548" s="74"/>
      <c r="G548" s="74"/>
      <c r="H548" s="74"/>
      <c r="I548" s="74"/>
      <c r="J548" s="74"/>
      <c r="K548" s="74"/>
      <c r="L548" s="74"/>
      <c r="M548" s="74"/>
      <c r="N548" s="105"/>
    </row>
    <row r="549" spans="4:14">
      <c r="D549" s="74"/>
      <c r="E549" s="74"/>
      <c r="F549" s="74"/>
      <c r="G549" s="74"/>
      <c r="H549" s="74"/>
      <c r="I549" s="74"/>
      <c r="J549" s="74"/>
      <c r="K549" s="74"/>
      <c r="L549" s="74"/>
      <c r="M549" s="74"/>
      <c r="N549" s="105"/>
    </row>
    <row r="550" spans="4:14">
      <c r="D550" s="74"/>
      <c r="E550" s="74"/>
      <c r="F550" s="74"/>
      <c r="G550" s="74"/>
      <c r="H550" s="74"/>
      <c r="I550" s="74"/>
      <c r="J550" s="74"/>
      <c r="K550" s="74"/>
      <c r="L550" s="74"/>
      <c r="M550" s="74"/>
      <c r="N550" s="105"/>
    </row>
    <row r="551" spans="4:14">
      <c r="D551" s="74"/>
      <c r="E551" s="74"/>
      <c r="F551" s="74"/>
      <c r="G551" s="74"/>
      <c r="H551" s="74"/>
      <c r="I551" s="74"/>
      <c r="J551" s="74"/>
      <c r="K551" s="74"/>
      <c r="L551" s="74"/>
      <c r="M551" s="74"/>
      <c r="N551" s="105"/>
    </row>
    <row r="552" spans="4:14">
      <c r="D552" s="74"/>
      <c r="E552" s="74"/>
      <c r="F552" s="74"/>
      <c r="G552" s="74"/>
      <c r="H552" s="74"/>
      <c r="I552" s="74"/>
      <c r="J552" s="74"/>
      <c r="K552" s="74"/>
      <c r="L552" s="74"/>
      <c r="M552" s="74"/>
      <c r="N552" s="105"/>
    </row>
    <row r="553" spans="4:14">
      <c r="D553" s="74"/>
      <c r="E553" s="74"/>
      <c r="F553" s="74"/>
      <c r="G553" s="74"/>
      <c r="H553" s="74"/>
      <c r="I553" s="74"/>
      <c r="J553" s="74"/>
      <c r="K553" s="74"/>
      <c r="L553" s="74"/>
      <c r="M553" s="74"/>
      <c r="N553" s="105"/>
    </row>
    <row r="554" spans="4:14">
      <c r="D554" s="74"/>
      <c r="E554" s="74"/>
      <c r="F554" s="74"/>
      <c r="G554" s="74"/>
      <c r="H554" s="74"/>
      <c r="I554" s="74"/>
      <c r="J554" s="74"/>
      <c r="K554" s="74"/>
      <c r="L554" s="74"/>
      <c r="M554" s="74"/>
      <c r="N554" s="105"/>
    </row>
    <row r="555" spans="4:14">
      <c r="D555" s="74"/>
      <c r="E555" s="74"/>
      <c r="F555" s="74"/>
      <c r="G555" s="74"/>
      <c r="H555" s="74"/>
      <c r="I555" s="74"/>
      <c r="J555" s="74"/>
      <c r="K555" s="74"/>
      <c r="L555" s="74"/>
      <c r="M555" s="74"/>
      <c r="N555" s="105"/>
    </row>
    <row r="556" spans="4:14">
      <c r="D556" s="74"/>
      <c r="E556" s="74"/>
      <c r="F556" s="74"/>
      <c r="G556" s="74"/>
      <c r="H556" s="74"/>
      <c r="I556" s="74"/>
      <c r="J556" s="74"/>
      <c r="K556" s="74"/>
      <c r="L556" s="74"/>
      <c r="M556" s="74"/>
      <c r="N556" s="105"/>
    </row>
    <row r="557" spans="4:14">
      <c r="D557" s="74"/>
      <c r="E557" s="74"/>
      <c r="F557" s="74"/>
      <c r="G557" s="74"/>
      <c r="H557" s="74"/>
      <c r="I557" s="74"/>
      <c r="J557" s="74"/>
      <c r="K557" s="74"/>
      <c r="L557" s="74"/>
      <c r="M557" s="74"/>
      <c r="N557" s="105"/>
    </row>
    <row r="558" spans="4:14">
      <c r="D558" s="74"/>
      <c r="E558" s="74"/>
      <c r="F558" s="74"/>
      <c r="G558" s="74"/>
      <c r="H558" s="74"/>
      <c r="I558" s="74"/>
      <c r="J558" s="74"/>
      <c r="K558" s="74"/>
      <c r="L558" s="74"/>
      <c r="M558" s="74"/>
      <c r="N558" s="105"/>
    </row>
    <row r="559" spans="4:14">
      <c r="D559" s="74"/>
      <c r="E559" s="74"/>
      <c r="F559" s="74"/>
      <c r="G559" s="74"/>
      <c r="H559" s="74"/>
      <c r="I559" s="74"/>
      <c r="J559" s="74"/>
      <c r="K559" s="74"/>
      <c r="L559" s="74"/>
      <c r="M559" s="74"/>
      <c r="N559" s="105"/>
    </row>
    <row r="560" spans="4:14">
      <c r="D560" s="74"/>
      <c r="E560" s="74"/>
      <c r="F560" s="74"/>
      <c r="G560" s="74"/>
      <c r="H560" s="74"/>
      <c r="I560" s="74"/>
      <c r="J560" s="74"/>
      <c r="K560" s="74"/>
      <c r="L560" s="74"/>
      <c r="M560" s="74"/>
      <c r="N560" s="105"/>
    </row>
    <row r="561" spans="4:14">
      <c r="D561" s="74"/>
      <c r="E561" s="74"/>
      <c r="F561" s="74"/>
      <c r="G561" s="74"/>
      <c r="H561" s="74"/>
      <c r="I561" s="74"/>
      <c r="J561" s="74"/>
      <c r="K561" s="74"/>
      <c r="L561" s="74"/>
      <c r="M561" s="74"/>
      <c r="N561" s="105"/>
    </row>
    <row r="562" spans="4:14">
      <c r="D562" s="74"/>
      <c r="E562" s="74"/>
      <c r="F562" s="74"/>
      <c r="G562" s="74"/>
      <c r="H562" s="74"/>
      <c r="I562" s="74"/>
      <c r="J562" s="74"/>
      <c r="K562" s="74"/>
      <c r="L562" s="74"/>
      <c r="M562" s="74"/>
      <c r="N562" s="105"/>
    </row>
    <row r="563" spans="4:14">
      <c r="D563" s="74"/>
      <c r="E563" s="74"/>
      <c r="F563" s="74"/>
      <c r="G563" s="74"/>
      <c r="H563" s="74"/>
      <c r="I563" s="74"/>
      <c r="J563" s="74"/>
      <c r="K563" s="74"/>
      <c r="L563" s="74"/>
      <c r="M563" s="74"/>
      <c r="N563" s="105"/>
    </row>
    <row r="564" spans="4:14">
      <c r="D564" s="74"/>
      <c r="E564" s="74"/>
      <c r="F564" s="74"/>
      <c r="G564" s="74"/>
      <c r="H564" s="74"/>
      <c r="I564" s="74"/>
      <c r="J564" s="74"/>
      <c r="K564" s="74"/>
      <c r="L564" s="74"/>
      <c r="M564" s="74"/>
      <c r="N564" s="105"/>
    </row>
    <row r="565" spans="4:14">
      <c r="D565" s="74"/>
      <c r="E565" s="74"/>
      <c r="F565" s="74"/>
      <c r="G565" s="74"/>
      <c r="H565" s="74"/>
      <c r="I565" s="74"/>
      <c r="J565" s="74"/>
      <c r="K565" s="74"/>
      <c r="L565" s="74"/>
      <c r="M565" s="74"/>
      <c r="N565" s="105"/>
    </row>
    <row r="566" spans="4:14">
      <c r="D566" s="74"/>
      <c r="E566" s="74"/>
      <c r="F566" s="74"/>
      <c r="G566" s="74"/>
      <c r="H566" s="74"/>
      <c r="I566" s="74"/>
      <c r="J566" s="74"/>
      <c r="K566" s="74"/>
      <c r="L566" s="74"/>
      <c r="M566" s="74"/>
      <c r="N566" s="105"/>
    </row>
    <row r="567" spans="4:14">
      <c r="D567" s="74"/>
      <c r="E567" s="74"/>
      <c r="F567" s="74"/>
      <c r="G567" s="74"/>
      <c r="H567" s="74"/>
      <c r="I567" s="74"/>
      <c r="J567" s="74"/>
      <c r="K567" s="74"/>
      <c r="L567" s="74"/>
      <c r="M567" s="74"/>
      <c r="N567" s="105"/>
    </row>
    <row r="568" spans="4:14">
      <c r="D568" s="74"/>
      <c r="E568" s="74"/>
      <c r="F568" s="74"/>
      <c r="G568" s="74"/>
      <c r="H568" s="74"/>
      <c r="I568" s="74"/>
      <c r="J568" s="74"/>
      <c r="K568" s="74"/>
      <c r="L568" s="74"/>
      <c r="M568" s="74"/>
      <c r="N568" s="105"/>
    </row>
    <row r="569" spans="4:14">
      <c r="D569" s="74"/>
      <c r="E569" s="74"/>
      <c r="F569" s="74"/>
      <c r="G569" s="74"/>
      <c r="H569" s="74"/>
      <c r="I569" s="74"/>
      <c r="J569" s="74"/>
      <c r="K569" s="74"/>
      <c r="L569" s="74"/>
      <c r="M569" s="74"/>
      <c r="N569" s="105"/>
    </row>
    <row r="570" spans="4:14">
      <c r="D570" s="74"/>
      <c r="E570" s="74"/>
      <c r="F570" s="74"/>
      <c r="G570" s="74"/>
      <c r="H570" s="74"/>
      <c r="I570" s="74"/>
      <c r="J570" s="74"/>
      <c r="K570" s="74"/>
      <c r="L570" s="74"/>
      <c r="M570" s="74"/>
      <c r="N570" s="105"/>
    </row>
    <row r="571" spans="4:14">
      <c r="D571" s="74"/>
      <c r="E571" s="74"/>
      <c r="F571" s="74"/>
      <c r="G571" s="74"/>
      <c r="H571" s="74"/>
      <c r="I571" s="74"/>
      <c r="J571" s="74"/>
      <c r="K571" s="74"/>
      <c r="L571" s="74"/>
      <c r="M571" s="74"/>
      <c r="N571" s="105"/>
    </row>
    <row r="572" spans="4:14">
      <c r="D572" s="74"/>
      <c r="E572" s="74"/>
      <c r="F572" s="74"/>
      <c r="G572" s="74"/>
      <c r="H572" s="74"/>
      <c r="I572" s="74"/>
      <c r="J572" s="74"/>
      <c r="K572" s="74"/>
      <c r="L572" s="74"/>
      <c r="M572" s="74"/>
      <c r="N572" s="105"/>
    </row>
    <row r="573" spans="4:14"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105"/>
    </row>
    <row r="574" spans="4:14"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105"/>
    </row>
    <row r="575" spans="4:14"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105"/>
    </row>
    <row r="576" spans="4:14"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105"/>
    </row>
    <row r="577" spans="4:14"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105"/>
    </row>
    <row r="578" spans="4:14"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105"/>
    </row>
    <row r="579" spans="4:14"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105"/>
    </row>
    <row r="580" spans="4:14"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105"/>
    </row>
    <row r="581" spans="4:14"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105"/>
    </row>
    <row r="582" spans="4:14"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105"/>
    </row>
    <row r="583" spans="4:14"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105"/>
    </row>
    <row r="584" spans="4:14"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105"/>
    </row>
    <row r="585" spans="4:14"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105"/>
    </row>
    <row r="586" spans="4:14"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105"/>
    </row>
    <row r="587" spans="4:14"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105"/>
    </row>
    <row r="588" spans="4:14"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105"/>
    </row>
    <row r="589" spans="4:14"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105"/>
    </row>
    <row r="590" spans="4:14"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105"/>
    </row>
    <row r="591" spans="4:14"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105"/>
    </row>
    <row r="592" spans="4:14"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105"/>
    </row>
    <row r="593" spans="4:14">
      <c r="D593" s="74"/>
      <c r="E593" s="74"/>
      <c r="F593" s="74"/>
      <c r="G593" s="74"/>
      <c r="H593" s="74"/>
      <c r="I593" s="74"/>
      <c r="J593" s="74"/>
      <c r="K593" s="74"/>
      <c r="L593" s="74"/>
      <c r="M593" s="74"/>
      <c r="N593" s="105"/>
    </row>
    <row r="594" spans="4:14">
      <c r="D594" s="74"/>
      <c r="E594" s="74"/>
      <c r="F594" s="74"/>
      <c r="G594" s="74"/>
      <c r="H594" s="74"/>
      <c r="I594" s="74"/>
      <c r="J594" s="74"/>
      <c r="K594" s="74"/>
      <c r="L594" s="74"/>
      <c r="M594" s="74"/>
      <c r="N594" s="105"/>
    </row>
    <row r="595" spans="4:14">
      <c r="D595" s="74"/>
      <c r="E595" s="74"/>
      <c r="F595" s="74"/>
      <c r="G595" s="74"/>
      <c r="H595" s="74"/>
      <c r="I595" s="74"/>
      <c r="J595" s="74"/>
      <c r="K595" s="74"/>
      <c r="L595" s="74"/>
      <c r="M595" s="74"/>
      <c r="N595" s="105"/>
    </row>
    <row r="596" spans="4:14"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105"/>
    </row>
    <row r="597" spans="4:14"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105"/>
    </row>
    <row r="598" spans="4:14"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105"/>
    </row>
    <row r="599" spans="4:14"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105"/>
    </row>
    <row r="600" spans="4:14"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105"/>
    </row>
    <row r="601" spans="4:14"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105"/>
    </row>
    <row r="602" spans="4:14"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105"/>
    </row>
    <row r="603" spans="4:14"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105"/>
    </row>
    <row r="604" spans="4:14"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105"/>
    </row>
    <row r="605" spans="4:14"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105"/>
    </row>
    <row r="606" spans="4:14"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105"/>
    </row>
    <row r="607" spans="4:14"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105"/>
    </row>
    <row r="608" spans="4:14"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105"/>
    </row>
    <row r="609" spans="4:14"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105"/>
    </row>
    <row r="610" spans="4:14"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105"/>
    </row>
    <row r="611" spans="4:14"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105"/>
    </row>
    <row r="612" spans="4:14"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105"/>
    </row>
    <row r="613" spans="4:14"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105"/>
    </row>
    <row r="614" spans="4:14"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105"/>
    </row>
    <row r="615" spans="4:14"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105"/>
    </row>
    <row r="616" spans="4:14">
      <c r="D616" s="74"/>
      <c r="E616" s="74"/>
      <c r="F616" s="74"/>
      <c r="G616" s="74"/>
      <c r="H616" s="74"/>
      <c r="I616" s="74"/>
      <c r="J616" s="74"/>
      <c r="K616" s="74"/>
      <c r="L616" s="74"/>
      <c r="M616" s="74"/>
      <c r="N616" s="105"/>
    </row>
    <row r="617" spans="4:14">
      <c r="D617" s="74"/>
      <c r="E617" s="74"/>
      <c r="F617" s="74"/>
      <c r="G617" s="74"/>
      <c r="H617" s="74"/>
      <c r="I617" s="74"/>
      <c r="J617" s="74"/>
      <c r="K617" s="74"/>
      <c r="L617" s="74"/>
      <c r="M617" s="74"/>
      <c r="N617" s="105"/>
    </row>
    <row r="618" spans="4:14">
      <c r="D618" s="74"/>
      <c r="E618" s="74"/>
      <c r="F618" s="74"/>
      <c r="G618" s="74"/>
      <c r="H618" s="74"/>
      <c r="I618" s="74"/>
      <c r="J618" s="74"/>
      <c r="K618" s="74"/>
      <c r="L618" s="74"/>
      <c r="M618" s="74"/>
      <c r="N618" s="105"/>
    </row>
    <row r="619" spans="4:14">
      <c r="D619" s="74"/>
      <c r="E619" s="74"/>
      <c r="F619" s="74"/>
      <c r="G619" s="74"/>
      <c r="H619" s="74"/>
      <c r="I619" s="74"/>
      <c r="J619" s="74"/>
      <c r="K619" s="74"/>
      <c r="L619" s="74"/>
      <c r="M619" s="74"/>
      <c r="N619" s="105"/>
    </row>
    <row r="620" spans="4:14">
      <c r="D620" s="74"/>
      <c r="E620" s="74"/>
      <c r="F620" s="74"/>
      <c r="G620" s="74"/>
      <c r="H620" s="74"/>
      <c r="I620" s="74"/>
      <c r="J620" s="74"/>
      <c r="K620" s="74"/>
      <c r="L620" s="74"/>
      <c r="M620" s="74"/>
      <c r="N620" s="105"/>
    </row>
    <row r="621" spans="4:14"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105"/>
    </row>
    <row r="622" spans="4:14"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105"/>
    </row>
    <row r="623" spans="4:14"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105"/>
    </row>
    <row r="624" spans="4:14"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105"/>
    </row>
    <row r="625" spans="4:14"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105"/>
    </row>
    <row r="626" spans="4:14"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105"/>
    </row>
    <row r="627" spans="4:14"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105"/>
    </row>
    <row r="628" spans="4:14"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105"/>
    </row>
    <row r="629" spans="4:14"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105"/>
    </row>
    <row r="630" spans="4:14"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105"/>
    </row>
    <row r="631" spans="4:14"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105"/>
    </row>
    <row r="632" spans="4:14"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105"/>
    </row>
    <row r="633" spans="4:14"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105"/>
    </row>
    <row r="634" spans="4:14"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105"/>
    </row>
    <row r="635" spans="4:14"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105"/>
    </row>
    <row r="636" spans="4:14"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105"/>
    </row>
    <row r="637" spans="4:14"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105"/>
    </row>
    <row r="638" spans="4:14"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105"/>
    </row>
    <row r="639" spans="4:14"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105"/>
    </row>
    <row r="640" spans="4:14"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105"/>
    </row>
    <row r="641" spans="4:14">
      <c r="D641" s="74"/>
      <c r="E641" s="74"/>
      <c r="F641" s="74"/>
      <c r="G641" s="74"/>
      <c r="H641" s="74"/>
      <c r="I641" s="74"/>
      <c r="J641" s="74"/>
      <c r="K641" s="74"/>
      <c r="L641" s="74"/>
      <c r="M641" s="74"/>
      <c r="N641" s="105"/>
    </row>
    <row r="642" spans="4:14">
      <c r="D642" s="74"/>
      <c r="E642" s="74"/>
      <c r="F642" s="74"/>
      <c r="G642" s="74"/>
      <c r="H642" s="74"/>
      <c r="I642" s="74"/>
      <c r="J642" s="74"/>
      <c r="K642" s="74"/>
      <c r="L642" s="74"/>
      <c r="M642" s="74"/>
      <c r="N642" s="105"/>
    </row>
    <row r="643" spans="4:14">
      <c r="D643" s="74"/>
      <c r="E643" s="74"/>
      <c r="F643" s="74"/>
      <c r="G643" s="74"/>
      <c r="H643" s="74"/>
      <c r="I643" s="74"/>
      <c r="J643" s="74"/>
      <c r="K643" s="74"/>
      <c r="L643" s="74"/>
      <c r="M643" s="74"/>
      <c r="N643" s="105"/>
    </row>
    <row r="644" spans="4:14"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105"/>
    </row>
    <row r="645" spans="4:14">
      <c r="D645" s="74"/>
      <c r="E645" s="74"/>
      <c r="F645" s="74"/>
      <c r="G645" s="74"/>
      <c r="H645" s="74"/>
      <c r="I645" s="74"/>
      <c r="J645" s="74"/>
      <c r="K645" s="74"/>
      <c r="L645" s="74"/>
      <c r="M645" s="74"/>
      <c r="N645" s="105"/>
    </row>
    <row r="646" spans="4:14">
      <c r="D646" s="74"/>
      <c r="E646" s="74"/>
      <c r="F646" s="74"/>
      <c r="G646" s="74"/>
      <c r="H646" s="74"/>
      <c r="I646" s="74"/>
      <c r="J646" s="74"/>
      <c r="K646" s="74"/>
      <c r="L646" s="74"/>
      <c r="M646" s="74"/>
      <c r="N646" s="105"/>
    </row>
    <row r="647" spans="4:14">
      <c r="D647" s="74"/>
      <c r="E647" s="74"/>
      <c r="F647" s="74"/>
      <c r="G647" s="74"/>
      <c r="H647" s="74"/>
      <c r="I647" s="74"/>
      <c r="J647" s="74"/>
      <c r="K647" s="74"/>
      <c r="L647" s="74"/>
      <c r="M647" s="74"/>
      <c r="N647" s="105"/>
    </row>
    <row r="648" spans="4:14">
      <c r="D648" s="74"/>
      <c r="E648" s="74"/>
      <c r="F648" s="74"/>
      <c r="G648" s="74"/>
      <c r="H648" s="74"/>
      <c r="I648" s="74"/>
      <c r="J648" s="74"/>
      <c r="K648" s="74"/>
      <c r="L648" s="74"/>
      <c r="M648" s="74"/>
      <c r="N648" s="105"/>
    </row>
    <row r="649" spans="4:14">
      <c r="D649" s="74"/>
      <c r="E649" s="74"/>
      <c r="F649" s="74"/>
      <c r="G649" s="74"/>
      <c r="H649" s="74"/>
      <c r="I649" s="74"/>
      <c r="J649" s="74"/>
      <c r="K649" s="74"/>
      <c r="L649" s="74"/>
      <c r="M649" s="74"/>
      <c r="N649" s="105"/>
    </row>
    <row r="650" spans="4:14">
      <c r="D650" s="74"/>
      <c r="E650" s="74"/>
      <c r="F650" s="74"/>
      <c r="G650" s="74"/>
      <c r="H650" s="74"/>
      <c r="I650" s="74"/>
      <c r="J650" s="74"/>
      <c r="K650" s="74"/>
      <c r="L650" s="74"/>
      <c r="M650" s="74"/>
      <c r="N650" s="105"/>
    </row>
    <row r="651" spans="4:14">
      <c r="D651" s="74"/>
      <c r="E651" s="74"/>
      <c r="F651" s="74"/>
      <c r="G651" s="74"/>
      <c r="H651" s="74"/>
      <c r="I651" s="74"/>
      <c r="J651" s="74"/>
      <c r="K651" s="74"/>
      <c r="L651" s="74"/>
      <c r="M651" s="74"/>
      <c r="N651" s="105"/>
    </row>
    <row r="652" spans="4:14">
      <c r="D652" s="74"/>
      <c r="E652" s="74"/>
      <c r="F652" s="74"/>
      <c r="G652" s="74"/>
      <c r="H652" s="74"/>
      <c r="I652" s="74"/>
      <c r="J652" s="74"/>
      <c r="K652" s="74"/>
      <c r="L652" s="74"/>
      <c r="M652" s="74"/>
      <c r="N652" s="105"/>
    </row>
    <row r="653" spans="4:14">
      <c r="D653" s="74"/>
      <c r="E653" s="74"/>
      <c r="F653" s="74"/>
      <c r="G653" s="74"/>
      <c r="H653" s="74"/>
      <c r="I653" s="74"/>
      <c r="J653" s="74"/>
      <c r="K653" s="74"/>
      <c r="L653" s="74"/>
      <c r="M653" s="74"/>
      <c r="N653" s="105"/>
    </row>
    <row r="654" spans="4:14">
      <c r="D654" s="74"/>
      <c r="E654" s="74"/>
      <c r="F654" s="74"/>
      <c r="G654" s="74"/>
      <c r="H654" s="74"/>
      <c r="I654" s="74"/>
      <c r="J654" s="74"/>
      <c r="K654" s="74"/>
      <c r="L654" s="74"/>
      <c r="M654" s="74"/>
      <c r="N654" s="105"/>
    </row>
    <row r="655" spans="4:14">
      <c r="D655" s="74"/>
      <c r="E655" s="74"/>
      <c r="F655" s="74"/>
      <c r="G655" s="74"/>
      <c r="H655" s="74"/>
      <c r="I655" s="74"/>
      <c r="J655" s="74"/>
      <c r="K655" s="74"/>
      <c r="L655" s="74"/>
      <c r="M655" s="74"/>
      <c r="N655" s="105"/>
    </row>
    <row r="656" spans="4:14">
      <c r="D656" s="74"/>
      <c r="E656" s="74"/>
      <c r="F656" s="74"/>
      <c r="G656" s="74"/>
      <c r="H656" s="74"/>
      <c r="I656" s="74"/>
      <c r="J656" s="74"/>
      <c r="K656" s="74"/>
      <c r="L656" s="74"/>
      <c r="M656" s="74"/>
      <c r="N656" s="105"/>
    </row>
    <row r="657" spans="4:14">
      <c r="D657" s="74"/>
      <c r="E657" s="74"/>
      <c r="F657" s="74"/>
      <c r="G657" s="74"/>
      <c r="H657" s="74"/>
      <c r="I657" s="74"/>
      <c r="J657" s="74"/>
      <c r="K657" s="74"/>
      <c r="L657" s="74"/>
      <c r="M657" s="74"/>
      <c r="N657" s="105"/>
    </row>
    <row r="658" spans="4:14">
      <c r="D658" s="74"/>
      <c r="E658" s="74"/>
      <c r="F658" s="74"/>
      <c r="G658" s="74"/>
      <c r="H658" s="74"/>
      <c r="I658" s="74"/>
      <c r="J658" s="74"/>
      <c r="K658" s="74"/>
      <c r="L658" s="74"/>
      <c r="M658" s="74"/>
      <c r="N658" s="105"/>
    </row>
    <row r="659" spans="4:14">
      <c r="D659" s="74"/>
      <c r="E659" s="74"/>
      <c r="F659" s="74"/>
      <c r="G659" s="74"/>
      <c r="H659" s="74"/>
      <c r="I659" s="74"/>
      <c r="J659" s="74"/>
      <c r="K659" s="74"/>
      <c r="L659" s="74"/>
      <c r="M659" s="74"/>
      <c r="N659" s="105"/>
    </row>
    <row r="660" spans="4:14">
      <c r="D660" s="74"/>
      <c r="E660" s="74"/>
      <c r="F660" s="74"/>
      <c r="G660" s="74"/>
      <c r="H660" s="74"/>
      <c r="I660" s="74"/>
      <c r="J660" s="74"/>
      <c r="K660" s="74"/>
      <c r="L660" s="74"/>
      <c r="M660" s="74"/>
      <c r="N660" s="105"/>
    </row>
    <row r="661" spans="4:14">
      <c r="D661" s="74"/>
      <c r="E661" s="74"/>
      <c r="F661" s="74"/>
      <c r="G661" s="74"/>
      <c r="H661" s="74"/>
      <c r="I661" s="74"/>
      <c r="J661" s="74"/>
      <c r="K661" s="74"/>
      <c r="L661" s="74"/>
      <c r="M661" s="74"/>
      <c r="N661" s="105"/>
    </row>
    <row r="662" spans="4:14">
      <c r="D662" s="74"/>
      <c r="E662" s="74"/>
      <c r="F662" s="74"/>
      <c r="G662" s="74"/>
      <c r="H662" s="74"/>
      <c r="I662" s="74"/>
      <c r="J662" s="74"/>
      <c r="K662" s="74"/>
      <c r="L662" s="74"/>
      <c r="M662" s="74"/>
      <c r="N662" s="105"/>
    </row>
    <row r="663" spans="4:14">
      <c r="D663" s="74"/>
      <c r="E663" s="74"/>
      <c r="F663" s="74"/>
      <c r="G663" s="74"/>
      <c r="H663" s="74"/>
      <c r="I663" s="74"/>
      <c r="J663" s="74"/>
      <c r="K663" s="74"/>
      <c r="L663" s="74"/>
      <c r="M663" s="74"/>
      <c r="N663" s="105"/>
    </row>
    <row r="664" spans="4:14">
      <c r="D664" s="74"/>
      <c r="E664" s="74"/>
      <c r="F664" s="74"/>
      <c r="G664" s="74"/>
      <c r="H664" s="74"/>
      <c r="I664" s="74"/>
      <c r="J664" s="74"/>
      <c r="K664" s="74"/>
      <c r="L664" s="74"/>
      <c r="M664" s="74"/>
      <c r="N664" s="105"/>
    </row>
    <row r="665" spans="4:14">
      <c r="D665" s="74"/>
      <c r="E665" s="74"/>
      <c r="F665" s="74"/>
      <c r="G665" s="74"/>
      <c r="H665" s="74"/>
      <c r="I665" s="74"/>
      <c r="J665" s="74"/>
      <c r="K665" s="74"/>
      <c r="L665" s="74"/>
      <c r="M665" s="74"/>
      <c r="N665" s="105"/>
    </row>
    <row r="666" spans="4:14">
      <c r="D666" s="74"/>
      <c r="E666" s="74"/>
      <c r="F666" s="74"/>
      <c r="G666" s="74"/>
      <c r="H666" s="74"/>
      <c r="I666" s="74"/>
      <c r="J666" s="74"/>
      <c r="K666" s="74"/>
      <c r="L666" s="74"/>
      <c r="M666" s="74"/>
      <c r="N666" s="105"/>
    </row>
    <row r="667" spans="4:14">
      <c r="D667" s="74"/>
      <c r="E667" s="74"/>
      <c r="F667" s="74"/>
      <c r="G667" s="74"/>
      <c r="H667" s="74"/>
      <c r="I667" s="74"/>
      <c r="J667" s="74"/>
      <c r="K667" s="74"/>
      <c r="L667" s="74"/>
      <c r="M667" s="74"/>
      <c r="N667" s="105"/>
    </row>
    <row r="668" spans="4:14">
      <c r="D668" s="74"/>
      <c r="E668" s="74"/>
      <c r="F668" s="74"/>
      <c r="G668" s="74"/>
      <c r="H668" s="74"/>
      <c r="I668" s="74"/>
      <c r="J668" s="74"/>
      <c r="K668" s="74"/>
      <c r="L668" s="74"/>
      <c r="M668" s="74"/>
      <c r="N668" s="105"/>
    </row>
    <row r="669" spans="4:14">
      <c r="D669" s="74"/>
      <c r="E669" s="74"/>
      <c r="F669" s="74"/>
      <c r="G669" s="74"/>
      <c r="H669" s="74"/>
      <c r="I669" s="74"/>
      <c r="J669" s="74"/>
      <c r="K669" s="74"/>
      <c r="L669" s="74"/>
      <c r="M669" s="74"/>
      <c r="N669" s="105"/>
    </row>
    <row r="670" spans="4:14">
      <c r="D670" s="74"/>
      <c r="E670" s="74"/>
      <c r="F670" s="74"/>
      <c r="G670" s="74"/>
      <c r="H670" s="74"/>
      <c r="I670" s="74"/>
      <c r="J670" s="74"/>
      <c r="K670" s="74"/>
      <c r="L670" s="74"/>
      <c r="M670" s="74"/>
      <c r="N670" s="105"/>
    </row>
    <row r="671" spans="4:14">
      <c r="D671" s="74"/>
      <c r="E671" s="74"/>
      <c r="F671" s="74"/>
      <c r="G671" s="74"/>
      <c r="H671" s="74"/>
      <c r="I671" s="74"/>
      <c r="J671" s="74"/>
      <c r="K671" s="74"/>
      <c r="L671" s="74"/>
      <c r="M671" s="74"/>
      <c r="N671" s="105"/>
    </row>
    <row r="672" spans="4:14">
      <c r="D672" s="74"/>
      <c r="E672" s="74"/>
      <c r="F672" s="74"/>
      <c r="G672" s="74"/>
      <c r="H672" s="74"/>
      <c r="I672" s="74"/>
      <c r="J672" s="74"/>
      <c r="K672" s="74"/>
      <c r="L672" s="74"/>
      <c r="M672" s="74"/>
      <c r="N672" s="105"/>
    </row>
    <row r="673" spans="4:14">
      <c r="D673" s="74"/>
      <c r="E673" s="74"/>
      <c r="F673" s="74"/>
      <c r="G673" s="74"/>
      <c r="H673" s="74"/>
      <c r="I673" s="74"/>
      <c r="J673" s="74"/>
      <c r="K673" s="74"/>
      <c r="L673" s="74"/>
      <c r="M673" s="74"/>
      <c r="N673" s="105"/>
    </row>
    <row r="674" spans="4:14">
      <c r="D674" s="74"/>
      <c r="E674" s="74"/>
      <c r="F674" s="74"/>
      <c r="G674" s="74"/>
      <c r="H674" s="74"/>
      <c r="I674" s="74"/>
      <c r="J674" s="74"/>
      <c r="K674" s="74"/>
      <c r="L674" s="74"/>
      <c r="M674" s="74"/>
      <c r="N674" s="105"/>
    </row>
    <row r="675" spans="4:14">
      <c r="D675" s="74"/>
      <c r="E675" s="74"/>
      <c r="F675" s="74"/>
      <c r="G675" s="74"/>
      <c r="H675" s="74"/>
      <c r="I675" s="74"/>
      <c r="J675" s="74"/>
      <c r="K675" s="74"/>
      <c r="L675" s="74"/>
      <c r="M675" s="74"/>
      <c r="N675" s="105"/>
    </row>
    <row r="676" spans="4:14">
      <c r="D676" s="74"/>
      <c r="E676" s="74"/>
      <c r="F676" s="74"/>
      <c r="G676" s="74"/>
      <c r="H676" s="74"/>
      <c r="I676" s="74"/>
      <c r="J676" s="74"/>
      <c r="K676" s="74"/>
      <c r="L676" s="74"/>
      <c r="M676" s="74"/>
      <c r="N676" s="105"/>
    </row>
    <row r="677" spans="4:14">
      <c r="D677" s="74"/>
      <c r="E677" s="74"/>
      <c r="F677" s="74"/>
      <c r="G677" s="74"/>
      <c r="H677" s="74"/>
      <c r="I677" s="74"/>
      <c r="J677" s="74"/>
      <c r="K677" s="74"/>
      <c r="L677" s="74"/>
      <c r="M677" s="74"/>
      <c r="N677" s="105"/>
    </row>
    <row r="678" spans="4:14">
      <c r="D678" s="74"/>
      <c r="E678" s="74"/>
      <c r="F678" s="74"/>
      <c r="G678" s="74"/>
      <c r="H678" s="74"/>
      <c r="I678" s="74"/>
      <c r="J678" s="74"/>
      <c r="K678" s="74"/>
      <c r="L678" s="74"/>
      <c r="M678" s="74"/>
      <c r="N678" s="105"/>
    </row>
    <row r="679" spans="4:14">
      <c r="D679" s="74"/>
      <c r="E679" s="74"/>
      <c r="F679" s="74"/>
      <c r="G679" s="74"/>
      <c r="H679" s="74"/>
      <c r="I679" s="74"/>
      <c r="J679" s="74"/>
      <c r="K679" s="74"/>
      <c r="L679" s="74"/>
      <c r="M679" s="74"/>
      <c r="N679" s="105"/>
    </row>
    <row r="680" spans="4:14">
      <c r="D680" s="74"/>
      <c r="E680" s="74"/>
      <c r="F680" s="74"/>
      <c r="G680" s="74"/>
      <c r="H680" s="74"/>
      <c r="I680" s="74"/>
      <c r="J680" s="74"/>
      <c r="K680" s="74"/>
      <c r="L680" s="74"/>
      <c r="M680" s="74"/>
      <c r="N680" s="105"/>
    </row>
    <row r="681" spans="4:14">
      <c r="D681" s="74"/>
      <c r="E681" s="74"/>
      <c r="F681" s="74"/>
      <c r="G681" s="74"/>
      <c r="H681" s="74"/>
      <c r="I681" s="74"/>
      <c r="J681" s="74"/>
      <c r="K681" s="74"/>
      <c r="L681" s="74"/>
      <c r="M681" s="74"/>
      <c r="N681" s="105"/>
    </row>
    <row r="682" spans="4:14">
      <c r="D682" s="74"/>
      <c r="E682" s="74"/>
      <c r="F682" s="74"/>
      <c r="G682" s="74"/>
      <c r="H682" s="74"/>
      <c r="I682" s="74"/>
      <c r="J682" s="74"/>
      <c r="K682" s="74"/>
      <c r="L682" s="74"/>
      <c r="M682" s="74"/>
      <c r="N682" s="105"/>
    </row>
    <row r="683" spans="4:14">
      <c r="D683" s="74"/>
      <c r="E683" s="74"/>
      <c r="F683" s="74"/>
      <c r="G683" s="74"/>
      <c r="H683" s="74"/>
      <c r="I683" s="74"/>
      <c r="J683" s="74"/>
      <c r="K683" s="74"/>
      <c r="L683" s="74"/>
      <c r="M683" s="74"/>
      <c r="N683" s="105"/>
    </row>
    <row r="684" spans="4:14">
      <c r="D684" s="74"/>
      <c r="E684" s="74"/>
      <c r="F684" s="74"/>
      <c r="G684" s="74"/>
      <c r="H684" s="74"/>
      <c r="I684" s="74"/>
      <c r="J684" s="74"/>
      <c r="K684" s="74"/>
      <c r="L684" s="74"/>
      <c r="M684" s="74"/>
      <c r="N684" s="105"/>
    </row>
    <row r="685" spans="4:14">
      <c r="D685" s="74"/>
      <c r="E685" s="74"/>
      <c r="F685" s="74"/>
      <c r="G685" s="74"/>
      <c r="H685" s="74"/>
      <c r="I685" s="74"/>
      <c r="J685" s="74"/>
      <c r="K685" s="74"/>
      <c r="L685" s="74"/>
      <c r="M685" s="74"/>
      <c r="N685" s="105"/>
    </row>
    <row r="686" spans="4:14">
      <c r="D686" s="74"/>
      <c r="E686" s="74"/>
      <c r="F686" s="74"/>
      <c r="G686" s="74"/>
      <c r="H686" s="74"/>
      <c r="I686" s="74"/>
      <c r="J686" s="74"/>
      <c r="K686" s="74"/>
      <c r="L686" s="74"/>
      <c r="M686" s="74"/>
      <c r="N686" s="105"/>
    </row>
    <row r="687" spans="4:14">
      <c r="D687" s="74"/>
      <c r="E687" s="74"/>
      <c r="F687" s="74"/>
      <c r="G687" s="74"/>
      <c r="H687" s="74"/>
      <c r="I687" s="74"/>
      <c r="J687" s="74"/>
      <c r="K687" s="74"/>
      <c r="L687" s="74"/>
      <c r="M687" s="74"/>
      <c r="N687" s="105"/>
    </row>
    <row r="688" spans="4:14">
      <c r="D688" s="74"/>
      <c r="E688" s="74"/>
      <c r="F688" s="74"/>
      <c r="G688" s="74"/>
      <c r="H688" s="74"/>
      <c r="I688" s="74"/>
      <c r="J688" s="74"/>
      <c r="K688" s="74"/>
      <c r="L688" s="74"/>
      <c r="M688" s="74"/>
      <c r="N688" s="105"/>
    </row>
    <row r="689" spans="4:14">
      <c r="D689" s="74"/>
      <c r="E689" s="74"/>
      <c r="F689" s="74"/>
      <c r="G689" s="74"/>
      <c r="H689" s="74"/>
      <c r="I689" s="74"/>
      <c r="J689" s="74"/>
      <c r="K689" s="74"/>
      <c r="L689" s="74"/>
      <c r="M689" s="74"/>
      <c r="N689" s="105"/>
    </row>
    <row r="690" spans="4:14">
      <c r="D690" s="74"/>
      <c r="E690" s="74"/>
      <c r="F690" s="74"/>
      <c r="G690" s="74"/>
      <c r="H690" s="74"/>
      <c r="I690" s="74"/>
      <c r="J690" s="74"/>
      <c r="K690" s="74"/>
      <c r="L690" s="74"/>
      <c r="M690" s="74"/>
      <c r="N690" s="105"/>
    </row>
    <row r="691" spans="4:14">
      <c r="D691" s="74"/>
      <c r="E691" s="74"/>
      <c r="F691" s="74"/>
      <c r="G691" s="74"/>
      <c r="H691" s="74"/>
      <c r="I691" s="74"/>
      <c r="J691" s="74"/>
      <c r="K691" s="74"/>
      <c r="L691" s="74"/>
      <c r="M691" s="74"/>
      <c r="N691" s="105"/>
    </row>
    <row r="692" spans="4:14">
      <c r="D692" s="74"/>
      <c r="E692" s="74"/>
      <c r="F692" s="74"/>
      <c r="G692" s="74"/>
      <c r="H692" s="74"/>
      <c r="I692" s="74"/>
      <c r="J692" s="74"/>
      <c r="K692" s="74"/>
      <c r="L692" s="74"/>
      <c r="M692" s="74"/>
      <c r="N692" s="105"/>
    </row>
    <row r="693" spans="4:14">
      <c r="D693" s="74"/>
      <c r="E693" s="74"/>
      <c r="F693" s="74"/>
      <c r="G693" s="74"/>
      <c r="H693" s="74"/>
      <c r="I693" s="74"/>
      <c r="J693" s="74"/>
      <c r="K693" s="74"/>
      <c r="L693" s="74"/>
      <c r="M693" s="74"/>
      <c r="N693" s="105"/>
    </row>
    <row r="694" spans="4:14">
      <c r="D694" s="74"/>
      <c r="E694" s="74"/>
      <c r="F694" s="74"/>
      <c r="G694" s="74"/>
      <c r="H694" s="74"/>
      <c r="I694" s="74"/>
      <c r="J694" s="74"/>
      <c r="K694" s="74"/>
      <c r="L694" s="74"/>
      <c r="M694" s="74"/>
      <c r="N694" s="105"/>
    </row>
    <row r="695" spans="4:14">
      <c r="D695" s="74"/>
      <c r="E695" s="74"/>
      <c r="F695" s="74"/>
      <c r="G695" s="74"/>
      <c r="H695" s="74"/>
      <c r="I695" s="74"/>
      <c r="J695" s="74"/>
      <c r="K695" s="74"/>
      <c r="L695" s="74"/>
      <c r="M695" s="74"/>
      <c r="N695" s="105"/>
    </row>
    <row r="696" spans="4:14">
      <c r="D696" s="74"/>
      <c r="E696" s="74"/>
      <c r="F696" s="74"/>
      <c r="G696" s="74"/>
      <c r="H696" s="74"/>
      <c r="I696" s="74"/>
      <c r="J696" s="74"/>
      <c r="K696" s="74"/>
      <c r="L696" s="74"/>
      <c r="M696" s="74"/>
      <c r="N696" s="105"/>
    </row>
    <row r="697" spans="4:14">
      <c r="D697" s="74"/>
      <c r="E697" s="74"/>
      <c r="F697" s="74"/>
      <c r="G697" s="74"/>
      <c r="H697" s="74"/>
      <c r="I697" s="74"/>
      <c r="J697" s="74"/>
      <c r="K697" s="74"/>
      <c r="L697" s="74"/>
      <c r="M697" s="74"/>
      <c r="N697" s="105"/>
    </row>
    <row r="698" spans="4:14">
      <c r="D698" s="74"/>
      <c r="E698" s="74"/>
      <c r="F698" s="74"/>
      <c r="G698" s="74"/>
      <c r="H698" s="74"/>
      <c r="I698" s="74"/>
      <c r="J698" s="74"/>
      <c r="K698" s="74"/>
      <c r="L698" s="74"/>
      <c r="M698" s="74"/>
      <c r="N698" s="105"/>
    </row>
    <row r="699" spans="4:14">
      <c r="D699" s="74"/>
      <c r="E699" s="74"/>
      <c r="F699" s="74"/>
      <c r="G699" s="74"/>
      <c r="H699" s="74"/>
      <c r="I699" s="74"/>
      <c r="J699" s="74"/>
      <c r="K699" s="74"/>
      <c r="L699" s="74"/>
      <c r="M699" s="74"/>
      <c r="N699" s="105"/>
    </row>
    <row r="700" spans="4:14">
      <c r="D700" s="74"/>
      <c r="E700" s="74"/>
      <c r="F700" s="74"/>
      <c r="G700" s="74"/>
      <c r="H700" s="74"/>
      <c r="I700" s="74"/>
      <c r="J700" s="74"/>
      <c r="K700" s="74"/>
      <c r="L700" s="74"/>
      <c r="M700" s="74"/>
      <c r="N700" s="105"/>
    </row>
    <row r="701" spans="4:14">
      <c r="D701" s="74"/>
      <c r="E701" s="74"/>
      <c r="F701" s="74"/>
      <c r="G701" s="74"/>
      <c r="H701" s="74"/>
      <c r="I701" s="74"/>
      <c r="J701" s="74"/>
      <c r="K701" s="74"/>
      <c r="L701" s="74"/>
      <c r="M701" s="74"/>
      <c r="N701" s="105"/>
    </row>
    <row r="702" spans="4:14">
      <c r="D702" s="74"/>
      <c r="E702" s="74"/>
      <c r="F702" s="74"/>
      <c r="G702" s="74"/>
      <c r="H702" s="74"/>
      <c r="I702" s="74"/>
      <c r="J702" s="74"/>
      <c r="K702" s="74"/>
      <c r="L702" s="74"/>
      <c r="M702" s="74"/>
      <c r="N702" s="105"/>
    </row>
    <row r="703" spans="4:14">
      <c r="D703" s="74"/>
      <c r="E703" s="74"/>
      <c r="F703" s="74"/>
      <c r="G703" s="74"/>
      <c r="H703" s="74"/>
      <c r="I703" s="74"/>
      <c r="J703" s="74"/>
      <c r="K703" s="74"/>
      <c r="L703" s="74"/>
      <c r="M703" s="74"/>
      <c r="N703" s="105"/>
    </row>
    <row r="704" spans="4:14">
      <c r="D704" s="74"/>
      <c r="E704" s="74"/>
      <c r="F704" s="74"/>
      <c r="G704" s="74"/>
      <c r="H704" s="74"/>
      <c r="I704" s="74"/>
      <c r="J704" s="74"/>
      <c r="K704" s="74"/>
      <c r="L704" s="74"/>
      <c r="M704" s="74"/>
      <c r="N704" s="105"/>
    </row>
    <row r="705" spans="4:14">
      <c r="D705" s="74"/>
      <c r="E705" s="74"/>
      <c r="F705" s="74"/>
      <c r="G705" s="74"/>
      <c r="H705" s="74"/>
      <c r="I705" s="74"/>
      <c r="J705" s="74"/>
      <c r="K705" s="74"/>
      <c r="L705" s="74"/>
      <c r="M705" s="74"/>
      <c r="N705" s="105"/>
    </row>
    <row r="706" spans="4:14">
      <c r="D706" s="74"/>
      <c r="E706" s="74"/>
      <c r="F706" s="74"/>
      <c r="G706" s="74"/>
      <c r="H706" s="74"/>
      <c r="I706" s="74"/>
      <c r="J706" s="74"/>
      <c r="K706" s="74"/>
      <c r="L706" s="74"/>
      <c r="M706" s="74"/>
      <c r="N706" s="105"/>
    </row>
    <row r="707" spans="4:14">
      <c r="D707" s="74"/>
      <c r="E707" s="74"/>
      <c r="F707" s="74"/>
      <c r="G707" s="74"/>
      <c r="H707" s="74"/>
      <c r="I707" s="74"/>
      <c r="J707" s="74"/>
      <c r="K707" s="74"/>
      <c r="L707" s="74"/>
      <c r="M707" s="74"/>
      <c r="N707" s="105"/>
    </row>
    <row r="708" spans="4:14">
      <c r="D708" s="74"/>
      <c r="E708" s="74"/>
      <c r="F708" s="74"/>
      <c r="G708" s="74"/>
      <c r="H708" s="74"/>
      <c r="I708" s="74"/>
      <c r="J708" s="74"/>
      <c r="K708" s="74"/>
      <c r="L708" s="74"/>
      <c r="M708" s="74"/>
      <c r="N708" s="105"/>
    </row>
    <row r="709" spans="4:14">
      <c r="D709" s="74"/>
      <c r="E709" s="74"/>
      <c r="F709" s="74"/>
      <c r="G709" s="74"/>
      <c r="H709" s="74"/>
      <c r="I709" s="74"/>
      <c r="J709" s="74"/>
      <c r="K709" s="74"/>
      <c r="L709" s="74"/>
      <c r="M709" s="74"/>
      <c r="N709" s="105"/>
    </row>
    <row r="710" spans="4:14">
      <c r="D710" s="74"/>
      <c r="E710" s="74"/>
      <c r="F710" s="74"/>
      <c r="G710" s="74"/>
      <c r="H710" s="74"/>
      <c r="I710" s="74"/>
      <c r="J710" s="74"/>
      <c r="K710" s="74"/>
      <c r="L710" s="74"/>
      <c r="M710" s="74"/>
      <c r="N710" s="105"/>
    </row>
    <row r="711" spans="4:14">
      <c r="D711" s="74"/>
      <c r="E711" s="74"/>
      <c r="F711" s="74"/>
      <c r="G711" s="74"/>
      <c r="H711" s="74"/>
      <c r="I711" s="74"/>
      <c r="J711" s="74"/>
      <c r="K711" s="74"/>
      <c r="L711" s="74"/>
      <c r="M711" s="74"/>
      <c r="N711" s="105"/>
    </row>
    <row r="712" spans="4:14">
      <c r="D712" s="74"/>
      <c r="E712" s="74"/>
      <c r="F712" s="74"/>
      <c r="G712" s="74"/>
      <c r="H712" s="74"/>
      <c r="I712" s="74"/>
      <c r="J712" s="74"/>
      <c r="K712" s="74"/>
      <c r="L712" s="74"/>
      <c r="M712" s="74"/>
      <c r="N712" s="105"/>
    </row>
    <row r="713" spans="4:14">
      <c r="D713" s="74"/>
      <c r="E713" s="74"/>
      <c r="F713" s="74"/>
      <c r="G713" s="74"/>
      <c r="H713" s="74"/>
      <c r="I713" s="74"/>
      <c r="J713" s="74"/>
      <c r="K713" s="74"/>
      <c r="L713" s="74"/>
      <c r="M713" s="74"/>
      <c r="N713" s="105"/>
    </row>
    <row r="714" spans="4:14">
      <c r="D714" s="74"/>
      <c r="E714" s="74"/>
      <c r="F714" s="74"/>
      <c r="G714" s="74"/>
      <c r="H714" s="74"/>
      <c r="I714" s="74"/>
      <c r="J714" s="74"/>
      <c r="K714" s="74"/>
      <c r="L714" s="74"/>
      <c r="M714" s="74"/>
      <c r="N714" s="105"/>
    </row>
    <row r="715" spans="4:14">
      <c r="D715" s="74"/>
      <c r="E715" s="74"/>
      <c r="F715" s="74"/>
      <c r="G715" s="74"/>
      <c r="H715" s="74"/>
      <c r="I715" s="74"/>
      <c r="J715" s="74"/>
      <c r="K715" s="74"/>
      <c r="L715" s="74"/>
      <c r="M715" s="74"/>
      <c r="N715" s="105"/>
    </row>
    <row r="716" spans="4:14">
      <c r="D716" s="74"/>
      <c r="E716" s="74"/>
      <c r="F716" s="74"/>
      <c r="G716" s="74"/>
      <c r="H716" s="74"/>
      <c r="I716" s="74"/>
      <c r="J716" s="74"/>
      <c r="K716" s="74"/>
      <c r="L716" s="74"/>
      <c r="M716" s="74"/>
      <c r="N716" s="105"/>
    </row>
    <row r="717" spans="4:14">
      <c r="D717" s="74"/>
      <c r="E717" s="74"/>
      <c r="F717" s="74"/>
      <c r="G717" s="74"/>
      <c r="H717" s="74"/>
      <c r="I717" s="74"/>
      <c r="J717" s="74"/>
      <c r="K717" s="74"/>
      <c r="L717" s="74"/>
      <c r="M717" s="74"/>
      <c r="N717" s="105"/>
    </row>
    <row r="718" spans="4:14">
      <c r="D718" s="74"/>
      <c r="E718" s="74"/>
      <c r="F718" s="74"/>
      <c r="G718" s="74"/>
      <c r="H718" s="74"/>
      <c r="I718" s="74"/>
      <c r="J718" s="74"/>
      <c r="K718" s="74"/>
      <c r="L718" s="74"/>
      <c r="M718" s="74"/>
      <c r="N718" s="105"/>
    </row>
    <row r="719" spans="4:14">
      <c r="D719" s="74"/>
      <c r="E719" s="74"/>
      <c r="F719" s="74"/>
      <c r="G719" s="74"/>
      <c r="H719" s="74"/>
      <c r="I719" s="74"/>
      <c r="J719" s="74"/>
      <c r="K719" s="74"/>
      <c r="L719" s="74"/>
      <c r="M719" s="74"/>
      <c r="N719" s="105"/>
    </row>
    <row r="720" spans="4:14">
      <c r="D720" s="74"/>
      <c r="E720" s="74"/>
      <c r="F720" s="74"/>
      <c r="G720" s="74"/>
      <c r="H720" s="74"/>
      <c r="I720" s="74"/>
      <c r="J720" s="74"/>
      <c r="K720" s="74"/>
      <c r="L720" s="74"/>
      <c r="M720" s="74"/>
      <c r="N720" s="105"/>
    </row>
    <row r="721" spans="4:14">
      <c r="D721" s="74"/>
      <c r="E721" s="74"/>
      <c r="F721" s="74"/>
      <c r="G721" s="74"/>
      <c r="H721" s="74"/>
      <c r="I721" s="74"/>
      <c r="J721" s="74"/>
      <c r="K721" s="74"/>
      <c r="L721" s="74"/>
      <c r="M721" s="74"/>
      <c r="N721" s="105"/>
    </row>
    <row r="722" spans="4:14">
      <c r="D722" s="74"/>
      <c r="E722" s="74"/>
      <c r="F722" s="74"/>
      <c r="G722" s="74"/>
      <c r="H722" s="74"/>
      <c r="I722" s="74"/>
      <c r="J722" s="74"/>
      <c r="K722" s="74"/>
      <c r="L722" s="74"/>
      <c r="M722" s="74"/>
      <c r="N722" s="105"/>
    </row>
    <row r="723" spans="4:14">
      <c r="D723" s="74"/>
      <c r="E723" s="74"/>
      <c r="F723" s="74"/>
      <c r="G723" s="74"/>
      <c r="H723" s="74"/>
      <c r="I723" s="74"/>
      <c r="J723" s="74"/>
      <c r="K723" s="74"/>
      <c r="L723" s="74"/>
      <c r="M723" s="74"/>
      <c r="N723" s="105"/>
    </row>
    <row r="724" spans="4:14">
      <c r="D724" s="74"/>
      <c r="E724" s="74"/>
      <c r="F724" s="74"/>
      <c r="G724" s="74"/>
      <c r="H724" s="74"/>
      <c r="I724" s="74"/>
      <c r="J724" s="74"/>
      <c r="K724" s="74"/>
      <c r="L724" s="74"/>
      <c r="M724" s="74"/>
      <c r="N724" s="105"/>
    </row>
    <row r="725" spans="4:14">
      <c r="D725" s="74"/>
      <c r="E725" s="74"/>
      <c r="F725" s="74"/>
      <c r="G725" s="74"/>
      <c r="H725" s="74"/>
      <c r="I725" s="74"/>
      <c r="J725" s="74"/>
      <c r="K725" s="74"/>
      <c r="L725" s="74"/>
      <c r="M725" s="74"/>
      <c r="N725" s="105"/>
    </row>
    <row r="726" spans="4:14">
      <c r="D726" s="74"/>
      <c r="E726" s="74"/>
      <c r="F726" s="74"/>
      <c r="G726" s="74"/>
      <c r="H726" s="74"/>
      <c r="I726" s="74"/>
      <c r="J726" s="74"/>
      <c r="K726" s="74"/>
      <c r="L726" s="74"/>
      <c r="M726" s="74"/>
      <c r="N726" s="105"/>
    </row>
    <row r="727" spans="4:14">
      <c r="D727" s="74"/>
      <c r="E727" s="74"/>
      <c r="F727" s="74"/>
      <c r="G727" s="74"/>
      <c r="H727" s="74"/>
      <c r="I727" s="74"/>
      <c r="J727" s="74"/>
      <c r="K727" s="74"/>
      <c r="L727" s="74"/>
      <c r="M727" s="74"/>
      <c r="N727" s="105"/>
    </row>
    <row r="728" spans="4:14">
      <c r="D728" s="74"/>
      <c r="E728" s="74"/>
      <c r="F728" s="74"/>
      <c r="G728" s="74"/>
      <c r="H728" s="74"/>
      <c r="I728" s="74"/>
      <c r="J728" s="74"/>
      <c r="K728" s="74"/>
      <c r="L728" s="74"/>
      <c r="M728" s="74"/>
      <c r="N728" s="105"/>
    </row>
    <row r="729" spans="4:14">
      <c r="D729" s="74"/>
      <c r="E729" s="74"/>
      <c r="F729" s="74"/>
      <c r="G729" s="74"/>
      <c r="H729" s="74"/>
      <c r="I729" s="74"/>
      <c r="J729" s="74"/>
      <c r="K729" s="74"/>
      <c r="L729" s="74"/>
      <c r="M729" s="74"/>
      <c r="N729" s="105"/>
    </row>
    <row r="730" spans="4:14">
      <c r="D730" s="74"/>
      <c r="E730" s="74"/>
      <c r="F730" s="74"/>
      <c r="G730" s="74"/>
      <c r="H730" s="74"/>
      <c r="I730" s="74"/>
      <c r="J730" s="74"/>
      <c r="K730" s="74"/>
      <c r="L730" s="74"/>
      <c r="M730" s="74"/>
      <c r="N730" s="105"/>
    </row>
    <row r="731" spans="4:14">
      <c r="D731" s="74"/>
      <c r="E731" s="74"/>
      <c r="F731" s="74"/>
      <c r="G731" s="74"/>
      <c r="H731" s="74"/>
      <c r="I731" s="74"/>
      <c r="J731" s="74"/>
      <c r="K731" s="74"/>
      <c r="L731" s="74"/>
      <c r="M731" s="74"/>
      <c r="N731" s="105"/>
    </row>
    <row r="732" spans="4:14">
      <c r="D732" s="74"/>
      <c r="E732" s="74"/>
      <c r="F732" s="74"/>
      <c r="G732" s="74"/>
      <c r="H732" s="74"/>
      <c r="I732" s="74"/>
      <c r="J732" s="74"/>
      <c r="K732" s="74"/>
      <c r="L732" s="74"/>
      <c r="M732" s="74"/>
      <c r="N732" s="105"/>
    </row>
    <row r="733" spans="4:14">
      <c r="D733" s="74"/>
      <c r="E733" s="74"/>
      <c r="F733" s="74"/>
      <c r="G733" s="74"/>
      <c r="H733" s="74"/>
      <c r="I733" s="74"/>
      <c r="J733" s="74"/>
      <c r="K733" s="74"/>
      <c r="L733" s="74"/>
      <c r="M733" s="74"/>
      <c r="N733" s="105"/>
    </row>
    <row r="734" spans="4:14">
      <c r="D734" s="74"/>
      <c r="E734" s="74"/>
      <c r="F734" s="74"/>
      <c r="G734" s="74"/>
      <c r="H734" s="74"/>
      <c r="I734" s="74"/>
      <c r="J734" s="74"/>
      <c r="K734" s="74"/>
      <c r="L734" s="74"/>
      <c r="M734" s="74"/>
      <c r="N734" s="105"/>
    </row>
    <row r="735" spans="4:14">
      <c r="D735" s="74"/>
      <c r="E735" s="74"/>
      <c r="F735" s="74"/>
      <c r="G735" s="74"/>
      <c r="H735" s="74"/>
      <c r="I735" s="74"/>
      <c r="J735" s="74"/>
      <c r="K735" s="74"/>
      <c r="L735" s="74"/>
      <c r="M735" s="74"/>
      <c r="N735" s="105"/>
    </row>
    <row r="736" spans="4:14">
      <c r="D736" s="74"/>
      <c r="E736" s="74"/>
      <c r="F736" s="74"/>
      <c r="G736" s="74"/>
      <c r="H736" s="74"/>
      <c r="I736" s="74"/>
      <c r="J736" s="74"/>
      <c r="K736" s="74"/>
      <c r="L736" s="74"/>
      <c r="M736" s="74"/>
      <c r="N736" s="105"/>
    </row>
    <row r="737" spans="4:14">
      <c r="D737" s="74"/>
      <c r="E737" s="74"/>
      <c r="F737" s="74"/>
      <c r="G737" s="74"/>
      <c r="H737" s="74"/>
      <c r="I737" s="74"/>
      <c r="J737" s="74"/>
      <c r="K737" s="74"/>
      <c r="L737" s="74"/>
      <c r="M737" s="74"/>
      <c r="N737" s="105"/>
    </row>
    <row r="738" spans="4:14">
      <c r="D738" s="74"/>
      <c r="E738" s="74"/>
      <c r="F738" s="74"/>
      <c r="G738" s="74"/>
      <c r="H738" s="74"/>
      <c r="I738" s="74"/>
      <c r="J738" s="74"/>
      <c r="K738" s="74"/>
      <c r="L738" s="74"/>
      <c r="M738" s="74"/>
      <c r="N738" s="105"/>
    </row>
    <row r="739" spans="4:14">
      <c r="D739" s="74"/>
      <c r="E739" s="74"/>
      <c r="F739" s="74"/>
      <c r="G739" s="74"/>
      <c r="H739" s="74"/>
      <c r="I739" s="74"/>
      <c r="J739" s="74"/>
      <c r="K739" s="74"/>
      <c r="L739" s="74"/>
      <c r="M739" s="74"/>
      <c r="N739" s="105"/>
    </row>
    <row r="740" spans="4:14">
      <c r="D740" s="74"/>
      <c r="E740" s="74"/>
      <c r="F740" s="74"/>
      <c r="G740" s="74"/>
      <c r="H740" s="74"/>
      <c r="I740" s="74"/>
      <c r="J740" s="74"/>
      <c r="K740" s="74"/>
      <c r="L740" s="74"/>
      <c r="M740" s="74"/>
      <c r="N740" s="105"/>
    </row>
    <row r="741" spans="4:14">
      <c r="D741" s="74"/>
      <c r="E741" s="74"/>
      <c r="F741" s="74"/>
      <c r="G741" s="74"/>
      <c r="H741" s="74"/>
      <c r="I741" s="74"/>
      <c r="J741" s="74"/>
      <c r="K741" s="74"/>
      <c r="L741" s="74"/>
      <c r="M741" s="74"/>
      <c r="N741" s="105"/>
    </row>
    <row r="742" spans="4:14">
      <c r="D742" s="74"/>
      <c r="E742" s="74"/>
      <c r="F742" s="74"/>
      <c r="G742" s="74"/>
      <c r="H742" s="74"/>
      <c r="I742" s="74"/>
      <c r="J742" s="74"/>
      <c r="K742" s="74"/>
      <c r="L742" s="74"/>
      <c r="M742" s="74"/>
      <c r="N742" s="105"/>
    </row>
    <row r="743" spans="4:14">
      <c r="D743" s="74"/>
      <c r="E743" s="74"/>
      <c r="F743" s="74"/>
      <c r="G743" s="74"/>
      <c r="H743" s="74"/>
      <c r="I743" s="74"/>
      <c r="J743" s="74"/>
      <c r="K743" s="74"/>
      <c r="L743" s="74"/>
      <c r="M743" s="74"/>
      <c r="N743" s="105"/>
    </row>
    <row r="744" spans="4:14">
      <c r="D744" s="74"/>
      <c r="E744" s="74"/>
      <c r="F744" s="74"/>
      <c r="G744" s="74"/>
      <c r="H744" s="74"/>
      <c r="I744" s="74"/>
      <c r="J744" s="74"/>
      <c r="K744" s="74"/>
      <c r="L744" s="74"/>
      <c r="M744" s="74"/>
      <c r="N744" s="105"/>
    </row>
    <row r="745" spans="4:14">
      <c r="D745" s="74"/>
      <c r="E745" s="74"/>
      <c r="F745" s="74"/>
      <c r="G745" s="74"/>
      <c r="H745" s="74"/>
      <c r="I745" s="74"/>
      <c r="J745" s="74"/>
      <c r="K745" s="74"/>
      <c r="L745" s="74"/>
      <c r="M745" s="74"/>
      <c r="N745" s="105"/>
    </row>
    <row r="746" spans="4:14">
      <c r="D746" s="74"/>
      <c r="E746" s="74"/>
      <c r="F746" s="74"/>
      <c r="G746" s="74"/>
      <c r="H746" s="74"/>
      <c r="I746" s="74"/>
      <c r="J746" s="74"/>
      <c r="K746" s="74"/>
      <c r="L746" s="74"/>
      <c r="M746" s="74"/>
      <c r="N746" s="105"/>
    </row>
    <row r="747" spans="4:14">
      <c r="D747" s="74"/>
      <c r="E747" s="74"/>
      <c r="F747" s="74"/>
      <c r="G747" s="74"/>
      <c r="H747" s="74"/>
      <c r="I747" s="74"/>
      <c r="J747" s="74"/>
      <c r="K747" s="74"/>
      <c r="L747" s="74"/>
      <c r="M747" s="74"/>
      <c r="N747" s="105"/>
    </row>
    <row r="748" spans="4:14">
      <c r="D748" s="74"/>
      <c r="E748" s="74"/>
      <c r="F748" s="74"/>
      <c r="G748" s="74"/>
      <c r="H748" s="74"/>
      <c r="I748" s="74"/>
      <c r="J748" s="74"/>
      <c r="K748" s="74"/>
      <c r="L748" s="74"/>
      <c r="M748" s="74"/>
      <c r="N748" s="105"/>
    </row>
    <row r="749" spans="4:14">
      <c r="D749" s="74"/>
      <c r="E749" s="74"/>
      <c r="F749" s="74"/>
      <c r="G749" s="74"/>
      <c r="H749" s="74"/>
      <c r="I749" s="74"/>
      <c r="J749" s="74"/>
      <c r="K749" s="74"/>
      <c r="L749" s="74"/>
      <c r="M749" s="74"/>
      <c r="N749" s="105"/>
    </row>
    <row r="750" spans="4:14">
      <c r="D750" s="74"/>
      <c r="E750" s="74"/>
      <c r="F750" s="74"/>
      <c r="G750" s="74"/>
      <c r="H750" s="74"/>
      <c r="I750" s="74"/>
      <c r="J750" s="74"/>
      <c r="K750" s="74"/>
      <c r="L750" s="74"/>
      <c r="M750" s="74"/>
      <c r="N750" s="105"/>
    </row>
    <row r="751" spans="4:14">
      <c r="D751" s="74"/>
      <c r="E751" s="74"/>
      <c r="F751" s="74"/>
      <c r="G751" s="74"/>
      <c r="H751" s="74"/>
      <c r="I751" s="74"/>
      <c r="J751" s="74"/>
      <c r="K751" s="74"/>
      <c r="L751" s="74"/>
      <c r="M751" s="74"/>
      <c r="N751" s="105"/>
    </row>
    <row r="752" spans="4:14">
      <c r="D752" s="74"/>
      <c r="E752" s="74"/>
      <c r="F752" s="74"/>
      <c r="G752" s="74"/>
      <c r="H752" s="74"/>
      <c r="I752" s="74"/>
      <c r="J752" s="74"/>
      <c r="K752" s="74"/>
      <c r="L752" s="74"/>
      <c r="M752" s="74"/>
      <c r="N752" s="105"/>
    </row>
    <row r="753" spans="4:14">
      <c r="D753" s="74"/>
      <c r="E753" s="74"/>
      <c r="F753" s="74"/>
      <c r="G753" s="74"/>
      <c r="H753" s="74"/>
      <c r="I753" s="74"/>
      <c r="J753" s="74"/>
      <c r="K753" s="74"/>
      <c r="L753" s="74"/>
      <c r="M753" s="74"/>
      <c r="N753" s="105"/>
    </row>
    <row r="754" spans="4:14">
      <c r="D754" s="74"/>
      <c r="E754" s="74"/>
      <c r="F754" s="74"/>
      <c r="G754" s="74"/>
      <c r="H754" s="74"/>
      <c r="I754" s="74"/>
      <c r="J754" s="74"/>
      <c r="K754" s="74"/>
      <c r="L754" s="74"/>
      <c r="M754" s="74"/>
      <c r="N754" s="105"/>
    </row>
    <row r="755" spans="4:14">
      <c r="D755" s="74"/>
      <c r="E755" s="74"/>
      <c r="F755" s="74"/>
      <c r="G755" s="74"/>
      <c r="H755" s="74"/>
      <c r="I755" s="74"/>
      <c r="J755" s="74"/>
      <c r="K755" s="74"/>
      <c r="L755" s="74"/>
      <c r="M755" s="74"/>
      <c r="N755" s="105"/>
    </row>
    <row r="756" spans="4:14">
      <c r="D756" s="74"/>
      <c r="E756" s="74"/>
      <c r="F756" s="74"/>
      <c r="G756" s="74"/>
      <c r="H756" s="74"/>
      <c r="I756" s="74"/>
      <c r="J756" s="74"/>
      <c r="K756" s="74"/>
      <c r="L756" s="74"/>
      <c r="M756" s="74"/>
      <c r="N756" s="105"/>
    </row>
    <row r="757" spans="4:14">
      <c r="D757" s="74"/>
      <c r="E757" s="74"/>
      <c r="F757" s="74"/>
      <c r="G757" s="74"/>
      <c r="H757" s="74"/>
      <c r="I757" s="74"/>
      <c r="J757" s="74"/>
      <c r="K757" s="74"/>
      <c r="L757" s="74"/>
      <c r="M757" s="74"/>
      <c r="N757" s="105"/>
    </row>
    <row r="758" spans="4:14">
      <c r="D758" s="74"/>
      <c r="E758" s="74"/>
      <c r="F758" s="74"/>
      <c r="G758" s="74"/>
      <c r="H758" s="74"/>
      <c r="I758" s="74"/>
      <c r="J758" s="74"/>
      <c r="K758" s="74"/>
      <c r="L758" s="74"/>
      <c r="M758" s="74"/>
      <c r="N758" s="105"/>
    </row>
    <row r="759" spans="4:14">
      <c r="D759" s="74"/>
      <c r="E759" s="74"/>
      <c r="F759" s="74"/>
      <c r="G759" s="74"/>
      <c r="H759" s="74"/>
      <c r="I759" s="74"/>
      <c r="J759" s="74"/>
      <c r="K759" s="74"/>
      <c r="L759" s="74"/>
      <c r="M759" s="74"/>
      <c r="N759" s="105"/>
    </row>
    <row r="760" spans="4:14">
      <c r="D760" s="74"/>
      <c r="E760" s="74"/>
      <c r="F760" s="74"/>
      <c r="G760" s="74"/>
      <c r="H760" s="74"/>
      <c r="I760" s="74"/>
      <c r="J760" s="74"/>
      <c r="K760" s="74"/>
      <c r="L760" s="74"/>
      <c r="M760" s="74"/>
      <c r="N760" s="105"/>
    </row>
    <row r="761" spans="4:14">
      <c r="D761" s="74"/>
      <c r="E761" s="74"/>
      <c r="F761" s="74"/>
      <c r="G761" s="74"/>
      <c r="H761" s="74"/>
      <c r="I761" s="74"/>
      <c r="J761" s="74"/>
      <c r="K761" s="74"/>
      <c r="L761" s="74"/>
      <c r="M761" s="74"/>
      <c r="N761" s="105"/>
    </row>
    <row r="762" spans="4:14">
      <c r="D762" s="74"/>
      <c r="E762" s="74"/>
      <c r="F762" s="74"/>
      <c r="G762" s="74"/>
      <c r="H762" s="74"/>
      <c r="I762" s="74"/>
      <c r="J762" s="74"/>
      <c r="K762" s="74"/>
      <c r="L762" s="74"/>
      <c r="M762" s="74"/>
      <c r="N762" s="105"/>
    </row>
    <row r="763" spans="4:14">
      <c r="D763" s="74"/>
      <c r="E763" s="74"/>
      <c r="F763" s="74"/>
      <c r="G763" s="74"/>
      <c r="H763" s="74"/>
      <c r="I763" s="74"/>
      <c r="J763" s="74"/>
      <c r="K763" s="74"/>
      <c r="L763" s="74"/>
      <c r="M763" s="74"/>
      <c r="N763" s="105"/>
    </row>
    <row r="764" spans="4:14">
      <c r="D764" s="74"/>
      <c r="E764" s="74"/>
      <c r="F764" s="74"/>
      <c r="G764" s="74"/>
      <c r="H764" s="74"/>
      <c r="I764" s="74"/>
      <c r="J764" s="74"/>
      <c r="K764" s="74"/>
      <c r="L764" s="74"/>
      <c r="M764" s="74"/>
      <c r="N764" s="105"/>
    </row>
    <row r="765" spans="4:14">
      <c r="D765" s="74"/>
      <c r="E765" s="74"/>
      <c r="F765" s="74"/>
      <c r="G765" s="74"/>
      <c r="H765" s="74"/>
      <c r="I765" s="74"/>
      <c r="J765" s="74"/>
      <c r="K765" s="74"/>
      <c r="L765" s="74"/>
      <c r="M765" s="74"/>
      <c r="N765" s="105"/>
    </row>
    <row r="766" spans="4:14">
      <c r="D766" s="74"/>
      <c r="E766" s="74"/>
      <c r="F766" s="74"/>
      <c r="G766" s="74"/>
      <c r="H766" s="74"/>
      <c r="I766" s="74"/>
      <c r="J766" s="74"/>
      <c r="K766" s="74"/>
      <c r="L766" s="74"/>
      <c r="M766" s="74"/>
      <c r="N766" s="105"/>
    </row>
    <row r="767" spans="4:14">
      <c r="D767" s="74"/>
      <c r="E767" s="74"/>
      <c r="F767" s="74"/>
      <c r="G767" s="74"/>
      <c r="H767" s="74"/>
      <c r="I767" s="74"/>
      <c r="J767" s="74"/>
      <c r="K767" s="74"/>
      <c r="L767" s="74"/>
      <c r="M767" s="74"/>
      <c r="N767" s="105"/>
    </row>
    <row r="768" spans="4:14">
      <c r="D768" s="74"/>
      <c r="E768" s="74"/>
      <c r="F768" s="74"/>
      <c r="G768" s="74"/>
      <c r="H768" s="74"/>
      <c r="I768" s="74"/>
      <c r="J768" s="74"/>
      <c r="K768" s="74"/>
      <c r="L768" s="74"/>
      <c r="M768" s="74"/>
      <c r="N768" s="105"/>
    </row>
    <row r="769" spans="4:14">
      <c r="D769" s="74"/>
      <c r="E769" s="74"/>
      <c r="F769" s="74"/>
      <c r="G769" s="74"/>
      <c r="H769" s="74"/>
      <c r="I769" s="74"/>
      <c r="J769" s="74"/>
      <c r="K769" s="74"/>
      <c r="L769" s="74"/>
      <c r="M769" s="74"/>
      <c r="N769" s="105"/>
    </row>
    <row r="770" spans="4:14">
      <c r="D770" s="74"/>
      <c r="E770" s="74"/>
      <c r="F770" s="74"/>
      <c r="G770" s="74"/>
      <c r="H770" s="74"/>
      <c r="I770" s="74"/>
      <c r="J770" s="74"/>
      <c r="K770" s="74"/>
      <c r="L770" s="74"/>
      <c r="M770" s="74"/>
      <c r="N770" s="105"/>
    </row>
    <row r="771" spans="4:14">
      <c r="D771" s="74"/>
      <c r="E771" s="74"/>
      <c r="F771" s="74"/>
      <c r="G771" s="74"/>
      <c r="H771" s="74"/>
      <c r="I771" s="74"/>
      <c r="J771" s="74"/>
      <c r="K771" s="74"/>
      <c r="L771" s="74"/>
      <c r="M771" s="74"/>
      <c r="N771" s="105"/>
    </row>
    <row r="772" spans="4:14">
      <c r="D772" s="74"/>
      <c r="E772" s="74"/>
      <c r="F772" s="74"/>
      <c r="G772" s="74"/>
      <c r="H772" s="74"/>
      <c r="I772" s="74"/>
      <c r="J772" s="74"/>
      <c r="K772" s="74"/>
      <c r="L772" s="74"/>
      <c r="M772" s="74"/>
      <c r="N772" s="105"/>
    </row>
    <row r="773" spans="4:14">
      <c r="D773" s="74"/>
      <c r="E773" s="74"/>
      <c r="F773" s="74"/>
      <c r="G773" s="74"/>
      <c r="H773" s="74"/>
      <c r="I773" s="74"/>
      <c r="J773" s="74"/>
      <c r="K773" s="74"/>
      <c r="L773" s="74"/>
      <c r="M773" s="74"/>
      <c r="N773" s="105"/>
    </row>
    <row r="774" spans="4:14">
      <c r="D774" s="74"/>
      <c r="E774" s="74"/>
      <c r="F774" s="74"/>
      <c r="G774" s="74"/>
      <c r="H774" s="74"/>
      <c r="I774" s="74"/>
      <c r="J774" s="74"/>
      <c r="K774" s="74"/>
      <c r="L774" s="74"/>
      <c r="M774" s="74"/>
      <c r="N774" s="105"/>
    </row>
    <row r="775" spans="4:14">
      <c r="D775" s="74"/>
      <c r="E775" s="74"/>
      <c r="F775" s="74"/>
      <c r="G775" s="74"/>
      <c r="H775" s="74"/>
      <c r="I775" s="74"/>
      <c r="J775" s="74"/>
      <c r="K775" s="74"/>
      <c r="L775" s="74"/>
      <c r="M775" s="74"/>
      <c r="N775" s="105"/>
    </row>
    <row r="776" spans="4:14">
      <c r="D776" s="74"/>
      <c r="E776" s="74"/>
      <c r="F776" s="74"/>
      <c r="G776" s="74"/>
      <c r="H776" s="74"/>
      <c r="I776" s="74"/>
      <c r="J776" s="74"/>
      <c r="K776" s="74"/>
      <c r="L776" s="74"/>
      <c r="M776" s="74"/>
      <c r="N776" s="105"/>
    </row>
    <row r="777" spans="4:14">
      <c r="D777" s="74"/>
      <c r="E777" s="74"/>
      <c r="F777" s="74"/>
      <c r="G777" s="74"/>
      <c r="H777" s="74"/>
      <c r="I777" s="74"/>
      <c r="J777" s="74"/>
      <c r="K777" s="74"/>
      <c r="L777" s="74"/>
      <c r="M777" s="74"/>
      <c r="N777" s="105"/>
    </row>
    <row r="778" spans="4:14">
      <c r="D778" s="74"/>
      <c r="E778" s="74"/>
      <c r="F778" s="74"/>
      <c r="G778" s="74"/>
      <c r="H778" s="74"/>
      <c r="I778" s="74"/>
      <c r="J778" s="74"/>
      <c r="K778" s="74"/>
      <c r="L778" s="74"/>
      <c r="M778" s="74"/>
      <c r="N778" s="105"/>
    </row>
    <row r="779" spans="4:14">
      <c r="D779" s="74"/>
      <c r="E779" s="74"/>
      <c r="F779" s="74"/>
      <c r="G779" s="74"/>
      <c r="H779" s="74"/>
      <c r="I779" s="74"/>
      <c r="J779" s="74"/>
      <c r="K779" s="74"/>
      <c r="L779" s="74"/>
      <c r="M779" s="74"/>
      <c r="N779" s="105"/>
    </row>
    <row r="780" spans="4:14">
      <c r="D780" s="74"/>
      <c r="E780" s="74"/>
      <c r="F780" s="74"/>
      <c r="G780" s="74"/>
      <c r="H780" s="74"/>
      <c r="I780" s="74"/>
      <c r="J780" s="74"/>
      <c r="K780" s="74"/>
      <c r="L780" s="74"/>
      <c r="M780" s="74"/>
      <c r="N780" s="105"/>
    </row>
    <row r="781" spans="4:14">
      <c r="D781" s="74"/>
      <c r="E781" s="74"/>
      <c r="F781" s="74"/>
      <c r="G781" s="74"/>
      <c r="H781" s="74"/>
      <c r="I781" s="74"/>
      <c r="J781" s="74"/>
      <c r="K781" s="74"/>
      <c r="L781" s="74"/>
      <c r="M781" s="74"/>
      <c r="N781" s="105"/>
    </row>
    <row r="782" spans="4:14">
      <c r="D782" s="74"/>
      <c r="E782" s="74"/>
      <c r="F782" s="74"/>
      <c r="G782" s="74"/>
      <c r="H782" s="74"/>
      <c r="I782" s="74"/>
      <c r="J782" s="74"/>
      <c r="K782" s="74"/>
      <c r="L782" s="74"/>
      <c r="M782" s="74"/>
      <c r="N782" s="105"/>
    </row>
    <row r="783" spans="4:14">
      <c r="D783" s="74"/>
      <c r="E783" s="74"/>
      <c r="F783" s="74"/>
      <c r="G783" s="74"/>
      <c r="H783" s="74"/>
      <c r="I783" s="74"/>
      <c r="J783" s="74"/>
      <c r="K783" s="74"/>
      <c r="L783" s="74"/>
      <c r="M783" s="74"/>
      <c r="N783" s="105"/>
    </row>
    <row r="784" spans="4:14">
      <c r="D784" s="74"/>
      <c r="E784" s="74"/>
      <c r="F784" s="74"/>
      <c r="G784" s="74"/>
      <c r="H784" s="74"/>
      <c r="I784" s="74"/>
      <c r="J784" s="74"/>
      <c r="K784" s="74"/>
      <c r="L784" s="74"/>
      <c r="M784" s="74"/>
      <c r="N784" s="105"/>
    </row>
    <row r="785" spans="4:14">
      <c r="D785" s="74"/>
      <c r="E785" s="74"/>
      <c r="F785" s="74"/>
      <c r="G785" s="74"/>
      <c r="H785" s="74"/>
      <c r="I785" s="74"/>
      <c r="J785" s="74"/>
      <c r="K785" s="74"/>
      <c r="L785" s="74"/>
      <c r="M785" s="74"/>
      <c r="N785" s="105"/>
    </row>
    <row r="786" spans="4:14">
      <c r="D786" s="74"/>
      <c r="E786" s="74"/>
      <c r="F786" s="74"/>
      <c r="G786" s="74"/>
      <c r="H786" s="74"/>
      <c r="I786" s="74"/>
      <c r="J786" s="74"/>
      <c r="K786" s="74"/>
      <c r="L786" s="74"/>
      <c r="M786" s="74"/>
      <c r="N786" s="105"/>
    </row>
    <row r="787" spans="4:14">
      <c r="D787" s="74"/>
      <c r="E787" s="74"/>
      <c r="F787" s="74"/>
      <c r="G787" s="74"/>
      <c r="H787" s="74"/>
      <c r="I787" s="74"/>
      <c r="J787" s="74"/>
      <c r="K787" s="74"/>
      <c r="L787" s="74"/>
      <c r="M787" s="74"/>
      <c r="N787" s="105"/>
    </row>
    <row r="788" spans="4:14">
      <c r="D788" s="74"/>
      <c r="E788" s="74"/>
      <c r="F788" s="74"/>
      <c r="G788" s="74"/>
      <c r="H788" s="74"/>
      <c r="I788" s="74"/>
      <c r="J788" s="74"/>
      <c r="K788" s="74"/>
      <c r="L788" s="74"/>
      <c r="M788" s="74"/>
      <c r="N788" s="105"/>
    </row>
    <row r="789" spans="4:14">
      <c r="D789" s="74"/>
      <c r="E789" s="74"/>
      <c r="F789" s="74"/>
      <c r="G789" s="74"/>
      <c r="H789" s="74"/>
      <c r="I789" s="74"/>
      <c r="J789" s="74"/>
      <c r="K789" s="74"/>
      <c r="L789" s="74"/>
      <c r="M789" s="74"/>
      <c r="N789" s="105"/>
    </row>
    <row r="790" spans="4:14">
      <c r="D790" s="74"/>
      <c r="E790" s="74"/>
      <c r="F790" s="74"/>
      <c r="G790" s="74"/>
      <c r="H790" s="74"/>
      <c r="I790" s="74"/>
      <c r="J790" s="74"/>
      <c r="K790" s="74"/>
      <c r="L790" s="74"/>
      <c r="M790" s="74"/>
      <c r="N790" s="105"/>
    </row>
    <row r="791" spans="4:14">
      <c r="D791" s="74"/>
      <c r="E791" s="74"/>
      <c r="F791" s="74"/>
      <c r="G791" s="74"/>
      <c r="H791" s="74"/>
      <c r="I791" s="74"/>
      <c r="J791" s="74"/>
      <c r="K791" s="74"/>
      <c r="L791" s="74"/>
      <c r="M791" s="74"/>
      <c r="N791" s="105"/>
    </row>
    <row r="792" spans="4:14">
      <c r="D792" s="74"/>
      <c r="E792" s="74"/>
      <c r="F792" s="74"/>
      <c r="G792" s="74"/>
      <c r="H792" s="74"/>
      <c r="I792" s="74"/>
      <c r="J792" s="74"/>
      <c r="K792" s="74"/>
      <c r="L792" s="74"/>
      <c r="M792" s="74"/>
      <c r="N792" s="105"/>
    </row>
    <row r="793" spans="4:14">
      <c r="D793" s="74"/>
      <c r="E793" s="74"/>
      <c r="F793" s="74"/>
      <c r="G793" s="74"/>
      <c r="H793" s="74"/>
      <c r="I793" s="74"/>
      <c r="J793" s="74"/>
      <c r="K793" s="74"/>
      <c r="L793" s="74"/>
      <c r="M793" s="74"/>
      <c r="N793" s="105"/>
    </row>
    <row r="794" spans="4:14">
      <c r="D794" s="74"/>
      <c r="E794" s="74"/>
      <c r="F794" s="74"/>
      <c r="G794" s="74"/>
      <c r="H794" s="74"/>
      <c r="I794" s="74"/>
      <c r="J794" s="74"/>
      <c r="K794" s="74"/>
      <c r="L794" s="74"/>
      <c r="M794" s="74"/>
      <c r="N794" s="105"/>
    </row>
    <row r="795" spans="4:14">
      <c r="D795" s="74"/>
      <c r="E795" s="74"/>
      <c r="F795" s="74"/>
      <c r="G795" s="74"/>
      <c r="H795" s="74"/>
      <c r="I795" s="74"/>
      <c r="J795" s="74"/>
      <c r="K795" s="74"/>
      <c r="L795" s="74"/>
      <c r="M795" s="74"/>
      <c r="N795" s="105"/>
    </row>
    <row r="796" spans="4:14">
      <c r="D796" s="74"/>
      <c r="E796" s="74"/>
      <c r="F796" s="74"/>
      <c r="G796" s="74"/>
      <c r="H796" s="74"/>
      <c r="I796" s="74"/>
      <c r="J796" s="74"/>
      <c r="K796" s="74"/>
      <c r="L796" s="74"/>
      <c r="M796" s="74"/>
      <c r="N796" s="105"/>
    </row>
    <row r="797" spans="4:14">
      <c r="D797" s="74"/>
      <c r="E797" s="74"/>
      <c r="F797" s="74"/>
      <c r="G797" s="74"/>
      <c r="H797" s="74"/>
      <c r="I797" s="74"/>
      <c r="J797" s="74"/>
      <c r="K797" s="74"/>
      <c r="L797" s="74"/>
      <c r="M797" s="74"/>
      <c r="N797" s="105"/>
    </row>
    <row r="798" spans="4:14">
      <c r="D798" s="74"/>
      <c r="E798" s="74"/>
      <c r="F798" s="74"/>
      <c r="G798" s="74"/>
      <c r="H798" s="74"/>
      <c r="I798" s="74"/>
      <c r="J798" s="74"/>
      <c r="K798" s="74"/>
      <c r="L798" s="74"/>
      <c r="M798" s="74"/>
      <c r="N798" s="105"/>
    </row>
    <row r="799" spans="4:14">
      <c r="D799" s="74"/>
      <c r="E799" s="74"/>
      <c r="F799" s="74"/>
      <c r="G799" s="74"/>
      <c r="H799" s="74"/>
      <c r="I799" s="74"/>
      <c r="J799" s="74"/>
      <c r="K799" s="74"/>
      <c r="L799" s="74"/>
      <c r="M799" s="74"/>
      <c r="N799" s="105"/>
    </row>
    <row r="800" spans="4:14">
      <c r="D800" s="74"/>
      <c r="E800" s="74"/>
      <c r="F800" s="74"/>
      <c r="G800" s="74"/>
      <c r="H800" s="74"/>
      <c r="I800" s="74"/>
      <c r="J800" s="74"/>
      <c r="K800" s="74"/>
      <c r="L800" s="74"/>
      <c r="M800" s="74"/>
      <c r="N800" s="105"/>
    </row>
    <row r="801" spans="4:14">
      <c r="D801" s="74"/>
      <c r="E801" s="74"/>
      <c r="F801" s="74"/>
      <c r="G801" s="74"/>
      <c r="H801" s="74"/>
      <c r="I801" s="74"/>
      <c r="J801" s="74"/>
      <c r="K801" s="74"/>
      <c r="L801" s="74"/>
      <c r="M801" s="74"/>
      <c r="N801" s="105"/>
    </row>
    <row r="802" spans="4:14">
      <c r="D802" s="74"/>
      <c r="E802" s="74"/>
      <c r="F802" s="74"/>
      <c r="G802" s="74"/>
      <c r="H802" s="74"/>
      <c r="I802" s="74"/>
      <c r="J802" s="74"/>
      <c r="K802" s="74"/>
      <c r="L802" s="74"/>
      <c r="M802" s="74"/>
      <c r="N802" s="105"/>
    </row>
    <row r="803" spans="4:14">
      <c r="D803" s="74"/>
      <c r="E803" s="74"/>
      <c r="F803" s="74"/>
      <c r="G803" s="74"/>
      <c r="H803" s="74"/>
      <c r="I803" s="74"/>
      <c r="J803" s="74"/>
      <c r="K803" s="74"/>
      <c r="L803" s="74"/>
      <c r="M803" s="74"/>
      <c r="N803" s="105"/>
    </row>
    <row r="804" spans="4:14">
      <c r="D804" s="74"/>
      <c r="E804" s="74"/>
      <c r="F804" s="74"/>
      <c r="G804" s="74"/>
      <c r="H804" s="74"/>
      <c r="I804" s="74"/>
      <c r="J804" s="74"/>
      <c r="K804" s="74"/>
      <c r="L804" s="74"/>
      <c r="M804" s="74"/>
      <c r="N804" s="105"/>
    </row>
    <row r="805" spans="4:14">
      <c r="D805" s="74"/>
      <c r="E805" s="74"/>
      <c r="F805" s="74"/>
      <c r="G805" s="74"/>
      <c r="H805" s="74"/>
      <c r="I805" s="74"/>
      <c r="J805" s="74"/>
      <c r="K805" s="74"/>
      <c r="L805" s="74"/>
      <c r="M805" s="74"/>
      <c r="N805" s="105"/>
    </row>
    <row r="806" spans="4:14">
      <c r="D806" s="74"/>
      <c r="E806" s="74"/>
      <c r="F806" s="74"/>
      <c r="G806" s="74"/>
      <c r="H806" s="74"/>
      <c r="I806" s="74"/>
      <c r="J806" s="74"/>
      <c r="K806" s="74"/>
      <c r="L806" s="74"/>
      <c r="M806" s="74"/>
      <c r="N806" s="105"/>
    </row>
    <row r="807" spans="4:14">
      <c r="D807" s="74"/>
      <c r="E807" s="74"/>
      <c r="F807" s="74"/>
      <c r="G807" s="74"/>
      <c r="H807" s="74"/>
      <c r="I807" s="74"/>
      <c r="J807" s="74"/>
      <c r="K807" s="74"/>
      <c r="L807" s="74"/>
      <c r="M807" s="74"/>
      <c r="N807" s="105"/>
    </row>
    <row r="808" spans="4:14">
      <c r="D808" s="74"/>
      <c r="E808" s="74"/>
      <c r="F808" s="74"/>
      <c r="G808" s="74"/>
      <c r="H808" s="74"/>
      <c r="I808" s="74"/>
      <c r="J808" s="74"/>
      <c r="K808" s="74"/>
      <c r="L808" s="74"/>
      <c r="M808" s="74"/>
      <c r="N808" s="105"/>
    </row>
    <row r="809" spans="4:14">
      <c r="D809" s="74"/>
      <c r="E809" s="74"/>
      <c r="F809" s="74"/>
      <c r="G809" s="74"/>
      <c r="H809" s="74"/>
      <c r="I809" s="74"/>
      <c r="J809" s="74"/>
      <c r="K809" s="74"/>
      <c r="L809" s="74"/>
      <c r="M809" s="74"/>
      <c r="N809" s="105"/>
    </row>
    <row r="810" spans="4:14">
      <c r="D810" s="74"/>
      <c r="E810" s="74"/>
      <c r="F810" s="74"/>
      <c r="G810" s="74"/>
      <c r="H810" s="74"/>
      <c r="I810" s="74"/>
      <c r="J810" s="74"/>
      <c r="K810" s="74"/>
      <c r="L810" s="74"/>
      <c r="M810" s="74"/>
      <c r="N810" s="105"/>
    </row>
    <row r="811" spans="4:14">
      <c r="D811" s="74"/>
      <c r="E811" s="74"/>
      <c r="F811" s="74"/>
      <c r="G811" s="74"/>
      <c r="H811" s="74"/>
      <c r="I811" s="74"/>
      <c r="J811" s="74"/>
      <c r="K811" s="74"/>
      <c r="L811" s="74"/>
      <c r="M811" s="74"/>
      <c r="N811" s="105"/>
    </row>
    <row r="812" spans="4:14">
      <c r="D812" s="74"/>
      <c r="E812" s="74"/>
      <c r="F812" s="74"/>
      <c r="G812" s="74"/>
      <c r="H812" s="74"/>
      <c r="I812" s="74"/>
      <c r="J812" s="74"/>
      <c r="K812" s="74"/>
      <c r="L812" s="74"/>
      <c r="M812" s="74"/>
      <c r="N812" s="105"/>
    </row>
    <row r="813" spans="4:14">
      <c r="D813" s="74"/>
      <c r="E813" s="74"/>
      <c r="F813" s="74"/>
      <c r="G813" s="74"/>
      <c r="H813" s="74"/>
      <c r="I813" s="74"/>
      <c r="J813" s="74"/>
      <c r="K813" s="74"/>
      <c r="L813" s="74"/>
      <c r="M813" s="74"/>
      <c r="N813" s="105"/>
    </row>
    <row r="814" spans="4:14">
      <c r="D814" s="74"/>
      <c r="E814" s="74"/>
      <c r="F814" s="74"/>
      <c r="G814" s="74"/>
      <c r="H814" s="74"/>
      <c r="I814" s="74"/>
      <c r="J814" s="74"/>
      <c r="K814" s="74"/>
      <c r="L814" s="74"/>
      <c r="M814" s="74"/>
      <c r="N814" s="105"/>
    </row>
    <row r="815" spans="4:14">
      <c r="D815" s="74"/>
      <c r="E815" s="74"/>
      <c r="F815" s="74"/>
      <c r="G815" s="74"/>
      <c r="H815" s="74"/>
      <c r="I815" s="74"/>
      <c r="J815" s="74"/>
      <c r="K815" s="74"/>
      <c r="L815" s="74"/>
      <c r="M815" s="74"/>
      <c r="N815" s="105"/>
    </row>
    <row r="816" spans="4:14">
      <c r="D816" s="74"/>
      <c r="E816" s="74"/>
      <c r="F816" s="74"/>
      <c r="G816" s="74"/>
      <c r="H816" s="74"/>
      <c r="I816" s="74"/>
      <c r="J816" s="74"/>
      <c r="K816" s="74"/>
      <c r="L816" s="74"/>
      <c r="M816" s="74"/>
      <c r="N816" s="105"/>
    </row>
    <row r="817" spans="4:14">
      <c r="D817" s="74"/>
      <c r="E817" s="74"/>
      <c r="F817" s="74"/>
      <c r="G817" s="74"/>
      <c r="H817" s="74"/>
      <c r="I817" s="74"/>
      <c r="J817" s="74"/>
      <c r="K817" s="74"/>
      <c r="L817" s="74"/>
      <c r="M817" s="74"/>
      <c r="N817" s="105"/>
    </row>
    <row r="818" spans="4:14">
      <c r="D818" s="74"/>
      <c r="E818" s="74"/>
      <c r="F818" s="74"/>
      <c r="G818" s="74"/>
      <c r="H818" s="74"/>
      <c r="I818" s="74"/>
      <c r="J818" s="74"/>
      <c r="K818" s="74"/>
      <c r="L818" s="74"/>
      <c r="M818" s="74"/>
      <c r="N818" s="105"/>
    </row>
    <row r="819" spans="4:14">
      <c r="D819" s="74"/>
      <c r="E819" s="74"/>
      <c r="F819" s="74"/>
      <c r="G819" s="74"/>
      <c r="H819" s="74"/>
      <c r="I819" s="74"/>
      <c r="J819" s="74"/>
      <c r="K819" s="74"/>
      <c r="L819" s="74"/>
      <c r="M819" s="74"/>
      <c r="N819" s="105"/>
    </row>
    <row r="820" spans="4:14">
      <c r="D820" s="74"/>
      <c r="E820" s="74"/>
      <c r="F820" s="74"/>
      <c r="G820" s="74"/>
      <c r="H820" s="74"/>
      <c r="I820" s="74"/>
      <c r="J820" s="74"/>
      <c r="K820" s="74"/>
      <c r="L820" s="74"/>
      <c r="M820" s="74"/>
      <c r="N820" s="105"/>
    </row>
    <row r="821" spans="4:14">
      <c r="D821" s="74"/>
      <c r="E821" s="74"/>
      <c r="F821" s="74"/>
      <c r="G821" s="74"/>
      <c r="H821" s="74"/>
      <c r="I821" s="74"/>
      <c r="J821" s="74"/>
      <c r="K821" s="74"/>
      <c r="L821" s="74"/>
      <c r="M821" s="74"/>
      <c r="N821" s="105"/>
    </row>
    <row r="822" spans="4:14">
      <c r="D822" s="74"/>
      <c r="E822" s="74"/>
      <c r="F822" s="74"/>
      <c r="G822" s="74"/>
      <c r="H822" s="74"/>
      <c r="I822" s="74"/>
      <c r="J822" s="74"/>
      <c r="K822" s="74"/>
      <c r="L822" s="74"/>
      <c r="M822" s="74"/>
      <c r="N822" s="105"/>
    </row>
    <row r="823" spans="4:14">
      <c r="D823" s="74"/>
      <c r="E823" s="74"/>
      <c r="F823" s="74"/>
      <c r="G823" s="74"/>
      <c r="H823" s="74"/>
      <c r="I823" s="74"/>
      <c r="J823" s="74"/>
      <c r="K823" s="74"/>
      <c r="L823" s="74"/>
      <c r="M823" s="74"/>
      <c r="N823" s="105"/>
    </row>
    <row r="824" spans="4:14">
      <c r="D824" s="74"/>
      <c r="E824" s="74"/>
      <c r="F824" s="74"/>
      <c r="G824" s="74"/>
      <c r="H824" s="74"/>
      <c r="I824" s="74"/>
      <c r="J824" s="74"/>
      <c r="K824" s="74"/>
      <c r="L824" s="74"/>
      <c r="M824" s="74"/>
      <c r="N824" s="105"/>
    </row>
    <row r="825" spans="4:14">
      <c r="D825" s="74"/>
      <c r="E825" s="74"/>
      <c r="F825" s="74"/>
      <c r="G825" s="74"/>
      <c r="H825" s="74"/>
      <c r="I825" s="74"/>
      <c r="J825" s="74"/>
      <c r="K825" s="74"/>
      <c r="L825" s="74"/>
      <c r="M825" s="74"/>
      <c r="N825" s="105"/>
    </row>
    <row r="826" spans="4:14">
      <c r="D826" s="74"/>
      <c r="E826" s="74"/>
      <c r="F826" s="74"/>
      <c r="G826" s="74"/>
      <c r="H826" s="74"/>
      <c r="I826" s="74"/>
      <c r="J826" s="74"/>
      <c r="K826" s="74"/>
      <c r="L826" s="74"/>
      <c r="M826" s="74"/>
      <c r="N826" s="105"/>
    </row>
    <row r="827" spans="4:14">
      <c r="D827" s="74"/>
      <c r="E827" s="74"/>
      <c r="F827" s="74"/>
      <c r="G827" s="74"/>
      <c r="H827" s="74"/>
      <c r="I827" s="74"/>
      <c r="J827" s="74"/>
      <c r="K827" s="74"/>
      <c r="L827" s="74"/>
      <c r="M827" s="74"/>
      <c r="N827" s="105"/>
    </row>
    <row r="828" spans="4:14">
      <c r="D828" s="74"/>
      <c r="E828" s="74"/>
      <c r="F828" s="74"/>
      <c r="G828" s="74"/>
      <c r="H828" s="74"/>
      <c r="I828" s="74"/>
      <c r="J828" s="74"/>
      <c r="K828" s="74"/>
      <c r="L828" s="74"/>
      <c r="M828" s="74"/>
      <c r="N828" s="105"/>
    </row>
    <row r="829" spans="4:14">
      <c r="D829" s="74"/>
      <c r="E829" s="74"/>
      <c r="F829" s="74"/>
      <c r="G829" s="74"/>
      <c r="H829" s="74"/>
      <c r="I829" s="74"/>
      <c r="J829" s="74"/>
      <c r="K829" s="74"/>
      <c r="L829" s="74"/>
      <c r="M829" s="74"/>
      <c r="N829" s="105"/>
    </row>
    <row r="830" spans="4:14">
      <c r="D830" s="74"/>
      <c r="E830" s="74"/>
      <c r="F830" s="74"/>
      <c r="G830" s="74"/>
      <c r="H830" s="74"/>
      <c r="I830" s="74"/>
      <c r="J830" s="74"/>
      <c r="K830" s="74"/>
      <c r="L830" s="74"/>
      <c r="M830" s="74"/>
      <c r="N830" s="105"/>
    </row>
    <row r="831" spans="4:14">
      <c r="D831" s="74"/>
      <c r="E831" s="74"/>
      <c r="F831" s="74"/>
      <c r="G831" s="74"/>
      <c r="H831" s="74"/>
      <c r="I831" s="74"/>
      <c r="J831" s="74"/>
      <c r="K831" s="74"/>
      <c r="L831" s="74"/>
      <c r="M831" s="74"/>
      <c r="N831" s="105"/>
    </row>
    <row r="832" spans="4:14">
      <c r="D832" s="74"/>
      <c r="E832" s="74"/>
      <c r="F832" s="74"/>
      <c r="G832" s="74"/>
      <c r="H832" s="74"/>
      <c r="I832" s="74"/>
      <c r="J832" s="74"/>
      <c r="K832" s="74"/>
      <c r="L832" s="74"/>
      <c r="M832" s="74"/>
      <c r="N832" s="105"/>
    </row>
    <row r="833" spans="4:14">
      <c r="D833" s="74"/>
      <c r="E833" s="74"/>
      <c r="F833" s="74"/>
      <c r="G833" s="74"/>
      <c r="H833" s="74"/>
      <c r="I833" s="74"/>
      <c r="J833" s="74"/>
      <c r="K833" s="74"/>
      <c r="L833" s="74"/>
      <c r="M833" s="74"/>
      <c r="N833" s="105"/>
    </row>
    <row r="834" spans="4:14">
      <c r="D834" s="74"/>
      <c r="E834" s="74"/>
      <c r="F834" s="74"/>
      <c r="G834" s="74"/>
      <c r="H834" s="74"/>
      <c r="I834" s="74"/>
      <c r="J834" s="74"/>
      <c r="K834" s="74"/>
      <c r="L834" s="74"/>
      <c r="M834" s="74"/>
      <c r="N834" s="105"/>
    </row>
    <row r="835" spans="4:14">
      <c r="D835" s="74"/>
      <c r="E835" s="74"/>
      <c r="F835" s="74"/>
      <c r="G835" s="74"/>
      <c r="H835" s="74"/>
      <c r="I835" s="74"/>
      <c r="J835" s="74"/>
      <c r="K835" s="74"/>
      <c r="L835" s="74"/>
      <c r="M835" s="74"/>
      <c r="N835" s="105"/>
    </row>
    <row r="836" spans="4:14">
      <c r="D836" s="74"/>
      <c r="E836" s="74"/>
      <c r="F836" s="74"/>
      <c r="G836" s="74"/>
      <c r="H836" s="74"/>
      <c r="I836" s="74"/>
      <c r="J836" s="74"/>
      <c r="K836" s="74"/>
      <c r="L836" s="74"/>
      <c r="M836" s="74"/>
      <c r="N836" s="105"/>
    </row>
    <row r="837" spans="4:14">
      <c r="D837" s="74"/>
      <c r="E837" s="74"/>
      <c r="F837" s="74"/>
      <c r="G837" s="74"/>
      <c r="H837" s="74"/>
      <c r="I837" s="74"/>
      <c r="J837" s="74"/>
      <c r="K837" s="74"/>
      <c r="L837" s="74"/>
      <c r="M837" s="74"/>
      <c r="N837" s="105"/>
    </row>
    <row r="838" spans="4:14">
      <c r="D838" s="74"/>
      <c r="E838" s="74"/>
      <c r="F838" s="74"/>
      <c r="G838" s="74"/>
      <c r="H838" s="74"/>
      <c r="I838" s="74"/>
      <c r="J838" s="74"/>
      <c r="K838" s="74"/>
      <c r="L838" s="74"/>
      <c r="M838" s="74"/>
      <c r="N838" s="105"/>
    </row>
    <row r="839" spans="4:14">
      <c r="D839" s="74"/>
      <c r="E839" s="74"/>
      <c r="F839" s="74"/>
      <c r="G839" s="74"/>
      <c r="H839" s="74"/>
      <c r="I839" s="74"/>
      <c r="J839" s="74"/>
      <c r="K839" s="74"/>
      <c r="L839" s="74"/>
      <c r="M839" s="74"/>
      <c r="N839" s="105"/>
    </row>
    <row r="840" spans="4:14">
      <c r="D840" s="74"/>
      <c r="E840" s="74"/>
      <c r="F840" s="74"/>
      <c r="G840" s="74"/>
      <c r="H840" s="74"/>
      <c r="I840" s="74"/>
      <c r="J840" s="74"/>
      <c r="K840" s="74"/>
      <c r="L840" s="74"/>
      <c r="M840" s="74"/>
      <c r="N840" s="105"/>
    </row>
    <row r="841" spans="4:14">
      <c r="D841" s="74"/>
      <c r="E841" s="74"/>
      <c r="F841" s="74"/>
      <c r="G841" s="74"/>
      <c r="H841" s="74"/>
      <c r="I841" s="74"/>
      <c r="J841" s="74"/>
      <c r="K841" s="74"/>
      <c r="L841" s="74"/>
      <c r="M841" s="74"/>
      <c r="N841" s="105"/>
    </row>
    <row r="842" spans="4:14">
      <c r="D842" s="74"/>
      <c r="E842" s="74"/>
      <c r="F842" s="74"/>
      <c r="G842" s="74"/>
      <c r="H842" s="74"/>
      <c r="I842" s="74"/>
      <c r="J842" s="74"/>
      <c r="K842" s="74"/>
      <c r="L842" s="74"/>
      <c r="M842" s="74"/>
      <c r="N842" s="105"/>
    </row>
    <row r="843" spans="4:14">
      <c r="D843" s="74"/>
      <c r="E843" s="74"/>
      <c r="F843" s="74"/>
      <c r="G843" s="74"/>
      <c r="H843" s="74"/>
      <c r="I843" s="74"/>
      <c r="J843" s="74"/>
      <c r="K843" s="74"/>
      <c r="L843" s="74"/>
      <c r="M843" s="74"/>
      <c r="N843" s="105"/>
    </row>
    <row r="844" spans="4:14">
      <c r="D844" s="74"/>
      <c r="E844" s="74"/>
      <c r="F844" s="74"/>
      <c r="G844" s="74"/>
      <c r="H844" s="74"/>
      <c r="I844" s="74"/>
      <c r="J844" s="74"/>
      <c r="K844" s="74"/>
      <c r="L844" s="74"/>
      <c r="M844" s="74"/>
      <c r="N844" s="105"/>
    </row>
    <row r="845" spans="4:14">
      <c r="D845" s="74"/>
      <c r="E845" s="74"/>
      <c r="F845" s="74"/>
      <c r="G845" s="74"/>
      <c r="H845" s="74"/>
      <c r="I845" s="74"/>
      <c r="J845" s="74"/>
      <c r="K845" s="74"/>
      <c r="L845" s="74"/>
      <c r="M845" s="74"/>
      <c r="N845" s="105"/>
    </row>
    <row r="846" spans="4:14">
      <c r="D846" s="74"/>
      <c r="E846" s="74"/>
      <c r="F846" s="74"/>
      <c r="G846" s="74"/>
      <c r="H846" s="74"/>
      <c r="I846" s="74"/>
      <c r="J846" s="74"/>
      <c r="K846" s="74"/>
      <c r="L846" s="74"/>
      <c r="M846" s="74"/>
      <c r="N846" s="105"/>
    </row>
    <row r="847" spans="4:14">
      <c r="D847" s="74"/>
      <c r="E847" s="74"/>
      <c r="F847" s="74"/>
      <c r="G847" s="74"/>
      <c r="H847" s="74"/>
      <c r="I847" s="74"/>
      <c r="J847" s="74"/>
      <c r="K847" s="74"/>
      <c r="L847" s="74"/>
      <c r="M847" s="74"/>
      <c r="N847" s="105"/>
    </row>
    <row r="848" spans="4:14">
      <c r="D848" s="74"/>
      <c r="E848" s="74"/>
      <c r="F848" s="74"/>
      <c r="G848" s="74"/>
      <c r="H848" s="74"/>
      <c r="I848" s="74"/>
      <c r="J848" s="74"/>
      <c r="K848" s="74"/>
      <c r="L848" s="74"/>
      <c r="M848" s="74"/>
      <c r="N848" s="105"/>
    </row>
    <row r="849" spans="4:14">
      <c r="D849" s="74"/>
      <c r="E849" s="74"/>
      <c r="F849" s="74"/>
      <c r="G849" s="74"/>
      <c r="H849" s="74"/>
      <c r="I849" s="74"/>
      <c r="J849" s="74"/>
      <c r="K849" s="74"/>
      <c r="L849" s="74"/>
      <c r="M849" s="74"/>
      <c r="N849" s="105"/>
    </row>
    <row r="850" spans="4:14">
      <c r="D850" s="74"/>
      <c r="E850" s="74"/>
      <c r="F850" s="74"/>
      <c r="G850" s="74"/>
      <c r="H850" s="74"/>
      <c r="I850" s="74"/>
      <c r="J850" s="74"/>
      <c r="K850" s="74"/>
      <c r="L850" s="74"/>
      <c r="M850" s="74"/>
      <c r="N850" s="105"/>
    </row>
    <row r="851" spans="4:14">
      <c r="D851" s="74"/>
      <c r="E851" s="74"/>
      <c r="F851" s="74"/>
      <c r="G851" s="74"/>
      <c r="H851" s="74"/>
      <c r="I851" s="74"/>
      <c r="J851" s="74"/>
      <c r="K851" s="74"/>
      <c r="L851" s="74"/>
      <c r="M851" s="74"/>
      <c r="N851" s="105"/>
    </row>
    <row r="852" spans="4:14">
      <c r="D852" s="74"/>
      <c r="E852" s="74"/>
      <c r="F852" s="74"/>
      <c r="G852" s="74"/>
      <c r="H852" s="74"/>
      <c r="I852" s="74"/>
      <c r="J852" s="74"/>
      <c r="K852" s="74"/>
      <c r="L852" s="74"/>
      <c r="M852" s="74"/>
      <c r="N852" s="105"/>
    </row>
    <row r="853" spans="4:14">
      <c r="D853" s="74"/>
      <c r="E853" s="74"/>
      <c r="F853" s="74"/>
      <c r="G853" s="74"/>
      <c r="H853" s="74"/>
      <c r="I853" s="74"/>
      <c r="J853" s="74"/>
      <c r="K853" s="74"/>
      <c r="L853" s="74"/>
      <c r="M853" s="74"/>
      <c r="N853" s="105"/>
    </row>
    <row r="854" spans="4:14">
      <c r="D854" s="74"/>
      <c r="E854" s="74"/>
      <c r="F854" s="74"/>
      <c r="G854" s="74"/>
      <c r="H854" s="74"/>
      <c r="I854" s="74"/>
      <c r="J854" s="74"/>
      <c r="K854" s="74"/>
      <c r="L854" s="74"/>
      <c r="M854" s="74"/>
      <c r="N854" s="105"/>
    </row>
    <row r="855" spans="4:14">
      <c r="D855" s="74"/>
      <c r="E855" s="74"/>
      <c r="F855" s="74"/>
      <c r="G855" s="74"/>
      <c r="H855" s="74"/>
      <c r="I855" s="74"/>
      <c r="J855" s="74"/>
      <c r="K855" s="74"/>
      <c r="L855" s="74"/>
      <c r="M855" s="74"/>
      <c r="N855" s="105"/>
    </row>
    <row r="856" spans="4:14">
      <c r="D856" s="74"/>
      <c r="E856" s="74"/>
      <c r="F856" s="74"/>
      <c r="G856" s="74"/>
      <c r="H856" s="74"/>
      <c r="I856" s="74"/>
      <c r="J856" s="74"/>
      <c r="K856" s="74"/>
      <c r="L856" s="74"/>
      <c r="M856" s="74"/>
      <c r="N856" s="105"/>
    </row>
    <row r="857" spans="4:14">
      <c r="D857" s="74"/>
      <c r="E857" s="74"/>
      <c r="F857" s="74"/>
      <c r="G857" s="74"/>
      <c r="H857" s="74"/>
      <c r="I857" s="74"/>
      <c r="J857" s="74"/>
      <c r="K857" s="74"/>
      <c r="L857" s="74"/>
      <c r="M857" s="74"/>
      <c r="N857" s="105"/>
    </row>
    <row r="858" spans="4:14">
      <c r="D858" s="74"/>
      <c r="E858" s="74"/>
      <c r="F858" s="74"/>
      <c r="G858" s="74"/>
      <c r="H858" s="74"/>
      <c r="I858" s="74"/>
      <c r="J858" s="74"/>
      <c r="K858" s="74"/>
      <c r="L858" s="74"/>
      <c r="M858" s="74"/>
      <c r="N858" s="105"/>
    </row>
    <row r="859" spans="4:14">
      <c r="D859" s="74"/>
      <c r="E859" s="74"/>
      <c r="F859" s="74"/>
      <c r="G859" s="74"/>
      <c r="H859" s="74"/>
      <c r="I859" s="74"/>
      <c r="J859" s="74"/>
      <c r="K859" s="74"/>
      <c r="L859" s="74"/>
      <c r="M859" s="74"/>
      <c r="N859" s="105"/>
    </row>
    <row r="860" spans="4:14">
      <c r="D860" s="74"/>
      <c r="E860" s="74"/>
      <c r="F860" s="74"/>
      <c r="G860" s="74"/>
      <c r="H860" s="74"/>
      <c r="I860" s="74"/>
      <c r="J860" s="74"/>
      <c r="K860" s="74"/>
      <c r="L860" s="74"/>
      <c r="M860" s="74"/>
      <c r="N860" s="105"/>
    </row>
    <row r="861" spans="4:14">
      <c r="D861" s="74"/>
      <c r="E861" s="74"/>
      <c r="F861" s="74"/>
      <c r="G861" s="74"/>
      <c r="H861" s="74"/>
      <c r="I861" s="74"/>
      <c r="J861" s="74"/>
      <c r="K861" s="74"/>
      <c r="L861" s="74"/>
      <c r="M861" s="74"/>
      <c r="N861" s="105"/>
    </row>
    <row r="862" spans="4:14">
      <c r="D862" s="74"/>
      <c r="E862" s="74"/>
      <c r="F862" s="74"/>
      <c r="G862" s="74"/>
      <c r="H862" s="74"/>
      <c r="I862" s="74"/>
      <c r="J862" s="74"/>
      <c r="K862" s="74"/>
      <c r="L862" s="74"/>
      <c r="M862" s="74"/>
      <c r="N862" s="105"/>
    </row>
    <row r="863" spans="4:14">
      <c r="D863" s="74"/>
      <c r="E863" s="74"/>
      <c r="F863" s="74"/>
      <c r="G863" s="74"/>
      <c r="H863" s="74"/>
      <c r="I863" s="74"/>
      <c r="J863" s="74"/>
      <c r="K863" s="74"/>
      <c r="L863" s="74"/>
      <c r="M863" s="74"/>
      <c r="N863" s="105"/>
    </row>
    <row r="864" spans="4:14">
      <c r="D864" s="74"/>
      <c r="E864" s="74"/>
      <c r="F864" s="74"/>
      <c r="G864" s="74"/>
      <c r="H864" s="74"/>
      <c r="I864" s="74"/>
      <c r="J864" s="74"/>
      <c r="K864" s="74"/>
      <c r="L864" s="74"/>
      <c r="M864" s="74"/>
      <c r="N864" s="105"/>
    </row>
    <row r="865" spans="4:14">
      <c r="D865" s="74"/>
      <c r="E865" s="74"/>
      <c r="F865" s="74"/>
      <c r="G865" s="74"/>
      <c r="H865" s="74"/>
      <c r="I865" s="74"/>
      <c r="J865" s="74"/>
      <c r="K865" s="74"/>
      <c r="L865" s="74"/>
      <c r="M865" s="74"/>
      <c r="N865" s="105"/>
    </row>
    <row r="866" spans="4:14">
      <c r="D866" s="74"/>
      <c r="E866" s="74"/>
      <c r="F866" s="74"/>
      <c r="G866" s="74"/>
      <c r="H866" s="74"/>
      <c r="I866" s="74"/>
      <c r="J866" s="74"/>
      <c r="K866" s="74"/>
      <c r="L866" s="74"/>
      <c r="M866" s="74"/>
      <c r="N866" s="105"/>
    </row>
    <row r="867" spans="4:14">
      <c r="D867" s="74"/>
      <c r="E867" s="74"/>
      <c r="F867" s="74"/>
      <c r="G867" s="74"/>
      <c r="H867" s="74"/>
      <c r="I867" s="74"/>
      <c r="J867" s="74"/>
      <c r="K867" s="74"/>
      <c r="L867" s="74"/>
      <c r="M867" s="74"/>
      <c r="N867" s="105"/>
    </row>
    <row r="868" spans="4:14">
      <c r="D868" s="74"/>
      <c r="E868" s="74"/>
      <c r="F868" s="74"/>
      <c r="G868" s="74"/>
      <c r="H868" s="74"/>
      <c r="I868" s="74"/>
      <c r="J868" s="74"/>
      <c r="K868" s="74"/>
      <c r="L868" s="74"/>
      <c r="M868" s="74"/>
      <c r="N868" s="105"/>
    </row>
    <row r="869" spans="4:14">
      <c r="D869" s="74"/>
      <c r="E869" s="74"/>
      <c r="F869" s="74"/>
      <c r="G869" s="74"/>
      <c r="H869" s="74"/>
      <c r="I869" s="74"/>
      <c r="J869" s="74"/>
      <c r="K869" s="74"/>
      <c r="L869" s="74"/>
      <c r="M869" s="74"/>
      <c r="N869" s="105"/>
    </row>
    <row r="870" spans="4:14">
      <c r="D870" s="74"/>
      <c r="E870" s="74"/>
      <c r="F870" s="74"/>
      <c r="G870" s="74"/>
      <c r="H870" s="74"/>
      <c r="I870" s="74"/>
      <c r="J870" s="74"/>
      <c r="K870" s="74"/>
      <c r="L870" s="74"/>
      <c r="M870" s="74"/>
      <c r="N870" s="105"/>
    </row>
    <row r="871" spans="4:14">
      <c r="D871" s="74"/>
      <c r="E871" s="74"/>
      <c r="F871" s="74"/>
      <c r="G871" s="74"/>
      <c r="H871" s="74"/>
      <c r="I871" s="74"/>
      <c r="J871" s="74"/>
      <c r="K871" s="74"/>
      <c r="L871" s="74"/>
      <c r="M871" s="74"/>
      <c r="N871" s="105"/>
    </row>
    <row r="872" spans="4:14">
      <c r="D872" s="74"/>
      <c r="E872" s="74"/>
      <c r="F872" s="74"/>
      <c r="G872" s="74"/>
      <c r="H872" s="74"/>
      <c r="I872" s="74"/>
      <c r="J872" s="74"/>
      <c r="K872" s="74"/>
      <c r="L872" s="74"/>
      <c r="M872" s="74"/>
      <c r="N872" s="105"/>
    </row>
    <row r="873" spans="4:14">
      <c r="D873" s="74"/>
      <c r="E873" s="74"/>
      <c r="F873" s="74"/>
      <c r="G873" s="74"/>
      <c r="H873" s="74"/>
      <c r="I873" s="74"/>
      <c r="J873" s="74"/>
      <c r="K873" s="74"/>
      <c r="L873" s="74"/>
      <c r="M873" s="74"/>
      <c r="N873" s="105"/>
    </row>
    <row r="874" spans="4:14">
      <c r="D874" s="74"/>
      <c r="E874" s="74"/>
      <c r="F874" s="74"/>
      <c r="G874" s="74"/>
      <c r="H874" s="74"/>
      <c r="I874" s="74"/>
      <c r="J874" s="74"/>
      <c r="K874" s="74"/>
      <c r="L874" s="74"/>
      <c r="M874" s="74"/>
      <c r="N874" s="105"/>
    </row>
    <row r="875" spans="4:14">
      <c r="D875" s="74"/>
      <c r="E875" s="74"/>
      <c r="F875" s="74"/>
      <c r="G875" s="74"/>
      <c r="H875" s="74"/>
      <c r="I875" s="74"/>
      <c r="J875" s="74"/>
      <c r="K875" s="74"/>
      <c r="L875" s="74"/>
      <c r="M875" s="74"/>
      <c r="N875" s="105"/>
    </row>
    <row r="876" spans="4:14">
      <c r="D876" s="74"/>
      <c r="E876" s="74"/>
      <c r="F876" s="74"/>
      <c r="G876" s="74"/>
      <c r="H876" s="74"/>
      <c r="I876" s="74"/>
      <c r="J876" s="74"/>
      <c r="K876" s="74"/>
      <c r="L876" s="74"/>
      <c r="M876" s="74"/>
      <c r="N876" s="105"/>
    </row>
    <row r="877" spans="4:14">
      <c r="D877" s="74"/>
      <c r="E877" s="74"/>
      <c r="F877" s="74"/>
      <c r="G877" s="74"/>
      <c r="H877" s="74"/>
      <c r="I877" s="74"/>
      <c r="J877" s="74"/>
      <c r="K877" s="74"/>
      <c r="L877" s="74"/>
      <c r="M877" s="74"/>
      <c r="N877" s="105"/>
    </row>
    <row r="878" spans="4:14">
      <c r="D878" s="74"/>
      <c r="E878" s="74"/>
      <c r="F878" s="74"/>
      <c r="G878" s="74"/>
      <c r="H878" s="74"/>
      <c r="I878" s="74"/>
      <c r="J878" s="74"/>
      <c r="K878" s="74"/>
      <c r="L878" s="74"/>
      <c r="M878" s="74"/>
      <c r="N878" s="105"/>
    </row>
    <row r="879" spans="4:14">
      <c r="D879" s="74"/>
      <c r="E879" s="74"/>
      <c r="F879" s="74"/>
      <c r="G879" s="74"/>
      <c r="H879" s="74"/>
      <c r="I879" s="74"/>
      <c r="J879" s="74"/>
      <c r="K879" s="74"/>
      <c r="L879" s="74"/>
      <c r="M879" s="74"/>
      <c r="N879" s="105"/>
    </row>
    <row r="880" spans="4:14">
      <c r="D880" s="74"/>
      <c r="E880" s="74"/>
      <c r="F880" s="74"/>
      <c r="G880" s="74"/>
      <c r="H880" s="74"/>
      <c r="I880" s="74"/>
      <c r="J880" s="74"/>
      <c r="K880" s="74"/>
      <c r="L880" s="74"/>
      <c r="M880" s="74"/>
      <c r="N880" s="105"/>
    </row>
    <row r="881" spans="4:14">
      <c r="D881" s="74"/>
      <c r="E881" s="74"/>
      <c r="F881" s="74"/>
      <c r="G881" s="74"/>
      <c r="H881" s="74"/>
      <c r="I881" s="74"/>
      <c r="J881" s="74"/>
      <c r="K881" s="74"/>
      <c r="L881" s="74"/>
      <c r="M881" s="74"/>
      <c r="N881" s="105"/>
    </row>
    <row r="882" spans="4:14">
      <c r="D882" s="74"/>
      <c r="E882" s="74"/>
      <c r="F882" s="74"/>
      <c r="G882" s="74"/>
      <c r="H882" s="74"/>
      <c r="I882" s="74"/>
      <c r="J882" s="74"/>
      <c r="K882" s="74"/>
      <c r="L882" s="74"/>
      <c r="M882" s="74"/>
      <c r="N882" s="105"/>
    </row>
    <row r="883" spans="4:14">
      <c r="D883" s="74"/>
      <c r="E883" s="74"/>
      <c r="F883" s="74"/>
      <c r="G883" s="74"/>
      <c r="H883" s="74"/>
      <c r="I883" s="74"/>
      <c r="J883" s="74"/>
      <c r="K883" s="74"/>
      <c r="L883" s="74"/>
      <c r="M883" s="74"/>
      <c r="N883" s="105"/>
    </row>
    <row r="884" spans="4:14">
      <c r="D884" s="74"/>
      <c r="E884" s="74"/>
      <c r="F884" s="74"/>
      <c r="G884" s="74"/>
      <c r="H884" s="74"/>
      <c r="I884" s="74"/>
      <c r="J884" s="74"/>
      <c r="K884" s="74"/>
      <c r="L884" s="74"/>
      <c r="M884" s="74"/>
      <c r="N884" s="105"/>
    </row>
    <row r="885" spans="4:14">
      <c r="D885" s="74"/>
      <c r="E885" s="74"/>
      <c r="F885" s="74"/>
      <c r="G885" s="74"/>
      <c r="H885" s="74"/>
      <c r="I885" s="74"/>
      <c r="J885" s="74"/>
      <c r="K885" s="74"/>
      <c r="L885" s="74"/>
      <c r="M885" s="74"/>
      <c r="N885" s="105"/>
    </row>
    <row r="886" spans="4:14">
      <c r="D886" s="74"/>
      <c r="E886" s="74"/>
      <c r="F886" s="74"/>
      <c r="G886" s="74"/>
      <c r="H886" s="74"/>
      <c r="I886" s="74"/>
      <c r="J886" s="74"/>
      <c r="K886" s="74"/>
      <c r="L886" s="74"/>
      <c r="M886" s="74"/>
      <c r="N886" s="105"/>
    </row>
    <row r="887" spans="4:14">
      <c r="D887" s="74"/>
      <c r="E887" s="74"/>
      <c r="F887" s="74"/>
      <c r="G887" s="74"/>
      <c r="H887" s="74"/>
      <c r="I887" s="74"/>
      <c r="J887" s="74"/>
      <c r="K887" s="74"/>
      <c r="L887" s="74"/>
      <c r="M887" s="74"/>
      <c r="N887" s="105"/>
    </row>
    <row r="888" spans="4:14">
      <c r="D888" s="74"/>
      <c r="E888" s="74"/>
      <c r="F888" s="74"/>
      <c r="G888" s="74"/>
      <c r="H888" s="74"/>
      <c r="I888" s="74"/>
      <c r="J888" s="74"/>
      <c r="K888" s="74"/>
      <c r="L888" s="74"/>
      <c r="M888" s="74"/>
      <c r="N888" s="105"/>
    </row>
    <row r="889" spans="4:14">
      <c r="D889" s="74"/>
      <c r="E889" s="74"/>
      <c r="F889" s="74"/>
      <c r="G889" s="74"/>
      <c r="H889" s="74"/>
      <c r="I889" s="74"/>
      <c r="J889" s="74"/>
      <c r="K889" s="74"/>
      <c r="L889" s="74"/>
      <c r="M889" s="74"/>
      <c r="N889" s="105"/>
    </row>
    <row r="890" spans="4:14">
      <c r="D890" s="74"/>
      <c r="E890" s="74"/>
      <c r="F890" s="74"/>
      <c r="G890" s="74"/>
      <c r="H890" s="74"/>
      <c r="I890" s="74"/>
      <c r="J890" s="74"/>
      <c r="K890" s="74"/>
      <c r="L890" s="74"/>
      <c r="M890" s="74"/>
      <c r="N890" s="105"/>
    </row>
    <row r="891" spans="4:14">
      <c r="D891" s="74"/>
      <c r="E891" s="74"/>
      <c r="F891" s="74"/>
      <c r="G891" s="74"/>
      <c r="H891" s="74"/>
      <c r="I891" s="74"/>
      <c r="J891" s="74"/>
      <c r="K891" s="74"/>
      <c r="L891" s="74"/>
      <c r="M891" s="74"/>
      <c r="N891" s="105"/>
    </row>
    <row r="892" spans="4:14">
      <c r="D892" s="74"/>
      <c r="E892" s="74"/>
      <c r="F892" s="74"/>
      <c r="G892" s="74"/>
      <c r="H892" s="74"/>
      <c r="I892" s="74"/>
      <c r="J892" s="74"/>
      <c r="K892" s="74"/>
      <c r="L892" s="74"/>
      <c r="M892" s="74"/>
      <c r="N892" s="105"/>
    </row>
    <row r="893" spans="4:14">
      <c r="D893" s="74"/>
      <c r="E893" s="74"/>
      <c r="F893" s="74"/>
      <c r="G893" s="74"/>
      <c r="H893" s="74"/>
      <c r="I893" s="74"/>
      <c r="J893" s="74"/>
      <c r="K893" s="74"/>
      <c r="L893" s="74"/>
      <c r="M893" s="74"/>
      <c r="N893" s="105"/>
    </row>
    <row r="894" spans="4:14">
      <c r="D894" s="74"/>
      <c r="E894" s="74"/>
      <c r="F894" s="74"/>
      <c r="G894" s="74"/>
      <c r="H894" s="74"/>
      <c r="I894" s="74"/>
      <c r="J894" s="74"/>
      <c r="K894" s="74"/>
      <c r="L894" s="74"/>
      <c r="M894" s="74"/>
      <c r="N894" s="105"/>
    </row>
    <row r="895" spans="4:14">
      <c r="D895" s="74"/>
      <c r="E895" s="74"/>
      <c r="F895" s="74"/>
      <c r="G895" s="74"/>
      <c r="H895" s="74"/>
      <c r="I895" s="74"/>
      <c r="J895" s="74"/>
      <c r="K895" s="74"/>
      <c r="L895" s="74"/>
      <c r="M895" s="74"/>
      <c r="N895" s="105"/>
    </row>
    <row r="896" spans="4:14">
      <c r="D896" s="74"/>
      <c r="E896" s="74"/>
      <c r="F896" s="74"/>
      <c r="G896" s="74"/>
      <c r="H896" s="74"/>
      <c r="I896" s="74"/>
      <c r="J896" s="74"/>
      <c r="K896" s="74"/>
      <c r="L896" s="74"/>
      <c r="M896" s="74"/>
      <c r="N896" s="105"/>
    </row>
    <row r="897" spans="4:14">
      <c r="D897" s="74"/>
      <c r="E897" s="74"/>
      <c r="F897" s="74"/>
      <c r="G897" s="74"/>
      <c r="H897" s="74"/>
      <c r="I897" s="74"/>
      <c r="J897" s="74"/>
      <c r="K897" s="74"/>
      <c r="L897" s="74"/>
      <c r="M897" s="74"/>
      <c r="N897" s="105"/>
    </row>
    <row r="898" spans="4:14">
      <c r="D898" s="74"/>
      <c r="E898" s="74"/>
      <c r="F898" s="74"/>
      <c r="G898" s="74"/>
      <c r="H898" s="74"/>
      <c r="I898" s="74"/>
      <c r="J898" s="74"/>
      <c r="K898" s="74"/>
      <c r="L898" s="74"/>
      <c r="M898" s="74"/>
      <c r="N898" s="105"/>
    </row>
    <row r="899" spans="4:14">
      <c r="D899" s="74"/>
      <c r="E899" s="74"/>
      <c r="F899" s="74"/>
      <c r="G899" s="74"/>
      <c r="H899" s="74"/>
      <c r="I899" s="74"/>
      <c r="J899" s="74"/>
      <c r="K899" s="74"/>
      <c r="L899" s="74"/>
      <c r="M899" s="74"/>
      <c r="N899" s="105"/>
    </row>
    <row r="900" spans="4:14">
      <c r="D900" s="74"/>
      <c r="E900" s="74"/>
      <c r="F900" s="74"/>
      <c r="G900" s="74"/>
      <c r="H900" s="74"/>
      <c r="I900" s="74"/>
      <c r="J900" s="74"/>
      <c r="K900" s="74"/>
      <c r="L900" s="74"/>
      <c r="M900" s="74"/>
      <c r="N900" s="105"/>
    </row>
    <row r="901" spans="4:14">
      <c r="D901" s="74"/>
      <c r="E901" s="74"/>
      <c r="F901" s="74"/>
      <c r="G901" s="74"/>
      <c r="H901" s="74"/>
      <c r="I901" s="74"/>
      <c r="J901" s="74"/>
      <c r="K901" s="74"/>
      <c r="L901" s="74"/>
      <c r="M901" s="74"/>
      <c r="N901" s="105"/>
    </row>
    <row r="902" spans="4:14">
      <c r="D902" s="74"/>
      <c r="E902" s="74"/>
      <c r="F902" s="74"/>
      <c r="G902" s="74"/>
      <c r="H902" s="74"/>
      <c r="I902" s="74"/>
      <c r="J902" s="74"/>
      <c r="K902" s="74"/>
      <c r="L902" s="74"/>
      <c r="M902" s="74"/>
      <c r="N902" s="105"/>
    </row>
    <row r="903" spans="4:14">
      <c r="D903" s="74"/>
      <c r="E903" s="74"/>
      <c r="F903" s="74"/>
      <c r="G903" s="74"/>
      <c r="H903" s="74"/>
      <c r="I903" s="74"/>
      <c r="J903" s="74"/>
      <c r="K903" s="74"/>
      <c r="L903" s="74"/>
      <c r="M903" s="74"/>
      <c r="N903" s="105"/>
    </row>
    <row r="904" spans="4:14">
      <c r="D904" s="74"/>
      <c r="E904" s="74"/>
      <c r="F904" s="74"/>
      <c r="G904" s="74"/>
      <c r="H904" s="74"/>
      <c r="I904" s="74"/>
      <c r="J904" s="74"/>
      <c r="K904" s="74"/>
      <c r="L904" s="74"/>
      <c r="M904" s="74"/>
      <c r="N904" s="105"/>
    </row>
    <row r="905" spans="4:14">
      <c r="D905" s="74"/>
      <c r="E905" s="74"/>
      <c r="F905" s="74"/>
      <c r="G905" s="74"/>
      <c r="H905" s="74"/>
      <c r="I905" s="74"/>
      <c r="J905" s="74"/>
      <c r="K905" s="74"/>
      <c r="L905" s="74"/>
      <c r="M905" s="74"/>
      <c r="N905" s="105"/>
    </row>
    <row r="906" spans="4:14">
      <c r="D906" s="74"/>
      <c r="E906" s="74"/>
      <c r="F906" s="74"/>
      <c r="G906" s="74"/>
      <c r="H906" s="74"/>
      <c r="I906" s="74"/>
      <c r="J906" s="74"/>
      <c r="K906" s="74"/>
      <c r="L906" s="74"/>
      <c r="M906" s="74"/>
      <c r="N906" s="105"/>
    </row>
    <row r="907" spans="4:14">
      <c r="D907" s="74"/>
      <c r="E907" s="74"/>
      <c r="F907" s="74"/>
      <c r="G907" s="74"/>
      <c r="H907" s="74"/>
      <c r="I907" s="74"/>
      <c r="J907" s="74"/>
      <c r="K907" s="74"/>
      <c r="L907" s="74"/>
      <c r="M907" s="74"/>
      <c r="N907" s="105"/>
    </row>
    <row r="908" spans="4:14">
      <c r="D908" s="74"/>
      <c r="E908" s="74"/>
      <c r="F908" s="74"/>
      <c r="G908" s="74"/>
      <c r="H908" s="74"/>
      <c r="I908" s="74"/>
      <c r="J908" s="74"/>
      <c r="K908" s="74"/>
      <c r="L908" s="74"/>
      <c r="M908" s="74"/>
      <c r="N908" s="105"/>
    </row>
    <row r="909" spans="4:14">
      <c r="D909" s="74"/>
      <c r="E909" s="74"/>
      <c r="F909" s="74"/>
      <c r="G909" s="74"/>
      <c r="H909" s="74"/>
      <c r="I909" s="74"/>
      <c r="J909" s="74"/>
      <c r="K909" s="74"/>
      <c r="L909" s="74"/>
      <c r="M909" s="74"/>
      <c r="N909" s="105"/>
    </row>
    <row r="910" spans="4:14">
      <c r="D910" s="74"/>
      <c r="E910" s="74"/>
      <c r="F910" s="74"/>
      <c r="G910" s="74"/>
      <c r="H910" s="74"/>
      <c r="I910" s="74"/>
      <c r="J910" s="74"/>
      <c r="K910" s="74"/>
      <c r="L910" s="74"/>
      <c r="M910" s="74"/>
      <c r="N910" s="105"/>
    </row>
    <row r="911" spans="4:14">
      <c r="D911" s="74"/>
      <c r="E911" s="74"/>
      <c r="F911" s="74"/>
      <c r="G911" s="74"/>
      <c r="H911" s="74"/>
      <c r="I911" s="74"/>
      <c r="J911" s="74"/>
      <c r="K911" s="74"/>
      <c r="L911" s="74"/>
      <c r="M911" s="74"/>
      <c r="N911" s="105"/>
    </row>
    <row r="912" spans="4:14">
      <c r="D912" s="74"/>
      <c r="E912" s="74"/>
      <c r="F912" s="74"/>
      <c r="G912" s="74"/>
      <c r="H912" s="74"/>
      <c r="I912" s="74"/>
      <c r="J912" s="74"/>
      <c r="K912" s="74"/>
      <c r="L912" s="74"/>
      <c r="M912" s="74"/>
      <c r="N912" s="105"/>
    </row>
    <row r="913" spans="4:14">
      <c r="D913" s="74"/>
      <c r="E913" s="74"/>
      <c r="F913" s="74"/>
      <c r="G913" s="74"/>
      <c r="H913" s="74"/>
      <c r="I913" s="74"/>
      <c r="J913" s="74"/>
      <c r="K913" s="74"/>
      <c r="L913" s="74"/>
      <c r="M913" s="74"/>
      <c r="N913" s="105"/>
    </row>
    <row r="914" spans="4:14">
      <c r="D914" s="74"/>
      <c r="E914" s="74"/>
      <c r="F914" s="74"/>
      <c r="G914" s="74"/>
      <c r="H914" s="74"/>
      <c r="I914" s="74"/>
      <c r="J914" s="74"/>
      <c r="K914" s="74"/>
      <c r="L914" s="74"/>
      <c r="M914" s="74"/>
      <c r="N914" s="105"/>
    </row>
    <row r="915" spans="4:14">
      <c r="D915" s="74"/>
      <c r="E915" s="74"/>
      <c r="F915" s="74"/>
      <c r="G915" s="74"/>
      <c r="H915" s="74"/>
      <c r="I915" s="74"/>
      <c r="J915" s="74"/>
      <c r="K915" s="74"/>
      <c r="L915" s="74"/>
      <c r="M915" s="74"/>
      <c r="N915" s="105"/>
    </row>
    <row r="916" spans="4:14">
      <c r="D916" s="74"/>
      <c r="E916" s="74"/>
      <c r="F916" s="74"/>
      <c r="G916" s="74"/>
      <c r="H916" s="74"/>
      <c r="I916" s="74"/>
      <c r="J916" s="74"/>
      <c r="K916" s="74"/>
      <c r="L916" s="74"/>
      <c r="M916" s="74"/>
      <c r="N916" s="105"/>
    </row>
    <row r="917" spans="4:14">
      <c r="D917" s="74"/>
      <c r="E917" s="74"/>
      <c r="F917" s="74"/>
      <c r="G917" s="74"/>
      <c r="H917" s="74"/>
      <c r="I917" s="74"/>
      <c r="J917" s="74"/>
      <c r="K917" s="74"/>
      <c r="L917" s="74"/>
      <c r="M917" s="74"/>
      <c r="N917" s="105"/>
    </row>
    <row r="918" spans="4:14">
      <c r="D918" s="74"/>
      <c r="E918" s="74"/>
      <c r="F918" s="74"/>
      <c r="G918" s="74"/>
      <c r="H918" s="74"/>
      <c r="I918" s="74"/>
      <c r="J918" s="74"/>
      <c r="K918" s="74"/>
      <c r="L918" s="74"/>
      <c r="M918" s="74"/>
      <c r="N918" s="105"/>
    </row>
    <row r="919" spans="4:14">
      <c r="D919" s="74"/>
      <c r="E919" s="74"/>
      <c r="F919" s="74"/>
      <c r="G919" s="74"/>
      <c r="H919" s="74"/>
      <c r="I919" s="74"/>
      <c r="J919" s="74"/>
      <c r="K919" s="74"/>
      <c r="L919" s="74"/>
      <c r="M919" s="74"/>
      <c r="N919" s="105"/>
    </row>
    <row r="920" spans="4:14">
      <c r="D920" s="74"/>
      <c r="E920" s="74"/>
      <c r="F920" s="74"/>
      <c r="G920" s="74"/>
      <c r="H920" s="74"/>
      <c r="I920" s="74"/>
      <c r="J920" s="74"/>
      <c r="K920" s="74"/>
      <c r="L920" s="74"/>
      <c r="M920" s="74"/>
      <c r="N920" s="105"/>
    </row>
    <row r="921" spans="4:14">
      <c r="D921" s="74"/>
      <c r="E921" s="74"/>
      <c r="F921" s="74"/>
      <c r="G921" s="74"/>
      <c r="H921" s="74"/>
      <c r="I921" s="74"/>
      <c r="J921" s="74"/>
      <c r="K921" s="74"/>
      <c r="L921" s="74"/>
      <c r="M921" s="74"/>
      <c r="N921" s="105"/>
    </row>
    <row r="922" spans="4:14">
      <c r="D922" s="74"/>
      <c r="E922" s="74"/>
      <c r="F922" s="74"/>
      <c r="G922" s="74"/>
      <c r="H922" s="74"/>
      <c r="I922" s="74"/>
      <c r="J922" s="74"/>
      <c r="K922" s="74"/>
      <c r="L922" s="74"/>
      <c r="M922" s="74"/>
      <c r="N922" s="105"/>
    </row>
    <row r="923" spans="4:14">
      <c r="D923" s="74"/>
      <c r="E923" s="74"/>
      <c r="F923" s="74"/>
      <c r="G923" s="74"/>
      <c r="H923" s="74"/>
      <c r="I923" s="74"/>
      <c r="J923" s="74"/>
      <c r="K923" s="74"/>
      <c r="L923" s="74"/>
      <c r="M923" s="74"/>
      <c r="N923" s="105"/>
    </row>
    <row r="924" spans="4:14">
      <c r="D924" s="74"/>
      <c r="E924" s="74"/>
      <c r="F924" s="74"/>
      <c r="G924" s="74"/>
      <c r="H924" s="74"/>
      <c r="I924" s="74"/>
      <c r="J924" s="74"/>
      <c r="K924" s="74"/>
      <c r="L924" s="74"/>
      <c r="M924" s="74"/>
      <c r="N924" s="105"/>
    </row>
    <row r="925" spans="4:14">
      <c r="D925" s="74"/>
      <c r="E925" s="74"/>
      <c r="F925" s="74"/>
      <c r="G925" s="74"/>
      <c r="H925" s="74"/>
      <c r="I925" s="74"/>
      <c r="J925" s="74"/>
      <c r="K925" s="74"/>
      <c r="L925" s="74"/>
      <c r="M925" s="74"/>
      <c r="N925" s="105"/>
    </row>
    <row r="926" spans="4:14">
      <c r="D926" s="74"/>
      <c r="E926" s="74"/>
      <c r="F926" s="74"/>
      <c r="G926" s="74"/>
      <c r="H926" s="74"/>
      <c r="I926" s="74"/>
      <c r="J926" s="74"/>
      <c r="K926" s="74"/>
      <c r="L926" s="74"/>
      <c r="M926" s="74"/>
      <c r="N926" s="105"/>
    </row>
    <row r="927" spans="4:14">
      <c r="D927" s="74"/>
      <c r="E927" s="74"/>
      <c r="F927" s="74"/>
      <c r="G927" s="74"/>
      <c r="H927" s="74"/>
      <c r="I927" s="74"/>
      <c r="J927" s="74"/>
      <c r="K927" s="74"/>
      <c r="L927" s="74"/>
      <c r="M927" s="74"/>
      <c r="N927" s="105"/>
    </row>
    <row r="928" spans="4:14">
      <c r="D928" s="74"/>
      <c r="E928" s="74"/>
      <c r="F928" s="74"/>
      <c r="G928" s="74"/>
      <c r="H928" s="74"/>
      <c r="I928" s="74"/>
      <c r="J928" s="74"/>
      <c r="K928" s="74"/>
      <c r="L928" s="74"/>
      <c r="M928" s="74"/>
      <c r="N928" s="105"/>
    </row>
    <row r="929" spans="4:14">
      <c r="D929" s="74"/>
      <c r="E929" s="74"/>
      <c r="F929" s="74"/>
      <c r="G929" s="74"/>
      <c r="H929" s="74"/>
      <c r="I929" s="74"/>
      <c r="J929" s="74"/>
      <c r="K929" s="74"/>
      <c r="L929" s="74"/>
      <c r="M929" s="74"/>
      <c r="N929" s="105"/>
    </row>
    <row r="930" spans="4:14">
      <c r="D930" s="74"/>
      <c r="E930" s="74"/>
      <c r="F930" s="74"/>
      <c r="G930" s="74"/>
      <c r="H930" s="74"/>
      <c r="I930" s="74"/>
      <c r="J930" s="74"/>
      <c r="K930" s="74"/>
      <c r="L930" s="74"/>
      <c r="M930" s="74"/>
      <c r="N930" s="105"/>
    </row>
    <row r="931" spans="4:14">
      <c r="D931" s="74"/>
      <c r="E931" s="74"/>
      <c r="F931" s="74"/>
      <c r="G931" s="74"/>
      <c r="H931" s="74"/>
      <c r="I931" s="74"/>
      <c r="J931" s="74"/>
      <c r="K931" s="74"/>
      <c r="L931" s="74"/>
      <c r="M931" s="74"/>
      <c r="N931" s="105"/>
    </row>
    <row r="932" spans="4:14">
      <c r="D932" s="74"/>
      <c r="E932" s="74"/>
      <c r="F932" s="74"/>
      <c r="G932" s="74"/>
      <c r="H932" s="74"/>
      <c r="I932" s="74"/>
      <c r="J932" s="74"/>
      <c r="K932" s="74"/>
      <c r="L932" s="74"/>
      <c r="M932" s="74"/>
      <c r="N932" s="105"/>
    </row>
    <row r="933" spans="4:14">
      <c r="D933" s="74"/>
      <c r="E933" s="74"/>
      <c r="F933" s="74"/>
      <c r="G933" s="74"/>
      <c r="H933" s="74"/>
      <c r="I933" s="74"/>
      <c r="J933" s="74"/>
      <c r="K933" s="74"/>
      <c r="L933" s="74"/>
      <c r="M933" s="74"/>
      <c r="N933" s="105"/>
    </row>
    <row r="934" spans="4:14">
      <c r="D934" s="74"/>
      <c r="E934" s="74"/>
      <c r="F934" s="74"/>
      <c r="G934" s="74"/>
      <c r="H934" s="74"/>
      <c r="I934" s="74"/>
      <c r="J934" s="74"/>
      <c r="K934" s="74"/>
      <c r="L934" s="74"/>
      <c r="M934" s="74"/>
      <c r="N934" s="105"/>
    </row>
    <row r="935" spans="4:14">
      <c r="D935" s="74"/>
      <c r="E935" s="74"/>
      <c r="F935" s="74"/>
      <c r="G935" s="74"/>
      <c r="H935" s="74"/>
      <c r="I935" s="74"/>
      <c r="J935" s="74"/>
      <c r="K935" s="74"/>
      <c r="L935" s="74"/>
      <c r="M935" s="74"/>
      <c r="N935" s="105"/>
    </row>
    <row r="936" spans="4:14">
      <c r="D936" s="74"/>
      <c r="E936" s="74"/>
      <c r="F936" s="74"/>
      <c r="G936" s="74"/>
      <c r="H936" s="74"/>
      <c r="I936" s="74"/>
      <c r="J936" s="74"/>
      <c r="K936" s="74"/>
      <c r="L936" s="74"/>
      <c r="M936" s="74"/>
      <c r="N936" s="105"/>
    </row>
    <row r="937" spans="4:14">
      <c r="D937" s="74"/>
      <c r="E937" s="74"/>
      <c r="F937" s="74"/>
      <c r="G937" s="74"/>
      <c r="H937" s="74"/>
      <c r="I937" s="74"/>
      <c r="J937" s="74"/>
      <c r="K937" s="74"/>
      <c r="L937" s="74"/>
      <c r="M937" s="74"/>
      <c r="N937" s="105"/>
    </row>
    <row r="938" spans="4:14">
      <c r="D938" s="74"/>
      <c r="E938" s="74"/>
      <c r="F938" s="74"/>
      <c r="G938" s="74"/>
      <c r="H938" s="74"/>
      <c r="I938" s="74"/>
      <c r="J938" s="74"/>
      <c r="K938" s="74"/>
      <c r="L938" s="74"/>
      <c r="M938" s="74"/>
      <c r="N938" s="105"/>
    </row>
    <row r="939" spans="4:14">
      <c r="D939" s="74"/>
      <c r="E939" s="74"/>
      <c r="F939" s="74"/>
      <c r="G939" s="74"/>
      <c r="H939" s="74"/>
      <c r="I939" s="74"/>
      <c r="J939" s="74"/>
      <c r="K939" s="74"/>
      <c r="L939" s="74"/>
      <c r="M939" s="74"/>
      <c r="N939" s="105"/>
    </row>
    <row r="940" spans="4:14">
      <c r="D940" s="74"/>
      <c r="E940" s="74"/>
      <c r="F940" s="74"/>
      <c r="G940" s="74"/>
      <c r="H940" s="74"/>
      <c r="I940" s="74"/>
      <c r="J940" s="74"/>
      <c r="K940" s="74"/>
      <c r="L940" s="74"/>
      <c r="M940" s="74"/>
      <c r="N940" s="105"/>
    </row>
    <row r="941" spans="4:14">
      <c r="D941" s="74"/>
      <c r="E941" s="74"/>
      <c r="F941" s="74"/>
      <c r="G941" s="74"/>
      <c r="H941" s="74"/>
      <c r="I941" s="74"/>
      <c r="J941" s="74"/>
      <c r="K941" s="74"/>
      <c r="L941" s="74"/>
      <c r="M941" s="74"/>
      <c r="N941" s="105"/>
    </row>
    <row r="942" spans="4:14">
      <c r="D942" s="74"/>
      <c r="E942" s="74"/>
      <c r="F942" s="74"/>
      <c r="G942" s="74"/>
      <c r="H942" s="74"/>
      <c r="I942" s="74"/>
      <c r="J942" s="74"/>
      <c r="K942" s="74"/>
      <c r="L942" s="74"/>
      <c r="M942" s="74"/>
      <c r="N942" s="105"/>
    </row>
    <row r="943" spans="4:14">
      <c r="D943" s="74"/>
      <c r="E943" s="74"/>
      <c r="F943" s="74"/>
      <c r="G943" s="74"/>
      <c r="H943" s="74"/>
      <c r="I943" s="74"/>
      <c r="J943" s="74"/>
      <c r="K943" s="74"/>
      <c r="L943" s="74"/>
      <c r="M943" s="74"/>
      <c r="N943" s="105"/>
    </row>
    <row r="944" spans="4:14">
      <c r="D944" s="74"/>
      <c r="E944" s="74"/>
      <c r="F944" s="74"/>
      <c r="G944" s="74"/>
      <c r="H944" s="74"/>
      <c r="I944" s="74"/>
      <c r="J944" s="74"/>
      <c r="K944" s="74"/>
      <c r="L944" s="74"/>
      <c r="M944" s="74"/>
      <c r="N944" s="105"/>
    </row>
    <row r="945" spans="4:14">
      <c r="D945" s="74"/>
      <c r="E945" s="74"/>
      <c r="F945" s="74"/>
      <c r="G945" s="74"/>
      <c r="H945" s="74"/>
      <c r="I945" s="74"/>
      <c r="J945" s="74"/>
      <c r="K945" s="74"/>
      <c r="L945" s="74"/>
      <c r="M945" s="74"/>
      <c r="N945" s="105"/>
    </row>
    <row r="946" spans="4:14">
      <c r="D946" s="74"/>
      <c r="E946" s="74"/>
      <c r="F946" s="74"/>
      <c r="G946" s="74"/>
      <c r="H946" s="74"/>
      <c r="I946" s="74"/>
      <c r="J946" s="74"/>
      <c r="K946" s="74"/>
      <c r="L946" s="74"/>
      <c r="M946" s="74"/>
      <c r="N946" s="105"/>
    </row>
    <row r="947" spans="4:14">
      <c r="D947" s="74"/>
      <c r="E947" s="74"/>
      <c r="F947" s="74"/>
      <c r="G947" s="74"/>
      <c r="H947" s="74"/>
      <c r="I947" s="74"/>
      <c r="J947" s="74"/>
      <c r="K947" s="74"/>
      <c r="L947" s="74"/>
      <c r="M947" s="74"/>
      <c r="N947" s="105"/>
    </row>
    <row r="948" spans="4:14">
      <c r="D948" s="74"/>
      <c r="E948" s="74"/>
      <c r="F948" s="74"/>
      <c r="G948" s="74"/>
      <c r="H948" s="74"/>
      <c r="I948" s="74"/>
      <c r="J948" s="74"/>
      <c r="K948" s="74"/>
      <c r="L948" s="74"/>
      <c r="M948" s="74"/>
      <c r="N948" s="105"/>
    </row>
    <row r="949" spans="4:14">
      <c r="D949" s="74"/>
      <c r="E949" s="74"/>
      <c r="F949" s="74"/>
      <c r="G949" s="74"/>
      <c r="H949" s="74"/>
      <c r="I949" s="74"/>
      <c r="J949" s="74"/>
      <c r="K949" s="74"/>
      <c r="L949" s="74"/>
      <c r="M949" s="74"/>
      <c r="N949" s="105"/>
    </row>
    <row r="950" spans="4:14">
      <c r="D950" s="74"/>
      <c r="E950" s="74"/>
      <c r="F950" s="74"/>
      <c r="G950" s="74"/>
      <c r="H950" s="74"/>
      <c r="I950" s="74"/>
      <c r="J950" s="74"/>
      <c r="K950" s="74"/>
      <c r="L950" s="74"/>
      <c r="M950" s="74"/>
      <c r="N950" s="105"/>
    </row>
    <row r="951" spans="4:14">
      <c r="D951" s="74"/>
      <c r="E951" s="74"/>
      <c r="F951" s="74"/>
      <c r="G951" s="74"/>
      <c r="H951" s="74"/>
      <c r="I951" s="74"/>
      <c r="J951" s="74"/>
      <c r="K951" s="74"/>
      <c r="L951" s="74"/>
      <c r="M951" s="74"/>
      <c r="N951" s="105"/>
    </row>
    <row r="952" spans="4:14">
      <c r="D952" s="74"/>
      <c r="E952" s="74"/>
      <c r="F952" s="74"/>
      <c r="G952" s="74"/>
      <c r="H952" s="74"/>
      <c r="I952" s="74"/>
      <c r="J952" s="74"/>
      <c r="K952" s="74"/>
      <c r="L952" s="74"/>
      <c r="M952" s="74"/>
      <c r="N952" s="105"/>
    </row>
    <row r="953" spans="4:14">
      <c r="D953" s="74"/>
      <c r="E953" s="74"/>
      <c r="F953" s="74"/>
      <c r="G953" s="74"/>
      <c r="H953" s="74"/>
      <c r="I953" s="74"/>
      <c r="J953" s="74"/>
      <c r="K953" s="74"/>
      <c r="L953" s="74"/>
      <c r="M953" s="74"/>
      <c r="N953" s="105"/>
    </row>
    <row r="954" spans="4:14">
      <c r="D954" s="74"/>
      <c r="E954" s="74"/>
      <c r="F954" s="74"/>
      <c r="G954" s="74"/>
      <c r="H954" s="74"/>
      <c r="I954" s="74"/>
      <c r="J954" s="74"/>
      <c r="K954" s="74"/>
      <c r="L954" s="74"/>
      <c r="M954" s="74"/>
      <c r="N954" s="105"/>
    </row>
    <row r="955" spans="4:14">
      <c r="D955" s="74"/>
      <c r="E955" s="74"/>
      <c r="F955" s="74"/>
      <c r="G955" s="74"/>
      <c r="H955" s="74"/>
      <c r="I955" s="74"/>
      <c r="J955" s="74"/>
      <c r="K955" s="74"/>
      <c r="L955" s="74"/>
      <c r="M955" s="74"/>
      <c r="N955" s="105"/>
    </row>
    <row r="956" spans="4:14">
      <c r="D956" s="74"/>
      <c r="E956" s="74"/>
      <c r="F956" s="74"/>
      <c r="G956" s="74"/>
      <c r="H956" s="74"/>
      <c r="I956" s="74"/>
      <c r="J956" s="74"/>
      <c r="K956" s="74"/>
      <c r="L956" s="74"/>
      <c r="M956" s="74"/>
      <c r="N956" s="105"/>
    </row>
    <row r="957" spans="4:14">
      <c r="D957" s="74"/>
      <c r="E957" s="74"/>
      <c r="F957" s="74"/>
      <c r="G957" s="74"/>
      <c r="H957" s="74"/>
      <c r="I957" s="74"/>
      <c r="J957" s="74"/>
      <c r="K957" s="74"/>
      <c r="L957" s="74"/>
      <c r="M957" s="74"/>
      <c r="N957" s="105"/>
    </row>
    <row r="958" spans="4:14">
      <c r="D958" s="74"/>
      <c r="E958" s="74"/>
      <c r="F958" s="74"/>
      <c r="G958" s="74"/>
      <c r="H958" s="74"/>
      <c r="I958" s="74"/>
      <c r="J958" s="74"/>
      <c r="K958" s="74"/>
      <c r="L958" s="74"/>
      <c r="M958" s="74"/>
      <c r="N958" s="105"/>
    </row>
    <row r="959" spans="4:14">
      <c r="D959" s="74"/>
      <c r="E959" s="74"/>
      <c r="F959" s="74"/>
      <c r="G959" s="74"/>
      <c r="H959" s="74"/>
      <c r="I959" s="74"/>
      <c r="J959" s="74"/>
      <c r="K959" s="74"/>
      <c r="L959" s="74"/>
      <c r="M959" s="74"/>
      <c r="N959" s="105"/>
    </row>
    <row r="960" spans="4:14">
      <c r="D960" s="74"/>
      <c r="E960" s="74"/>
      <c r="F960" s="74"/>
      <c r="G960" s="74"/>
      <c r="H960" s="74"/>
      <c r="I960" s="74"/>
      <c r="J960" s="74"/>
      <c r="K960" s="74"/>
      <c r="L960" s="74"/>
      <c r="M960" s="74"/>
      <c r="N960" s="105"/>
    </row>
    <row r="961" spans="4:14">
      <c r="D961" s="74"/>
      <c r="E961" s="74"/>
      <c r="F961" s="74"/>
      <c r="G961" s="74"/>
      <c r="H961" s="74"/>
      <c r="I961" s="74"/>
      <c r="J961" s="74"/>
      <c r="K961" s="74"/>
      <c r="L961" s="74"/>
      <c r="M961" s="74"/>
      <c r="N961" s="105"/>
    </row>
    <row r="962" spans="4:14">
      <c r="D962" s="74"/>
      <c r="E962" s="74"/>
      <c r="F962" s="74"/>
      <c r="G962" s="74"/>
      <c r="H962" s="74"/>
      <c r="I962" s="74"/>
      <c r="J962" s="74"/>
      <c r="K962" s="74"/>
      <c r="L962" s="74"/>
      <c r="M962" s="74"/>
      <c r="N962" s="105"/>
    </row>
    <row r="963" spans="4:14">
      <c r="D963" s="74"/>
      <c r="E963" s="74"/>
      <c r="F963" s="74"/>
      <c r="G963" s="74"/>
      <c r="H963" s="74"/>
      <c r="I963" s="74"/>
      <c r="J963" s="74"/>
      <c r="K963" s="74"/>
      <c r="L963" s="74"/>
      <c r="M963" s="74"/>
      <c r="N963" s="105"/>
    </row>
    <row r="964" spans="4:14">
      <c r="D964" s="74"/>
      <c r="E964" s="74"/>
      <c r="F964" s="74"/>
      <c r="G964" s="74"/>
      <c r="H964" s="74"/>
      <c r="I964" s="74"/>
      <c r="J964" s="74"/>
      <c r="K964" s="74"/>
      <c r="L964" s="74"/>
      <c r="M964" s="74"/>
      <c r="N964" s="105"/>
    </row>
    <row r="965" spans="4:14">
      <c r="D965" s="74"/>
      <c r="E965" s="74"/>
      <c r="F965" s="74"/>
      <c r="G965" s="74"/>
      <c r="H965" s="74"/>
      <c r="I965" s="74"/>
      <c r="J965" s="74"/>
      <c r="K965" s="74"/>
      <c r="L965" s="74"/>
      <c r="M965" s="74"/>
      <c r="N965" s="105"/>
    </row>
    <row r="966" spans="4:14">
      <c r="D966" s="74"/>
      <c r="E966" s="74"/>
      <c r="F966" s="74"/>
      <c r="G966" s="74"/>
      <c r="H966" s="74"/>
      <c r="I966" s="74"/>
      <c r="J966" s="74"/>
      <c r="K966" s="74"/>
      <c r="L966" s="74"/>
      <c r="M966" s="74"/>
      <c r="N966" s="105"/>
    </row>
    <row r="967" spans="4:14">
      <c r="D967" s="74"/>
      <c r="E967" s="74"/>
      <c r="F967" s="74"/>
      <c r="G967" s="74"/>
      <c r="H967" s="74"/>
      <c r="I967" s="74"/>
      <c r="J967" s="74"/>
      <c r="K967" s="74"/>
      <c r="L967" s="74"/>
      <c r="M967" s="74"/>
      <c r="N967" s="105"/>
    </row>
    <row r="968" spans="4:14">
      <c r="D968" s="74"/>
      <c r="E968" s="74"/>
      <c r="F968" s="74"/>
      <c r="G968" s="74"/>
      <c r="H968" s="74"/>
      <c r="I968" s="74"/>
      <c r="J968" s="74"/>
      <c r="K968" s="74"/>
      <c r="L968" s="74"/>
      <c r="M968" s="74"/>
      <c r="N968" s="105"/>
    </row>
    <row r="969" spans="4:14">
      <c r="D969" s="74"/>
      <c r="E969" s="74"/>
      <c r="F969" s="74"/>
      <c r="G969" s="74"/>
      <c r="H969" s="74"/>
      <c r="I969" s="74"/>
      <c r="J969" s="74"/>
      <c r="K969" s="74"/>
      <c r="L969" s="74"/>
      <c r="M969" s="74"/>
      <c r="N969" s="105"/>
    </row>
    <row r="970" spans="4:14">
      <c r="D970" s="74"/>
      <c r="E970" s="74"/>
      <c r="F970" s="74"/>
      <c r="G970" s="74"/>
      <c r="H970" s="74"/>
      <c r="I970" s="74"/>
      <c r="J970" s="74"/>
      <c r="K970" s="74"/>
      <c r="L970" s="74"/>
      <c r="M970" s="74"/>
      <c r="N970" s="105"/>
    </row>
    <row r="971" spans="4:14">
      <c r="D971" s="74"/>
      <c r="E971" s="74"/>
      <c r="F971" s="74"/>
      <c r="G971" s="74"/>
      <c r="H971" s="74"/>
      <c r="I971" s="74"/>
      <c r="J971" s="74"/>
      <c r="K971" s="74"/>
      <c r="L971" s="74"/>
      <c r="M971" s="74"/>
      <c r="N971" s="105"/>
    </row>
    <row r="972" spans="4:14">
      <c r="D972" s="74"/>
      <c r="E972" s="74"/>
      <c r="F972" s="74"/>
      <c r="G972" s="74"/>
      <c r="H972" s="74"/>
      <c r="I972" s="74"/>
      <c r="J972" s="74"/>
      <c r="K972" s="74"/>
      <c r="L972" s="74"/>
      <c r="M972" s="74"/>
      <c r="N972" s="105"/>
    </row>
    <row r="973" spans="4:14">
      <c r="D973" s="74"/>
      <c r="E973" s="74"/>
      <c r="F973" s="74"/>
      <c r="G973" s="74"/>
      <c r="H973" s="74"/>
      <c r="I973" s="74"/>
      <c r="J973" s="74"/>
      <c r="K973" s="74"/>
      <c r="L973" s="74"/>
      <c r="M973" s="74"/>
      <c r="N973" s="105"/>
    </row>
    <row r="974" spans="4:14">
      <c r="D974" s="74"/>
      <c r="E974" s="74"/>
      <c r="F974" s="74"/>
      <c r="G974" s="74"/>
      <c r="H974" s="74"/>
      <c r="I974" s="74"/>
      <c r="J974" s="74"/>
      <c r="K974" s="74"/>
      <c r="L974" s="74"/>
      <c r="M974" s="74"/>
      <c r="N974" s="105"/>
    </row>
    <row r="975" spans="4:14">
      <c r="D975" s="74"/>
      <c r="E975" s="74"/>
      <c r="F975" s="74"/>
      <c r="G975" s="74"/>
      <c r="H975" s="74"/>
      <c r="I975" s="74"/>
      <c r="J975" s="74"/>
      <c r="K975" s="74"/>
      <c r="L975" s="74"/>
      <c r="M975" s="74"/>
      <c r="N975" s="105"/>
    </row>
    <row r="976" spans="4:14">
      <c r="D976" s="74"/>
      <c r="E976" s="74"/>
      <c r="F976" s="74"/>
      <c r="G976" s="74"/>
      <c r="H976" s="74"/>
      <c r="I976" s="74"/>
      <c r="J976" s="74"/>
      <c r="K976" s="74"/>
      <c r="L976" s="74"/>
      <c r="M976" s="74"/>
      <c r="N976" s="105"/>
    </row>
    <row r="977" spans="4:14">
      <c r="D977" s="74"/>
      <c r="E977" s="74"/>
      <c r="F977" s="74"/>
      <c r="G977" s="74"/>
      <c r="H977" s="74"/>
      <c r="I977" s="74"/>
      <c r="J977" s="74"/>
      <c r="K977" s="74"/>
      <c r="L977" s="74"/>
      <c r="M977" s="74"/>
      <c r="N977" s="105"/>
    </row>
    <row r="978" spans="4:14">
      <c r="D978" s="74"/>
      <c r="E978" s="74"/>
      <c r="F978" s="74"/>
      <c r="G978" s="74"/>
      <c r="H978" s="74"/>
      <c r="I978" s="74"/>
      <c r="J978" s="74"/>
      <c r="K978" s="74"/>
      <c r="L978" s="74"/>
      <c r="M978" s="74"/>
      <c r="N978" s="105"/>
    </row>
    <row r="979" spans="4:14">
      <c r="D979" s="74"/>
      <c r="E979" s="74"/>
      <c r="F979" s="74"/>
      <c r="G979" s="74"/>
      <c r="H979" s="74"/>
      <c r="I979" s="74"/>
      <c r="J979" s="74"/>
      <c r="K979" s="74"/>
      <c r="L979" s="74"/>
      <c r="M979" s="74"/>
      <c r="N979" s="105"/>
    </row>
    <row r="980" spans="4:14">
      <c r="D980" s="74"/>
      <c r="E980" s="74"/>
      <c r="F980" s="74"/>
      <c r="G980" s="74"/>
      <c r="H980" s="74"/>
      <c r="I980" s="74"/>
      <c r="J980" s="74"/>
      <c r="K980" s="74"/>
      <c r="L980" s="74"/>
      <c r="M980" s="74"/>
      <c r="N980" s="105"/>
    </row>
    <row r="981" spans="4:14">
      <c r="D981" s="74"/>
      <c r="E981" s="74"/>
      <c r="F981" s="74"/>
      <c r="G981" s="74"/>
      <c r="H981" s="74"/>
      <c r="I981" s="74"/>
      <c r="J981" s="74"/>
      <c r="K981" s="74"/>
      <c r="L981" s="74"/>
      <c r="M981" s="74"/>
      <c r="N981" s="105"/>
    </row>
    <row r="982" spans="4:14">
      <c r="D982" s="74"/>
      <c r="E982" s="74"/>
      <c r="F982" s="74"/>
      <c r="G982" s="74"/>
      <c r="H982" s="74"/>
      <c r="I982" s="74"/>
      <c r="J982" s="74"/>
      <c r="K982" s="74"/>
      <c r="L982" s="74"/>
      <c r="M982" s="74"/>
      <c r="N982" s="105"/>
    </row>
    <row r="983" spans="4:14">
      <c r="D983" s="74"/>
      <c r="E983" s="74"/>
      <c r="F983" s="74"/>
      <c r="G983" s="74"/>
      <c r="H983" s="74"/>
      <c r="I983" s="74"/>
      <c r="J983" s="74"/>
      <c r="K983" s="74"/>
      <c r="L983" s="74"/>
      <c r="M983" s="74"/>
      <c r="N983" s="105"/>
    </row>
    <row r="984" spans="4:14">
      <c r="D984" s="74"/>
      <c r="E984" s="74"/>
      <c r="F984" s="74"/>
      <c r="G984" s="74"/>
      <c r="H984" s="74"/>
      <c r="I984" s="74"/>
      <c r="J984" s="74"/>
      <c r="K984" s="74"/>
      <c r="L984" s="74"/>
      <c r="M984" s="74"/>
      <c r="N984" s="105"/>
    </row>
    <row r="985" spans="4:14">
      <c r="D985" s="74"/>
      <c r="E985" s="74"/>
      <c r="F985" s="74"/>
      <c r="G985" s="74"/>
      <c r="H985" s="74"/>
      <c r="I985" s="74"/>
      <c r="J985" s="74"/>
      <c r="K985" s="74"/>
      <c r="L985" s="74"/>
      <c r="M985" s="74"/>
      <c r="N985" s="105"/>
    </row>
    <row r="986" spans="4:14">
      <c r="D986" s="74"/>
      <c r="E986" s="74"/>
      <c r="F986" s="74"/>
      <c r="G986" s="74"/>
      <c r="H986" s="74"/>
      <c r="I986" s="74"/>
      <c r="J986" s="74"/>
      <c r="K986" s="74"/>
      <c r="L986" s="74"/>
      <c r="M986" s="74"/>
      <c r="N986" s="105"/>
    </row>
    <row r="987" spans="4:14">
      <c r="D987" s="74"/>
      <c r="E987" s="74"/>
      <c r="F987" s="74"/>
      <c r="G987" s="74"/>
      <c r="H987" s="74"/>
      <c r="I987" s="74"/>
      <c r="J987" s="74"/>
      <c r="K987" s="74"/>
      <c r="L987" s="74"/>
      <c r="M987" s="74"/>
      <c r="N987" s="105"/>
    </row>
    <row r="988" spans="4:14">
      <c r="D988" s="74"/>
      <c r="E988" s="74"/>
      <c r="F988" s="74"/>
      <c r="G988" s="74"/>
      <c r="H988" s="74"/>
      <c r="I988" s="74"/>
      <c r="J988" s="74"/>
      <c r="K988" s="74"/>
      <c r="L988" s="74"/>
      <c r="M988" s="74"/>
      <c r="N988" s="105"/>
    </row>
    <row r="989" spans="4:14">
      <c r="D989" s="74"/>
      <c r="E989" s="74"/>
      <c r="F989" s="74"/>
      <c r="G989" s="74"/>
      <c r="H989" s="74"/>
      <c r="I989" s="74"/>
      <c r="J989" s="74"/>
      <c r="K989" s="74"/>
      <c r="L989" s="74"/>
      <c r="M989" s="74"/>
      <c r="N989" s="105"/>
    </row>
    <row r="990" spans="4:14">
      <c r="D990" s="74"/>
      <c r="E990" s="74"/>
      <c r="F990" s="74"/>
      <c r="G990" s="74"/>
      <c r="H990" s="74"/>
      <c r="I990" s="74"/>
      <c r="J990" s="74"/>
      <c r="K990" s="74"/>
      <c r="L990" s="74"/>
      <c r="M990" s="74"/>
      <c r="N990" s="105"/>
    </row>
    <row r="991" spans="4:14">
      <c r="D991" s="74"/>
      <c r="E991" s="74"/>
      <c r="F991" s="74"/>
      <c r="G991" s="74"/>
      <c r="H991" s="74"/>
      <c r="I991" s="74"/>
      <c r="J991" s="74"/>
      <c r="K991" s="74"/>
      <c r="L991" s="74"/>
      <c r="M991" s="74"/>
      <c r="N991" s="105"/>
    </row>
    <row r="992" spans="4:14">
      <c r="D992" s="74"/>
      <c r="E992" s="74"/>
      <c r="F992" s="74"/>
      <c r="G992" s="74"/>
      <c r="H992" s="74"/>
      <c r="I992" s="74"/>
      <c r="J992" s="74"/>
      <c r="K992" s="74"/>
      <c r="L992" s="74"/>
      <c r="M992" s="74"/>
      <c r="N992" s="105"/>
    </row>
    <row r="993" spans="4:14">
      <c r="D993" s="74"/>
      <c r="E993" s="74"/>
      <c r="F993" s="74"/>
      <c r="G993" s="74"/>
      <c r="H993" s="74"/>
      <c r="I993" s="74"/>
      <c r="J993" s="74"/>
      <c r="K993" s="74"/>
      <c r="L993" s="74"/>
      <c r="M993" s="74"/>
      <c r="N993" s="105"/>
    </row>
    <row r="994" spans="4:14">
      <c r="D994" s="74"/>
      <c r="E994" s="74"/>
      <c r="F994" s="74"/>
      <c r="G994" s="74"/>
      <c r="H994" s="74"/>
      <c r="I994" s="74"/>
      <c r="J994" s="74"/>
      <c r="K994" s="74"/>
      <c r="L994" s="74"/>
      <c r="M994" s="74"/>
      <c r="N994" s="105"/>
    </row>
    <row r="995" spans="4:14">
      <c r="D995" s="74"/>
      <c r="E995" s="74"/>
      <c r="F995" s="74"/>
      <c r="G995" s="74"/>
      <c r="H995" s="74"/>
      <c r="I995" s="74"/>
      <c r="J995" s="74"/>
      <c r="K995" s="74"/>
      <c r="L995" s="74"/>
      <c r="M995" s="74"/>
      <c r="N995" s="105"/>
    </row>
    <row r="996" spans="4:14">
      <c r="D996" s="74"/>
      <c r="E996" s="74"/>
      <c r="F996" s="74"/>
      <c r="G996" s="74"/>
      <c r="H996" s="74"/>
      <c r="I996" s="74"/>
      <c r="J996" s="74"/>
      <c r="K996" s="74"/>
      <c r="L996" s="74"/>
      <c r="M996" s="74"/>
      <c r="N996" s="105"/>
    </row>
    <row r="997" spans="4:14">
      <c r="D997" s="74"/>
      <c r="E997" s="74"/>
      <c r="F997" s="74"/>
      <c r="G997" s="74"/>
      <c r="H997" s="74"/>
      <c r="I997" s="74"/>
      <c r="J997" s="74"/>
      <c r="K997" s="74"/>
      <c r="L997" s="74"/>
      <c r="M997" s="74"/>
      <c r="N997" s="105"/>
    </row>
    <row r="998" spans="4:14">
      <c r="D998" s="74"/>
      <c r="E998" s="74"/>
      <c r="F998" s="74"/>
      <c r="G998" s="74"/>
      <c r="H998" s="74"/>
      <c r="I998" s="74"/>
      <c r="J998" s="74"/>
      <c r="K998" s="74"/>
      <c r="L998" s="74"/>
      <c r="M998" s="74"/>
      <c r="N998" s="105"/>
    </row>
    <row r="999" spans="4:14">
      <c r="D999" s="74"/>
      <c r="E999" s="74"/>
      <c r="F999" s="74"/>
      <c r="G999" s="74"/>
      <c r="H999" s="74"/>
      <c r="I999" s="74"/>
      <c r="J999" s="74"/>
      <c r="K999" s="74"/>
      <c r="L999" s="74"/>
      <c r="M999" s="74"/>
      <c r="N999" s="105"/>
    </row>
    <row r="1000" spans="4:14">
      <c r="D1000" s="74"/>
      <c r="E1000" s="74"/>
      <c r="F1000" s="74"/>
      <c r="G1000" s="74"/>
      <c r="H1000" s="74"/>
      <c r="I1000" s="74"/>
      <c r="J1000" s="74"/>
      <c r="K1000" s="74"/>
      <c r="L1000" s="74"/>
      <c r="M1000" s="74"/>
      <c r="N1000" s="105"/>
    </row>
    <row r="1001" spans="4:14">
      <c r="D1001" s="74"/>
      <c r="E1001" s="74"/>
      <c r="F1001" s="74"/>
      <c r="G1001" s="74"/>
      <c r="H1001" s="74"/>
      <c r="I1001" s="74"/>
      <c r="J1001" s="74"/>
      <c r="K1001" s="74"/>
      <c r="L1001" s="74"/>
      <c r="M1001" s="74"/>
      <c r="N1001" s="105"/>
    </row>
    <row r="1002" spans="4:14">
      <c r="D1002" s="74"/>
      <c r="E1002" s="74"/>
      <c r="F1002" s="74"/>
      <c r="G1002" s="74"/>
      <c r="H1002" s="74"/>
      <c r="I1002" s="74"/>
      <c r="J1002" s="74"/>
      <c r="K1002" s="74"/>
      <c r="L1002" s="74"/>
      <c r="M1002" s="74"/>
      <c r="N1002" s="105"/>
    </row>
    <row r="1003" spans="4:14">
      <c r="D1003" s="74"/>
      <c r="E1003" s="74"/>
      <c r="F1003" s="74"/>
      <c r="G1003" s="74"/>
      <c r="H1003" s="74"/>
      <c r="I1003" s="74"/>
      <c r="J1003" s="74"/>
      <c r="K1003" s="74"/>
      <c r="L1003" s="74"/>
      <c r="M1003" s="74"/>
      <c r="N1003" s="105"/>
    </row>
    <row r="1004" spans="4:14">
      <c r="D1004" s="74"/>
      <c r="E1004" s="74"/>
      <c r="F1004" s="74"/>
      <c r="G1004" s="74"/>
      <c r="H1004" s="74"/>
      <c r="I1004" s="74"/>
      <c r="J1004" s="74"/>
      <c r="K1004" s="74"/>
      <c r="L1004" s="74"/>
      <c r="M1004" s="74"/>
      <c r="N1004" s="105"/>
    </row>
    <row r="1005" spans="4:14">
      <c r="D1005" s="74"/>
      <c r="E1005" s="74"/>
      <c r="F1005" s="74"/>
      <c r="G1005" s="74"/>
      <c r="H1005" s="74"/>
      <c r="I1005" s="74"/>
      <c r="J1005" s="74"/>
      <c r="K1005" s="74"/>
      <c r="L1005" s="74"/>
      <c r="M1005" s="74"/>
      <c r="N1005" s="105"/>
    </row>
    <row r="1006" spans="4:14">
      <c r="D1006" s="74"/>
      <c r="E1006" s="74"/>
      <c r="F1006" s="74"/>
      <c r="G1006" s="74"/>
      <c r="H1006" s="74"/>
      <c r="I1006" s="74"/>
      <c r="J1006" s="74"/>
      <c r="K1006" s="74"/>
      <c r="L1006" s="74"/>
      <c r="M1006" s="74"/>
      <c r="N1006" s="105"/>
    </row>
    <row r="1007" spans="4:14">
      <c r="D1007" s="74"/>
      <c r="E1007" s="74"/>
      <c r="F1007" s="74"/>
      <c r="G1007" s="74"/>
      <c r="H1007" s="74"/>
      <c r="I1007" s="74"/>
      <c r="J1007" s="74"/>
      <c r="K1007" s="74"/>
      <c r="L1007" s="74"/>
      <c r="M1007" s="74"/>
      <c r="N1007" s="105"/>
    </row>
    <row r="1008" spans="4:14">
      <c r="D1008" s="74"/>
      <c r="E1008" s="74"/>
      <c r="F1008" s="74"/>
      <c r="G1008" s="74"/>
      <c r="H1008" s="74"/>
      <c r="I1008" s="74"/>
      <c r="J1008" s="74"/>
      <c r="K1008" s="74"/>
      <c r="L1008" s="74"/>
      <c r="M1008" s="74"/>
      <c r="N1008" s="105"/>
    </row>
    <row r="1009" spans="4:14">
      <c r="D1009" s="74"/>
      <c r="E1009" s="74"/>
      <c r="F1009" s="74"/>
      <c r="G1009" s="74"/>
      <c r="H1009" s="74"/>
      <c r="I1009" s="74"/>
      <c r="J1009" s="74"/>
      <c r="K1009" s="74"/>
      <c r="L1009" s="74"/>
      <c r="M1009" s="74"/>
      <c r="N1009" s="105"/>
    </row>
    <row r="1010" spans="4:14">
      <c r="D1010" s="74"/>
      <c r="E1010" s="74"/>
      <c r="F1010" s="74"/>
      <c r="G1010" s="74"/>
      <c r="H1010" s="74"/>
      <c r="I1010" s="74"/>
      <c r="J1010" s="74"/>
      <c r="K1010" s="74"/>
      <c r="L1010" s="74"/>
      <c r="M1010" s="74"/>
      <c r="N1010" s="105"/>
    </row>
    <row r="1011" spans="4:14">
      <c r="D1011" s="74"/>
      <c r="E1011" s="74"/>
      <c r="F1011" s="74"/>
      <c r="G1011" s="74"/>
      <c r="H1011" s="74"/>
      <c r="I1011" s="74"/>
      <c r="J1011" s="74"/>
      <c r="K1011" s="74"/>
      <c r="L1011" s="74"/>
      <c r="M1011" s="74"/>
      <c r="N1011" s="105"/>
    </row>
    <row r="1012" spans="4:14">
      <c r="D1012" s="74"/>
      <c r="E1012" s="74"/>
      <c r="F1012" s="74"/>
      <c r="G1012" s="74"/>
      <c r="H1012" s="74"/>
      <c r="I1012" s="74"/>
      <c r="J1012" s="74"/>
      <c r="K1012" s="74"/>
      <c r="L1012" s="74"/>
      <c r="M1012" s="74"/>
      <c r="N1012" s="105"/>
    </row>
    <row r="1013" spans="4:14">
      <c r="D1013" s="74"/>
      <c r="E1013" s="74"/>
      <c r="F1013" s="74"/>
      <c r="G1013" s="74"/>
      <c r="H1013" s="74"/>
      <c r="I1013" s="74"/>
      <c r="J1013" s="74"/>
      <c r="K1013" s="74"/>
      <c r="L1013" s="74"/>
      <c r="M1013" s="74"/>
      <c r="N1013" s="105"/>
    </row>
    <row r="1014" spans="4:14">
      <c r="D1014" s="74"/>
      <c r="E1014" s="74"/>
      <c r="F1014" s="74"/>
      <c r="G1014" s="74"/>
      <c r="H1014" s="74"/>
      <c r="I1014" s="74"/>
      <c r="J1014" s="74"/>
      <c r="K1014" s="74"/>
      <c r="L1014" s="74"/>
      <c r="M1014" s="74"/>
      <c r="N1014" s="105"/>
    </row>
    <row r="1015" spans="4:14">
      <c r="D1015" s="74"/>
      <c r="E1015" s="74"/>
      <c r="F1015" s="74"/>
      <c r="G1015" s="74"/>
      <c r="H1015" s="74"/>
      <c r="I1015" s="74"/>
      <c r="J1015" s="74"/>
      <c r="K1015" s="74"/>
      <c r="L1015" s="74"/>
      <c r="M1015" s="74"/>
      <c r="N1015" s="105"/>
    </row>
    <row r="1016" spans="4:14">
      <c r="D1016" s="74"/>
      <c r="E1016" s="74"/>
      <c r="F1016" s="74"/>
      <c r="G1016" s="74"/>
      <c r="H1016" s="74"/>
      <c r="I1016" s="74"/>
      <c r="J1016" s="74"/>
      <c r="K1016" s="74"/>
      <c r="L1016" s="74"/>
      <c r="M1016" s="74"/>
      <c r="N1016" s="105"/>
    </row>
    <row r="1017" spans="4:14">
      <c r="D1017" s="74"/>
      <c r="E1017" s="74"/>
      <c r="F1017" s="74"/>
      <c r="G1017" s="74"/>
      <c r="H1017" s="74"/>
      <c r="I1017" s="74"/>
      <c r="J1017" s="74"/>
      <c r="K1017" s="74"/>
      <c r="L1017" s="74"/>
      <c r="M1017" s="74"/>
      <c r="N1017" s="105"/>
    </row>
    <row r="1018" spans="4:14">
      <c r="D1018" s="74"/>
      <c r="E1018" s="74"/>
      <c r="F1018" s="74"/>
      <c r="G1018" s="74"/>
      <c r="H1018" s="74"/>
      <c r="I1018" s="74"/>
      <c r="J1018" s="74"/>
      <c r="K1018" s="74"/>
      <c r="L1018" s="74"/>
      <c r="M1018" s="74"/>
      <c r="N1018" s="105"/>
    </row>
    <row r="1019" spans="4:14">
      <c r="D1019" s="74"/>
      <c r="E1019" s="74"/>
      <c r="F1019" s="74"/>
      <c r="G1019" s="74"/>
      <c r="H1019" s="74"/>
      <c r="I1019" s="74"/>
      <c r="J1019" s="74"/>
      <c r="K1019" s="74"/>
      <c r="L1019" s="74"/>
      <c r="M1019" s="74"/>
      <c r="N1019" s="105"/>
    </row>
    <row r="1020" spans="4:14">
      <c r="D1020" s="74"/>
      <c r="E1020" s="74"/>
      <c r="F1020" s="74"/>
      <c r="G1020" s="74"/>
      <c r="H1020" s="74"/>
      <c r="I1020" s="74"/>
      <c r="J1020" s="74"/>
      <c r="K1020" s="74"/>
      <c r="L1020" s="74"/>
      <c r="M1020" s="74"/>
      <c r="N1020" s="105"/>
    </row>
    <row r="1021" spans="4:14">
      <c r="D1021" s="74"/>
      <c r="E1021" s="74"/>
      <c r="F1021" s="74"/>
      <c r="G1021" s="74"/>
      <c r="H1021" s="74"/>
      <c r="I1021" s="74"/>
      <c r="J1021" s="74"/>
      <c r="K1021" s="74"/>
      <c r="L1021" s="74"/>
      <c r="M1021" s="74"/>
      <c r="N1021" s="105"/>
    </row>
    <row r="1022" spans="4:14">
      <c r="D1022" s="74"/>
      <c r="E1022" s="74"/>
      <c r="F1022" s="74"/>
      <c r="G1022" s="74"/>
      <c r="H1022" s="74"/>
      <c r="I1022" s="74"/>
      <c r="J1022" s="74"/>
      <c r="K1022" s="74"/>
      <c r="L1022" s="74"/>
      <c r="M1022" s="74"/>
      <c r="N1022" s="105"/>
    </row>
    <row r="1023" spans="4:14">
      <c r="D1023" s="74"/>
      <c r="E1023" s="74"/>
      <c r="F1023" s="74"/>
      <c r="G1023" s="74"/>
      <c r="H1023" s="74"/>
      <c r="I1023" s="74"/>
      <c r="J1023" s="74"/>
      <c r="K1023" s="74"/>
      <c r="L1023" s="74"/>
      <c r="M1023" s="74"/>
      <c r="N1023" s="105"/>
    </row>
    <row r="1024" spans="4:14">
      <c r="D1024" s="74"/>
      <c r="E1024" s="74"/>
      <c r="F1024" s="74"/>
      <c r="G1024" s="74"/>
      <c r="H1024" s="74"/>
      <c r="I1024" s="74"/>
      <c r="J1024" s="74"/>
      <c r="K1024" s="74"/>
      <c r="L1024" s="74"/>
      <c r="M1024" s="74"/>
      <c r="N1024" s="105"/>
    </row>
    <row r="1025" spans="4:14">
      <c r="D1025" s="74"/>
      <c r="E1025" s="74"/>
      <c r="F1025" s="74"/>
      <c r="G1025" s="74"/>
      <c r="H1025" s="74"/>
      <c r="I1025" s="74"/>
      <c r="J1025" s="74"/>
      <c r="K1025" s="74"/>
      <c r="L1025" s="74"/>
      <c r="M1025" s="74"/>
      <c r="N1025" s="105"/>
    </row>
    <row r="1026" spans="4:14">
      <c r="D1026" s="74"/>
      <c r="E1026" s="74"/>
      <c r="F1026" s="74"/>
      <c r="G1026" s="74"/>
      <c r="H1026" s="74"/>
      <c r="I1026" s="74"/>
      <c r="J1026" s="74"/>
      <c r="K1026" s="74"/>
      <c r="L1026" s="74"/>
      <c r="M1026" s="74"/>
      <c r="N1026" s="105"/>
    </row>
    <row r="1027" spans="4:14">
      <c r="D1027" s="74"/>
      <c r="E1027" s="74"/>
      <c r="F1027" s="74"/>
      <c r="G1027" s="74"/>
      <c r="H1027" s="74"/>
      <c r="I1027" s="74"/>
      <c r="J1027" s="74"/>
      <c r="K1027" s="74"/>
      <c r="L1027" s="74"/>
      <c r="M1027" s="74"/>
      <c r="N1027" s="105"/>
    </row>
    <row r="1028" spans="4:14">
      <c r="D1028" s="74"/>
      <c r="E1028" s="74"/>
      <c r="F1028" s="74"/>
      <c r="G1028" s="74"/>
      <c r="H1028" s="74"/>
      <c r="I1028" s="74"/>
      <c r="J1028" s="74"/>
      <c r="K1028" s="74"/>
      <c r="L1028" s="74"/>
      <c r="M1028" s="74"/>
      <c r="N1028" s="105"/>
    </row>
    <row r="1029" spans="4:14">
      <c r="D1029" s="74"/>
      <c r="E1029" s="74"/>
      <c r="F1029" s="74"/>
      <c r="G1029" s="74"/>
      <c r="H1029" s="74"/>
      <c r="I1029" s="74"/>
      <c r="J1029" s="74"/>
      <c r="K1029" s="74"/>
      <c r="L1029" s="74"/>
      <c r="M1029" s="74"/>
      <c r="N1029" s="105"/>
    </row>
    <row r="1030" spans="4:14">
      <c r="D1030" s="74"/>
      <c r="E1030" s="74"/>
      <c r="F1030" s="74"/>
      <c r="G1030" s="74"/>
      <c r="H1030" s="74"/>
      <c r="I1030" s="74"/>
      <c r="J1030" s="74"/>
      <c r="K1030" s="74"/>
      <c r="L1030" s="74"/>
      <c r="M1030" s="74"/>
      <c r="N1030" s="105"/>
    </row>
    <row r="1031" spans="4:14">
      <c r="D1031" s="74"/>
      <c r="E1031" s="74"/>
      <c r="F1031" s="74"/>
      <c r="G1031" s="74"/>
      <c r="H1031" s="74"/>
      <c r="I1031" s="74"/>
      <c r="J1031" s="74"/>
      <c r="K1031" s="74"/>
      <c r="L1031" s="74"/>
      <c r="M1031" s="74"/>
      <c r="N1031" s="105"/>
    </row>
    <row r="1032" spans="4:14">
      <c r="D1032" s="74"/>
      <c r="E1032" s="74"/>
      <c r="F1032" s="74"/>
      <c r="G1032" s="74"/>
      <c r="H1032" s="74"/>
      <c r="I1032" s="74"/>
      <c r="J1032" s="74"/>
      <c r="K1032" s="74"/>
      <c r="L1032" s="74"/>
      <c r="M1032" s="74"/>
      <c r="N1032" s="105"/>
    </row>
    <row r="1033" spans="4:14">
      <c r="D1033" s="74"/>
      <c r="E1033" s="74"/>
      <c r="F1033" s="74"/>
      <c r="G1033" s="74"/>
      <c r="H1033" s="74"/>
      <c r="I1033" s="74"/>
      <c r="J1033" s="74"/>
      <c r="K1033" s="74"/>
      <c r="L1033" s="74"/>
      <c r="M1033" s="74"/>
      <c r="N1033" s="105"/>
    </row>
    <row r="1034" spans="4:14">
      <c r="D1034" s="74"/>
      <c r="E1034" s="74"/>
      <c r="F1034" s="74"/>
      <c r="G1034" s="74"/>
      <c r="H1034" s="74"/>
      <c r="I1034" s="74"/>
      <c r="J1034" s="74"/>
      <c r="K1034" s="74"/>
      <c r="L1034" s="74"/>
      <c r="M1034" s="74"/>
      <c r="N1034" s="105"/>
    </row>
    <row r="1035" spans="4:14">
      <c r="D1035" s="74"/>
      <c r="E1035" s="74"/>
      <c r="F1035" s="74"/>
      <c r="G1035" s="74"/>
      <c r="H1035" s="74"/>
      <c r="I1035" s="74"/>
      <c r="J1035" s="74"/>
      <c r="K1035" s="74"/>
      <c r="L1035" s="74"/>
      <c r="M1035" s="74"/>
      <c r="N1035" s="105"/>
    </row>
    <row r="1036" spans="4:14">
      <c r="D1036" s="74"/>
      <c r="E1036" s="74"/>
      <c r="F1036" s="74"/>
      <c r="G1036" s="74"/>
      <c r="H1036" s="74"/>
      <c r="I1036" s="74"/>
      <c r="J1036" s="74"/>
      <c r="K1036" s="74"/>
      <c r="L1036" s="74"/>
      <c r="M1036" s="74"/>
      <c r="N1036" s="105"/>
    </row>
    <row r="1037" spans="4:14">
      <c r="D1037" s="74"/>
      <c r="E1037" s="74"/>
      <c r="F1037" s="74"/>
      <c r="G1037" s="74"/>
      <c r="H1037" s="74"/>
      <c r="I1037" s="74"/>
      <c r="J1037" s="74"/>
      <c r="K1037" s="74"/>
      <c r="L1037" s="74"/>
      <c r="M1037" s="74"/>
      <c r="N1037" s="105"/>
    </row>
    <row r="1038" spans="4:14">
      <c r="D1038" s="74"/>
      <c r="E1038" s="74"/>
      <c r="F1038" s="74"/>
      <c r="G1038" s="74"/>
      <c r="H1038" s="74"/>
      <c r="I1038" s="74"/>
      <c r="J1038" s="74"/>
      <c r="K1038" s="74"/>
      <c r="L1038" s="74"/>
      <c r="M1038" s="74"/>
      <c r="N1038" s="105"/>
    </row>
    <row r="1039" spans="4:14">
      <c r="D1039" s="74"/>
      <c r="E1039" s="74"/>
      <c r="F1039" s="74"/>
      <c r="G1039" s="74"/>
      <c r="H1039" s="74"/>
      <c r="I1039" s="74"/>
      <c r="J1039" s="74"/>
      <c r="K1039" s="74"/>
      <c r="L1039" s="74"/>
      <c r="M1039" s="74"/>
      <c r="N1039" s="105"/>
    </row>
    <row r="1040" spans="4:14">
      <c r="D1040" s="74"/>
      <c r="E1040" s="74"/>
      <c r="F1040" s="74"/>
      <c r="G1040" s="74"/>
      <c r="H1040" s="74"/>
      <c r="I1040" s="74"/>
      <c r="J1040" s="74"/>
      <c r="K1040" s="74"/>
      <c r="L1040" s="74"/>
      <c r="M1040" s="74"/>
      <c r="N1040" s="105"/>
    </row>
    <row r="1041" spans="4:14">
      <c r="D1041" s="74"/>
      <c r="E1041" s="74"/>
      <c r="F1041" s="74"/>
      <c r="G1041" s="74"/>
      <c r="H1041" s="74"/>
      <c r="I1041" s="74"/>
      <c r="J1041" s="74"/>
      <c r="K1041" s="74"/>
      <c r="L1041" s="74"/>
      <c r="M1041" s="74"/>
      <c r="N1041" s="105"/>
    </row>
    <row r="1042" spans="4:14">
      <c r="D1042" s="74"/>
      <c r="E1042" s="74"/>
      <c r="F1042" s="74"/>
      <c r="G1042" s="74"/>
      <c r="H1042" s="74"/>
      <c r="I1042" s="74"/>
      <c r="J1042" s="74"/>
      <c r="K1042" s="74"/>
      <c r="L1042" s="74"/>
      <c r="M1042" s="74"/>
      <c r="N1042" s="105"/>
    </row>
    <row r="1043" spans="4:14">
      <c r="D1043" s="74"/>
      <c r="E1043" s="74"/>
      <c r="F1043" s="74"/>
      <c r="G1043" s="74"/>
      <c r="H1043" s="74"/>
      <c r="I1043" s="74"/>
      <c r="J1043" s="74"/>
      <c r="K1043" s="74"/>
      <c r="L1043" s="74"/>
      <c r="M1043" s="74"/>
      <c r="N1043" s="105"/>
    </row>
    <row r="1044" spans="4:14">
      <c r="D1044" s="74"/>
      <c r="E1044" s="74"/>
      <c r="F1044" s="74"/>
      <c r="G1044" s="74"/>
      <c r="H1044" s="74"/>
      <c r="I1044" s="74"/>
      <c r="J1044" s="74"/>
      <c r="K1044" s="74"/>
      <c r="L1044" s="74"/>
      <c r="M1044" s="74"/>
      <c r="N1044" s="105"/>
    </row>
    <row r="1045" spans="4:14">
      <c r="D1045" s="74"/>
      <c r="E1045" s="74"/>
      <c r="F1045" s="74"/>
      <c r="G1045" s="74"/>
      <c r="H1045" s="74"/>
      <c r="I1045" s="74"/>
      <c r="J1045" s="74"/>
      <c r="K1045" s="74"/>
      <c r="L1045" s="74"/>
      <c r="M1045" s="74"/>
      <c r="N1045" s="105"/>
    </row>
    <row r="1046" spans="4:14">
      <c r="D1046" s="74"/>
      <c r="E1046" s="74"/>
      <c r="F1046" s="74"/>
      <c r="G1046" s="74"/>
      <c r="H1046" s="74"/>
      <c r="I1046" s="74"/>
      <c r="J1046" s="74"/>
      <c r="K1046" s="74"/>
      <c r="L1046" s="74"/>
      <c r="M1046" s="74"/>
      <c r="N1046" s="105"/>
    </row>
    <row r="1047" spans="4:14">
      <c r="D1047" s="74"/>
      <c r="E1047" s="74"/>
      <c r="F1047" s="74"/>
      <c r="G1047" s="74"/>
      <c r="H1047" s="74"/>
      <c r="I1047" s="74"/>
      <c r="J1047" s="74"/>
      <c r="K1047" s="74"/>
      <c r="L1047" s="74"/>
      <c r="M1047" s="74"/>
      <c r="N1047" s="105"/>
    </row>
    <row r="1048" spans="4:14">
      <c r="D1048" s="74"/>
      <c r="E1048" s="74"/>
      <c r="F1048" s="74"/>
      <c r="G1048" s="74"/>
      <c r="H1048" s="74"/>
      <c r="I1048" s="74"/>
      <c r="J1048" s="74"/>
      <c r="K1048" s="74"/>
      <c r="L1048" s="74"/>
      <c r="M1048" s="74"/>
      <c r="N1048" s="105"/>
    </row>
    <row r="1049" spans="4:14">
      <c r="D1049" s="74"/>
      <c r="E1049" s="74"/>
      <c r="F1049" s="74"/>
      <c r="G1049" s="74"/>
      <c r="H1049" s="74"/>
      <c r="I1049" s="74"/>
      <c r="J1049" s="74"/>
      <c r="K1049" s="74"/>
      <c r="L1049" s="74"/>
      <c r="M1049" s="74"/>
      <c r="N1049" s="105"/>
    </row>
    <row r="1050" spans="4:14">
      <c r="D1050" s="74"/>
      <c r="E1050" s="74"/>
      <c r="F1050" s="74"/>
      <c r="G1050" s="74"/>
      <c r="H1050" s="74"/>
      <c r="I1050" s="74"/>
      <c r="J1050" s="74"/>
      <c r="K1050" s="74"/>
      <c r="L1050" s="74"/>
      <c r="M1050" s="74"/>
      <c r="N1050" s="105"/>
    </row>
    <row r="1051" spans="4:14">
      <c r="D1051" s="74"/>
      <c r="E1051" s="74"/>
      <c r="F1051" s="74"/>
      <c r="G1051" s="74"/>
      <c r="H1051" s="74"/>
      <c r="I1051" s="74"/>
      <c r="J1051" s="74"/>
      <c r="K1051" s="74"/>
      <c r="L1051" s="74"/>
      <c r="M1051" s="74"/>
      <c r="N1051" s="105"/>
    </row>
    <row r="1052" spans="4:14">
      <c r="D1052" s="74"/>
      <c r="E1052" s="74"/>
      <c r="F1052" s="74"/>
      <c r="G1052" s="74"/>
      <c r="H1052" s="74"/>
      <c r="I1052" s="74"/>
      <c r="J1052" s="74"/>
      <c r="K1052" s="74"/>
      <c r="L1052" s="74"/>
      <c r="M1052" s="74"/>
      <c r="N1052" s="105"/>
    </row>
    <row r="1053" spans="4:14">
      <c r="D1053" s="74"/>
      <c r="E1053" s="74"/>
      <c r="F1053" s="74"/>
      <c r="G1053" s="74"/>
      <c r="H1053" s="74"/>
      <c r="I1053" s="74"/>
      <c r="J1053" s="74"/>
      <c r="K1053" s="74"/>
      <c r="L1053" s="74"/>
      <c r="M1053" s="74"/>
      <c r="N1053" s="105"/>
    </row>
    <row r="1054" spans="4:14">
      <c r="D1054" s="74"/>
      <c r="E1054" s="74"/>
      <c r="F1054" s="74"/>
      <c r="G1054" s="74"/>
      <c r="H1054" s="74"/>
      <c r="I1054" s="74"/>
      <c r="J1054" s="74"/>
      <c r="K1054" s="74"/>
      <c r="L1054" s="74"/>
      <c r="M1054" s="74"/>
      <c r="N1054" s="105"/>
    </row>
    <row r="1055" spans="4:14">
      <c r="D1055" s="74"/>
      <c r="E1055" s="74"/>
      <c r="F1055" s="74"/>
      <c r="G1055" s="74"/>
      <c r="H1055" s="74"/>
      <c r="I1055" s="74"/>
      <c r="J1055" s="74"/>
      <c r="K1055" s="74"/>
      <c r="L1055" s="74"/>
      <c r="M1055" s="74"/>
      <c r="N1055" s="105"/>
    </row>
    <row r="1056" spans="4:14">
      <c r="D1056" s="74"/>
      <c r="E1056" s="74"/>
      <c r="F1056" s="74"/>
      <c r="G1056" s="74"/>
      <c r="H1056" s="74"/>
      <c r="I1056" s="74"/>
      <c r="J1056" s="74"/>
      <c r="K1056" s="74"/>
      <c r="L1056" s="74"/>
      <c r="M1056" s="74"/>
      <c r="N1056" s="105"/>
    </row>
    <row r="1057" spans="4:14">
      <c r="D1057" s="74"/>
      <c r="E1057" s="74"/>
      <c r="F1057" s="74"/>
      <c r="G1057" s="74"/>
      <c r="H1057" s="74"/>
      <c r="I1057" s="74"/>
      <c r="J1057" s="74"/>
      <c r="K1057" s="74"/>
      <c r="L1057" s="74"/>
      <c r="M1057" s="74"/>
      <c r="N1057" s="105"/>
    </row>
    <row r="1058" spans="4:14">
      <c r="D1058" s="74"/>
      <c r="E1058" s="74"/>
      <c r="F1058" s="74"/>
      <c r="G1058" s="74"/>
      <c r="H1058" s="74"/>
      <c r="I1058" s="74"/>
      <c r="J1058" s="74"/>
      <c r="K1058" s="74"/>
      <c r="L1058" s="74"/>
      <c r="M1058" s="74"/>
      <c r="N1058" s="105"/>
    </row>
    <row r="1059" spans="4:14">
      <c r="D1059" s="74"/>
      <c r="E1059" s="74"/>
      <c r="F1059" s="74"/>
      <c r="G1059" s="74"/>
      <c r="H1059" s="74"/>
      <c r="I1059" s="74"/>
      <c r="J1059" s="74"/>
      <c r="K1059" s="74"/>
      <c r="L1059" s="74"/>
      <c r="M1059" s="74"/>
      <c r="N1059" s="105"/>
    </row>
    <row r="1060" spans="4:14">
      <c r="D1060" s="74"/>
      <c r="E1060" s="74"/>
      <c r="F1060" s="74"/>
      <c r="G1060" s="74"/>
      <c r="H1060" s="74"/>
      <c r="I1060" s="74"/>
      <c r="J1060" s="74"/>
      <c r="K1060" s="74"/>
      <c r="L1060" s="74"/>
      <c r="M1060" s="74"/>
      <c r="N1060" s="105"/>
    </row>
    <row r="1061" spans="4:14">
      <c r="D1061" s="74"/>
      <c r="E1061" s="74"/>
      <c r="F1061" s="74"/>
      <c r="G1061" s="74"/>
      <c r="H1061" s="74"/>
      <c r="I1061" s="74"/>
      <c r="J1061" s="74"/>
      <c r="K1061" s="74"/>
      <c r="L1061" s="74"/>
      <c r="M1061" s="74"/>
      <c r="N1061" s="105"/>
    </row>
    <row r="1062" spans="4:14">
      <c r="D1062" s="74"/>
      <c r="E1062" s="74"/>
      <c r="F1062" s="74"/>
      <c r="G1062" s="74"/>
      <c r="H1062" s="74"/>
      <c r="I1062" s="74"/>
      <c r="J1062" s="74"/>
      <c r="K1062" s="74"/>
      <c r="L1062" s="74"/>
      <c r="M1062" s="74"/>
      <c r="N1062" s="105"/>
    </row>
    <row r="1063" spans="4:14">
      <c r="D1063" s="74"/>
      <c r="E1063" s="74"/>
      <c r="F1063" s="74"/>
      <c r="G1063" s="74"/>
      <c r="H1063" s="74"/>
      <c r="I1063" s="74"/>
      <c r="J1063" s="74"/>
      <c r="K1063" s="74"/>
      <c r="L1063" s="74"/>
      <c r="M1063" s="74"/>
      <c r="N1063" s="105"/>
    </row>
    <row r="1064" spans="4:14">
      <c r="D1064" s="74"/>
      <c r="E1064" s="74"/>
      <c r="F1064" s="74"/>
      <c r="G1064" s="74"/>
      <c r="H1064" s="74"/>
      <c r="I1064" s="74"/>
      <c r="J1064" s="74"/>
      <c r="K1064" s="74"/>
      <c r="L1064" s="74"/>
      <c r="M1064" s="74"/>
      <c r="N1064" s="105"/>
    </row>
    <row r="1065" spans="4:14">
      <c r="D1065" s="74"/>
      <c r="E1065" s="74"/>
      <c r="F1065" s="74"/>
      <c r="G1065" s="74"/>
      <c r="H1065" s="74"/>
      <c r="I1065" s="74"/>
      <c r="J1065" s="74"/>
      <c r="K1065" s="74"/>
      <c r="L1065" s="74"/>
      <c r="M1065" s="74"/>
      <c r="N1065" s="105"/>
    </row>
    <row r="1066" spans="4:14">
      <c r="D1066" s="74"/>
      <c r="E1066" s="74"/>
      <c r="F1066" s="74"/>
      <c r="G1066" s="74"/>
      <c r="H1066" s="74"/>
      <c r="I1066" s="74"/>
      <c r="J1066" s="74"/>
      <c r="K1066" s="74"/>
      <c r="L1066" s="74"/>
      <c r="M1066" s="74"/>
      <c r="N1066" s="105"/>
    </row>
    <row r="1067" spans="4:14">
      <c r="D1067" s="74"/>
      <c r="E1067" s="74"/>
      <c r="F1067" s="74"/>
      <c r="G1067" s="74"/>
      <c r="H1067" s="74"/>
      <c r="I1067" s="74"/>
      <c r="J1067" s="74"/>
      <c r="K1067" s="74"/>
      <c r="L1067" s="74"/>
      <c r="M1067" s="74"/>
      <c r="N1067" s="105"/>
    </row>
    <row r="1068" spans="4:14">
      <c r="D1068" s="74"/>
      <c r="E1068" s="74"/>
      <c r="F1068" s="74"/>
      <c r="G1068" s="74"/>
      <c r="H1068" s="74"/>
      <c r="I1068" s="74"/>
      <c r="J1068" s="74"/>
      <c r="K1068" s="74"/>
      <c r="L1068" s="74"/>
      <c r="M1068" s="74"/>
      <c r="N1068" s="105"/>
    </row>
    <row r="1069" spans="4:14">
      <c r="D1069" s="74"/>
      <c r="E1069" s="74"/>
      <c r="F1069" s="74"/>
      <c r="G1069" s="74"/>
      <c r="H1069" s="74"/>
      <c r="I1069" s="74"/>
      <c r="J1069" s="74"/>
      <c r="K1069" s="74"/>
      <c r="L1069" s="74"/>
      <c r="M1069" s="74"/>
      <c r="N1069" s="105"/>
    </row>
    <row r="1070" spans="4:14">
      <c r="D1070" s="74"/>
      <c r="E1070" s="74"/>
      <c r="F1070" s="74"/>
      <c r="G1070" s="74"/>
      <c r="H1070" s="74"/>
      <c r="I1070" s="74"/>
      <c r="J1070" s="74"/>
      <c r="K1070" s="74"/>
      <c r="L1070" s="74"/>
      <c r="M1070" s="74"/>
      <c r="N1070" s="105"/>
    </row>
    <row r="1071" spans="4:14">
      <c r="D1071" s="74"/>
      <c r="E1071" s="74"/>
      <c r="F1071" s="74"/>
      <c r="G1071" s="74"/>
      <c r="H1071" s="74"/>
      <c r="I1071" s="74"/>
      <c r="J1071" s="74"/>
      <c r="K1071" s="74"/>
      <c r="L1071" s="74"/>
      <c r="M1071" s="74"/>
      <c r="N1071" s="105"/>
    </row>
    <row r="1072" spans="4:14">
      <c r="D1072" s="74"/>
      <c r="E1072" s="74"/>
      <c r="F1072" s="74"/>
      <c r="G1072" s="74"/>
      <c r="H1072" s="74"/>
      <c r="I1072" s="74"/>
      <c r="J1072" s="74"/>
      <c r="K1072" s="74"/>
      <c r="L1072" s="74"/>
      <c r="M1072" s="74"/>
      <c r="N1072" s="105"/>
    </row>
    <row r="1073" spans="4:14">
      <c r="D1073" s="74"/>
      <c r="E1073" s="74"/>
      <c r="F1073" s="74"/>
      <c r="G1073" s="74"/>
      <c r="H1073" s="74"/>
      <c r="I1073" s="74"/>
      <c r="J1073" s="74"/>
      <c r="K1073" s="74"/>
      <c r="L1073" s="74"/>
      <c r="M1073" s="74"/>
      <c r="N1073" s="105"/>
    </row>
    <row r="1074" spans="4:14">
      <c r="D1074" s="74"/>
      <c r="E1074" s="74"/>
      <c r="F1074" s="74"/>
      <c r="G1074" s="74"/>
      <c r="H1074" s="74"/>
      <c r="I1074" s="74"/>
      <c r="J1074" s="74"/>
      <c r="K1074" s="74"/>
      <c r="L1074" s="74"/>
      <c r="M1074" s="74"/>
      <c r="N1074" s="105"/>
    </row>
    <row r="1075" spans="4:14">
      <c r="D1075" s="74"/>
      <c r="E1075" s="74"/>
      <c r="F1075" s="74"/>
      <c r="G1075" s="74"/>
      <c r="H1075" s="74"/>
      <c r="I1075" s="74"/>
      <c r="J1075" s="74"/>
      <c r="K1075" s="74"/>
      <c r="L1075" s="74"/>
      <c r="M1075" s="74"/>
      <c r="N1075" s="105"/>
    </row>
    <row r="1076" spans="4:14">
      <c r="D1076" s="74"/>
      <c r="E1076" s="74"/>
      <c r="F1076" s="74"/>
      <c r="G1076" s="74"/>
      <c r="H1076" s="74"/>
      <c r="I1076" s="74"/>
      <c r="J1076" s="74"/>
      <c r="K1076" s="74"/>
      <c r="L1076" s="74"/>
      <c r="M1076" s="74"/>
      <c r="N1076" s="105"/>
    </row>
    <row r="1077" spans="4:14">
      <c r="D1077" s="74"/>
      <c r="E1077" s="74"/>
      <c r="F1077" s="74"/>
      <c r="G1077" s="74"/>
      <c r="H1077" s="74"/>
      <c r="I1077" s="74"/>
      <c r="J1077" s="74"/>
      <c r="K1077" s="74"/>
      <c r="L1077" s="74"/>
      <c r="M1077" s="74"/>
      <c r="N1077" s="105"/>
    </row>
    <row r="1078" spans="4:14">
      <c r="D1078" s="74"/>
      <c r="E1078" s="74"/>
      <c r="F1078" s="74"/>
      <c r="G1078" s="74"/>
      <c r="H1078" s="74"/>
      <c r="I1078" s="74"/>
      <c r="J1078" s="74"/>
      <c r="K1078" s="74"/>
      <c r="L1078" s="74"/>
      <c r="M1078" s="74"/>
      <c r="N1078" s="105"/>
    </row>
    <row r="1079" spans="4:14">
      <c r="D1079" s="74"/>
      <c r="E1079" s="74"/>
      <c r="F1079" s="74"/>
      <c r="G1079" s="74"/>
      <c r="H1079" s="74"/>
      <c r="I1079" s="74"/>
      <c r="J1079" s="74"/>
      <c r="K1079" s="74"/>
      <c r="L1079" s="74"/>
      <c r="M1079" s="74"/>
      <c r="N1079" s="105"/>
    </row>
    <row r="1080" spans="4:14">
      <c r="D1080" s="74"/>
      <c r="E1080" s="74"/>
      <c r="F1080" s="74"/>
      <c r="G1080" s="74"/>
      <c r="H1080" s="74"/>
      <c r="I1080" s="74"/>
      <c r="J1080" s="74"/>
      <c r="K1080" s="74"/>
      <c r="L1080" s="74"/>
      <c r="M1080" s="74"/>
      <c r="N1080" s="105"/>
    </row>
    <row r="1081" spans="4:14">
      <c r="D1081" s="74"/>
      <c r="E1081" s="74"/>
      <c r="F1081" s="74"/>
      <c r="G1081" s="74"/>
      <c r="H1081" s="74"/>
      <c r="I1081" s="74"/>
      <c r="J1081" s="74"/>
      <c r="K1081" s="74"/>
      <c r="L1081" s="74"/>
      <c r="M1081" s="74"/>
      <c r="N1081" s="105"/>
    </row>
    <row r="1082" spans="4:14">
      <c r="D1082" s="74"/>
      <c r="E1082" s="74"/>
      <c r="F1082" s="74"/>
      <c r="G1082" s="74"/>
      <c r="H1082" s="74"/>
      <c r="I1082" s="74"/>
      <c r="J1082" s="74"/>
      <c r="K1082" s="74"/>
      <c r="L1082" s="74"/>
      <c r="M1082" s="74"/>
      <c r="N1082" s="105"/>
    </row>
    <row r="1083" spans="4:14">
      <c r="D1083" s="74"/>
      <c r="E1083" s="74"/>
      <c r="F1083" s="74"/>
      <c r="G1083" s="74"/>
      <c r="H1083" s="74"/>
      <c r="I1083" s="74"/>
      <c r="J1083" s="74"/>
      <c r="K1083" s="74"/>
      <c r="L1083" s="74"/>
      <c r="M1083" s="74"/>
      <c r="N1083" s="105"/>
    </row>
    <row r="1084" spans="4:14">
      <c r="D1084" s="74"/>
      <c r="E1084" s="74"/>
      <c r="F1084" s="74"/>
      <c r="G1084" s="74"/>
      <c r="H1084" s="74"/>
      <c r="I1084" s="74"/>
      <c r="J1084" s="74"/>
      <c r="K1084" s="74"/>
      <c r="L1084" s="74"/>
      <c r="M1084" s="74"/>
      <c r="N1084" s="105"/>
    </row>
    <row r="1085" spans="4:14">
      <c r="D1085" s="74"/>
      <c r="E1085" s="74"/>
      <c r="F1085" s="74"/>
      <c r="G1085" s="74"/>
      <c r="H1085" s="74"/>
      <c r="I1085" s="74"/>
      <c r="J1085" s="74"/>
      <c r="K1085" s="74"/>
      <c r="L1085" s="74"/>
      <c r="M1085" s="74"/>
      <c r="N1085" s="105"/>
    </row>
    <row r="1086" spans="4:14">
      <c r="D1086" s="74"/>
      <c r="E1086" s="74"/>
      <c r="F1086" s="74"/>
      <c r="G1086" s="74"/>
      <c r="H1086" s="74"/>
      <c r="I1086" s="74"/>
      <c r="J1086" s="74"/>
      <c r="K1086" s="74"/>
      <c r="L1086" s="74"/>
      <c r="M1086" s="74"/>
      <c r="N1086" s="105"/>
    </row>
    <row r="1087" spans="4:14">
      <c r="D1087" s="74"/>
      <c r="E1087" s="74"/>
      <c r="F1087" s="74"/>
      <c r="G1087" s="74"/>
      <c r="H1087" s="74"/>
      <c r="I1087" s="74"/>
      <c r="J1087" s="74"/>
      <c r="K1087" s="74"/>
      <c r="L1087" s="74"/>
      <c r="M1087" s="74"/>
      <c r="N1087" s="105"/>
    </row>
    <row r="1088" spans="4:14">
      <c r="D1088" s="74"/>
      <c r="E1088" s="74"/>
      <c r="F1088" s="74"/>
      <c r="G1088" s="74"/>
      <c r="H1088" s="74"/>
      <c r="I1088" s="74"/>
      <c r="J1088" s="74"/>
      <c r="K1088" s="74"/>
      <c r="L1088" s="74"/>
      <c r="M1088" s="74"/>
      <c r="N1088" s="105"/>
    </row>
    <row r="1089" spans="4:14">
      <c r="D1089" s="74"/>
      <c r="E1089" s="74"/>
      <c r="F1089" s="74"/>
      <c r="G1089" s="74"/>
      <c r="H1089" s="74"/>
      <c r="I1089" s="74"/>
      <c r="J1089" s="74"/>
      <c r="K1089" s="74"/>
      <c r="L1089" s="74"/>
      <c r="M1089" s="74"/>
      <c r="N1089" s="105"/>
    </row>
    <row r="1090" spans="4:14">
      <c r="D1090" s="74"/>
      <c r="E1090" s="74"/>
      <c r="F1090" s="74"/>
      <c r="G1090" s="74"/>
      <c r="H1090" s="74"/>
      <c r="I1090" s="74"/>
      <c r="J1090" s="74"/>
      <c r="K1090" s="74"/>
      <c r="L1090" s="74"/>
      <c r="M1090" s="74"/>
      <c r="N1090" s="105"/>
    </row>
    <row r="1091" spans="4:14">
      <c r="D1091" s="74"/>
      <c r="E1091" s="74"/>
      <c r="F1091" s="74"/>
      <c r="G1091" s="74"/>
      <c r="H1091" s="74"/>
      <c r="I1091" s="74"/>
      <c r="J1091" s="74"/>
      <c r="K1091" s="74"/>
      <c r="L1091" s="74"/>
      <c r="M1091" s="74"/>
      <c r="N1091" s="105"/>
    </row>
    <row r="1092" spans="4:14">
      <c r="D1092" s="74"/>
      <c r="E1092" s="74"/>
      <c r="F1092" s="74"/>
      <c r="G1092" s="74"/>
      <c r="H1092" s="74"/>
      <c r="I1092" s="74"/>
      <c r="J1092" s="74"/>
      <c r="K1092" s="74"/>
      <c r="L1092" s="74"/>
      <c r="M1092" s="74"/>
      <c r="N1092" s="105"/>
    </row>
    <row r="1093" spans="4:14">
      <c r="D1093" s="74"/>
      <c r="E1093" s="74"/>
      <c r="F1093" s="74"/>
      <c r="G1093" s="74"/>
      <c r="H1093" s="74"/>
      <c r="I1093" s="74"/>
      <c r="J1093" s="74"/>
      <c r="K1093" s="74"/>
      <c r="L1093" s="74"/>
      <c r="M1093" s="74"/>
      <c r="N1093" s="105"/>
    </row>
    <row r="1094" spans="4:14">
      <c r="D1094" s="74"/>
      <c r="E1094" s="74"/>
      <c r="F1094" s="74"/>
      <c r="G1094" s="74"/>
      <c r="H1094" s="74"/>
      <c r="I1094" s="74"/>
      <c r="J1094" s="74"/>
      <c r="K1094" s="74"/>
      <c r="L1094" s="74"/>
      <c r="M1094" s="74"/>
      <c r="N1094" s="105"/>
    </row>
    <row r="1095" spans="4:14">
      <c r="D1095" s="74"/>
      <c r="E1095" s="74"/>
      <c r="F1095" s="74"/>
      <c r="G1095" s="74"/>
      <c r="H1095" s="74"/>
      <c r="I1095" s="74"/>
      <c r="J1095" s="74"/>
      <c r="K1095" s="74"/>
      <c r="L1095" s="74"/>
      <c r="M1095" s="74"/>
      <c r="N1095" s="105"/>
    </row>
    <row r="1096" spans="4:14">
      <c r="D1096" s="74"/>
      <c r="E1096" s="74"/>
      <c r="F1096" s="74"/>
      <c r="G1096" s="74"/>
      <c r="H1096" s="74"/>
      <c r="I1096" s="74"/>
      <c r="J1096" s="74"/>
      <c r="K1096" s="74"/>
      <c r="L1096" s="74"/>
      <c r="M1096" s="74"/>
      <c r="N1096" s="105"/>
    </row>
    <row r="1097" spans="4:14">
      <c r="D1097" s="74"/>
      <c r="E1097" s="74"/>
      <c r="F1097" s="74"/>
      <c r="G1097" s="74"/>
      <c r="H1097" s="74"/>
      <c r="I1097" s="74"/>
      <c r="J1097" s="74"/>
      <c r="K1097" s="74"/>
      <c r="L1097" s="74"/>
      <c r="M1097" s="74"/>
      <c r="N1097" s="105"/>
    </row>
    <row r="1098" spans="4:14">
      <c r="D1098" s="74"/>
      <c r="E1098" s="74"/>
      <c r="F1098" s="74"/>
      <c r="G1098" s="74"/>
      <c r="H1098" s="74"/>
      <c r="I1098" s="74"/>
      <c r="J1098" s="74"/>
      <c r="K1098" s="74"/>
      <c r="L1098" s="74"/>
      <c r="M1098" s="74"/>
      <c r="N1098" s="105"/>
    </row>
    <row r="1099" spans="4:14">
      <c r="D1099" s="74"/>
      <c r="E1099" s="74"/>
      <c r="F1099" s="74"/>
      <c r="G1099" s="74"/>
      <c r="H1099" s="74"/>
      <c r="I1099" s="74"/>
      <c r="J1099" s="74"/>
      <c r="K1099" s="74"/>
      <c r="L1099" s="74"/>
      <c r="M1099" s="74"/>
      <c r="N1099" s="105"/>
    </row>
    <row r="1100" spans="4:14">
      <c r="D1100" s="74"/>
      <c r="E1100" s="74"/>
      <c r="F1100" s="74"/>
      <c r="G1100" s="74"/>
      <c r="H1100" s="74"/>
      <c r="I1100" s="74"/>
      <c r="J1100" s="74"/>
      <c r="K1100" s="74"/>
      <c r="L1100" s="74"/>
      <c r="M1100" s="74"/>
      <c r="N1100" s="105"/>
    </row>
    <row r="1101" spans="4:14">
      <c r="D1101" s="74"/>
      <c r="E1101" s="74"/>
      <c r="F1101" s="74"/>
      <c r="G1101" s="74"/>
      <c r="H1101" s="74"/>
      <c r="I1101" s="74"/>
      <c r="J1101" s="74"/>
      <c r="K1101" s="74"/>
      <c r="L1101" s="74"/>
      <c r="M1101" s="74"/>
      <c r="N1101" s="105"/>
    </row>
    <row r="1102" spans="4:14">
      <c r="D1102" s="74"/>
      <c r="E1102" s="74"/>
      <c r="F1102" s="74"/>
      <c r="G1102" s="74"/>
      <c r="H1102" s="74"/>
      <c r="I1102" s="74"/>
      <c r="J1102" s="74"/>
      <c r="K1102" s="74"/>
      <c r="L1102" s="74"/>
      <c r="M1102" s="74"/>
      <c r="N1102" s="105"/>
    </row>
    <row r="1103" spans="4:14">
      <c r="D1103" s="74"/>
      <c r="E1103" s="74"/>
      <c r="F1103" s="74"/>
      <c r="G1103" s="74"/>
      <c r="H1103" s="74"/>
      <c r="I1103" s="74"/>
      <c r="J1103" s="74"/>
      <c r="K1103" s="74"/>
      <c r="L1103" s="74"/>
      <c r="M1103" s="74"/>
      <c r="N1103" s="105"/>
    </row>
    <row r="1104" spans="4:14">
      <c r="D1104" s="74"/>
      <c r="E1104" s="74"/>
      <c r="F1104" s="74"/>
      <c r="G1104" s="74"/>
      <c r="H1104" s="74"/>
      <c r="I1104" s="74"/>
      <c r="J1104" s="74"/>
      <c r="K1104" s="74"/>
      <c r="L1104" s="74"/>
      <c r="M1104" s="74"/>
      <c r="N1104" s="105"/>
    </row>
    <row r="1105" spans="4:14">
      <c r="D1105" s="74"/>
      <c r="E1105" s="74"/>
      <c r="F1105" s="74"/>
      <c r="G1105" s="74"/>
      <c r="H1105" s="74"/>
      <c r="I1105" s="74"/>
      <c r="J1105" s="74"/>
      <c r="K1105" s="74"/>
      <c r="L1105" s="74"/>
      <c r="M1105" s="74"/>
      <c r="N1105" s="105"/>
    </row>
    <row r="1106" spans="4:14">
      <c r="D1106" s="74"/>
      <c r="E1106" s="74"/>
      <c r="F1106" s="74"/>
      <c r="G1106" s="74"/>
      <c r="H1106" s="74"/>
      <c r="I1106" s="74"/>
      <c r="J1106" s="74"/>
      <c r="K1106" s="74"/>
      <c r="L1106" s="74"/>
      <c r="M1106" s="74"/>
      <c r="N1106" s="105"/>
    </row>
    <row r="1107" spans="4:14">
      <c r="D1107" s="74"/>
      <c r="E1107" s="74"/>
      <c r="F1107" s="74"/>
      <c r="G1107" s="74"/>
      <c r="H1107" s="74"/>
      <c r="I1107" s="74"/>
      <c r="J1107" s="74"/>
      <c r="K1107" s="74"/>
      <c r="L1107" s="74"/>
      <c r="M1107" s="74"/>
      <c r="N1107" s="105"/>
    </row>
    <row r="1108" spans="4:14">
      <c r="D1108" s="74"/>
      <c r="E1108" s="74"/>
      <c r="F1108" s="74"/>
      <c r="G1108" s="74"/>
      <c r="H1108" s="74"/>
      <c r="I1108" s="74"/>
      <c r="J1108" s="74"/>
      <c r="K1108" s="74"/>
      <c r="L1108" s="74"/>
      <c r="M1108" s="74"/>
      <c r="N1108" s="105"/>
    </row>
    <row r="1109" spans="4:14">
      <c r="D1109" s="74"/>
      <c r="E1109" s="74"/>
      <c r="F1109" s="74"/>
      <c r="G1109" s="74"/>
      <c r="H1109" s="74"/>
      <c r="I1109" s="74"/>
      <c r="J1109" s="74"/>
      <c r="K1109" s="74"/>
      <c r="L1109" s="74"/>
      <c r="M1109" s="74"/>
      <c r="N1109" s="105"/>
    </row>
    <row r="1110" spans="4:14">
      <c r="D1110" s="74"/>
      <c r="E1110" s="74"/>
      <c r="F1110" s="74"/>
      <c r="G1110" s="74"/>
      <c r="H1110" s="74"/>
      <c r="I1110" s="74"/>
      <c r="J1110" s="74"/>
      <c r="K1110" s="74"/>
      <c r="L1110" s="74"/>
      <c r="M1110" s="74"/>
      <c r="N1110" s="105"/>
    </row>
    <row r="1111" spans="4:14">
      <c r="D1111" s="74"/>
      <c r="E1111" s="74"/>
      <c r="F1111" s="74"/>
      <c r="G1111" s="74"/>
      <c r="H1111" s="74"/>
      <c r="I1111" s="74"/>
      <c r="J1111" s="74"/>
      <c r="K1111" s="74"/>
      <c r="L1111" s="74"/>
      <c r="M1111" s="74"/>
      <c r="N1111" s="105"/>
    </row>
    <row r="1112" spans="4:14">
      <c r="D1112" s="74"/>
      <c r="E1112" s="74"/>
      <c r="F1112" s="74"/>
      <c r="G1112" s="74"/>
      <c r="H1112" s="74"/>
      <c r="I1112" s="74"/>
      <c r="J1112" s="74"/>
      <c r="K1112" s="74"/>
      <c r="L1112" s="74"/>
      <c r="M1112" s="74"/>
      <c r="N1112" s="105"/>
    </row>
    <row r="1113" spans="4:14">
      <c r="D1113" s="74"/>
      <c r="E1113" s="74"/>
      <c r="F1113" s="74"/>
      <c r="G1113" s="74"/>
      <c r="H1113" s="74"/>
      <c r="I1113" s="74"/>
      <c r="J1113" s="74"/>
      <c r="K1113" s="74"/>
      <c r="L1113" s="74"/>
      <c r="M1113" s="74"/>
      <c r="N1113" s="105"/>
    </row>
    <row r="1114" spans="4:14">
      <c r="D1114" s="74"/>
      <c r="E1114" s="74"/>
      <c r="F1114" s="74"/>
      <c r="G1114" s="74"/>
      <c r="H1114" s="74"/>
      <c r="I1114" s="74"/>
      <c r="J1114" s="74"/>
      <c r="K1114" s="74"/>
      <c r="L1114" s="74"/>
      <c r="M1114" s="74"/>
      <c r="N1114" s="105"/>
    </row>
    <row r="1115" spans="4:14">
      <c r="D1115" s="74"/>
      <c r="E1115" s="74"/>
      <c r="F1115" s="74"/>
      <c r="G1115" s="74"/>
      <c r="H1115" s="74"/>
      <c r="I1115" s="74"/>
      <c r="J1115" s="74"/>
      <c r="K1115" s="74"/>
      <c r="L1115" s="74"/>
      <c r="M1115" s="74"/>
      <c r="N1115" s="105"/>
    </row>
    <row r="1116" spans="4:14">
      <c r="D1116" s="74"/>
      <c r="E1116" s="74"/>
      <c r="F1116" s="74"/>
      <c r="G1116" s="74"/>
      <c r="H1116" s="74"/>
      <c r="I1116" s="74"/>
      <c r="J1116" s="74"/>
      <c r="K1116" s="74"/>
      <c r="L1116" s="74"/>
      <c r="M1116" s="74"/>
      <c r="N1116" s="105"/>
    </row>
    <row r="1117" spans="4:14">
      <c r="D1117" s="74"/>
      <c r="E1117" s="74"/>
      <c r="F1117" s="74"/>
      <c r="G1117" s="74"/>
      <c r="H1117" s="74"/>
      <c r="I1117" s="74"/>
      <c r="J1117" s="74"/>
      <c r="K1117" s="74"/>
      <c r="L1117" s="74"/>
      <c r="M1117" s="74"/>
      <c r="N1117" s="105"/>
    </row>
    <row r="1118" spans="4:14">
      <c r="D1118" s="74"/>
      <c r="E1118" s="74"/>
      <c r="F1118" s="74"/>
      <c r="G1118" s="74"/>
      <c r="H1118" s="74"/>
      <c r="I1118" s="74"/>
      <c r="J1118" s="74"/>
      <c r="K1118" s="74"/>
      <c r="L1118" s="74"/>
      <c r="M1118" s="74"/>
      <c r="N1118" s="105"/>
    </row>
    <row r="1119" spans="4:14">
      <c r="D1119" s="74"/>
      <c r="E1119" s="74"/>
      <c r="F1119" s="74"/>
      <c r="G1119" s="74"/>
      <c r="H1119" s="74"/>
      <c r="I1119" s="74"/>
      <c r="J1119" s="74"/>
      <c r="K1119" s="74"/>
      <c r="L1119" s="74"/>
      <c r="M1119" s="74"/>
      <c r="N1119" s="105"/>
    </row>
    <row r="1120" spans="4:14">
      <c r="D1120" s="74"/>
      <c r="E1120" s="74"/>
      <c r="F1120" s="74"/>
      <c r="G1120" s="74"/>
      <c r="H1120" s="74"/>
      <c r="I1120" s="74"/>
      <c r="J1120" s="74"/>
      <c r="K1120" s="74"/>
      <c r="L1120" s="74"/>
      <c r="M1120" s="74"/>
      <c r="N1120" s="105"/>
    </row>
    <row r="1121" spans="4:14">
      <c r="D1121" s="74"/>
      <c r="E1121" s="74"/>
      <c r="F1121" s="74"/>
      <c r="G1121" s="74"/>
      <c r="H1121" s="74"/>
      <c r="I1121" s="74"/>
      <c r="J1121" s="74"/>
      <c r="K1121" s="74"/>
      <c r="L1121" s="74"/>
      <c r="M1121" s="74"/>
      <c r="N1121" s="105"/>
    </row>
    <row r="1122" spans="4:14">
      <c r="D1122" s="74"/>
      <c r="E1122" s="74"/>
      <c r="F1122" s="74"/>
      <c r="G1122" s="74"/>
      <c r="H1122" s="74"/>
      <c r="I1122" s="74"/>
      <c r="J1122" s="74"/>
      <c r="K1122" s="74"/>
      <c r="L1122" s="74"/>
      <c r="M1122" s="74"/>
      <c r="N1122" s="105"/>
    </row>
    <row r="1123" spans="4:14">
      <c r="D1123" s="74"/>
      <c r="E1123" s="74"/>
      <c r="F1123" s="74"/>
      <c r="G1123" s="74"/>
      <c r="H1123" s="74"/>
      <c r="I1123" s="74"/>
      <c r="J1123" s="74"/>
      <c r="K1123" s="74"/>
      <c r="L1123" s="74"/>
      <c r="M1123" s="74"/>
      <c r="N1123" s="105"/>
    </row>
    <row r="1124" spans="4:14">
      <c r="D1124" s="74"/>
      <c r="E1124" s="74"/>
      <c r="F1124" s="74"/>
      <c r="G1124" s="74"/>
      <c r="H1124" s="74"/>
      <c r="I1124" s="74"/>
      <c r="J1124" s="74"/>
      <c r="K1124" s="74"/>
      <c r="L1124" s="74"/>
      <c r="M1124" s="74"/>
      <c r="N1124" s="105"/>
    </row>
    <row r="1125" spans="4:14">
      <c r="D1125" s="74"/>
      <c r="E1125" s="74"/>
      <c r="F1125" s="74"/>
      <c r="G1125" s="74"/>
      <c r="H1125" s="74"/>
      <c r="I1125" s="74"/>
      <c r="J1125" s="74"/>
      <c r="K1125" s="74"/>
      <c r="L1125" s="74"/>
      <c r="M1125" s="74"/>
      <c r="N1125" s="105"/>
    </row>
    <row r="1126" spans="4:14">
      <c r="D1126" s="74"/>
      <c r="E1126" s="74"/>
      <c r="F1126" s="74"/>
      <c r="G1126" s="74"/>
      <c r="H1126" s="74"/>
      <c r="I1126" s="74"/>
      <c r="J1126" s="74"/>
      <c r="K1126" s="74"/>
      <c r="L1126" s="74"/>
      <c r="M1126" s="74"/>
      <c r="N1126" s="105"/>
    </row>
    <row r="1127" spans="4:14">
      <c r="D1127" s="74"/>
      <c r="E1127" s="74"/>
      <c r="F1127" s="74"/>
      <c r="G1127" s="74"/>
      <c r="H1127" s="74"/>
      <c r="I1127" s="74"/>
      <c r="J1127" s="74"/>
      <c r="K1127" s="74"/>
      <c r="L1127" s="74"/>
      <c r="M1127" s="74"/>
      <c r="N1127" s="105"/>
    </row>
    <row r="1128" spans="4:14">
      <c r="D1128" s="74"/>
      <c r="E1128" s="74"/>
      <c r="F1128" s="74"/>
      <c r="G1128" s="74"/>
      <c r="H1128" s="74"/>
      <c r="I1128" s="74"/>
      <c r="J1128" s="74"/>
      <c r="K1128" s="74"/>
      <c r="L1128" s="74"/>
      <c r="M1128" s="74"/>
      <c r="N1128" s="105"/>
    </row>
    <row r="1129" spans="4:14">
      <c r="D1129" s="74"/>
      <c r="E1129" s="74"/>
      <c r="F1129" s="74"/>
      <c r="G1129" s="74"/>
      <c r="H1129" s="74"/>
      <c r="I1129" s="74"/>
      <c r="J1129" s="74"/>
      <c r="K1129" s="74"/>
      <c r="L1129" s="74"/>
      <c r="M1129" s="74"/>
      <c r="N1129" s="105"/>
    </row>
    <row r="1130" spans="4:14">
      <c r="D1130" s="74"/>
      <c r="E1130" s="74"/>
      <c r="F1130" s="74"/>
      <c r="G1130" s="74"/>
      <c r="H1130" s="74"/>
      <c r="I1130" s="74"/>
      <c r="J1130" s="74"/>
      <c r="K1130" s="74"/>
      <c r="L1130" s="74"/>
      <c r="M1130" s="74"/>
      <c r="N1130" s="105"/>
    </row>
    <row r="1131" spans="4:14">
      <c r="D1131" s="74"/>
      <c r="E1131" s="74"/>
      <c r="F1131" s="74"/>
      <c r="G1131" s="74"/>
      <c r="H1131" s="74"/>
      <c r="I1131" s="74"/>
      <c r="J1131" s="74"/>
      <c r="K1131" s="74"/>
      <c r="L1131" s="74"/>
      <c r="M1131" s="74"/>
      <c r="N1131" s="105"/>
    </row>
    <row r="1132" spans="4:14">
      <c r="D1132" s="74"/>
      <c r="E1132" s="74"/>
      <c r="F1132" s="74"/>
      <c r="G1132" s="74"/>
      <c r="H1132" s="74"/>
      <c r="I1132" s="74"/>
      <c r="J1132" s="74"/>
      <c r="K1132" s="74"/>
      <c r="L1132" s="74"/>
      <c r="M1132" s="74"/>
      <c r="N1132" s="105"/>
    </row>
    <row r="1133" spans="4:14">
      <c r="D1133" s="74"/>
      <c r="E1133" s="74"/>
      <c r="F1133" s="74"/>
      <c r="G1133" s="74"/>
      <c r="H1133" s="74"/>
      <c r="I1133" s="74"/>
      <c r="J1133" s="74"/>
      <c r="K1133" s="74"/>
      <c r="L1133" s="74"/>
      <c r="M1133" s="74"/>
      <c r="N1133" s="105"/>
    </row>
    <row r="1134" spans="4:14">
      <c r="D1134" s="74"/>
      <c r="E1134" s="74"/>
      <c r="F1134" s="74"/>
      <c r="G1134" s="74"/>
      <c r="H1134" s="74"/>
      <c r="I1134" s="74"/>
      <c r="J1134" s="74"/>
      <c r="K1134" s="74"/>
      <c r="L1134" s="74"/>
      <c r="M1134" s="74"/>
      <c r="N1134" s="105"/>
    </row>
    <row r="1135" spans="4:14">
      <c r="D1135" s="74"/>
      <c r="E1135" s="74"/>
      <c r="F1135" s="74"/>
      <c r="G1135" s="74"/>
      <c r="H1135" s="74"/>
      <c r="I1135" s="74"/>
      <c r="J1135" s="74"/>
      <c r="K1135" s="74"/>
      <c r="L1135" s="74"/>
      <c r="M1135" s="74"/>
      <c r="N1135" s="105"/>
    </row>
    <row r="1136" spans="4:14">
      <c r="D1136" s="74"/>
      <c r="E1136" s="74"/>
      <c r="F1136" s="74"/>
      <c r="G1136" s="74"/>
      <c r="H1136" s="74"/>
      <c r="I1136" s="74"/>
      <c r="J1136" s="74"/>
      <c r="K1136" s="74"/>
      <c r="L1136" s="74"/>
      <c r="M1136" s="74"/>
      <c r="N1136" s="105"/>
    </row>
    <row r="1137" spans="4:14">
      <c r="D1137" s="74"/>
      <c r="E1137" s="74"/>
      <c r="F1137" s="74"/>
      <c r="G1137" s="74"/>
      <c r="H1137" s="74"/>
      <c r="I1137" s="74"/>
      <c r="J1137" s="74"/>
      <c r="K1137" s="74"/>
      <c r="L1137" s="74"/>
      <c r="M1137" s="74"/>
      <c r="N1137" s="105"/>
    </row>
    <row r="1138" spans="4:14">
      <c r="D1138" s="74"/>
      <c r="E1138" s="74"/>
      <c r="F1138" s="74"/>
      <c r="G1138" s="74"/>
      <c r="H1138" s="74"/>
      <c r="I1138" s="74"/>
      <c r="J1138" s="74"/>
      <c r="K1138" s="74"/>
      <c r="L1138" s="74"/>
      <c r="M1138" s="74"/>
      <c r="N1138" s="105"/>
    </row>
    <row r="1139" spans="4:14">
      <c r="D1139" s="74"/>
      <c r="E1139" s="74"/>
      <c r="F1139" s="74"/>
      <c r="G1139" s="74"/>
      <c r="H1139" s="74"/>
      <c r="I1139" s="74"/>
      <c r="J1139" s="74"/>
      <c r="K1139" s="74"/>
      <c r="L1139" s="74"/>
      <c r="M1139" s="74"/>
      <c r="N1139" s="105"/>
    </row>
    <row r="1140" spans="4:14">
      <c r="D1140" s="74"/>
      <c r="E1140" s="74"/>
      <c r="F1140" s="74"/>
      <c r="G1140" s="74"/>
      <c r="H1140" s="74"/>
      <c r="I1140" s="74"/>
      <c r="J1140" s="74"/>
      <c r="K1140" s="74"/>
      <c r="L1140" s="74"/>
      <c r="M1140" s="74"/>
      <c r="N1140" s="105"/>
    </row>
    <row r="1141" spans="4:14">
      <c r="D1141" s="74"/>
      <c r="E1141" s="74"/>
      <c r="F1141" s="74"/>
      <c r="G1141" s="74"/>
      <c r="H1141" s="74"/>
      <c r="I1141" s="74"/>
      <c r="J1141" s="74"/>
      <c r="K1141" s="74"/>
      <c r="L1141" s="74"/>
      <c r="M1141" s="74"/>
      <c r="N1141" s="105"/>
    </row>
    <row r="1142" spans="4:14">
      <c r="D1142" s="74"/>
      <c r="E1142" s="74"/>
      <c r="F1142" s="74"/>
      <c r="G1142" s="74"/>
      <c r="H1142" s="74"/>
      <c r="I1142" s="74"/>
      <c r="J1142" s="74"/>
      <c r="K1142" s="74"/>
      <c r="L1142" s="74"/>
      <c r="M1142" s="74"/>
      <c r="N1142" s="105"/>
    </row>
    <row r="1143" spans="4:14">
      <c r="D1143" s="74"/>
      <c r="E1143" s="74"/>
      <c r="F1143" s="74"/>
      <c r="G1143" s="74"/>
      <c r="H1143" s="74"/>
      <c r="I1143" s="74"/>
      <c r="J1143" s="74"/>
      <c r="K1143" s="74"/>
      <c r="L1143" s="74"/>
      <c r="M1143" s="74"/>
      <c r="N1143" s="105"/>
    </row>
    <row r="1144" spans="4:14">
      <c r="D1144" s="74"/>
      <c r="E1144" s="74"/>
      <c r="F1144" s="74"/>
      <c r="G1144" s="74"/>
      <c r="H1144" s="74"/>
      <c r="I1144" s="74"/>
      <c r="J1144" s="74"/>
      <c r="K1144" s="74"/>
      <c r="L1144" s="74"/>
      <c r="M1144" s="74"/>
      <c r="N1144" s="105"/>
    </row>
    <row r="1145" spans="4:14">
      <c r="D1145" s="74"/>
      <c r="E1145" s="74"/>
      <c r="F1145" s="74"/>
      <c r="G1145" s="74"/>
      <c r="H1145" s="74"/>
      <c r="I1145" s="74"/>
      <c r="J1145" s="74"/>
      <c r="K1145" s="74"/>
      <c r="L1145" s="74"/>
      <c r="M1145" s="74"/>
      <c r="N1145" s="105"/>
    </row>
    <row r="1146" spans="4:14">
      <c r="D1146" s="74"/>
      <c r="E1146" s="74"/>
      <c r="F1146" s="74"/>
      <c r="G1146" s="74"/>
      <c r="H1146" s="74"/>
      <c r="I1146" s="74"/>
      <c r="J1146" s="74"/>
      <c r="K1146" s="74"/>
      <c r="L1146" s="74"/>
      <c r="M1146" s="74"/>
      <c r="N1146" s="105"/>
    </row>
    <row r="1147" spans="4:14">
      <c r="D1147" s="74"/>
      <c r="E1147" s="74"/>
      <c r="F1147" s="74"/>
      <c r="G1147" s="74"/>
      <c r="H1147" s="74"/>
      <c r="I1147" s="74"/>
      <c r="J1147" s="74"/>
      <c r="K1147" s="74"/>
      <c r="L1147" s="74"/>
      <c r="M1147" s="74"/>
      <c r="N1147" s="105"/>
    </row>
    <row r="1148" spans="4:14">
      <c r="D1148" s="74"/>
      <c r="E1148" s="74"/>
      <c r="F1148" s="74"/>
      <c r="G1148" s="74"/>
      <c r="H1148" s="74"/>
      <c r="I1148" s="74"/>
      <c r="J1148" s="74"/>
      <c r="K1148" s="74"/>
      <c r="L1148" s="74"/>
      <c r="M1148" s="74"/>
      <c r="N1148" s="105"/>
    </row>
    <row r="1149" spans="4:14">
      <c r="D1149" s="74"/>
      <c r="E1149" s="74"/>
      <c r="F1149" s="74"/>
      <c r="G1149" s="74"/>
      <c r="H1149" s="74"/>
      <c r="I1149" s="74"/>
      <c r="J1149" s="74"/>
      <c r="K1149" s="74"/>
      <c r="L1149" s="74"/>
      <c r="M1149" s="74"/>
      <c r="N1149" s="105"/>
    </row>
    <row r="1150" spans="4:14">
      <c r="D1150" s="74"/>
      <c r="E1150" s="74"/>
      <c r="F1150" s="74"/>
      <c r="G1150" s="74"/>
      <c r="H1150" s="74"/>
      <c r="I1150" s="74"/>
      <c r="J1150" s="74"/>
      <c r="K1150" s="74"/>
      <c r="L1150" s="74"/>
      <c r="M1150" s="74"/>
      <c r="N1150" s="105"/>
    </row>
    <row r="1151" spans="4:14">
      <c r="D1151" s="74"/>
      <c r="E1151" s="74"/>
      <c r="F1151" s="74"/>
      <c r="G1151" s="74"/>
      <c r="H1151" s="74"/>
      <c r="I1151" s="74"/>
      <c r="J1151" s="74"/>
      <c r="K1151" s="74"/>
      <c r="L1151" s="74"/>
      <c r="M1151" s="74"/>
      <c r="N1151" s="105"/>
    </row>
    <row r="1152" spans="4:14">
      <c r="D1152" s="74"/>
      <c r="E1152" s="74"/>
      <c r="F1152" s="74"/>
      <c r="G1152" s="74"/>
      <c r="H1152" s="74"/>
      <c r="I1152" s="74"/>
      <c r="J1152" s="74"/>
      <c r="K1152" s="74"/>
      <c r="L1152" s="74"/>
      <c r="M1152" s="74"/>
      <c r="N1152" s="105"/>
    </row>
    <row r="1153" spans="4:14">
      <c r="D1153" s="74"/>
      <c r="E1153" s="74"/>
      <c r="F1153" s="74"/>
      <c r="G1153" s="74"/>
      <c r="H1153" s="74"/>
      <c r="I1153" s="74"/>
      <c r="J1153" s="74"/>
      <c r="K1153" s="74"/>
      <c r="L1153" s="74"/>
      <c r="M1153" s="74"/>
      <c r="N1153" s="105"/>
    </row>
    <row r="1154" spans="4:14">
      <c r="D1154" s="74"/>
      <c r="E1154" s="74"/>
      <c r="F1154" s="74"/>
      <c r="G1154" s="74"/>
      <c r="H1154" s="74"/>
      <c r="I1154" s="74"/>
      <c r="J1154" s="74"/>
      <c r="K1154" s="74"/>
      <c r="L1154" s="74"/>
      <c r="M1154" s="74"/>
      <c r="N1154" s="105"/>
    </row>
    <row r="1155" spans="4:14">
      <c r="D1155" s="74"/>
      <c r="E1155" s="74"/>
      <c r="F1155" s="74"/>
      <c r="G1155" s="74"/>
      <c r="H1155" s="74"/>
      <c r="I1155" s="74"/>
      <c r="J1155" s="74"/>
      <c r="K1155" s="74"/>
      <c r="L1155" s="74"/>
      <c r="M1155" s="74"/>
      <c r="N1155" s="105"/>
    </row>
    <row r="1156" spans="4:14">
      <c r="D1156" s="74"/>
      <c r="E1156" s="74"/>
      <c r="F1156" s="74"/>
      <c r="G1156" s="74"/>
      <c r="H1156" s="74"/>
      <c r="I1156" s="74"/>
      <c r="J1156" s="74"/>
      <c r="K1156" s="74"/>
      <c r="L1156" s="74"/>
      <c r="M1156" s="74"/>
      <c r="N1156" s="105"/>
    </row>
    <row r="1157" spans="4:14">
      <c r="D1157" s="74"/>
      <c r="E1157" s="74"/>
      <c r="F1157" s="74"/>
      <c r="G1157" s="74"/>
      <c r="H1157" s="74"/>
      <c r="I1157" s="74"/>
      <c r="J1157" s="74"/>
      <c r="K1157" s="74"/>
      <c r="L1157" s="74"/>
      <c r="M1157" s="74"/>
      <c r="N1157" s="105"/>
    </row>
    <row r="1158" spans="4:14">
      <c r="D1158" s="74"/>
      <c r="E1158" s="74"/>
      <c r="F1158" s="74"/>
      <c r="G1158" s="74"/>
      <c r="H1158" s="74"/>
      <c r="I1158" s="74"/>
      <c r="J1158" s="74"/>
      <c r="K1158" s="74"/>
      <c r="L1158" s="74"/>
      <c r="M1158" s="74"/>
      <c r="N1158" s="105"/>
    </row>
    <row r="1159" spans="4:14">
      <c r="D1159" s="74"/>
      <c r="E1159" s="74"/>
      <c r="F1159" s="74"/>
      <c r="G1159" s="74"/>
      <c r="H1159" s="74"/>
      <c r="I1159" s="74"/>
      <c r="J1159" s="74"/>
      <c r="K1159" s="74"/>
      <c r="L1159" s="74"/>
      <c r="M1159" s="74"/>
      <c r="N1159" s="105"/>
    </row>
    <row r="1160" spans="4:14">
      <c r="D1160" s="74"/>
      <c r="E1160" s="74"/>
      <c r="F1160" s="74"/>
      <c r="G1160" s="74"/>
      <c r="H1160" s="74"/>
      <c r="I1160" s="74"/>
      <c r="J1160" s="74"/>
      <c r="K1160" s="74"/>
      <c r="L1160" s="74"/>
      <c r="M1160" s="74"/>
      <c r="N1160" s="105"/>
    </row>
    <row r="1161" spans="4:14">
      <c r="D1161" s="74"/>
      <c r="E1161" s="74"/>
      <c r="F1161" s="74"/>
      <c r="G1161" s="74"/>
      <c r="H1161" s="74"/>
      <c r="I1161" s="74"/>
      <c r="J1161" s="74"/>
      <c r="K1161" s="74"/>
      <c r="L1161" s="74"/>
      <c r="M1161" s="74"/>
      <c r="N1161" s="105"/>
    </row>
    <row r="1162" spans="4:14">
      <c r="D1162" s="74"/>
      <c r="E1162" s="74"/>
      <c r="F1162" s="74"/>
      <c r="G1162" s="74"/>
      <c r="H1162" s="74"/>
      <c r="I1162" s="74"/>
      <c r="J1162" s="74"/>
      <c r="K1162" s="74"/>
      <c r="L1162" s="74"/>
      <c r="M1162" s="74"/>
      <c r="N1162" s="105"/>
    </row>
    <row r="1163" spans="4:14">
      <c r="D1163" s="74"/>
      <c r="E1163" s="74"/>
      <c r="F1163" s="74"/>
      <c r="G1163" s="74"/>
      <c r="H1163" s="74"/>
      <c r="I1163" s="74"/>
      <c r="J1163" s="74"/>
      <c r="K1163" s="74"/>
      <c r="L1163" s="74"/>
      <c r="M1163" s="74"/>
      <c r="N1163" s="105"/>
    </row>
    <row r="1164" spans="4:14">
      <c r="D1164" s="74"/>
      <c r="E1164" s="74"/>
      <c r="F1164" s="74"/>
      <c r="G1164" s="74"/>
      <c r="H1164" s="74"/>
      <c r="I1164" s="74"/>
      <c r="J1164" s="74"/>
      <c r="K1164" s="74"/>
      <c r="L1164" s="74"/>
      <c r="M1164" s="74"/>
      <c r="N1164" s="105"/>
    </row>
    <row r="1165" spans="4:14">
      <c r="D1165" s="74"/>
      <c r="E1165" s="74"/>
      <c r="F1165" s="74"/>
      <c r="G1165" s="74"/>
      <c r="H1165" s="74"/>
      <c r="I1165" s="74"/>
      <c r="J1165" s="74"/>
      <c r="K1165" s="74"/>
      <c r="L1165" s="74"/>
      <c r="M1165" s="74"/>
      <c r="N1165" s="105"/>
    </row>
    <row r="1166" spans="4:14">
      <c r="D1166" s="74"/>
      <c r="E1166" s="74"/>
      <c r="F1166" s="74"/>
      <c r="G1166" s="74"/>
      <c r="H1166" s="74"/>
      <c r="I1166" s="74"/>
      <c r="J1166" s="74"/>
      <c r="K1166" s="74"/>
      <c r="L1166" s="74"/>
      <c r="M1166" s="74"/>
      <c r="N1166" s="105"/>
    </row>
    <row r="1167" spans="4:14">
      <c r="D1167" s="74"/>
      <c r="E1167" s="74"/>
      <c r="F1167" s="74"/>
      <c r="G1167" s="74"/>
      <c r="H1167" s="74"/>
      <c r="I1167" s="74"/>
      <c r="J1167" s="74"/>
      <c r="K1167" s="74"/>
      <c r="L1167" s="74"/>
      <c r="M1167" s="74"/>
      <c r="N1167" s="105"/>
    </row>
    <row r="1168" spans="4:14">
      <c r="D1168" s="74"/>
      <c r="E1168" s="74"/>
      <c r="F1168" s="74"/>
      <c r="G1168" s="74"/>
      <c r="H1168" s="74"/>
      <c r="I1168" s="74"/>
      <c r="J1168" s="74"/>
      <c r="K1168" s="74"/>
      <c r="L1168" s="74"/>
      <c r="M1168" s="74"/>
      <c r="N1168" s="105"/>
    </row>
    <row r="1169" spans="4:14">
      <c r="D1169" s="74"/>
      <c r="E1169" s="74"/>
      <c r="F1169" s="74"/>
      <c r="G1169" s="74"/>
      <c r="H1169" s="74"/>
      <c r="I1169" s="74"/>
      <c r="J1169" s="74"/>
      <c r="K1169" s="74"/>
      <c r="L1169" s="74"/>
      <c r="M1169" s="74"/>
      <c r="N1169" s="105"/>
    </row>
    <row r="1170" spans="4:14">
      <c r="D1170" s="74"/>
      <c r="E1170" s="74"/>
      <c r="F1170" s="74"/>
      <c r="G1170" s="74"/>
      <c r="H1170" s="74"/>
      <c r="I1170" s="74"/>
      <c r="J1170" s="74"/>
      <c r="K1170" s="74"/>
      <c r="L1170" s="74"/>
      <c r="M1170" s="74"/>
      <c r="N1170" s="105"/>
    </row>
    <row r="1171" spans="4:14">
      <c r="D1171" s="74"/>
      <c r="E1171" s="74"/>
      <c r="F1171" s="74"/>
      <c r="G1171" s="74"/>
      <c r="H1171" s="74"/>
      <c r="I1171" s="74"/>
      <c r="J1171" s="74"/>
      <c r="K1171" s="74"/>
      <c r="L1171" s="74"/>
      <c r="M1171" s="74"/>
      <c r="N1171" s="105"/>
    </row>
    <row r="1172" spans="4:14">
      <c r="D1172" s="74"/>
      <c r="E1172" s="74"/>
      <c r="F1172" s="74"/>
      <c r="G1172" s="74"/>
      <c r="H1172" s="74"/>
      <c r="I1172" s="74"/>
      <c r="J1172" s="74"/>
      <c r="K1172" s="74"/>
      <c r="L1172" s="74"/>
      <c r="M1172" s="74"/>
      <c r="N1172" s="105"/>
    </row>
    <row r="1173" spans="4:14">
      <c r="D1173" s="74"/>
      <c r="E1173" s="74"/>
      <c r="F1173" s="74"/>
      <c r="G1173" s="74"/>
      <c r="H1173" s="74"/>
      <c r="I1173" s="74"/>
      <c r="J1173" s="74"/>
      <c r="K1173" s="74"/>
      <c r="L1173" s="74"/>
      <c r="M1173" s="74"/>
      <c r="N1173" s="105"/>
    </row>
    <row r="1174" spans="4:14">
      <c r="D1174" s="74"/>
      <c r="E1174" s="74"/>
      <c r="F1174" s="74"/>
      <c r="G1174" s="74"/>
      <c r="H1174" s="74"/>
      <c r="I1174" s="74"/>
      <c r="J1174" s="74"/>
      <c r="K1174" s="74"/>
      <c r="L1174" s="74"/>
      <c r="M1174" s="74"/>
      <c r="N1174" s="105"/>
    </row>
    <row r="1175" spans="4:14">
      <c r="D1175" s="74"/>
      <c r="E1175" s="74"/>
      <c r="F1175" s="74"/>
      <c r="G1175" s="74"/>
      <c r="H1175" s="74"/>
      <c r="I1175" s="74"/>
      <c r="J1175" s="74"/>
      <c r="K1175" s="74"/>
      <c r="L1175" s="74"/>
      <c r="M1175" s="74"/>
      <c r="N1175" s="105"/>
    </row>
    <row r="1176" spans="4:14">
      <c r="D1176" s="74"/>
      <c r="E1176" s="74"/>
      <c r="F1176" s="74"/>
      <c r="G1176" s="74"/>
      <c r="H1176" s="74"/>
      <c r="I1176" s="74"/>
      <c r="J1176" s="74"/>
      <c r="K1176" s="74"/>
      <c r="L1176" s="74"/>
      <c r="M1176" s="74"/>
      <c r="N1176" s="105"/>
    </row>
    <row r="1177" spans="4:14">
      <c r="D1177" s="74"/>
      <c r="E1177" s="74"/>
      <c r="F1177" s="74"/>
      <c r="G1177" s="74"/>
      <c r="H1177" s="74"/>
      <c r="I1177" s="74"/>
      <c r="J1177" s="74"/>
      <c r="K1177" s="74"/>
      <c r="L1177" s="74"/>
      <c r="M1177" s="74"/>
      <c r="N1177" s="105"/>
    </row>
    <row r="1178" spans="4:14">
      <c r="D1178" s="74"/>
      <c r="E1178" s="74"/>
      <c r="F1178" s="74"/>
      <c r="G1178" s="74"/>
      <c r="H1178" s="74"/>
      <c r="I1178" s="74"/>
      <c r="J1178" s="74"/>
      <c r="K1178" s="74"/>
      <c r="L1178" s="74"/>
      <c r="M1178" s="74"/>
      <c r="N1178" s="105"/>
    </row>
    <row r="1179" spans="4:14">
      <c r="D1179" s="74"/>
      <c r="E1179" s="74"/>
      <c r="F1179" s="74"/>
      <c r="G1179" s="74"/>
      <c r="H1179" s="74"/>
      <c r="I1179" s="74"/>
      <c r="J1179" s="74"/>
      <c r="K1179" s="74"/>
      <c r="L1179" s="74"/>
      <c r="M1179" s="74"/>
      <c r="N1179" s="105"/>
    </row>
    <row r="1180" spans="4:14">
      <c r="D1180" s="74"/>
      <c r="E1180" s="74"/>
      <c r="F1180" s="74"/>
      <c r="G1180" s="74"/>
      <c r="H1180" s="74"/>
      <c r="I1180" s="74"/>
      <c r="J1180" s="74"/>
      <c r="K1180" s="74"/>
      <c r="L1180" s="74"/>
      <c r="M1180" s="74"/>
      <c r="N1180" s="105"/>
    </row>
    <row r="1181" spans="4:14">
      <c r="D1181" s="74"/>
      <c r="E1181" s="74"/>
      <c r="F1181" s="74"/>
      <c r="G1181" s="74"/>
      <c r="H1181" s="74"/>
      <c r="I1181" s="74"/>
      <c r="J1181" s="74"/>
      <c r="K1181" s="74"/>
      <c r="L1181" s="74"/>
      <c r="M1181" s="74"/>
      <c r="N1181" s="105"/>
    </row>
    <row r="1182" spans="4:14">
      <c r="D1182" s="74"/>
      <c r="E1182" s="74"/>
      <c r="F1182" s="74"/>
      <c r="G1182" s="74"/>
      <c r="H1182" s="74"/>
      <c r="I1182" s="74"/>
      <c r="J1182" s="74"/>
      <c r="K1182" s="74"/>
      <c r="L1182" s="74"/>
      <c r="M1182" s="74"/>
      <c r="N1182" s="105"/>
    </row>
    <row r="1183" spans="4:14">
      <c r="D1183" s="74"/>
      <c r="E1183" s="74"/>
      <c r="F1183" s="74"/>
      <c r="G1183" s="74"/>
      <c r="H1183" s="74"/>
      <c r="I1183" s="74"/>
      <c r="J1183" s="74"/>
      <c r="K1183" s="74"/>
      <c r="L1183" s="74"/>
      <c r="M1183" s="74"/>
      <c r="N1183" s="105"/>
    </row>
    <row r="1184" spans="4:14">
      <c r="D1184" s="74"/>
      <c r="E1184" s="74"/>
      <c r="F1184" s="74"/>
      <c r="G1184" s="74"/>
      <c r="H1184" s="74"/>
      <c r="I1184" s="74"/>
      <c r="J1184" s="74"/>
      <c r="K1184" s="74"/>
      <c r="L1184" s="74"/>
      <c r="M1184" s="74"/>
      <c r="N1184" s="105"/>
    </row>
    <row r="1185" spans="4:14">
      <c r="D1185" s="74"/>
      <c r="E1185" s="74"/>
      <c r="F1185" s="74"/>
      <c r="G1185" s="74"/>
      <c r="H1185" s="74"/>
      <c r="I1185" s="74"/>
      <c r="J1185" s="74"/>
      <c r="K1185" s="74"/>
      <c r="L1185" s="74"/>
      <c r="M1185" s="74"/>
      <c r="N1185" s="105"/>
    </row>
    <row r="1186" spans="4:14">
      <c r="D1186" s="74"/>
      <c r="E1186" s="74"/>
      <c r="F1186" s="74"/>
      <c r="G1186" s="74"/>
      <c r="H1186" s="74"/>
      <c r="I1186" s="74"/>
      <c r="J1186" s="74"/>
      <c r="K1186" s="74"/>
      <c r="L1186" s="74"/>
      <c r="M1186" s="74"/>
      <c r="N1186" s="105"/>
    </row>
    <row r="1187" spans="4:14">
      <c r="D1187" s="74"/>
      <c r="E1187" s="74"/>
      <c r="F1187" s="74"/>
      <c r="G1187" s="74"/>
      <c r="H1187" s="74"/>
      <c r="I1187" s="74"/>
      <c r="J1187" s="74"/>
      <c r="K1187" s="74"/>
      <c r="L1187" s="74"/>
      <c r="M1187" s="74"/>
      <c r="N1187" s="105"/>
    </row>
    <row r="1188" spans="4:14">
      <c r="D1188" s="74"/>
      <c r="E1188" s="74"/>
      <c r="F1188" s="74"/>
      <c r="G1188" s="74"/>
      <c r="H1188" s="74"/>
      <c r="I1188" s="74"/>
      <c r="J1188" s="74"/>
      <c r="K1188" s="74"/>
      <c r="L1188" s="74"/>
      <c r="M1188" s="74"/>
      <c r="N1188" s="105"/>
    </row>
    <row r="1189" spans="4:14">
      <c r="D1189" s="74"/>
      <c r="E1189" s="74"/>
      <c r="F1189" s="74"/>
      <c r="G1189" s="74"/>
      <c r="H1189" s="74"/>
      <c r="I1189" s="74"/>
      <c r="J1189" s="74"/>
      <c r="K1189" s="74"/>
      <c r="L1189" s="74"/>
      <c r="M1189" s="74"/>
      <c r="N1189" s="105"/>
    </row>
    <row r="1190" spans="4:14">
      <c r="D1190" s="74"/>
      <c r="E1190" s="74"/>
      <c r="F1190" s="74"/>
      <c r="G1190" s="74"/>
      <c r="H1190" s="74"/>
      <c r="I1190" s="74"/>
      <c r="J1190" s="74"/>
      <c r="K1190" s="74"/>
      <c r="L1190" s="74"/>
      <c r="M1190" s="74"/>
      <c r="N1190" s="105"/>
    </row>
    <row r="1191" spans="4:14">
      <c r="D1191" s="74"/>
      <c r="E1191" s="74"/>
      <c r="F1191" s="74"/>
      <c r="G1191" s="74"/>
      <c r="H1191" s="74"/>
      <c r="I1191" s="74"/>
      <c r="J1191" s="74"/>
      <c r="K1191" s="74"/>
      <c r="L1191" s="74"/>
      <c r="M1191" s="74"/>
      <c r="N1191" s="105"/>
    </row>
    <row r="1192" spans="4:14">
      <c r="D1192" s="74"/>
      <c r="E1192" s="74"/>
      <c r="F1192" s="74"/>
      <c r="G1192" s="74"/>
      <c r="H1192" s="74"/>
      <c r="I1192" s="74"/>
      <c r="J1192" s="74"/>
      <c r="K1192" s="74"/>
      <c r="L1192" s="74"/>
      <c r="M1192" s="74"/>
      <c r="N1192" s="105"/>
    </row>
    <row r="1193" spans="4:14">
      <c r="D1193" s="74"/>
      <c r="E1193" s="74"/>
      <c r="F1193" s="74"/>
      <c r="G1193" s="74"/>
      <c r="H1193" s="74"/>
      <c r="I1193" s="74"/>
      <c r="J1193" s="74"/>
      <c r="K1193" s="74"/>
      <c r="L1193" s="74"/>
      <c r="M1193" s="74"/>
      <c r="N1193" s="105"/>
    </row>
    <row r="1194" spans="4:14">
      <c r="D1194" s="74"/>
      <c r="E1194" s="74"/>
      <c r="F1194" s="74"/>
      <c r="G1194" s="74"/>
      <c r="H1194" s="74"/>
      <c r="I1194" s="74"/>
      <c r="J1194" s="74"/>
      <c r="K1194" s="74"/>
      <c r="L1194" s="74"/>
      <c r="M1194" s="74"/>
      <c r="N1194" s="105"/>
    </row>
    <row r="1195" spans="4:14">
      <c r="D1195" s="74"/>
      <c r="E1195" s="74"/>
      <c r="F1195" s="74"/>
      <c r="G1195" s="74"/>
      <c r="H1195" s="74"/>
      <c r="I1195" s="74"/>
      <c r="J1195" s="74"/>
      <c r="K1195" s="74"/>
      <c r="L1195" s="74"/>
      <c r="M1195" s="74"/>
      <c r="N1195" s="105"/>
    </row>
    <row r="1196" spans="4:14">
      <c r="D1196" s="74"/>
      <c r="E1196" s="74"/>
      <c r="F1196" s="74"/>
      <c r="G1196" s="74"/>
      <c r="H1196" s="74"/>
      <c r="I1196" s="74"/>
      <c r="J1196" s="74"/>
      <c r="K1196" s="74"/>
      <c r="L1196" s="74"/>
      <c r="M1196" s="74"/>
      <c r="N1196" s="105"/>
    </row>
    <row r="1197" spans="4:14">
      <c r="D1197" s="74"/>
      <c r="E1197" s="74"/>
      <c r="F1197" s="74"/>
      <c r="G1197" s="74"/>
      <c r="H1197" s="74"/>
      <c r="I1197" s="74"/>
      <c r="J1197" s="74"/>
      <c r="K1197" s="74"/>
      <c r="L1197" s="74"/>
      <c r="M1197" s="74"/>
      <c r="N1197" s="105"/>
    </row>
    <row r="1198" spans="4:14">
      <c r="D1198" s="74"/>
      <c r="E1198" s="74"/>
      <c r="F1198" s="74"/>
      <c r="G1198" s="74"/>
      <c r="H1198" s="74"/>
      <c r="I1198" s="74"/>
      <c r="J1198" s="74"/>
      <c r="K1198" s="74"/>
      <c r="L1198" s="74"/>
      <c r="M1198" s="74"/>
      <c r="N1198" s="105"/>
    </row>
    <row r="1199" spans="4:14">
      <c r="D1199" s="74"/>
      <c r="E1199" s="74"/>
      <c r="F1199" s="74"/>
      <c r="G1199" s="74"/>
      <c r="H1199" s="74"/>
      <c r="I1199" s="74"/>
      <c r="J1199" s="74"/>
      <c r="K1199" s="74"/>
      <c r="L1199" s="74"/>
      <c r="M1199" s="74"/>
      <c r="N1199" s="105"/>
    </row>
    <row r="1200" spans="4:14">
      <c r="D1200" s="74"/>
      <c r="E1200" s="74"/>
      <c r="F1200" s="74"/>
      <c r="G1200" s="74"/>
      <c r="H1200" s="74"/>
      <c r="I1200" s="74"/>
      <c r="J1200" s="74"/>
      <c r="K1200" s="74"/>
      <c r="L1200" s="74"/>
      <c r="M1200" s="74"/>
      <c r="N1200" s="105"/>
    </row>
    <row r="1201" spans="4:14">
      <c r="D1201" s="74"/>
      <c r="E1201" s="74"/>
      <c r="F1201" s="74"/>
      <c r="G1201" s="74"/>
      <c r="H1201" s="74"/>
      <c r="I1201" s="74"/>
      <c r="J1201" s="74"/>
      <c r="K1201" s="74"/>
      <c r="L1201" s="74"/>
      <c r="M1201" s="74"/>
      <c r="N1201" s="105"/>
    </row>
    <row r="1202" spans="4:14">
      <c r="D1202" s="74"/>
      <c r="E1202" s="74"/>
      <c r="F1202" s="74"/>
      <c r="G1202" s="74"/>
      <c r="H1202" s="74"/>
      <c r="I1202" s="74"/>
      <c r="J1202" s="74"/>
      <c r="K1202" s="74"/>
      <c r="L1202" s="74"/>
      <c r="M1202" s="74"/>
      <c r="N1202" s="105"/>
    </row>
    <row r="1203" spans="4:14">
      <c r="D1203" s="74"/>
      <c r="E1203" s="74"/>
      <c r="F1203" s="74"/>
      <c r="G1203" s="74"/>
      <c r="H1203" s="74"/>
      <c r="I1203" s="74"/>
      <c r="J1203" s="74"/>
      <c r="K1203" s="74"/>
      <c r="L1203" s="74"/>
      <c r="M1203" s="74"/>
      <c r="N1203" s="105"/>
    </row>
    <row r="1204" spans="4:14">
      <c r="D1204" s="74"/>
      <c r="E1204" s="74"/>
      <c r="F1204" s="74"/>
      <c r="G1204" s="74"/>
      <c r="H1204" s="74"/>
      <c r="I1204" s="74"/>
      <c r="J1204" s="74"/>
      <c r="K1204" s="74"/>
      <c r="L1204" s="74"/>
      <c r="M1204" s="74"/>
      <c r="N1204" s="105"/>
    </row>
    <row r="1205" spans="4:14">
      <c r="D1205" s="74"/>
      <c r="E1205" s="74"/>
      <c r="F1205" s="74"/>
      <c r="G1205" s="74"/>
      <c r="H1205" s="74"/>
      <c r="I1205" s="74"/>
      <c r="J1205" s="74"/>
      <c r="K1205" s="74"/>
      <c r="L1205" s="74"/>
      <c r="M1205" s="74"/>
      <c r="N1205" s="105"/>
    </row>
    <row r="1206" spans="4:14">
      <c r="D1206" s="74"/>
      <c r="E1206" s="74"/>
      <c r="F1206" s="74"/>
      <c r="G1206" s="74"/>
      <c r="H1206" s="74"/>
      <c r="I1206" s="74"/>
      <c r="J1206" s="74"/>
      <c r="K1206" s="74"/>
      <c r="L1206" s="74"/>
      <c r="M1206" s="74"/>
      <c r="N1206" s="105"/>
    </row>
    <row r="1207" spans="4:14">
      <c r="D1207" s="74"/>
      <c r="E1207" s="74"/>
      <c r="F1207" s="74"/>
      <c r="G1207" s="74"/>
      <c r="H1207" s="74"/>
      <c r="I1207" s="74"/>
      <c r="J1207" s="74"/>
      <c r="K1207" s="74"/>
      <c r="L1207" s="74"/>
      <c r="M1207" s="74"/>
      <c r="N1207" s="105"/>
    </row>
    <row r="1208" spans="4:14">
      <c r="D1208" s="74"/>
      <c r="E1208" s="74"/>
      <c r="F1208" s="74"/>
      <c r="G1208" s="74"/>
      <c r="H1208" s="74"/>
      <c r="I1208" s="74"/>
      <c r="J1208" s="74"/>
      <c r="K1208" s="74"/>
      <c r="L1208" s="74"/>
      <c r="M1208" s="74"/>
      <c r="N1208" s="105"/>
    </row>
    <row r="1209" spans="4:14">
      <c r="D1209" s="74"/>
      <c r="E1209" s="74"/>
      <c r="F1209" s="74"/>
      <c r="G1209" s="74"/>
      <c r="H1209" s="74"/>
      <c r="I1209" s="74"/>
      <c r="J1209" s="74"/>
      <c r="K1209" s="74"/>
      <c r="L1209" s="74"/>
      <c r="M1209" s="74"/>
      <c r="N1209" s="105"/>
    </row>
    <row r="1210" spans="4:14">
      <c r="D1210" s="74"/>
      <c r="E1210" s="74"/>
      <c r="F1210" s="74"/>
      <c r="G1210" s="74"/>
      <c r="H1210" s="74"/>
      <c r="I1210" s="74"/>
      <c r="J1210" s="74"/>
      <c r="K1210" s="74"/>
      <c r="L1210" s="74"/>
      <c r="M1210" s="74"/>
      <c r="N1210" s="105"/>
    </row>
    <row r="1211" spans="4:14">
      <c r="D1211" s="74"/>
      <c r="E1211" s="74"/>
      <c r="F1211" s="74"/>
      <c r="G1211" s="74"/>
      <c r="H1211" s="74"/>
      <c r="I1211" s="74"/>
      <c r="J1211" s="74"/>
      <c r="K1211" s="74"/>
      <c r="L1211" s="74"/>
      <c r="M1211" s="74"/>
      <c r="N1211" s="105"/>
    </row>
    <row r="1212" spans="4:14">
      <c r="D1212" s="74"/>
      <c r="E1212" s="74"/>
      <c r="F1212" s="74"/>
      <c r="G1212" s="74"/>
      <c r="H1212" s="74"/>
      <c r="I1212" s="74"/>
      <c r="J1212" s="74"/>
      <c r="K1212" s="74"/>
      <c r="L1212" s="74"/>
      <c r="M1212" s="74"/>
      <c r="N1212" s="105"/>
    </row>
    <row r="1213" spans="4:14">
      <c r="D1213" s="74"/>
      <c r="E1213" s="74"/>
      <c r="F1213" s="74"/>
      <c r="G1213" s="74"/>
      <c r="H1213" s="74"/>
      <c r="I1213" s="74"/>
      <c r="J1213" s="74"/>
      <c r="K1213" s="74"/>
      <c r="L1213" s="74"/>
      <c r="M1213" s="74"/>
      <c r="N1213" s="105"/>
    </row>
    <row r="1214" spans="4:14">
      <c r="D1214" s="74"/>
      <c r="E1214" s="74"/>
      <c r="F1214" s="74"/>
      <c r="G1214" s="74"/>
      <c r="H1214" s="74"/>
      <c r="I1214" s="74"/>
      <c r="J1214" s="74"/>
      <c r="K1214" s="74"/>
      <c r="L1214" s="74"/>
      <c r="M1214" s="74"/>
      <c r="N1214" s="105"/>
    </row>
    <row r="1215" spans="4:14">
      <c r="D1215" s="74"/>
      <c r="E1215" s="74"/>
      <c r="F1215" s="74"/>
      <c r="G1215" s="74"/>
      <c r="H1215" s="74"/>
      <c r="I1215" s="74"/>
      <c r="J1215" s="74"/>
      <c r="K1215" s="74"/>
      <c r="L1215" s="74"/>
      <c r="M1215" s="74"/>
      <c r="N1215" s="105"/>
    </row>
    <row r="1216" spans="4:14">
      <c r="D1216" s="74"/>
      <c r="E1216" s="74"/>
      <c r="F1216" s="74"/>
      <c r="G1216" s="74"/>
      <c r="H1216" s="74"/>
      <c r="I1216" s="74"/>
      <c r="J1216" s="74"/>
      <c r="K1216" s="74"/>
      <c r="L1216" s="74"/>
      <c r="M1216" s="74"/>
      <c r="N1216" s="105"/>
    </row>
    <row r="1217" spans="4:14">
      <c r="D1217" s="74"/>
      <c r="E1217" s="74"/>
      <c r="F1217" s="74"/>
      <c r="G1217" s="74"/>
      <c r="H1217" s="74"/>
      <c r="I1217" s="74"/>
      <c r="J1217" s="74"/>
      <c r="K1217" s="74"/>
      <c r="L1217" s="74"/>
      <c r="M1217" s="74"/>
      <c r="N1217" s="105"/>
    </row>
    <row r="1218" spans="4:14">
      <c r="D1218" s="74"/>
      <c r="E1218" s="74"/>
      <c r="F1218" s="74"/>
      <c r="G1218" s="74"/>
      <c r="H1218" s="74"/>
      <c r="I1218" s="74"/>
      <c r="J1218" s="74"/>
      <c r="K1218" s="74"/>
      <c r="L1218" s="74"/>
      <c r="M1218" s="74"/>
      <c r="N1218" s="105"/>
    </row>
    <row r="1219" spans="4:14">
      <c r="D1219" s="74"/>
      <c r="E1219" s="74"/>
      <c r="F1219" s="74"/>
      <c r="G1219" s="74"/>
      <c r="H1219" s="74"/>
      <c r="I1219" s="74"/>
      <c r="J1219" s="74"/>
      <c r="K1219" s="74"/>
      <c r="L1219" s="74"/>
      <c r="M1219" s="74"/>
      <c r="N1219" s="105"/>
    </row>
    <row r="1220" spans="4:14">
      <c r="D1220" s="74"/>
      <c r="E1220" s="74"/>
      <c r="F1220" s="74"/>
      <c r="G1220" s="74"/>
      <c r="H1220" s="74"/>
      <c r="I1220" s="74"/>
      <c r="J1220" s="74"/>
      <c r="K1220" s="74"/>
      <c r="L1220" s="74"/>
      <c r="M1220" s="74"/>
      <c r="N1220" s="105"/>
    </row>
    <row r="1221" spans="4:14">
      <c r="D1221" s="74"/>
      <c r="E1221" s="74"/>
      <c r="F1221" s="74"/>
      <c r="G1221" s="74"/>
      <c r="H1221" s="74"/>
      <c r="I1221" s="74"/>
      <c r="J1221" s="74"/>
      <c r="K1221" s="74"/>
      <c r="L1221" s="74"/>
      <c r="M1221" s="74"/>
      <c r="N1221" s="105"/>
    </row>
    <row r="1222" spans="4:14">
      <c r="D1222" s="74"/>
      <c r="E1222" s="74"/>
      <c r="F1222" s="74"/>
      <c r="G1222" s="74"/>
      <c r="H1222" s="74"/>
      <c r="I1222" s="74"/>
      <c r="J1222" s="74"/>
      <c r="K1222" s="74"/>
      <c r="L1222" s="74"/>
      <c r="M1222" s="74"/>
      <c r="N1222" s="105"/>
    </row>
    <row r="1223" spans="4:14">
      <c r="D1223" s="74"/>
      <c r="E1223" s="74"/>
      <c r="F1223" s="74"/>
      <c r="G1223" s="74"/>
      <c r="H1223" s="74"/>
      <c r="I1223" s="74"/>
      <c r="J1223" s="74"/>
      <c r="K1223" s="74"/>
      <c r="L1223" s="74"/>
      <c r="M1223" s="74"/>
      <c r="N1223" s="105"/>
    </row>
    <row r="1224" spans="4:14">
      <c r="D1224" s="74"/>
      <c r="E1224" s="74"/>
      <c r="F1224" s="74"/>
      <c r="G1224" s="74"/>
      <c r="H1224" s="74"/>
      <c r="I1224" s="74"/>
      <c r="J1224" s="74"/>
      <c r="K1224" s="74"/>
      <c r="L1224" s="74"/>
      <c r="M1224" s="74"/>
      <c r="N1224" s="105"/>
    </row>
    <row r="1225" spans="4:14">
      <c r="D1225" s="74"/>
      <c r="E1225" s="74"/>
      <c r="F1225" s="74"/>
      <c r="G1225" s="74"/>
      <c r="H1225" s="74"/>
      <c r="I1225" s="74"/>
      <c r="J1225" s="74"/>
      <c r="K1225" s="74"/>
      <c r="L1225" s="74"/>
      <c r="M1225" s="74"/>
      <c r="N1225" s="105"/>
    </row>
    <row r="1226" spans="4:14">
      <c r="D1226" s="74"/>
      <c r="E1226" s="74"/>
      <c r="F1226" s="74"/>
      <c r="G1226" s="74"/>
      <c r="H1226" s="74"/>
      <c r="I1226" s="74"/>
      <c r="J1226" s="74"/>
      <c r="K1226" s="74"/>
      <c r="L1226" s="74"/>
      <c r="M1226" s="74"/>
      <c r="N1226" s="105"/>
    </row>
    <row r="1227" spans="4:14">
      <c r="D1227" s="74"/>
      <c r="E1227" s="74"/>
      <c r="F1227" s="74"/>
      <c r="G1227" s="74"/>
      <c r="H1227" s="74"/>
      <c r="I1227" s="74"/>
      <c r="J1227" s="74"/>
      <c r="K1227" s="74"/>
      <c r="L1227" s="74"/>
      <c r="M1227" s="74"/>
      <c r="N1227" s="105"/>
    </row>
    <row r="1228" spans="4:14">
      <c r="D1228" s="74"/>
      <c r="E1228" s="74"/>
      <c r="F1228" s="74"/>
      <c r="G1228" s="74"/>
      <c r="H1228" s="74"/>
      <c r="I1228" s="74"/>
      <c r="J1228" s="74"/>
      <c r="K1228" s="74"/>
      <c r="L1228" s="74"/>
      <c r="M1228" s="74"/>
      <c r="N1228" s="105"/>
    </row>
    <row r="1229" spans="4:14">
      <c r="D1229" s="74"/>
      <c r="E1229" s="74"/>
      <c r="F1229" s="74"/>
      <c r="G1229" s="74"/>
      <c r="H1229" s="74"/>
      <c r="I1229" s="74"/>
      <c r="J1229" s="74"/>
      <c r="K1229" s="74"/>
      <c r="L1229" s="74"/>
      <c r="M1229" s="74"/>
      <c r="N1229" s="105"/>
    </row>
    <row r="1230" spans="4:14">
      <c r="D1230" s="74"/>
      <c r="E1230" s="74"/>
      <c r="F1230" s="74"/>
      <c r="G1230" s="74"/>
      <c r="H1230" s="74"/>
      <c r="I1230" s="74"/>
      <c r="J1230" s="74"/>
      <c r="K1230" s="74"/>
      <c r="L1230" s="74"/>
      <c r="M1230" s="74"/>
      <c r="N1230" s="105"/>
    </row>
    <row r="1231" spans="4:14">
      <c r="D1231" s="74"/>
      <c r="E1231" s="74"/>
      <c r="F1231" s="74"/>
      <c r="G1231" s="74"/>
      <c r="H1231" s="74"/>
      <c r="I1231" s="74"/>
      <c r="J1231" s="74"/>
      <c r="K1231" s="74"/>
      <c r="L1231" s="74"/>
      <c r="M1231" s="74"/>
      <c r="N1231" s="105"/>
    </row>
    <row r="1232" spans="4:14">
      <c r="D1232" s="74"/>
      <c r="E1232" s="74"/>
      <c r="F1232" s="74"/>
      <c r="G1232" s="74"/>
      <c r="H1232" s="74"/>
      <c r="I1232" s="74"/>
      <c r="J1232" s="74"/>
      <c r="K1232" s="74"/>
      <c r="L1232" s="74"/>
      <c r="M1232" s="74"/>
      <c r="N1232" s="105"/>
    </row>
    <row r="1233" spans="4:14">
      <c r="D1233" s="74"/>
      <c r="E1233" s="74"/>
      <c r="F1233" s="74"/>
      <c r="G1233" s="74"/>
      <c r="H1233" s="74"/>
      <c r="I1233" s="74"/>
      <c r="J1233" s="74"/>
      <c r="K1233" s="74"/>
      <c r="L1233" s="74"/>
      <c r="M1233" s="74"/>
      <c r="N1233" s="105"/>
    </row>
    <row r="1234" spans="4:14">
      <c r="D1234" s="74"/>
      <c r="E1234" s="74"/>
      <c r="F1234" s="74"/>
      <c r="G1234" s="74"/>
      <c r="H1234" s="74"/>
      <c r="I1234" s="74"/>
      <c r="J1234" s="74"/>
      <c r="K1234" s="74"/>
      <c r="L1234" s="74"/>
      <c r="M1234" s="74"/>
      <c r="N1234" s="105"/>
    </row>
    <row r="1235" spans="4:14">
      <c r="D1235" s="74"/>
      <c r="E1235" s="74"/>
      <c r="F1235" s="74"/>
      <c r="G1235" s="74"/>
      <c r="H1235" s="74"/>
      <c r="I1235" s="74"/>
      <c r="J1235" s="74"/>
      <c r="K1235" s="74"/>
      <c r="L1235" s="74"/>
      <c r="M1235" s="74"/>
      <c r="N1235" s="105"/>
    </row>
    <row r="1236" spans="4:14">
      <c r="D1236" s="74"/>
      <c r="E1236" s="74"/>
      <c r="F1236" s="74"/>
      <c r="G1236" s="74"/>
      <c r="H1236" s="74"/>
      <c r="I1236" s="74"/>
      <c r="J1236" s="74"/>
      <c r="K1236" s="74"/>
      <c r="L1236" s="74"/>
      <c r="M1236" s="74"/>
      <c r="N1236" s="105"/>
    </row>
    <row r="1237" spans="4:14">
      <c r="D1237" s="74"/>
      <c r="E1237" s="74"/>
      <c r="F1237" s="74"/>
      <c r="G1237" s="74"/>
      <c r="H1237" s="74"/>
      <c r="I1237" s="74"/>
      <c r="J1237" s="74"/>
      <c r="K1237" s="74"/>
      <c r="L1237" s="74"/>
      <c r="M1237" s="74"/>
      <c r="N1237" s="105"/>
    </row>
    <row r="1238" spans="4:14">
      <c r="D1238" s="74"/>
      <c r="E1238" s="74"/>
      <c r="F1238" s="74"/>
      <c r="G1238" s="74"/>
      <c r="H1238" s="74"/>
      <c r="I1238" s="74"/>
      <c r="J1238" s="74"/>
      <c r="K1238" s="74"/>
      <c r="L1238" s="74"/>
      <c r="M1238" s="74"/>
      <c r="N1238" s="105"/>
    </row>
    <row r="1239" spans="4:14">
      <c r="D1239" s="74"/>
      <c r="E1239" s="74"/>
      <c r="F1239" s="74"/>
      <c r="G1239" s="74"/>
      <c r="H1239" s="74"/>
      <c r="I1239" s="74"/>
      <c r="J1239" s="74"/>
      <c r="K1239" s="74"/>
      <c r="L1239" s="74"/>
      <c r="M1239" s="74"/>
      <c r="N1239" s="105"/>
    </row>
    <row r="1240" spans="4:14">
      <c r="D1240" s="74"/>
      <c r="E1240" s="74"/>
      <c r="F1240" s="74"/>
      <c r="G1240" s="74"/>
      <c r="H1240" s="74"/>
      <c r="I1240" s="74"/>
      <c r="J1240" s="74"/>
      <c r="K1240" s="74"/>
      <c r="L1240" s="74"/>
      <c r="M1240" s="74"/>
      <c r="N1240" s="105"/>
    </row>
    <row r="1241" spans="4:14">
      <c r="D1241" s="74"/>
      <c r="E1241" s="74"/>
      <c r="F1241" s="74"/>
      <c r="G1241" s="74"/>
      <c r="H1241" s="74"/>
      <c r="I1241" s="74"/>
      <c r="J1241" s="74"/>
      <c r="K1241" s="74"/>
      <c r="L1241" s="74"/>
      <c r="M1241" s="74"/>
      <c r="N1241" s="105"/>
    </row>
    <row r="1242" spans="4:14">
      <c r="D1242" s="74"/>
      <c r="E1242" s="74"/>
      <c r="F1242" s="74"/>
      <c r="G1242" s="74"/>
      <c r="H1242" s="74"/>
      <c r="I1242" s="74"/>
      <c r="J1242" s="74"/>
      <c r="K1242" s="74"/>
      <c r="L1242" s="74"/>
      <c r="M1242" s="74"/>
      <c r="N1242" s="105"/>
    </row>
    <row r="1243" spans="4:14">
      <c r="D1243" s="74"/>
      <c r="E1243" s="74"/>
      <c r="F1243" s="74"/>
      <c r="G1243" s="74"/>
      <c r="H1243" s="74"/>
      <c r="I1243" s="74"/>
      <c r="J1243" s="74"/>
      <c r="K1243" s="74"/>
      <c r="L1243" s="74"/>
      <c r="M1243" s="74"/>
      <c r="N1243" s="105"/>
    </row>
    <row r="1244" spans="4:14">
      <c r="D1244" s="74"/>
      <c r="E1244" s="74"/>
      <c r="F1244" s="74"/>
      <c r="G1244" s="74"/>
      <c r="H1244" s="74"/>
      <c r="I1244" s="74"/>
      <c r="J1244" s="74"/>
      <c r="K1244" s="74"/>
      <c r="L1244" s="74"/>
      <c r="M1244" s="74"/>
      <c r="N1244" s="105"/>
    </row>
    <row r="1245" spans="4:14">
      <c r="D1245" s="74"/>
      <c r="E1245" s="74"/>
      <c r="F1245" s="74"/>
      <c r="G1245" s="74"/>
      <c r="H1245" s="74"/>
      <c r="I1245" s="74"/>
      <c r="J1245" s="74"/>
      <c r="K1245" s="74"/>
      <c r="L1245" s="74"/>
      <c r="M1245" s="74"/>
      <c r="N1245" s="105"/>
    </row>
    <row r="1246" spans="4:14">
      <c r="D1246" s="74"/>
      <c r="E1246" s="74"/>
      <c r="F1246" s="74"/>
      <c r="G1246" s="74"/>
      <c r="H1246" s="74"/>
      <c r="I1246" s="74"/>
      <c r="J1246" s="74"/>
      <c r="K1246" s="74"/>
      <c r="L1246" s="74"/>
      <c r="M1246" s="74"/>
      <c r="N1246" s="105"/>
    </row>
    <row r="1247" spans="4:14">
      <c r="D1247" s="74"/>
      <c r="E1247" s="74"/>
      <c r="F1247" s="74"/>
      <c r="G1247" s="74"/>
      <c r="H1247" s="74"/>
      <c r="I1247" s="74"/>
      <c r="J1247" s="74"/>
      <c r="K1247" s="74"/>
      <c r="L1247" s="74"/>
      <c r="M1247" s="74"/>
      <c r="N1247" s="105"/>
    </row>
    <row r="1248" spans="4:14">
      <c r="D1248" s="74"/>
      <c r="E1248" s="74"/>
      <c r="F1248" s="74"/>
      <c r="G1248" s="74"/>
      <c r="H1248" s="74"/>
      <c r="I1248" s="74"/>
      <c r="J1248" s="74"/>
      <c r="K1248" s="74"/>
      <c r="L1248" s="74"/>
      <c r="M1248" s="74"/>
      <c r="N1248" s="105"/>
    </row>
    <row r="1249" spans="4:14">
      <c r="D1249" s="74"/>
      <c r="E1249" s="74"/>
      <c r="F1249" s="74"/>
      <c r="G1249" s="74"/>
      <c r="H1249" s="74"/>
      <c r="I1249" s="74"/>
      <c r="J1249" s="74"/>
      <c r="K1249" s="74"/>
      <c r="L1249" s="74"/>
      <c r="M1249" s="74"/>
      <c r="N1249" s="105"/>
    </row>
    <row r="1250" spans="4:14">
      <c r="D1250" s="74"/>
      <c r="E1250" s="74"/>
      <c r="F1250" s="74"/>
      <c r="G1250" s="74"/>
      <c r="H1250" s="74"/>
      <c r="I1250" s="74"/>
      <c r="J1250" s="74"/>
      <c r="K1250" s="74"/>
      <c r="L1250" s="74"/>
      <c r="M1250" s="74"/>
      <c r="N1250" s="105"/>
    </row>
    <row r="1251" spans="4:14">
      <c r="D1251" s="74"/>
      <c r="E1251" s="74"/>
      <c r="F1251" s="74"/>
      <c r="G1251" s="74"/>
      <c r="H1251" s="74"/>
      <c r="I1251" s="74"/>
      <c r="J1251" s="74"/>
      <c r="K1251" s="74"/>
      <c r="L1251" s="74"/>
      <c r="M1251" s="74"/>
      <c r="N1251" s="105"/>
    </row>
    <row r="1252" spans="4:14">
      <c r="D1252" s="74"/>
      <c r="E1252" s="74"/>
      <c r="F1252" s="74"/>
      <c r="G1252" s="74"/>
      <c r="H1252" s="74"/>
      <c r="I1252" s="74"/>
      <c r="J1252" s="74"/>
      <c r="K1252" s="74"/>
      <c r="L1252" s="74"/>
      <c r="M1252" s="74"/>
      <c r="N1252" s="105"/>
    </row>
    <row r="1253" spans="4:14">
      <c r="D1253" s="74"/>
      <c r="E1253" s="74"/>
      <c r="F1253" s="74"/>
      <c r="G1253" s="74"/>
      <c r="H1253" s="74"/>
      <c r="I1253" s="74"/>
      <c r="J1253" s="74"/>
      <c r="K1253" s="74"/>
      <c r="L1253" s="74"/>
      <c r="M1253" s="74"/>
      <c r="N1253" s="105"/>
    </row>
    <row r="1254" spans="4:14">
      <c r="D1254" s="74"/>
      <c r="E1254" s="74"/>
      <c r="F1254" s="74"/>
      <c r="G1254" s="74"/>
      <c r="H1254" s="74"/>
      <c r="I1254" s="74"/>
      <c r="J1254" s="74"/>
      <c r="K1254" s="74"/>
      <c r="L1254" s="74"/>
      <c r="M1254" s="74"/>
      <c r="N1254" s="105"/>
    </row>
    <row r="1255" spans="4:14">
      <c r="D1255" s="74"/>
      <c r="E1255" s="74"/>
      <c r="F1255" s="74"/>
      <c r="G1255" s="74"/>
      <c r="H1255" s="74"/>
      <c r="I1255" s="74"/>
      <c r="J1255" s="74"/>
      <c r="K1255" s="74"/>
      <c r="L1255" s="74"/>
      <c r="M1255" s="74"/>
      <c r="N1255" s="105"/>
    </row>
    <row r="1256" spans="4:14">
      <c r="D1256" s="74"/>
      <c r="E1256" s="74"/>
      <c r="F1256" s="74"/>
      <c r="G1256" s="74"/>
      <c r="H1256" s="74"/>
      <c r="I1256" s="74"/>
      <c r="J1256" s="74"/>
      <c r="K1256" s="74"/>
      <c r="L1256" s="74"/>
      <c r="M1256" s="74"/>
      <c r="N1256" s="105"/>
    </row>
    <row r="1257" spans="4:14">
      <c r="D1257" s="74"/>
      <c r="E1257" s="74"/>
      <c r="F1257" s="74"/>
      <c r="G1257" s="74"/>
      <c r="H1257" s="74"/>
      <c r="I1257" s="74"/>
      <c r="J1257" s="74"/>
      <c r="K1257" s="74"/>
      <c r="L1257" s="74"/>
      <c r="M1257" s="74"/>
      <c r="N1257" s="105"/>
    </row>
    <row r="1258" spans="4:14">
      <c r="D1258" s="74"/>
      <c r="E1258" s="74"/>
      <c r="F1258" s="74"/>
      <c r="G1258" s="74"/>
      <c r="H1258" s="74"/>
      <c r="I1258" s="74"/>
      <c r="J1258" s="74"/>
      <c r="K1258" s="74"/>
      <c r="L1258" s="74"/>
      <c r="M1258" s="74"/>
      <c r="N1258" s="105"/>
    </row>
    <row r="1259" spans="4:14">
      <c r="D1259" s="74"/>
      <c r="E1259" s="74"/>
      <c r="F1259" s="74"/>
      <c r="G1259" s="74"/>
      <c r="H1259" s="74"/>
      <c r="I1259" s="74"/>
      <c r="J1259" s="74"/>
      <c r="K1259" s="74"/>
      <c r="L1259" s="74"/>
      <c r="M1259" s="74"/>
      <c r="N1259" s="105"/>
    </row>
    <row r="1260" spans="4:14">
      <c r="D1260" s="74"/>
      <c r="E1260" s="74"/>
      <c r="F1260" s="74"/>
      <c r="G1260" s="74"/>
      <c r="H1260" s="74"/>
      <c r="I1260" s="74"/>
      <c r="J1260" s="74"/>
      <c r="K1260" s="74"/>
      <c r="L1260" s="74"/>
      <c r="M1260" s="74"/>
      <c r="N1260" s="105"/>
    </row>
    <row r="1261" spans="4:14">
      <c r="D1261" s="74"/>
      <c r="E1261" s="74"/>
      <c r="F1261" s="74"/>
      <c r="G1261" s="74"/>
      <c r="H1261" s="74"/>
      <c r="I1261" s="74"/>
      <c r="J1261" s="74"/>
      <c r="K1261" s="74"/>
      <c r="L1261" s="74"/>
      <c r="M1261" s="74"/>
      <c r="N1261" s="105"/>
    </row>
    <row r="1262" spans="4:14">
      <c r="D1262" s="74"/>
      <c r="E1262" s="74"/>
      <c r="F1262" s="74"/>
      <c r="G1262" s="74"/>
      <c r="H1262" s="74"/>
      <c r="I1262" s="74"/>
      <c r="J1262" s="74"/>
      <c r="K1262" s="74"/>
      <c r="L1262" s="74"/>
      <c r="M1262" s="74"/>
      <c r="N1262" s="105"/>
    </row>
    <row r="1263" spans="4:14">
      <c r="D1263" s="74"/>
      <c r="E1263" s="74"/>
      <c r="F1263" s="74"/>
      <c r="G1263" s="74"/>
      <c r="H1263" s="74"/>
      <c r="I1263" s="74"/>
      <c r="J1263" s="74"/>
      <c r="K1263" s="74"/>
      <c r="L1263" s="74"/>
      <c r="M1263" s="74"/>
      <c r="N1263" s="105"/>
    </row>
    <row r="1264" spans="4:14">
      <c r="D1264" s="74"/>
      <c r="E1264" s="74"/>
      <c r="F1264" s="74"/>
      <c r="G1264" s="74"/>
      <c r="H1264" s="74"/>
      <c r="I1264" s="74"/>
      <c r="J1264" s="74"/>
      <c r="K1264" s="74"/>
      <c r="L1264" s="74"/>
      <c r="M1264" s="74"/>
      <c r="N1264" s="105"/>
    </row>
    <row r="1265" spans="4:14">
      <c r="D1265" s="74"/>
      <c r="E1265" s="74"/>
      <c r="F1265" s="74"/>
      <c r="G1265" s="74"/>
      <c r="H1265" s="74"/>
      <c r="I1265" s="74"/>
      <c r="J1265" s="74"/>
      <c r="K1265" s="74"/>
      <c r="L1265" s="74"/>
      <c r="M1265" s="74"/>
      <c r="N1265" s="105"/>
    </row>
    <row r="1266" spans="4:14">
      <c r="D1266" s="74"/>
      <c r="E1266" s="74"/>
      <c r="F1266" s="74"/>
      <c r="G1266" s="74"/>
      <c r="H1266" s="74"/>
      <c r="I1266" s="74"/>
      <c r="J1266" s="74"/>
      <c r="K1266" s="74"/>
      <c r="L1266" s="74"/>
      <c r="M1266" s="74"/>
      <c r="N1266" s="105"/>
    </row>
    <row r="1267" spans="4:14">
      <c r="D1267" s="74"/>
      <c r="E1267" s="74"/>
      <c r="F1267" s="74"/>
      <c r="G1267" s="74"/>
      <c r="H1267" s="74"/>
      <c r="I1267" s="74"/>
      <c r="J1267" s="74"/>
      <c r="K1267" s="74"/>
      <c r="L1267" s="74"/>
      <c r="M1267" s="74"/>
      <c r="N1267" s="105"/>
    </row>
    <row r="1268" spans="4:14">
      <c r="D1268" s="74"/>
      <c r="E1268" s="74"/>
      <c r="F1268" s="74"/>
      <c r="G1268" s="74"/>
      <c r="H1268" s="74"/>
      <c r="I1268" s="74"/>
      <c r="J1268" s="74"/>
      <c r="K1268" s="74"/>
      <c r="L1268" s="74"/>
      <c r="M1268" s="74"/>
      <c r="N1268" s="105"/>
    </row>
    <row r="1269" spans="4:14">
      <c r="D1269" s="74"/>
      <c r="E1269" s="74"/>
      <c r="F1269" s="74"/>
      <c r="G1269" s="74"/>
      <c r="H1269" s="74"/>
      <c r="I1269" s="74"/>
      <c r="J1269" s="74"/>
      <c r="K1269" s="74"/>
      <c r="L1269" s="74"/>
      <c r="M1269" s="74"/>
      <c r="N1269" s="105"/>
    </row>
    <row r="1270" spans="4:14">
      <c r="D1270" s="74"/>
      <c r="E1270" s="74"/>
      <c r="F1270" s="74"/>
      <c r="G1270" s="74"/>
      <c r="H1270" s="74"/>
      <c r="I1270" s="74"/>
      <c r="J1270" s="74"/>
      <c r="K1270" s="74"/>
      <c r="L1270" s="74"/>
      <c r="M1270" s="74"/>
      <c r="N1270" s="105"/>
    </row>
    <row r="1271" spans="4:14">
      <c r="D1271" s="74"/>
      <c r="E1271" s="74"/>
      <c r="F1271" s="74"/>
      <c r="G1271" s="74"/>
      <c r="H1271" s="74"/>
      <c r="I1271" s="74"/>
      <c r="J1271" s="74"/>
      <c r="K1271" s="74"/>
      <c r="L1271" s="74"/>
      <c r="M1271" s="74"/>
      <c r="N1271" s="105"/>
    </row>
    <row r="1272" spans="4:14">
      <c r="D1272" s="74"/>
      <c r="E1272" s="74"/>
      <c r="F1272" s="74"/>
      <c r="G1272" s="74"/>
      <c r="H1272" s="74"/>
      <c r="I1272" s="74"/>
      <c r="J1272" s="74"/>
      <c r="K1272" s="74"/>
      <c r="L1272" s="74"/>
      <c r="M1272" s="74"/>
      <c r="N1272" s="105"/>
    </row>
    <row r="1273" spans="4:14">
      <c r="D1273" s="74"/>
      <c r="E1273" s="74"/>
      <c r="F1273" s="74"/>
      <c r="G1273" s="74"/>
      <c r="H1273" s="74"/>
      <c r="I1273" s="74"/>
      <c r="J1273" s="74"/>
      <c r="K1273" s="74"/>
      <c r="L1273" s="74"/>
      <c r="M1273" s="74"/>
      <c r="N1273" s="105"/>
    </row>
    <row r="1274" spans="4:14">
      <c r="D1274" s="74"/>
      <c r="E1274" s="74"/>
      <c r="F1274" s="74"/>
      <c r="G1274" s="74"/>
      <c r="H1274" s="74"/>
      <c r="I1274" s="74"/>
      <c r="J1274" s="74"/>
      <c r="K1274" s="74"/>
      <c r="L1274" s="74"/>
      <c r="M1274" s="74"/>
      <c r="N1274" s="105"/>
    </row>
    <row r="1275" spans="4:14">
      <c r="D1275" s="74"/>
      <c r="E1275" s="74"/>
      <c r="F1275" s="74"/>
      <c r="G1275" s="74"/>
      <c r="H1275" s="74"/>
      <c r="I1275" s="74"/>
      <c r="J1275" s="74"/>
      <c r="K1275" s="74"/>
      <c r="L1275" s="74"/>
      <c r="M1275" s="74"/>
      <c r="N1275" s="105"/>
    </row>
    <row r="1276" spans="4:14">
      <c r="D1276" s="74"/>
      <c r="E1276" s="74"/>
      <c r="F1276" s="74"/>
      <c r="G1276" s="74"/>
      <c r="H1276" s="74"/>
      <c r="I1276" s="74"/>
      <c r="J1276" s="74"/>
      <c r="K1276" s="74"/>
      <c r="L1276" s="74"/>
      <c r="M1276" s="74"/>
      <c r="N1276" s="105"/>
    </row>
    <row r="1277" spans="4:14">
      <c r="D1277" s="74"/>
      <c r="E1277" s="74"/>
      <c r="F1277" s="74"/>
      <c r="G1277" s="74"/>
      <c r="H1277" s="74"/>
      <c r="I1277" s="74"/>
      <c r="J1277" s="74"/>
      <c r="K1277" s="74"/>
      <c r="L1277" s="74"/>
      <c r="M1277" s="74"/>
      <c r="N1277" s="105"/>
    </row>
    <row r="1278" spans="4:14">
      <c r="D1278" s="74"/>
      <c r="E1278" s="74"/>
      <c r="F1278" s="74"/>
      <c r="G1278" s="74"/>
      <c r="H1278" s="74"/>
      <c r="I1278" s="74"/>
      <c r="J1278" s="74"/>
      <c r="K1278" s="74"/>
      <c r="L1278" s="74"/>
      <c r="M1278" s="74"/>
      <c r="N1278" s="105"/>
    </row>
    <row r="1279" spans="4:14">
      <c r="D1279" s="74"/>
      <c r="E1279" s="74"/>
      <c r="F1279" s="74"/>
      <c r="G1279" s="74"/>
      <c r="H1279" s="74"/>
      <c r="I1279" s="74"/>
      <c r="J1279" s="74"/>
      <c r="K1279" s="74"/>
      <c r="L1279" s="74"/>
      <c r="M1279" s="74"/>
      <c r="N1279" s="105"/>
    </row>
    <row r="1280" spans="4:14">
      <c r="D1280" s="74"/>
      <c r="E1280" s="74"/>
      <c r="F1280" s="74"/>
      <c r="G1280" s="74"/>
      <c r="H1280" s="74"/>
      <c r="I1280" s="74"/>
      <c r="J1280" s="74"/>
      <c r="K1280" s="74"/>
      <c r="L1280" s="74"/>
      <c r="M1280" s="74"/>
      <c r="N1280" s="105"/>
    </row>
    <row r="1281" spans="4:14">
      <c r="D1281" s="74"/>
      <c r="E1281" s="74"/>
      <c r="F1281" s="74"/>
      <c r="G1281" s="74"/>
      <c r="H1281" s="74"/>
      <c r="I1281" s="74"/>
      <c r="J1281" s="74"/>
      <c r="K1281" s="74"/>
      <c r="L1281" s="74"/>
      <c r="M1281" s="74"/>
      <c r="N1281" s="105"/>
    </row>
    <row r="1282" spans="4:14">
      <c r="D1282" s="74"/>
      <c r="E1282" s="74"/>
      <c r="F1282" s="74"/>
      <c r="G1282" s="74"/>
      <c r="H1282" s="74"/>
      <c r="I1282" s="74"/>
      <c r="J1282" s="74"/>
      <c r="K1282" s="74"/>
      <c r="L1282" s="74"/>
      <c r="M1282" s="74"/>
      <c r="N1282" s="105"/>
    </row>
    <row r="1283" spans="4:14">
      <c r="D1283" s="74"/>
      <c r="E1283" s="74"/>
      <c r="F1283" s="74"/>
      <c r="G1283" s="74"/>
      <c r="H1283" s="74"/>
      <c r="I1283" s="74"/>
      <c r="J1283" s="74"/>
      <c r="K1283" s="74"/>
      <c r="L1283" s="74"/>
      <c r="M1283" s="74"/>
      <c r="N1283" s="105"/>
    </row>
    <row r="1284" spans="4:14">
      <c r="D1284" s="74"/>
      <c r="E1284" s="74"/>
      <c r="F1284" s="74"/>
      <c r="G1284" s="74"/>
      <c r="H1284" s="74"/>
      <c r="I1284" s="74"/>
      <c r="J1284" s="74"/>
      <c r="K1284" s="74"/>
      <c r="L1284" s="74"/>
      <c r="M1284" s="74"/>
      <c r="N1284" s="105"/>
    </row>
    <row r="1285" spans="4:14">
      <c r="D1285" s="74"/>
      <c r="E1285" s="74"/>
      <c r="F1285" s="74"/>
      <c r="G1285" s="74"/>
      <c r="H1285" s="74"/>
      <c r="I1285" s="74"/>
      <c r="J1285" s="74"/>
      <c r="K1285" s="74"/>
      <c r="L1285" s="74"/>
      <c r="M1285" s="74"/>
      <c r="N1285" s="105"/>
    </row>
    <row r="1286" spans="4:14">
      <c r="D1286" s="74"/>
      <c r="E1286" s="74"/>
      <c r="F1286" s="74"/>
      <c r="G1286" s="74"/>
      <c r="H1286" s="74"/>
      <c r="I1286" s="74"/>
      <c r="J1286" s="74"/>
      <c r="K1286" s="74"/>
      <c r="L1286" s="74"/>
      <c r="M1286" s="74"/>
      <c r="N1286" s="105"/>
    </row>
    <row r="1287" spans="4:14">
      <c r="D1287" s="74"/>
      <c r="E1287" s="74"/>
      <c r="F1287" s="74"/>
      <c r="G1287" s="74"/>
      <c r="H1287" s="74"/>
      <c r="I1287" s="74"/>
      <c r="J1287" s="74"/>
      <c r="K1287" s="74"/>
      <c r="L1287" s="74"/>
      <c r="M1287" s="74"/>
      <c r="N1287" s="105"/>
    </row>
    <row r="1288" spans="4:14">
      <c r="D1288" s="74"/>
      <c r="E1288" s="74"/>
      <c r="F1288" s="74"/>
      <c r="G1288" s="74"/>
      <c r="H1288" s="74"/>
      <c r="I1288" s="74"/>
      <c r="J1288" s="74"/>
      <c r="K1288" s="74"/>
      <c r="L1288" s="74"/>
      <c r="M1288" s="74"/>
      <c r="N1288" s="105"/>
    </row>
    <row r="1289" spans="4:14">
      <c r="D1289" s="74"/>
      <c r="E1289" s="74"/>
      <c r="F1289" s="74"/>
      <c r="G1289" s="74"/>
      <c r="H1289" s="74"/>
      <c r="I1289" s="74"/>
      <c r="J1289" s="74"/>
      <c r="K1289" s="74"/>
      <c r="L1289" s="74"/>
      <c r="M1289" s="74"/>
      <c r="N1289" s="105"/>
    </row>
    <row r="1290" spans="4:14">
      <c r="D1290" s="74"/>
      <c r="E1290" s="74"/>
      <c r="F1290" s="74"/>
      <c r="G1290" s="74"/>
      <c r="H1290" s="74"/>
      <c r="I1290" s="74"/>
      <c r="J1290" s="74"/>
      <c r="K1290" s="74"/>
      <c r="L1290" s="74"/>
      <c r="M1290" s="74"/>
      <c r="N1290" s="105"/>
    </row>
    <row r="1291" spans="4:14">
      <c r="D1291" s="74"/>
      <c r="E1291" s="74"/>
      <c r="F1291" s="74"/>
      <c r="G1291" s="74"/>
      <c r="H1291" s="74"/>
      <c r="I1291" s="74"/>
      <c r="J1291" s="74"/>
      <c r="K1291" s="74"/>
      <c r="L1291" s="74"/>
      <c r="M1291" s="74"/>
      <c r="N1291" s="105"/>
    </row>
    <row r="1292" spans="4:14">
      <c r="D1292" s="74"/>
      <c r="E1292" s="74"/>
      <c r="F1292" s="74"/>
      <c r="G1292" s="74"/>
      <c r="H1292" s="74"/>
      <c r="I1292" s="74"/>
      <c r="J1292" s="74"/>
      <c r="K1292" s="74"/>
      <c r="L1292" s="74"/>
      <c r="M1292" s="74"/>
      <c r="N1292" s="105"/>
    </row>
    <row r="1293" spans="4:14">
      <c r="D1293" s="74"/>
      <c r="E1293" s="74"/>
      <c r="F1293" s="74"/>
      <c r="G1293" s="74"/>
      <c r="H1293" s="74"/>
      <c r="I1293" s="74"/>
      <c r="J1293" s="74"/>
      <c r="K1293" s="74"/>
      <c r="L1293" s="74"/>
      <c r="M1293" s="74"/>
      <c r="N1293" s="105"/>
    </row>
    <row r="1294" spans="4:14">
      <c r="D1294" s="74"/>
      <c r="E1294" s="74"/>
      <c r="F1294" s="74"/>
      <c r="G1294" s="74"/>
      <c r="H1294" s="74"/>
      <c r="I1294" s="74"/>
      <c r="J1294" s="74"/>
      <c r="K1294" s="74"/>
      <c r="L1294" s="74"/>
      <c r="M1294" s="74"/>
      <c r="N1294" s="105"/>
    </row>
    <row r="1295" spans="4:14">
      <c r="D1295" s="74"/>
      <c r="E1295" s="74"/>
      <c r="F1295" s="74"/>
      <c r="G1295" s="74"/>
      <c r="H1295" s="74"/>
      <c r="I1295" s="74"/>
      <c r="J1295" s="74"/>
      <c r="K1295" s="74"/>
      <c r="L1295" s="74"/>
      <c r="M1295" s="74"/>
      <c r="N1295" s="105"/>
    </row>
    <row r="1296" spans="4:14">
      <c r="D1296" s="74"/>
      <c r="E1296" s="74"/>
      <c r="F1296" s="74"/>
      <c r="G1296" s="74"/>
      <c r="H1296" s="74"/>
      <c r="I1296" s="74"/>
      <c r="J1296" s="74"/>
      <c r="K1296" s="74"/>
      <c r="L1296" s="74"/>
      <c r="M1296" s="74"/>
      <c r="N1296" s="105"/>
    </row>
    <row r="1297" spans="4:14">
      <c r="D1297" s="74"/>
      <c r="E1297" s="74"/>
      <c r="F1297" s="74"/>
      <c r="G1297" s="74"/>
      <c r="H1297" s="74"/>
      <c r="I1297" s="74"/>
      <c r="J1297" s="74"/>
      <c r="K1297" s="74"/>
      <c r="L1297" s="74"/>
      <c r="M1297" s="74"/>
      <c r="N1297" s="105"/>
    </row>
    <row r="1298" spans="4:14">
      <c r="D1298" s="74"/>
      <c r="E1298" s="74"/>
      <c r="F1298" s="74"/>
      <c r="G1298" s="74"/>
      <c r="H1298" s="74"/>
      <c r="I1298" s="74"/>
      <c r="J1298" s="74"/>
      <c r="K1298" s="74"/>
      <c r="L1298" s="74"/>
      <c r="M1298" s="74"/>
      <c r="N1298" s="105"/>
    </row>
    <row r="1299" spans="4:14">
      <c r="D1299" s="74"/>
      <c r="E1299" s="74"/>
      <c r="F1299" s="74"/>
      <c r="G1299" s="74"/>
      <c r="H1299" s="74"/>
      <c r="I1299" s="74"/>
      <c r="J1299" s="74"/>
      <c r="K1299" s="74"/>
      <c r="L1299" s="74"/>
      <c r="M1299" s="74"/>
      <c r="N1299" s="105"/>
    </row>
    <row r="1300" spans="4:14">
      <c r="D1300" s="74"/>
      <c r="E1300" s="74"/>
      <c r="F1300" s="74"/>
      <c r="G1300" s="74"/>
      <c r="H1300" s="74"/>
      <c r="I1300" s="74"/>
      <c r="J1300" s="74"/>
      <c r="K1300" s="74"/>
      <c r="L1300" s="74"/>
      <c r="M1300" s="74"/>
      <c r="N1300" s="105"/>
    </row>
    <row r="1301" spans="4:14">
      <c r="D1301" s="74"/>
      <c r="E1301" s="74"/>
      <c r="F1301" s="74"/>
      <c r="G1301" s="74"/>
      <c r="H1301" s="74"/>
      <c r="I1301" s="74"/>
      <c r="J1301" s="74"/>
      <c r="K1301" s="74"/>
      <c r="L1301" s="74"/>
      <c r="M1301" s="74"/>
      <c r="N1301" s="105"/>
    </row>
    <row r="1302" spans="4:14">
      <c r="D1302" s="74"/>
      <c r="E1302" s="74"/>
      <c r="F1302" s="74"/>
      <c r="G1302" s="74"/>
      <c r="H1302" s="74"/>
      <c r="I1302" s="74"/>
      <c r="J1302" s="74"/>
      <c r="K1302" s="74"/>
      <c r="L1302" s="74"/>
      <c r="M1302" s="74"/>
      <c r="N1302" s="105"/>
    </row>
    <row r="1303" spans="4:14">
      <c r="D1303" s="74"/>
      <c r="E1303" s="74"/>
      <c r="F1303" s="74"/>
      <c r="G1303" s="74"/>
      <c r="H1303" s="74"/>
      <c r="I1303" s="74"/>
      <c r="J1303" s="74"/>
      <c r="K1303" s="74"/>
      <c r="L1303" s="74"/>
      <c r="M1303" s="74"/>
      <c r="N1303" s="105"/>
    </row>
    <row r="1304" spans="4:14">
      <c r="D1304" s="74"/>
      <c r="E1304" s="74"/>
      <c r="F1304" s="74"/>
      <c r="G1304" s="74"/>
      <c r="H1304" s="74"/>
      <c r="I1304" s="74"/>
      <c r="J1304" s="74"/>
      <c r="K1304" s="74"/>
      <c r="L1304" s="74"/>
      <c r="M1304" s="74"/>
      <c r="N1304" s="105"/>
    </row>
    <row r="1305" spans="4:14">
      <c r="D1305" s="74"/>
      <c r="E1305" s="74"/>
      <c r="F1305" s="74"/>
      <c r="G1305" s="74"/>
      <c r="H1305" s="74"/>
      <c r="I1305" s="74"/>
      <c r="J1305" s="74"/>
      <c r="K1305" s="74"/>
      <c r="L1305" s="74"/>
      <c r="M1305" s="74"/>
      <c r="N1305" s="105"/>
    </row>
    <row r="1306" spans="4:14">
      <c r="D1306" s="74"/>
      <c r="E1306" s="74"/>
      <c r="F1306" s="74"/>
      <c r="G1306" s="74"/>
      <c r="H1306" s="74"/>
      <c r="I1306" s="74"/>
      <c r="J1306" s="74"/>
      <c r="K1306" s="74"/>
      <c r="L1306" s="74"/>
      <c r="M1306" s="74"/>
      <c r="N1306" s="105"/>
    </row>
    <row r="1307" spans="4:14">
      <c r="D1307" s="74"/>
      <c r="E1307" s="74"/>
      <c r="F1307" s="74"/>
      <c r="G1307" s="74"/>
      <c r="H1307" s="74"/>
      <c r="I1307" s="74"/>
      <c r="J1307" s="74"/>
      <c r="K1307" s="74"/>
      <c r="L1307" s="74"/>
      <c r="M1307" s="74"/>
      <c r="N1307" s="105"/>
    </row>
    <row r="1308" spans="4:14">
      <c r="D1308" s="74"/>
      <c r="E1308" s="74"/>
      <c r="F1308" s="74"/>
      <c r="G1308" s="74"/>
      <c r="H1308" s="74"/>
      <c r="I1308" s="74"/>
      <c r="J1308" s="74"/>
      <c r="K1308" s="74"/>
      <c r="L1308" s="74"/>
      <c r="M1308" s="74"/>
      <c r="N1308" s="105"/>
    </row>
    <row r="1309" spans="4:14">
      <c r="D1309" s="74"/>
      <c r="E1309" s="74"/>
      <c r="F1309" s="74"/>
      <c r="G1309" s="74"/>
      <c r="H1309" s="74"/>
      <c r="I1309" s="74"/>
      <c r="J1309" s="74"/>
      <c r="K1309" s="74"/>
      <c r="L1309" s="74"/>
      <c r="M1309" s="74"/>
      <c r="N1309" s="105"/>
    </row>
    <row r="1310" spans="4:14">
      <c r="D1310" s="74"/>
      <c r="E1310" s="74"/>
      <c r="F1310" s="74"/>
      <c r="G1310" s="74"/>
      <c r="H1310" s="74"/>
      <c r="I1310" s="74"/>
      <c r="J1310" s="74"/>
      <c r="K1310" s="74"/>
      <c r="L1310" s="74"/>
      <c r="M1310" s="74"/>
      <c r="N1310" s="105"/>
    </row>
    <row r="1311" spans="4:14">
      <c r="D1311" s="74"/>
      <c r="E1311" s="74"/>
      <c r="F1311" s="74"/>
      <c r="G1311" s="74"/>
      <c r="H1311" s="74"/>
      <c r="I1311" s="74"/>
      <c r="J1311" s="74"/>
      <c r="K1311" s="74"/>
      <c r="L1311" s="74"/>
      <c r="M1311" s="74"/>
      <c r="N1311" s="105"/>
    </row>
    <row r="1312" spans="4:14">
      <c r="D1312" s="74"/>
      <c r="E1312" s="74"/>
      <c r="F1312" s="74"/>
      <c r="G1312" s="74"/>
      <c r="H1312" s="74"/>
      <c r="I1312" s="74"/>
      <c r="J1312" s="74"/>
      <c r="K1312" s="74"/>
      <c r="L1312" s="74"/>
      <c r="M1312" s="74"/>
      <c r="N1312" s="105"/>
    </row>
    <row r="1313" spans="4:14">
      <c r="D1313" s="74"/>
      <c r="E1313" s="74"/>
      <c r="F1313" s="74"/>
      <c r="G1313" s="74"/>
      <c r="H1313" s="74"/>
      <c r="I1313" s="74"/>
      <c r="J1313" s="74"/>
      <c r="K1313" s="74"/>
      <c r="L1313" s="74"/>
      <c r="M1313" s="74"/>
      <c r="N1313" s="105"/>
    </row>
    <row r="1314" spans="4:14">
      <c r="D1314" s="74"/>
      <c r="E1314" s="74"/>
      <c r="F1314" s="74"/>
      <c r="G1314" s="74"/>
      <c r="H1314" s="74"/>
      <c r="I1314" s="74"/>
      <c r="J1314" s="74"/>
      <c r="K1314" s="74"/>
      <c r="L1314" s="74"/>
      <c r="M1314" s="74"/>
      <c r="N1314" s="105"/>
    </row>
    <row r="1315" spans="4:14">
      <c r="D1315" s="74"/>
      <c r="E1315" s="74"/>
      <c r="F1315" s="74"/>
      <c r="G1315" s="74"/>
      <c r="H1315" s="74"/>
      <c r="I1315" s="74"/>
      <c r="J1315" s="74"/>
      <c r="K1315" s="74"/>
      <c r="L1315" s="74"/>
      <c r="M1315" s="74"/>
      <c r="N1315" s="105"/>
    </row>
    <row r="1316" spans="4:14">
      <c r="D1316" s="74"/>
      <c r="E1316" s="74"/>
      <c r="F1316" s="74"/>
      <c r="G1316" s="74"/>
      <c r="H1316" s="74"/>
      <c r="I1316" s="74"/>
      <c r="J1316" s="74"/>
      <c r="K1316" s="74"/>
      <c r="L1316" s="74"/>
      <c r="M1316" s="74"/>
      <c r="N1316" s="105"/>
    </row>
    <row r="1317" spans="4:14">
      <c r="D1317" s="74"/>
      <c r="E1317" s="74"/>
      <c r="F1317" s="74"/>
      <c r="G1317" s="74"/>
      <c r="H1317" s="74"/>
      <c r="I1317" s="74"/>
      <c r="J1317" s="74"/>
      <c r="K1317" s="74"/>
      <c r="L1317" s="74"/>
      <c r="M1317" s="74"/>
      <c r="N1317" s="105"/>
    </row>
    <row r="1318" spans="4:14">
      <c r="D1318" s="74"/>
      <c r="E1318" s="74"/>
      <c r="F1318" s="74"/>
      <c r="G1318" s="74"/>
      <c r="H1318" s="74"/>
      <c r="I1318" s="74"/>
      <c r="J1318" s="74"/>
      <c r="K1318" s="74"/>
      <c r="L1318" s="74"/>
      <c r="M1318" s="74"/>
      <c r="N1318" s="105"/>
    </row>
    <row r="1319" spans="4:14">
      <c r="D1319" s="74"/>
      <c r="E1319" s="74"/>
      <c r="F1319" s="74"/>
      <c r="G1319" s="74"/>
      <c r="H1319" s="74"/>
      <c r="I1319" s="74"/>
      <c r="J1319" s="74"/>
      <c r="K1319" s="74"/>
      <c r="L1319" s="74"/>
      <c r="M1319" s="74"/>
      <c r="N1319" s="105"/>
    </row>
    <row r="1320" spans="4:14">
      <c r="D1320" s="74"/>
      <c r="E1320" s="74"/>
      <c r="F1320" s="74"/>
      <c r="G1320" s="74"/>
      <c r="H1320" s="74"/>
      <c r="I1320" s="74"/>
      <c r="J1320" s="74"/>
      <c r="K1320" s="74"/>
      <c r="L1320" s="74"/>
      <c r="M1320" s="74"/>
      <c r="N1320" s="105"/>
    </row>
    <row r="1321" spans="4:14">
      <c r="D1321" s="74"/>
      <c r="E1321" s="74"/>
      <c r="F1321" s="74"/>
      <c r="G1321" s="74"/>
      <c r="H1321" s="74"/>
      <c r="I1321" s="74"/>
      <c r="J1321" s="74"/>
      <c r="K1321" s="74"/>
      <c r="L1321" s="74"/>
      <c r="M1321" s="74"/>
      <c r="N1321" s="105"/>
    </row>
    <row r="1322" spans="4:14">
      <c r="D1322" s="74"/>
      <c r="E1322" s="74"/>
      <c r="F1322" s="74"/>
      <c r="G1322" s="74"/>
      <c r="H1322" s="74"/>
      <c r="I1322" s="74"/>
      <c r="J1322" s="74"/>
      <c r="K1322" s="74"/>
      <c r="L1322" s="74"/>
      <c r="M1322" s="74"/>
      <c r="N1322" s="105"/>
    </row>
    <row r="1323" spans="4:14">
      <c r="D1323" s="74"/>
      <c r="E1323" s="74"/>
      <c r="F1323" s="74"/>
      <c r="G1323" s="74"/>
      <c r="H1323" s="74"/>
      <c r="I1323" s="74"/>
      <c r="J1323" s="74"/>
      <c r="K1323" s="74"/>
      <c r="L1323" s="74"/>
      <c r="M1323" s="74"/>
      <c r="N1323" s="105"/>
    </row>
    <row r="1324" spans="4:14">
      <c r="D1324" s="74"/>
      <c r="E1324" s="74"/>
      <c r="F1324" s="74"/>
      <c r="G1324" s="74"/>
      <c r="H1324" s="74"/>
      <c r="I1324" s="74"/>
      <c r="J1324" s="74"/>
      <c r="K1324" s="74"/>
      <c r="L1324" s="74"/>
      <c r="M1324" s="74"/>
      <c r="N1324" s="105"/>
    </row>
    <row r="1325" spans="4:14">
      <c r="D1325" s="74"/>
      <c r="E1325" s="74"/>
      <c r="F1325" s="74"/>
      <c r="G1325" s="74"/>
      <c r="H1325" s="74"/>
      <c r="I1325" s="74"/>
      <c r="J1325" s="74"/>
      <c r="K1325" s="74"/>
      <c r="L1325" s="74"/>
      <c r="M1325" s="74"/>
      <c r="N1325" s="105"/>
    </row>
    <row r="1326" spans="4:14">
      <c r="D1326" s="74"/>
      <c r="E1326" s="74"/>
      <c r="F1326" s="74"/>
      <c r="G1326" s="74"/>
      <c r="H1326" s="74"/>
      <c r="I1326" s="74"/>
      <c r="J1326" s="74"/>
      <c r="K1326" s="74"/>
      <c r="L1326" s="74"/>
      <c r="M1326" s="74"/>
      <c r="N1326" s="105"/>
    </row>
    <row r="1327" spans="4:14">
      <c r="D1327" s="74"/>
      <c r="E1327" s="74"/>
      <c r="F1327" s="74"/>
      <c r="G1327" s="74"/>
      <c r="H1327" s="74"/>
      <c r="I1327" s="74"/>
      <c r="J1327" s="74"/>
      <c r="K1327" s="74"/>
      <c r="L1327" s="74"/>
      <c r="M1327" s="74"/>
      <c r="N1327" s="105"/>
    </row>
    <row r="1328" spans="4:14">
      <c r="D1328" s="74"/>
      <c r="E1328" s="74"/>
      <c r="F1328" s="74"/>
      <c r="G1328" s="74"/>
      <c r="H1328" s="74"/>
      <c r="I1328" s="74"/>
      <c r="J1328" s="74"/>
      <c r="K1328" s="74"/>
      <c r="L1328" s="74"/>
      <c r="M1328" s="74"/>
      <c r="N1328" s="105"/>
    </row>
    <row r="1329" spans="4:14">
      <c r="D1329" s="74"/>
      <c r="E1329" s="74"/>
      <c r="F1329" s="74"/>
      <c r="G1329" s="74"/>
      <c r="H1329" s="74"/>
      <c r="I1329" s="74"/>
      <c r="J1329" s="74"/>
      <c r="K1329" s="74"/>
      <c r="L1329" s="74"/>
      <c r="M1329" s="74"/>
      <c r="N1329" s="105"/>
    </row>
    <row r="1330" spans="4:14">
      <c r="D1330" s="74"/>
      <c r="E1330" s="74"/>
      <c r="F1330" s="74"/>
      <c r="G1330" s="74"/>
      <c r="H1330" s="74"/>
      <c r="I1330" s="74"/>
      <c r="J1330" s="74"/>
      <c r="K1330" s="74"/>
      <c r="L1330" s="74"/>
      <c r="M1330" s="74"/>
      <c r="N1330" s="105"/>
    </row>
    <row r="1331" spans="4:14">
      <c r="D1331" s="74"/>
      <c r="E1331" s="74"/>
      <c r="F1331" s="74"/>
      <c r="G1331" s="74"/>
      <c r="H1331" s="74"/>
      <c r="I1331" s="74"/>
      <c r="J1331" s="74"/>
      <c r="K1331" s="74"/>
      <c r="L1331" s="74"/>
      <c r="M1331" s="74"/>
      <c r="N1331" s="105"/>
    </row>
    <row r="1332" spans="4:14">
      <c r="D1332" s="74"/>
      <c r="E1332" s="74"/>
      <c r="F1332" s="74"/>
      <c r="G1332" s="74"/>
      <c r="H1332" s="74"/>
      <c r="I1332" s="74"/>
      <c r="J1332" s="74"/>
      <c r="K1332" s="74"/>
      <c r="L1332" s="74"/>
      <c r="M1332" s="74"/>
      <c r="N1332" s="105"/>
    </row>
    <row r="1333" spans="4:14">
      <c r="D1333" s="74"/>
      <c r="E1333" s="74"/>
      <c r="F1333" s="74"/>
      <c r="G1333" s="74"/>
      <c r="H1333" s="74"/>
      <c r="I1333" s="74"/>
      <c r="J1333" s="74"/>
      <c r="K1333" s="74"/>
      <c r="L1333" s="74"/>
      <c r="M1333" s="74"/>
      <c r="N1333" s="105"/>
    </row>
    <row r="1334" spans="4:14">
      <c r="D1334" s="74"/>
      <c r="E1334" s="74"/>
      <c r="F1334" s="74"/>
      <c r="G1334" s="74"/>
      <c r="H1334" s="74"/>
      <c r="I1334" s="74"/>
      <c r="J1334" s="74"/>
      <c r="K1334" s="74"/>
      <c r="L1334" s="74"/>
      <c r="M1334" s="74"/>
      <c r="N1334" s="105"/>
    </row>
    <row r="1335" spans="4:14">
      <c r="D1335" s="74"/>
      <c r="E1335" s="74"/>
      <c r="F1335" s="74"/>
      <c r="G1335" s="74"/>
      <c r="H1335" s="74"/>
      <c r="I1335" s="74"/>
      <c r="J1335" s="74"/>
      <c r="K1335" s="74"/>
      <c r="L1335" s="74"/>
      <c r="M1335" s="74"/>
      <c r="N1335" s="105"/>
    </row>
    <row r="1336" spans="4:14">
      <c r="D1336" s="74"/>
      <c r="E1336" s="74"/>
      <c r="F1336" s="74"/>
      <c r="G1336" s="74"/>
      <c r="H1336" s="74"/>
      <c r="I1336" s="74"/>
      <c r="J1336" s="74"/>
      <c r="K1336" s="74"/>
      <c r="L1336" s="74"/>
      <c r="M1336" s="74"/>
      <c r="N1336" s="105"/>
    </row>
    <row r="1337" spans="4:14">
      <c r="D1337" s="74"/>
      <c r="E1337" s="74"/>
      <c r="F1337" s="74"/>
      <c r="G1337" s="74"/>
      <c r="H1337" s="74"/>
      <c r="I1337" s="74"/>
      <c r="J1337" s="74"/>
      <c r="K1337" s="74"/>
      <c r="L1337" s="74"/>
      <c r="M1337" s="74"/>
      <c r="N1337" s="105"/>
    </row>
    <row r="1338" spans="4:14">
      <c r="D1338" s="74"/>
      <c r="E1338" s="74"/>
      <c r="F1338" s="74"/>
      <c r="G1338" s="74"/>
      <c r="H1338" s="74"/>
      <c r="I1338" s="74"/>
      <c r="J1338" s="74"/>
      <c r="K1338" s="74"/>
      <c r="L1338" s="74"/>
      <c r="M1338" s="74"/>
      <c r="N1338" s="105"/>
    </row>
    <row r="1339" spans="4:14">
      <c r="D1339" s="74"/>
      <c r="E1339" s="74"/>
      <c r="F1339" s="74"/>
      <c r="G1339" s="74"/>
      <c r="H1339" s="74"/>
      <c r="I1339" s="74"/>
      <c r="J1339" s="74"/>
      <c r="K1339" s="74"/>
      <c r="L1339" s="74"/>
      <c r="M1339" s="74"/>
      <c r="N1339" s="105"/>
    </row>
    <row r="1340" spans="4:14">
      <c r="D1340" s="74"/>
      <c r="E1340" s="74"/>
      <c r="F1340" s="74"/>
      <c r="G1340" s="74"/>
      <c r="H1340" s="74"/>
      <c r="I1340" s="74"/>
      <c r="J1340" s="74"/>
      <c r="K1340" s="74"/>
      <c r="L1340" s="74"/>
      <c r="M1340" s="74"/>
      <c r="N1340" s="105"/>
    </row>
    <row r="1341" spans="4:14">
      <c r="D1341" s="74"/>
      <c r="E1341" s="74"/>
      <c r="F1341" s="74"/>
      <c r="G1341" s="74"/>
      <c r="H1341" s="74"/>
      <c r="I1341" s="74"/>
      <c r="J1341" s="74"/>
      <c r="K1341" s="74"/>
      <c r="L1341" s="74"/>
      <c r="M1341" s="74"/>
      <c r="N1341" s="105"/>
    </row>
    <row r="1342" spans="4:14">
      <c r="D1342" s="74"/>
      <c r="E1342" s="74"/>
      <c r="F1342" s="74"/>
      <c r="G1342" s="74"/>
      <c r="H1342" s="74"/>
      <c r="I1342" s="74"/>
      <c r="J1342" s="74"/>
      <c r="K1342" s="74"/>
      <c r="L1342" s="74"/>
      <c r="M1342" s="74"/>
      <c r="N1342" s="105"/>
    </row>
    <row r="1343" spans="4:14">
      <c r="D1343" s="74"/>
      <c r="E1343" s="74"/>
      <c r="F1343" s="74"/>
      <c r="G1343" s="74"/>
      <c r="H1343" s="74"/>
      <c r="I1343" s="74"/>
      <c r="J1343" s="74"/>
      <c r="K1343" s="74"/>
      <c r="L1343" s="74"/>
      <c r="M1343" s="74"/>
      <c r="N1343" s="105"/>
    </row>
    <row r="1344" spans="4:14">
      <c r="D1344" s="74"/>
      <c r="E1344" s="74"/>
      <c r="F1344" s="74"/>
      <c r="G1344" s="74"/>
      <c r="H1344" s="74"/>
      <c r="I1344" s="74"/>
      <c r="J1344" s="74"/>
      <c r="K1344" s="74"/>
      <c r="L1344" s="74"/>
      <c r="M1344" s="74"/>
      <c r="N1344" s="105"/>
    </row>
    <row r="1345" spans="4:14">
      <c r="D1345" s="74"/>
      <c r="E1345" s="74"/>
      <c r="F1345" s="74"/>
      <c r="G1345" s="74"/>
      <c r="H1345" s="74"/>
      <c r="I1345" s="74"/>
      <c r="J1345" s="74"/>
      <c r="K1345" s="74"/>
      <c r="L1345" s="74"/>
      <c r="M1345" s="74"/>
      <c r="N1345" s="105"/>
    </row>
    <row r="1346" spans="4:14">
      <c r="D1346" s="74"/>
      <c r="E1346" s="74"/>
      <c r="F1346" s="74"/>
      <c r="G1346" s="74"/>
      <c r="H1346" s="74"/>
      <c r="I1346" s="74"/>
      <c r="J1346" s="74"/>
      <c r="K1346" s="74"/>
      <c r="L1346" s="74"/>
      <c r="M1346" s="74"/>
      <c r="N1346" s="105"/>
    </row>
    <row r="1347" spans="4:14">
      <c r="D1347" s="74"/>
      <c r="E1347" s="74"/>
      <c r="F1347" s="74"/>
      <c r="G1347" s="74"/>
      <c r="H1347" s="74"/>
      <c r="I1347" s="74"/>
      <c r="J1347" s="74"/>
      <c r="K1347" s="74"/>
      <c r="L1347" s="74"/>
      <c r="M1347" s="74"/>
      <c r="N1347" s="105"/>
    </row>
    <row r="1348" spans="4:14">
      <c r="D1348" s="74"/>
      <c r="E1348" s="74"/>
      <c r="F1348" s="74"/>
      <c r="G1348" s="74"/>
      <c r="H1348" s="74"/>
      <c r="I1348" s="74"/>
      <c r="J1348" s="74"/>
      <c r="K1348" s="74"/>
      <c r="L1348" s="74"/>
      <c r="M1348" s="74"/>
      <c r="N1348" s="105"/>
    </row>
    <row r="1349" spans="4:14">
      <c r="D1349" s="74"/>
      <c r="E1349" s="74"/>
      <c r="F1349" s="74"/>
      <c r="G1349" s="74"/>
      <c r="H1349" s="74"/>
      <c r="I1349" s="74"/>
      <c r="J1349" s="74"/>
      <c r="K1349" s="74"/>
      <c r="L1349" s="74"/>
      <c r="M1349" s="74"/>
      <c r="N1349" s="105"/>
    </row>
    <row r="1350" spans="4:14">
      <c r="D1350" s="74"/>
      <c r="E1350" s="74"/>
      <c r="F1350" s="74"/>
      <c r="G1350" s="74"/>
      <c r="H1350" s="74"/>
      <c r="I1350" s="74"/>
      <c r="J1350" s="74"/>
      <c r="K1350" s="74"/>
      <c r="L1350" s="74"/>
      <c r="M1350" s="74"/>
      <c r="N1350" s="105"/>
    </row>
    <row r="1351" spans="4:14">
      <c r="D1351" s="74"/>
      <c r="E1351" s="74"/>
      <c r="F1351" s="74"/>
      <c r="G1351" s="74"/>
      <c r="H1351" s="74"/>
      <c r="I1351" s="74"/>
      <c r="J1351" s="74"/>
      <c r="K1351" s="74"/>
      <c r="L1351" s="74"/>
      <c r="M1351" s="74"/>
      <c r="N1351" s="105"/>
    </row>
    <row r="1352" spans="4:14">
      <c r="D1352" s="74"/>
      <c r="E1352" s="74"/>
      <c r="F1352" s="74"/>
      <c r="G1352" s="74"/>
      <c r="H1352" s="74"/>
      <c r="I1352" s="74"/>
      <c r="J1352" s="74"/>
      <c r="K1352" s="74"/>
      <c r="L1352" s="74"/>
      <c r="M1352" s="74"/>
      <c r="N1352" s="105"/>
    </row>
    <row r="1353" spans="4:14">
      <c r="D1353" s="74"/>
      <c r="E1353" s="74"/>
      <c r="F1353" s="74"/>
      <c r="G1353" s="74"/>
      <c r="H1353" s="74"/>
      <c r="I1353" s="74"/>
      <c r="J1353" s="74"/>
      <c r="K1353" s="74"/>
      <c r="L1353" s="74"/>
      <c r="M1353" s="74"/>
      <c r="N1353" s="105"/>
    </row>
    <row r="1354" spans="4:14">
      <c r="D1354" s="74"/>
      <c r="E1354" s="74"/>
      <c r="F1354" s="74"/>
      <c r="G1354" s="74"/>
      <c r="H1354" s="74"/>
      <c r="I1354" s="74"/>
      <c r="J1354" s="74"/>
      <c r="K1354" s="74"/>
      <c r="L1354" s="74"/>
      <c r="M1354" s="74"/>
      <c r="N1354" s="105"/>
    </row>
    <row r="1355" spans="4:14">
      <c r="D1355" s="74"/>
      <c r="E1355" s="74"/>
      <c r="F1355" s="74"/>
      <c r="G1355" s="74"/>
      <c r="H1355" s="74"/>
      <c r="I1355" s="74"/>
      <c r="J1355" s="74"/>
      <c r="K1355" s="74"/>
      <c r="L1355" s="74"/>
      <c r="M1355" s="74"/>
      <c r="N1355" s="105"/>
    </row>
    <row r="1356" spans="4:14">
      <c r="D1356" s="74"/>
      <c r="E1356" s="74"/>
      <c r="F1356" s="74"/>
      <c r="G1356" s="74"/>
      <c r="H1356" s="74"/>
      <c r="I1356" s="74"/>
      <c r="J1356" s="74"/>
      <c r="K1356" s="74"/>
      <c r="L1356" s="74"/>
      <c r="M1356" s="74"/>
      <c r="N1356" s="105"/>
    </row>
    <row r="1357" spans="4:14">
      <c r="D1357" s="74"/>
      <c r="E1357" s="74"/>
      <c r="F1357" s="74"/>
      <c r="G1357" s="74"/>
      <c r="H1357" s="74"/>
      <c r="I1357" s="74"/>
      <c r="J1357" s="74"/>
      <c r="K1357" s="74"/>
      <c r="L1357" s="74"/>
      <c r="M1357" s="74"/>
      <c r="N1357" s="105"/>
    </row>
    <row r="1358" spans="4:14">
      <c r="D1358" s="74"/>
      <c r="E1358" s="74"/>
      <c r="F1358" s="74"/>
      <c r="G1358" s="74"/>
      <c r="H1358" s="74"/>
      <c r="I1358" s="74"/>
      <c r="J1358" s="74"/>
      <c r="K1358" s="74"/>
      <c r="L1358" s="74"/>
      <c r="M1358" s="74"/>
      <c r="N1358" s="105"/>
    </row>
    <row r="1359" spans="4:14">
      <c r="D1359" s="74"/>
      <c r="E1359" s="74"/>
      <c r="F1359" s="74"/>
      <c r="G1359" s="74"/>
      <c r="H1359" s="74"/>
      <c r="I1359" s="74"/>
      <c r="J1359" s="74"/>
      <c r="K1359" s="74"/>
      <c r="L1359" s="74"/>
      <c r="M1359" s="74"/>
      <c r="N1359" s="105"/>
    </row>
    <row r="1360" spans="4:14">
      <c r="D1360" s="74"/>
      <c r="E1360" s="74"/>
      <c r="F1360" s="74"/>
      <c r="G1360" s="74"/>
      <c r="H1360" s="74"/>
      <c r="I1360" s="74"/>
      <c r="J1360" s="74"/>
      <c r="K1360" s="74"/>
      <c r="L1360" s="74"/>
      <c r="M1360" s="74"/>
      <c r="N1360" s="105"/>
    </row>
    <row r="1361" spans="4:14">
      <c r="D1361" s="74"/>
      <c r="E1361" s="74"/>
      <c r="F1361" s="74"/>
      <c r="G1361" s="74"/>
      <c r="H1361" s="74"/>
      <c r="I1361" s="74"/>
      <c r="J1361" s="74"/>
      <c r="K1361" s="74"/>
      <c r="L1361" s="74"/>
      <c r="M1361" s="74"/>
      <c r="N1361" s="105"/>
    </row>
    <row r="1362" spans="4:14">
      <c r="D1362" s="74"/>
      <c r="E1362" s="74"/>
      <c r="F1362" s="74"/>
      <c r="G1362" s="74"/>
      <c r="H1362" s="74"/>
      <c r="I1362" s="74"/>
      <c r="J1362" s="74"/>
      <c r="K1362" s="74"/>
      <c r="L1362" s="74"/>
      <c r="M1362" s="74"/>
      <c r="N1362" s="105"/>
    </row>
    <row r="1363" spans="4:14">
      <c r="D1363" s="74"/>
      <c r="E1363" s="74"/>
      <c r="F1363" s="74"/>
      <c r="G1363" s="74"/>
      <c r="H1363" s="74"/>
      <c r="I1363" s="74"/>
      <c r="J1363" s="74"/>
      <c r="K1363" s="74"/>
      <c r="L1363" s="74"/>
      <c r="M1363" s="74"/>
      <c r="N1363" s="105"/>
    </row>
    <row r="1364" spans="4:14">
      <c r="D1364" s="74"/>
      <c r="E1364" s="74"/>
      <c r="F1364" s="74"/>
      <c r="G1364" s="74"/>
      <c r="H1364" s="74"/>
      <c r="I1364" s="74"/>
      <c r="J1364" s="74"/>
      <c r="K1364" s="74"/>
      <c r="L1364" s="74"/>
      <c r="M1364" s="74"/>
      <c r="N1364" s="105"/>
    </row>
    <row r="1365" spans="4:14">
      <c r="D1365" s="74"/>
      <c r="E1365" s="74"/>
      <c r="F1365" s="74"/>
      <c r="G1365" s="74"/>
      <c r="H1365" s="74"/>
      <c r="I1365" s="74"/>
      <c r="J1365" s="74"/>
      <c r="K1365" s="74"/>
      <c r="L1365" s="74"/>
      <c r="M1365" s="74"/>
      <c r="N1365" s="105"/>
    </row>
    <row r="1366" spans="4:14">
      <c r="D1366" s="74"/>
      <c r="E1366" s="74"/>
      <c r="F1366" s="74"/>
      <c r="G1366" s="74"/>
      <c r="H1366" s="74"/>
      <c r="I1366" s="74"/>
      <c r="J1366" s="74"/>
      <c r="K1366" s="74"/>
      <c r="L1366" s="74"/>
      <c r="M1366" s="74"/>
      <c r="N1366" s="105"/>
    </row>
    <row r="1367" spans="4:14">
      <c r="D1367" s="74"/>
      <c r="E1367" s="74"/>
      <c r="F1367" s="74"/>
      <c r="G1367" s="74"/>
      <c r="H1367" s="74"/>
      <c r="I1367" s="74"/>
      <c r="J1367" s="74"/>
      <c r="K1367" s="74"/>
      <c r="L1367" s="74"/>
      <c r="M1367" s="74"/>
      <c r="N1367" s="105"/>
    </row>
    <row r="1368" spans="4:14">
      <c r="D1368" s="74"/>
      <c r="E1368" s="74"/>
      <c r="F1368" s="74"/>
      <c r="G1368" s="74"/>
      <c r="H1368" s="74"/>
      <c r="I1368" s="74"/>
      <c r="J1368" s="74"/>
      <c r="K1368" s="74"/>
      <c r="L1368" s="74"/>
      <c r="M1368" s="74"/>
      <c r="N1368" s="105"/>
    </row>
    <row r="1369" spans="4:14">
      <c r="D1369" s="74"/>
      <c r="E1369" s="74"/>
      <c r="F1369" s="74"/>
      <c r="G1369" s="74"/>
      <c r="H1369" s="74"/>
      <c r="I1369" s="74"/>
      <c r="J1369" s="74"/>
      <c r="K1369" s="74"/>
      <c r="L1369" s="74"/>
      <c r="M1369" s="74"/>
      <c r="N1369" s="105"/>
    </row>
    <row r="1370" spans="4:14">
      <c r="D1370" s="74"/>
      <c r="E1370" s="74"/>
      <c r="F1370" s="74"/>
      <c r="G1370" s="74"/>
      <c r="H1370" s="74"/>
      <c r="I1370" s="74"/>
      <c r="J1370" s="74"/>
      <c r="K1370" s="74"/>
      <c r="L1370" s="74"/>
      <c r="M1370" s="74"/>
      <c r="N1370" s="105"/>
    </row>
    <row r="1371" spans="4:14">
      <c r="D1371" s="74"/>
      <c r="E1371" s="74"/>
      <c r="F1371" s="74"/>
      <c r="G1371" s="74"/>
      <c r="H1371" s="74"/>
      <c r="I1371" s="74"/>
      <c r="J1371" s="74"/>
      <c r="K1371" s="74"/>
      <c r="L1371" s="74"/>
      <c r="M1371" s="74"/>
      <c r="N1371" s="105"/>
    </row>
    <row r="1372" spans="4:14">
      <c r="D1372" s="74"/>
      <c r="E1372" s="74"/>
      <c r="F1372" s="74"/>
      <c r="G1372" s="74"/>
      <c r="H1372" s="74"/>
      <c r="I1372" s="74"/>
      <c r="J1372" s="74"/>
      <c r="K1372" s="74"/>
      <c r="L1372" s="74"/>
      <c r="M1372" s="74"/>
      <c r="N1372" s="105"/>
    </row>
    <row r="1373" spans="4:14">
      <c r="D1373" s="74"/>
      <c r="E1373" s="74"/>
      <c r="F1373" s="74"/>
      <c r="G1373" s="74"/>
      <c r="H1373" s="74"/>
      <c r="I1373" s="74"/>
      <c r="J1373" s="74"/>
      <c r="K1373" s="74"/>
      <c r="L1373" s="74"/>
      <c r="M1373" s="74"/>
      <c r="N1373" s="105"/>
    </row>
    <row r="1374" spans="4:14">
      <c r="D1374" s="74"/>
      <c r="E1374" s="74"/>
      <c r="F1374" s="74"/>
      <c r="G1374" s="74"/>
      <c r="H1374" s="74"/>
      <c r="I1374" s="74"/>
      <c r="J1374" s="74"/>
      <c r="K1374" s="74"/>
      <c r="L1374" s="74"/>
      <c r="M1374" s="74"/>
      <c r="N1374" s="105"/>
    </row>
    <row r="1375" spans="4:14">
      <c r="D1375" s="74"/>
      <c r="E1375" s="74"/>
      <c r="F1375" s="74"/>
      <c r="G1375" s="74"/>
      <c r="H1375" s="74"/>
      <c r="I1375" s="74"/>
      <c r="J1375" s="74"/>
      <c r="K1375" s="74"/>
      <c r="L1375" s="74"/>
      <c r="M1375" s="74"/>
      <c r="N1375" s="105"/>
    </row>
    <row r="1376" spans="4:14">
      <c r="D1376" s="74"/>
      <c r="E1376" s="74"/>
      <c r="F1376" s="74"/>
      <c r="G1376" s="74"/>
      <c r="H1376" s="74"/>
      <c r="I1376" s="74"/>
      <c r="J1376" s="74"/>
      <c r="K1376" s="74"/>
      <c r="L1376" s="74"/>
      <c r="M1376" s="74"/>
      <c r="N1376" s="105"/>
    </row>
    <row r="1377" spans="4:14">
      <c r="D1377" s="74"/>
      <c r="E1377" s="74"/>
      <c r="F1377" s="74"/>
      <c r="G1377" s="74"/>
      <c r="H1377" s="74"/>
      <c r="I1377" s="74"/>
      <c r="J1377" s="74"/>
      <c r="K1377" s="74"/>
      <c r="L1377" s="74"/>
      <c r="M1377" s="74"/>
      <c r="N1377" s="105"/>
    </row>
    <row r="1378" spans="4:14">
      <c r="D1378" s="74"/>
      <c r="E1378" s="74"/>
      <c r="F1378" s="74"/>
      <c r="G1378" s="74"/>
      <c r="H1378" s="74"/>
      <c r="I1378" s="74"/>
      <c r="J1378" s="74"/>
      <c r="K1378" s="74"/>
      <c r="L1378" s="74"/>
      <c r="M1378" s="74"/>
      <c r="N1378" s="105"/>
    </row>
    <row r="1379" spans="4:14">
      <c r="D1379" s="74"/>
      <c r="E1379" s="74"/>
      <c r="F1379" s="74"/>
      <c r="G1379" s="74"/>
      <c r="H1379" s="74"/>
      <c r="I1379" s="74"/>
      <c r="J1379" s="74"/>
      <c r="K1379" s="74"/>
      <c r="L1379" s="74"/>
      <c r="M1379" s="74"/>
      <c r="N1379" s="105"/>
    </row>
    <row r="1380" spans="4:14">
      <c r="D1380" s="74"/>
      <c r="E1380" s="74"/>
      <c r="F1380" s="74"/>
      <c r="G1380" s="74"/>
      <c r="H1380" s="74"/>
      <c r="I1380" s="74"/>
      <c r="J1380" s="74"/>
      <c r="K1380" s="74"/>
      <c r="L1380" s="74"/>
      <c r="M1380" s="74"/>
      <c r="N1380" s="105"/>
    </row>
    <row r="1381" spans="4:14">
      <c r="D1381" s="74"/>
      <c r="E1381" s="74"/>
      <c r="F1381" s="74"/>
      <c r="G1381" s="74"/>
      <c r="H1381" s="74"/>
      <c r="I1381" s="74"/>
      <c r="J1381" s="74"/>
      <c r="K1381" s="74"/>
      <c r="L1381" s="74"/>
      <c r="M1381" s="74"/>
      <c r="N1381" s="105"/>
    </row>
    <row r="1382" spans="4:14">
      <c r="D1382" s="74"/>
      <c r="E1382" s="74"/>
      <c r="F1382" s="74"/>
      <c r="G1382" s="74"/>
      <c r="H1382" s="74"/>
      <c r="I1382" s="74"/>
      <c r="J1382" s="74"/>
      <c r="K1382" s="74"/>
      <c r="L1382" s="74"/>
      <c r="M1382" s="74"/>
      <c r="N1382" s="105"/>
    </row>
    <row r="1383" spans="4:14">
      <c r="D1383" s="74"/>
      <c r="E1383" s="74"/>
      <c r="F1383" s="74"/>
      <c r="G1383" s="74"/>
      <c r="H1383" s="74"/>
      <c r="I1383" s="74"/>
      <c r="J1383" s="74"/>
      <c r="K1383" s="74"/>
      <c r="L1383" s="74"/>
      <c r="M1383" s="74"/>
      <c r="N1383" s="105"/>
    </row>
    <row r="1384" spans="4:14">
      <c r="D1384" s="74"/>
      <c r="E1384" s="74"/>
      <c r="F1384" s="74"/>
      <c r="G1384" s="74"/>
      <c r="H1384" s="74"/>
      <c r="I1384" s="74"/>
      <c r="J1384" s="74"/>
      <c r="K1384" s="74"/>
      <c r="L1384" s="74"/>
      <c r="M1384" s="74"/>
      <c r="N1384" s="105"/>
    </row>
    <row r="1385" spans="4:14">
      <c r="D1385" s="74"/>
      <c r="E1385" s="74"/>
      <c r="F1385" s="74"/>
      <c r="G1385" s="74"/>
      <c r="H1385" s="74"/>
      <c r="I1385" s="74"/>
      <c r="J1385" s="74"/>
      <c r="K1385" s="74"/>
      <c r="L1385" s="74"/>
      <c r="M1385" s="74"/>
      <c r="N1385" s="105"/>
    </row>
    <row r="1386" spans="4:14">
      <c r="D1386" s="74"/>
      <c r="E1386" s="74"/>
      <c r="F1386" s="74"/>
      <c r="G1386" s="74"/>
      <c r="H1386" s="74"/>
      <c r="I1386" s="74"/>
      <c r="J1386" s="74"/>
      <c r="K1386" s="74"/>
      <c r="L1386" s="74"/>
      <c r="M1386" s="74"/>
      <c r="N1386" s="105"/>
    </row>
    <row r="1387" spans="4:14">
      <c r="D1387" s="74"/>
      <c r="E1387" s="74"/>
      <c r="F1387" s="74"/>
      <c r="G1387" s="74"/>
      <c r="H1387" s="74"/>
      <c r="I1387" s="74"/>
      <c r="J1387" s="74"/>
      <c r="K1387" s="74"/>
      <c r="L1387" s="74"/>
      <c r="M1387" s="74"/>
      <c r="N1387" s="105"/>
    </row>
    <row r="1388" spans="4:14">
      <c r="D1388" s="74"/>
      <c r="E1388" s="74"/>
      <c r="F1388" s="74"/>
      <c r="G1388" s="74"/>
      <c r="H1388" s="74"/>
      <c r="I1388" s="74"/>
      <c r="J1388" s="74"/>
      <c r="K1388" s="74"/>
      <c r="L1388" s="74"/>
      <c r="M1388" s="74"/>
      <c r="N1388" s="105"/>
    </row>
    <row r="1389" spans="4:14">
      <c r="D1389" s="74"/>
      <c r="E1389" s="74"/>
      <c r="F1389" s="74"/>
      <c r="G1389" s="74"/>
      <c r="H1389" s="74"/>
      <c r="I1389" s="74"/>
      <c r="J1389" s="74"/>
      <c r="K1389" s="74"/>
      <c r="L1389" s="74"/>
      <c r="M1389" s="74"/>
      <c r="N1389" s="105"/>
    </row>
    <row r="1390" spans="4:14">
      <c r="D1390" s="74"/>
      <c r="E1390" s="74"/>
      <c r="F1390" s="74"/>
      <c r="G1390" s="74"/>
      <c r="H1390" s="74"/>
      <c r="I1390" s="74"/>
      <c r="J1390" s="74"/>
      <c r="K1390" s="74"/>
      <c r="L1390" s="74"/>
      <c r="M1390" s="74"/>
      <c r="N1390" s="105"/>
    </row>
    <row r="1391" spans="4:14">
      <c r="D1391" s="74"/>
      <c r="E1391" s="74"/>
      <c r="F1391" s="74"/>
      <c r="G1391" s="74"/>
      <c r="H1391" s="74"/>
      <c r="I1391" s="74"/>
      <c r="J1391" s="74"/>
      <c r="K1391" s="74"/>
      <c r="L1391" s="74"/>
      <c r="M1391" s="74"/>
      <c r="N1391" s="105"/>
    </row>
    <row r="1392" spans="4:14">
      <c r="D1392" s="74"/>
      <c r="E1392" s="74"/>
      <c r="F1392" s="74"/>
      <c r="G1392" s="74"/>
      <c r="H1392" s="74"/>
      <c r="I1392" s="74"/>
      <c r="J1392" s="74"/>
      <c r="K1392" s="74"/>
      <c r="L1392" s="74"/>
      <c r="M1392" s="74"/>
      <c r="N1392" s="105"/>
    </row>
    <row r="1393" spans="4:14">
      <c r="D1393" s="74"/>
      <c r="E1393" s="74"/>
      <c r="F1393" s="74"/>
      <c r="G1393" s="74"/>
      <c r="H1393" s="74"/>
      <c r="I1393" s="74"/>
      <c r="J1393" s="74"/>
      <c r="K1393" s="74"/>
      <c r="L1393" s="74"/>
      <c r="M1393" s="74"/>
      <c r="N1393" s="105"/>
    </row>
    <row r="1394" spans="4:14">
      <c r="D1394" s="74"/>
      <c r="E1394" s="74"/>
      <c r="F1394" s="74"/>
      <c r="G1394" s="74"/>
      <c r="H1394" s="74"/>
      <c r="I1394" s="74"/>
      <c r="J1394" s="74"/>
      <c r="K1394" s="74"/>
      <c r="L1394" s="74"/>
      <c r="M1394" s="74"/>
      <c r="N1394" s="105"/>
    </row>
    <row r="1395" spans="4:14">
      <c r="D1395" s="74"/>
      <c r="E1395" s="74"/>
      <c r="F1395" s="74"/>
      <c r="G1395" s="74"/>
      <c r="H1395" s="74"/>
      <c r="I1395" s="74"/>
      <c r="J1395" s="74"/>
      <c r="K1395" s="74"/>
      <c r="L1395" s="74"/>
      <c r="M1395" s="74"/>
      <c r="N1395" s="105"/>
    </row>
    <row r="1396" spans="4:14">
      <c r="D1396" s="74"/>
      <c r="E1396" s="74"/>
      <c r="F1396" s="74"/>
      <c r="G1396" s="74"/>
      <c r="H1396" s="74"/>
      <c r="I1396" s="74"/>
      <c r="J1396" s="74"/>
      <c r="K1396" s="74"/>
      <c r="L1396" s="74"/>
      <c r="M1396" s="74"/>
      <c r="N1396" s="105"/>
    </row>
    <row r="1397" spans="4:14">
      <c r="D1397" s="74"/>
      <c r="E1397" s="74"/>
      <c r="F1397" s="74"/>
      <c r="G1397" s="74"/>
      <c r="H1397" s="74"/>
      <c r="I1397" s="74"/>
      <c r="J1397" s="74"/>
      <c r="K1397" s="74"/>
      <c r="L1397" s="74"/>
      <c r="M1397" s="74"/>
      <c r="N1397" s="105"/>
    </row>
    <row r="1398" spans="4:14">
      <c r="D1398" s="74"/>
      <c r="E1398" s="74"/>
      <c r="F1398" s="74"/>
      <c r="G1398" s="74"/>
      <c r="H1398" s="74"/>
      <c r="I1398" s="74"/>
      <c r="J1398" s="74"/>
      <c r="K1398" s="74"/>
      <c r="L1398" s="74"/>
      <c r="M1398" s="74"/>
      <c r="N1398" s="105"/>
    </row>
    <row r="1399" spans="4:14">
      <c r="D1399" s="74"/>
      <c r="E1399" s="74"/>
      <c r="F1399" s="74"/>
      <c r="G1399" s="74"/>
      <c r="H1399" s="74"/>
      <c r="I1399" s="74"/>
      <c r="J1399" s="74"/>
      <c r="K1399" s="74"/>
      <c r="L1399" s="74"/>
      <c r="M1399" s="74"/>
      <c r="N1399" s="105"/>
    </row>
    <row r="1400" spans="4:14">
      <c r="D1400" s="74"/>
      <c r="E1400" s="74"/>
      <c r="F1400" s="74"/>
      <c r="G1400" s="74"/>
      <c r="H1400" s="74"/>
      <c r="I1400" s="74"/>
      <c r="J1400" s="74"/>
      <c r="K1400" s="74"/>
      <c r="L1400" s="74"/>
      <c r="M1400" s="74"/>
      <c r="N1400" s="105"/>
    </row>
    <row r="1401" spans="4:14">
      <c r="D1401" s="74"/>
      <c r="E1401" s="74"/>
      <c r="F1401" s="74"/>
      <c r="G1401" s="74"/>
      <c r="H1401" s="74"/>
      <c r="I1401" s="74"/>
      <c r="J1401" s="74"/>
      <c r="K1401" s="74"/>
      <c r="L1401" s="74"/>
      <c r="M1401" s="74"/>
      <c r="N1401" s="105"/>
    </row>
    <row r="1402" spans="4:14">
      <c r="D1402" s="74"/>
      <c r="E1402" s="74"/>
      <c r="F1402" s="74"/>
      <c r="G1402" s="74"/>
      <c r="H1402" s="74"/>
      <c r="I1402" s="74"/>
      <c r="J1402" s="74"/>
      <c r="K1402" s="74"/>
      <c r="L1402" s="74"/>
      <c r="M1402" s="74"/>
      <c r="N1402" s="105"/>
    </row>
    <row r="1403" spans="4:14">
      <c r="D1403" s="74"/>
      <c r="E1403" s="74"/>
      <c r="F1403" s="74"/>
      <c r="G1403" s="74"/>
      <c r="H1403" s="74"/>
      <c r="I1403" s="74"/>
      <c r="J1403" s="74"/>
      <c r="K1403" s="74"/>
      <c r="L1403" s="74"/>
      <c r="M1403" s="74"/>
      <c r="N1403" s="105"/>
    </row>
    <row r="1404" spans="4:14">
      <c r="D1404" s="74"/>
      <c r="E1404" s="74"/>
      <c r="F1404" s="74"/>
      <c r="G1404" s="74"/>
      <c r="H1404" s="74"/>
      <c r="I1404" s="74"/>
      <c r="J1404" s="74"/>
      <c r="K1404" s="74"/>
      <c r="L1404" s="74"/>
      <c r="M1404" s="74"/>
      <c r="N1404" s="105"/>
    </row>
    <row r="1405" spans="4:14">
      <c r="D1405" s="74"/>
      <c r="E1405" s="74"/>
      <c r="F1405" s="74"/>
      <c r="G1405" s="74"/>
      <c r="H1405" s="74"/>
      <c r="I1405" s="74"/>
      <c r="J1405" s="74"/>
      <c r="K1405" s="74"/>
      <c r="L1405" s="74"/>
      <c r="M1405" s="74"/>
      <c r="N1405" s="105"/>
    </row>
    <row r="1406" spans="4:14">
      <c r="D1406" s="74"/>
      <c r="E1406" s="74"/>
      <c r="F1406" s="74"/>
      <c r="G1406" s="74"/>
      <c r="H1406" s="74"/>
      <c r="I1406" s="74"/>
      <c r="J1406" s="74"/>
      <c r="K1406" s="74"/>
      <c r="L1406" s="74"/>
      <c r="M1406" s="74"/>
      <c r="N1406" s="105"/>
    </row>
    <row r="1407" spans="4:14">
      <c r="D1407" s="74"/>
      <c r="E1407" s="74"/>
      <c r="F1407" s="74"/>
      <c r="G1407" s="74"/>
      <c r="H1407" s="74"/>
      <c r="I1407" s="74"/>
      <c r="J1407" s="74"/>
      <c r="K1407" s="74"/>
      <c r="L1407" s="74"/>
      <c r="M1407" s="74"/>
      <c r="N1407" s="105"/>
    </row>
    <row r="1408" spans="4:14">
      <c r="D1408" s="74"/>
      <c r="E1408" s="74"/>
      <c r="F1408" s="74"/>
      <c r="G1408" s="74"/>
      <c r="H1408" s="74"/>
      <c r="I1408" s="74"/>
      <c r="J1408" s="74"/>
      <c r="K1408" s="74"/>
      <c r="L1408" s="74"/>
      <c r="M1408" s="74"/>
      <c r="N1408" s="105"/>
    </row>
    <row r="1409" spans="4:14">
      <c r="D1409" s="74"/>
      <c r="E1409" s="74"/>
      <c r="F1409" s="74"/>
      <c r="G1409" s="74"/>
      <c r="H1409" s="74"/>
      <c r="I1409" s="74"/>
      <c r="J1409" s="74"/>
      <c r="K1409" s="74"/>
      <c r="L1409" s="74"/>
      <c r="M1409" s="74"/>
      <c r="N1409" s="105"/>
    </row>
    <row r="1410" spans="4:14">
      <c r="D1410" s="74"/>
      <c r="E1410" s="74"/>
      <c r="F1410" s="74"/>
      <c r="G1410" s="74"/>
      <c r="H1410" s="74"/>
      <c r="I1410" s="74"/>
      <c r="J1410" s="74"/>
      <c r="K1410" s="74"/>
      <c r="L1410" s="74"/>
      <c r="M1410" s="74"/>
      <c r="N1410" s="105"/>
    </row>
    <row r="1411" spans="4:14">
      <c r="D1411" s="74"/>
      <c r="E1411" s="74"/>
      <c r="F1411" s="74"/>
      <c r="G1411" s="74"/>
      <c r="H1411" s="74"/>
      <c r="I1411" s="74"/>
      <c r="J1411" s="74"/>
      <c r="K1411" s="74"/>
      <c r="L1411" s="74"/>
      <c r="M1411" s="74"/>
      <c r="N1411" s="105"/>
    </row>
    <row r="1412" spans="4:14">
      <c r="D1412" s="74"/>
      <c r="E1412" s="74"/>
      <c r="F1412" s="74"/>
      <c r="G1412" s="74"/>
      <c r="H1412" s="74"/>
      <c r="I1412" s="74"/>
      <c r="J1412" s="74"/>
      <c r="K1412" s="74"/>
      <c r="L1412" s="74"/>
      <c r="M1412" s="74"/>
      <c r="N1412" s="105"/>
    </row>
    <row r="1413" spans="4:14">
      <c r="D1413" s="74"/>
      <c r="E1413" s="74"/>
      <c r="F1413" s="74"/>
      <c r="G1413" s="74"/>
      <c r="H1413" s="74"/>
      <c r="I1413" s="74"/>
      <c r="J1413" s="74"/>
      <c r="K1413" s="74"/>
      <c r="L1413" s="74"/>
      <c r="M1413" s="74"/>
      <c r="N1413" s="105"/>
    </row>
    <row r="1414" spans="4:14">
      <c r="D1414" s="74"/>
      <c r="E1414" s="74"/>
      <c r="F1414" s="74"/>
      <c r="G1414" s="74"/>
      <c r="H1414" s="74"/>
      <c r="I1414" s="74"/>
      <c r="J1414" s="74"/>
      <c r="K1414" s="74"/>
      <c r="L1414" s="74"/>
      <c r="M1414" s="74"/>
      <c r="N1414" s="105"/>
    </row>
    <row r="1415" spans="4:14">
      <c r="D1415" s="74"/>
      <c r="E1415" s="74"/>
      <c r="F1415" s="74"/>
      <c r="G1415" s="74"/>
      <c r="H1415" s="74"/>
      <c r="I1415" s="74"/>
      <c r="J1415" s="74"/>
      <c r="K1415" s="74"/>
      <c r="L1415" s="74"/>
      <c r="M1415" s="74"/>
      <c r="N1415" s="105"/>
    </row>
    <row r="1416" spans="4:14">
      <c r="D1416" s="74"/>
      <c r="E1416" s="74"/>
      <c r="F1416" s="74"/>
      <c r="G1416" s="74"/>
      <c r="H1416" s="74"/>
      <c r="I1416" s="74"/>
      <c r="J1416" s="74"/>
      <c r="K1416" s="74"/>
      <c r="L1416" s="74"/>
      <c r="M1416" s="74"/>
      <c r="N1416" s="105"/>
    </row>
    <row r="1417" spans="4:14">
      <c r="D1417" s="74"/>
      <c r="E1417" s="74"/>
      <c r="F1417" s="74"/>
      <c r="G1417" s="74"/>
      <c r="H1417" s="74"/>
      <c r="I1417" s="74"/>
      <c r="J1417" s="74"/>
      <c r="K1417" s="74"/>
      <c r="L1417" s="74"/>
      <c r="M1417" s="74"/>
      <c r="N1417" s="105"/>
    </row>
    <row r="1418" spans="4:14">
      <c r="D1418" s="74"/>
      <c r="E1418" s="74"/>
      <c r="F1418" s="74"/>
      <c r="G1418" s="74"/>
      <c r="H1418" s="74"/>
      <c r="I1418" s="74"/>
      <c r="J1418" s="74"/>
      <c r="K1418" s="74"/>
      <c r="L1418" s="74"/>
      <c r="M1418" s="74"/>
      <c r="N1418" s="105"/>
    </row>
    <row r="1419" spans="4:14">
      <c r="D1419" s="74"/>
      <c r="E1419" s="74"/>
      <c r="F1419" s="74"/>
      <c r="G1419" s="74"/>
      <c r="H1419" s="74"/>
      <c r="I1419" s="74"/>
      <c r="J1419" s="74"/>
      <c r="K1419" s="74"/>
      <c r="L1419" s="74"/>
      <c r="M1419" s="74"/>
      <c r="N1419" s="105"/>
    </row>
    <row r="1420" spans="4:14">
      <c r="D1420" s="74"/>
      <c r="E1420" s="74"/>
      <c r="F1420" s="74"/>
      <c r="G1420" s="74"/>
      <c r="H1420" s="74"/>
      <c r="I1420" s="74"/>
      <c r="J1420" s="74"/>
      <c r="K1420" s="74"/>
      <c r="L1420" s="74"/>
      <c r="M1420" s="74"/>
      <c r="N1420" s="105"/>
    </row>
    <row r="1421" spans="4:14">
      <c r="D1421" s="74"/>
      <c r="E1421" s="74"/>
      <c r="F1421" s="74"/>
      <c r="G1421" s="74"/>
      <c r="H1421" s="74"/>
      <c r="I1421" s="74"/>
      <c r="J1421" s="74"/>
      <c r="K1421" s="74"/>
      <c r="L1421" s="74"/>
      <c r="M1421" s="74"/>
      <c r="N1421" s="105"/>
    </row>
    <row r="1422" spans="4:14">
      <c r="D1422" s="74"/>
      <c r="E1422" s="74"/>
      <c r="F1422" s="74"/>
      <c r="G1422" s="74"/>
      <c r="H1422" s="74"/>
      <c r="I1422" s="74"/>
      <c r="J1422" s="74"/>
      <c r="K1422" s="74"/>
      <c r="L1422" s="74"/>
      <c r="M1422" s="74"/>
      <c r="N1422" s="105"/>
    </row>
    <row r="1423" spans="4:14">
      <c r="D1423" s="74"/>
      <c r="E1423" s="74"/>
      <c r="F1423" s="74"/>
      <c r="G1423" s="74"/>
      <c r="H1423" s="74"/>
      <c r="I1423" s="74"/>
      <c r="J1423" s="74"/>
      <c r="K1423" s="74"/>
      <c r="L1423" s="74"/>
      <c r="M1423" s="74"/>
      <c r="N1423" s="105"/>
    </row>
    <row r="1424" spans="4:14">
      <c r="D1424" s="74"/>
      <c r="E1424" s="74"/>
      <c r="F1424" s="74"/>
      <c r="G1424" s="74"/>
      <c r="H1424" s="74"/>
      <c r="I1424" s="74"/>
      <c r="J1424" s="74"/>
      <c r="K1424" s="74"/>
      <c r="L1424" s="74"/>
      <c r="M1424" s="74"/>
      <c r="N1424" s="105"/>
    </row>
    <row r="1425" spans="4:14">
      <c r="D1425" s="74"/>
      <c r="E1425" s="74"/>
      <c r="F1425" s="74"/>
      <c r="G1425" s="74"/>
      <c r="H1425" s="74"/>
      <c r="I1425" s="74"/>
      <c r="J1425" s="74"/>
      <c r="K1425" s="74"/>
      <c r="L1425" s="74"/>
      <c r="M1425" s="74"/>
      <c r="N1425" s="105"/>
    </row>
    <row r="1426" spans="4:14">
      <c r="D1426" s="74"/>
      <c r="E1426" s="74"/>
      <c r="F1426" s="74"/>
      <c r="G1426" s="74"/>
      <c r="H1426" s="74"/>
      <c r="I1426" s="74"/>
      <c r="J1426" s="74"/>
      <c r="K1426" s="74"/>
      <c r="L1426" s="74"/>
      <c r="M1426" s="74"/>
      <c r="N1426" s="105"/>
    </row>
    <row r="1427" spans="4:14">
      <c r="D1427" s="74"/>
      <c r="E1427" s="74"/>
      <c r="F1427" s="74"/>
      <c r="G1427" s="74"/>
      <c r="H1427" s="74"/>
      <c r="I1427" s="74"/>
      <c r="J1427" s="74"/>
      <c r="K1427" s="74"/>
      <c r="L1427" s="74"/>
      <c r="M1427" s="74"/>
      <c r="N1427" s="105"/>
    </row>
    <row r="1428" spans="4:14">
      <c r="D1428" s="74"/>
      <c r="E1428" s="74"/>
      <c r="F1428" s="74"/>
      <c r="G1428" s="74"/>
      <c r="H1428" s="74"/>
      <c r="I1428" s="74"/>
      <c r="J1428" s="74"/>
      <c r="K1428" s="74"/>
      <c r="L1428" s="74"/>
      <c r="M1428" s="74"/>
      <c r="N1428" s="105"/>
    </row>
    <row r="1429" spans="4:14">
      <c r="D1429" s="74"/>
      <c r="E1429" s="74"/>
      <c r="F1429" s="74"/>
      <c r="G1429" s="74"/>
      <c r="H1429" s="74"/>
      <c r="I1429" s="74"/>
      <c r="J1429" s="74"/>
      <c r="K1429" s="74"/>
      <c r="L1429" s="74"/>
      <c r="M1429" s="74"/>
      <c r="N1429" s="105"/>
    </row>
    <row r="1430" spans="4:14">
      <c r="D1430" s="74"/>
      <c r="E1430" s="74"/>
      <c r="F1430" s="74"/>
      <c r="G1430" s="74"/>
      <c r="H1430" s="74"/>
      <c r="I1430" s="74"/>
      <c r="J1430" s="74"/>
      <c r="K1430" s="74"/>
      <c r="L1430" s="74"/>
      <c r="M1430" s="74"/>
      <c r="N1430" s="105"/>
    </row>
    <row r="1431" spans="4:14">
      <c r="D1431" s="74"/>
      <c r="E1431" s="74"/>
      <c r="F1431" s="74"/>
      <c r="G1431" s="74"/>
      <c r="H1431" s="74"/>
      <c r="I1431" s="74"/>
      <c r="J1431" s="74"/>
      <c r="K1431" s="74"/>
      <c r="L1431" s="74"/>
      <c r="M1431" s="74"/>
      <c r="N1431" s="105"/>
    </row>
    <row r="1432" spans="4:14">
      <c r="D1432" s="74"/>
      <c r="E1432" s="74"/>
      <c r="F1432" s="74"/>
      <c r="G1432" s="74"/>
      <c r="H1432" s="74"/>
      <c r="I1432" s="74"/>
      <c r="J1432" s="74"/>
      <c r="K1432" s="74"/>
      <c r="L1432" s="74"/>
      <c r="M1432" s="74"/>
      <c r="N1432" s="105"/>
    </row>
    <row r="1433" spans="4:14">
      <c r="D1433" s="74"/>
      <c r="E1433" s="74"/>
      <c r="F1433" s="74"/>
      <c r="G1433" s="74"/>
      <c r="H1433" s="74"/>
      <c r="I1433" s="74"/>
      <c r="J1433" s="74"/>
      <c r="K1433" s="74"/>
      <c r="L1433" s="74"/>
      <c r="M1433" s="74"/>
      <c r="N1433" s="105"/>
    </row>
    <row r="1434" spans="4:14">
      <c r="D1434" s="74"/>
      <c r="E1434" s="74"/>
      <c r="F1434" s="74"/>
      <c r="G1434" s="74"/>
      <c r="H1434" s="74"/>
      <c r="I1434" s="74"/>
      <c r="J1434" s="74"/>
      <c r="K1434" s="74"/>
      <c r="L1434" s="74"/>
      <c r="M1434" s="74"/>
      <c r="N1434" s="105"/>
    </row>
    <row r="1435" spans="4:14">
      <c r="D1435" s="74"/>
      <c r="E1435" s="74"/>
      <c r="F1435" s="74"/>
      <c r="G1435" s="74"/>
      <c r="H1435" s="74"/>
      <c r="I1435" s="74"/>
      <c r="J1435" s="74"/>
      <c r="K1435" s="74"/>
      <c r="L1435" s="74"/>
      <c r="M1435" s="74"/>
      <c r="N1435" s="105"/>
    </row>
    <row r="1436" spans="4:14">
      <c r="D1436" s="74"/>
      <c r="E1436" s="74"/>
      <c r="F1436" s="74"/>
      <c r="G1436" s="74"/>
      <c r="H1436" s="74"/>
      <c r="I1436" s="74"/>
      <c r="J1436" s="74"/>
      <c r="K1436" s="74"/>
      <c r="L1436" s="74"/>
      <c r="M1436" s="74"/>
      <c r="N1436" s="105"/>
    </row>
    <row r="1437" spans="4:14">
      <c r="D1437" s="74"/>
      <c r="E1437" s="74"/>
      <c r="F1437" s="74"/>
      <c r="G1437" s="74"/>
      <c r="H1437" s="74"/>
      <c r="I1437" s="74"/>
      <c r="J1437" s="74"/>
      <c r="K1437" s="74"/>
      <c r="L1437" s="74"/>
      <c r="M1437" s="74"/>
      <c r="N1437" s="105"/>
    </row>
    <row r="1438" spans="4:14">
      <c r="D1438" s="74"/>
      <c r="E1438" s="74"/>
      <c r="F1438" s="74"/>
      <c r="G1438" s="74"/>
      <c r="H1438" s="74"/>
      <c r="I1438" s="74"/>
      <c r="J1438" s="74"/>
      <c r="K1438" s="74"/>
      <c r="L1438" s="74"/>
      <c r="M1438" s="74"/>
      <c r="N1438" s="105"/>
    </row>
    <row r="1439" spans="4:14">
      <c r="D1439" s="74"/>
      <c r="E1439" s="74"/>
      <c r="F1439" s="74"/>
      <c r="G1439" s="74"/>
      <c r="H1439" s="74"/>
      <c r="I1439" s="74"/>
      <c r="J1439" s="74"/>
      <c r="K1439" s="74"/>
      <c r="L1439" s="74"/>
      <c r="M1439" s="74"/>
      <c r="N1439" s="105"/>
    </row>
    <row r="1440" spans="4:14">
      <c r="D1440" s="74"/>
      <c r="E1440" s="74"/>
      <c r="F1440" s="74"/>
      <c r="G1440" s="74"/>
      <c r="H1440" s="74"/>
      <c r="I1440" s="74"/>
      <c r="J1440" s="74"/>
      <c r="K1440" s="74"/>
      <c r="L1440" s="74"/>
      <c r="M1440" s="74"/>
      <c r="N1440" s="105"/>
    </row>
    <row r="1441" spans="4:14">
      <c r="D1441" s="74"/>
      <c r="E1441" s="74"/>
      <c r="F1441" s="74"/>
      <c r="G1441" s="74"/>
      <c r="H1441" s="74"/>
      <c r="I1441" s="74"/>
      <c r="J1441" s="74"/>
      <c r="K1441" s="74"/>
      <c r="L1441" s="74"/>
      <c r="M1441" s="74"/>
      <c r="N1441" s="105"/>
    </row>
    <row r="1442" spans="4:14">
      <c r="D1442" s="74"/>
      <c r="E1442" s="74"/>
      <c r="F1442" s="74"/>
      <c r="G1442" s="74"/>
      <c r="H1442" s="74"/>
      <c r="I1442" s="74"/>
      <c r="J1442" s="74"/>
      <c r="K1442" s="74"/>
      <c r="L1442" s="74"/>
      <c r="M1442" s="74"/>
      <c r="N1442" s="105"/>
    </row>
    <row r="1443" spans="4:14">
      <c r="D1443" s="74"/>
      <c r="E1443" s="74"/>
      <c r="F1443" s="74"/>
      <c r="G1443" s="74"/>
      <c r="H1443" s="74"/>
      <c r="I1443" s="74"/>
      <c r="J1443" s="74"/>
      <c r="K1443" s="74"/>
      <c r="L1443" s="74"/>
      <c r="M1443" s="74"/>
      <c r="N1443" s="105"/>
    </row>
    <row r="1444" spans="4:14">
      <c r="D1444" s="74"/>
      <c r="E1444" s="74"/>
      <c r="F1444" s="74"/>
      <c r="G1444" s="74"/>
      <c r="H1444" s="74"/>
      <c r="I1444" s="74"/>
      <c r="J1444" s="74"/>
      <c r="K1444" s="74"/>
      <c r="L1444" s="74"/>
      <c r="M1444" s="74"/>
      <c r="N1444" s="105"/>
    </row>
    <row r="1445" spans="4:14">
      <c r="D1445" s="74"/>
      <c r="E1445" s="74"/>
      <c r="F1445" s="74"/>
      <c r="G1445" s="74"/>
      <c r="H1445" s="74"/>
      <c r="I1445" s="74"/>
      <c r="J1445" s="74"/>
      <c r="K1445" s="74"/>
      <c r="L1445" s="74"/>
      <c r="M1445" s="74"/>
      <c r="N1445" s="105"/>
    </row>
    <row r="1446" spans="4:14">
      <c r="D1446" s="74"/>
      <c r="E1446" s="74"/>
      <c r="F1446" s="74"/>
      <c r="G1446" s="74"/>
      <c r="H1446" s="74"/>
      <c r="I1446" s="74"/>
      <c r="J1446" s="74"/>
      <c r="K1446" s="74"/>
      <c r="L1446" s="74"/>
      <c r="M1446" s="74"/>
      <c r="N1446" s="105"/>
    </row>
    <row r="1447" spans="4:14">
      <c r="D1447" s="74"/>
      <c r="E1447" s="74"/>
      <c r="F1447" s="74"/>
      <c r="G1447" s="74"/>
      <c r="H1447" s="74"/>
      <c r="I1447" s="74"/>
      <c r="J1447" s="74"/>
      <c r="K1447" s="74"/>
      <c r="L1447" s="74"/>
      <c r="M1447" s="74"/>
      <c r="N1447" s="105"/>
    </row>
    <row r="1448" spans="4:14">
      <c r="D1448" s="74"/>
      <c r="E1448" s="74"/>
      <c r="F1448" s="74"/>
      <c r="G1448" s="74"/>
      <c r="H1448" s="74"/>
      <c r="I1448" s="74"/>
      <c r="J1448" s="74"/>
      <c r="K1448" s="74"/>
      <c r="L1448" s="74"/>
      <c r="M1448" s="74"/>
      <c r="N1448" s="105"/>
    </row>
    <row r="1449" spans="4:14">
      <c r="D1449" s="74"/>
      <c r="E1449" s="74"/>
      <c r="F1449" s="74"/>
      <c r="G1449" s="74"/>
      <c r="H1449" s="74"/>
      <c r="I1449" s="74"/>
      <c r="J1449" s="74"/>
      <c r="K1449" s="74"/>
      <c r="L1449" s="74"/>
      <c r="M1449" s="74"/>
      <c r="N1449" s="105"/>
    </row>
    <row r="1450" spans="4:14">
      <c r="D1450" s="74"/>
      <c r="E1450" s="74"/>
      <c r="F1450" s="74"/>
      <c r="G1450" s="74"/>
      <c r="H1450" s="74"/>
      <c r="I1450" s="74"/>
      <c r="J1450" s="74"/>
      <c r="K1450" s="74"/>
      <c r="L1450" s="74"/>
      <c r="M1450" s="74"/>
      <c r="N1450" s="105"/>
    </row>
    <row r="1451" spans="4:14">
      <c r="D1451" s="74"/>
      <c r="E1451" s="74"/>
      <c r="F1451" s="74"/>
      <c r="G1451" s="74"/>
      <c r="H1451" s="74"/>
      <c r="I1451" s="74"/>
      <c r="J1451" s="74"/>
      <c r="K1451" s="74"/>
      <c r="L1451" s="74"/>
      <c r="M1451" s="74"/>
      <c r="N1451" s="105"/>
    </row>
    <row r="1452" spans="4:14">
      <c r="D1452" s="74"/>
      <c r="E1452" s="74"/>
      <c r="F1452" s="74"/>
      <c r="G1452" s="74"/>
      <c r="H1452" s="74"/>
      <c r="I1452" s="74"/>
      <c r="J1452" s="74"/>
      <c r="K1452" s="74"/>
      <c r="L1452" s="74"/>
      <c r="M1452" s="74"/>
      <c r="N1452" s="105"/>
    </row>
    <row r="1453" spans="4:14">
      <c r="D1453" s="74"/>
      <c r="E1453" s="74"/>
      <c r="F1453" s="74"/>
      <c r="G1453" s="74"/>
      <c r="H1453" s="74"/>
      <c r="I1453" s="74"/>
      <c r="J1453" s="74"/>
      <c r="K1453" s="74"/>
      <c r="L1453" s="74"/>
      <c r="M1453" s="74"/>
      <c r="N1453" s="105"/>
    </row>
    <row r="1454" spans="4:14">
      <c r="D1454" s="74"/>
      <c r="E1454" s="74"/>
      <c r="F1454" s="74"/>
      <c r="G1454" s="74"/>
      <c r="H1454" s="74"/>
      <c r="I1454" s="74"/>
      <c r="J1454" s="74"/>
      <c r="K1454" s="74"/>
      <c r="L1454" s="74"/>
      <c r="M1454" s="74"/>
      <c r="N1454" s="105"/>
    </row>
    <row r="1455" spans="4:14">
      <c r="D1455" s="74"/>
      <c r="E1455" s="74"/>
      <c r="F1455" s="74"/>
      <c r="G1455" s="74"/>
      <c r="H1455" s="74"/>
      <c r="I1455" s="74"/>
      <c r="J1455" s="74"/>
      <c r="K1455" s="74"/>
      <c r="L1455" s="74"/>
      <c r="M1455" s="74"/>
      <c r="N1455" s="105"/>
    </row>
    <row r="1456" spans="4:14">
      <c r="D1456" s="74"/>
      <c r="E1456" s="74"/>
      <c r="F1456" s="74"/>
      <c r="G1456" s="74"/>
      <c r="H1456" s="74"/>
      <c r="I1456" s="74"/>
      <c r="J1456" s="74"/>
      <c r="K1456" s="74"/>
      <c r="L1456" s="74"/>
      <c r="M1456" s="74"/>
      <c r="N1456" s="105"/>
    </row>
    <row r="1457" spans="4:14">
      <c r="D1457" s="74"/>
      <c r="E1457" s="74"/>
      <c r="F1457" s="74"/>
      <c r="G1457" s="74"/>
      <c r="H1457" s="74"/>
      <c r="I1457" s="74"/>
      <c r="J1457" s="74"/>
      <c r="K1457" s="74"/>
      <c r="L1457" s="74"/>
      <c r="M1457" s="74"/>
      <c r="N1457" s="105"/>
    </row>
    <row r="1458" spans="4:14">
      <c r="D1458" s="74"/>
      <c r="E1458" s="74"/>
      <c r="F1458" s="74"/>
      <c r="G1458" s="74"/>
      <c r="H1458" s="74"/>
      <c r="I1458" s="74"/>
      <c r="J1458" s="74"/>
      <c r="K1458" s="74"/>
      <c r="L1458" s="74"/>
      <c r="M1458" s="74"/>
      <c r="N1458" s="105"/>
    </row>
    <row r="1459" spans="4:14">
      <c r="D1459" s="74"/>
      <c r="E1459" s="74"/>
      <c r="F1459" s="74"/>
      <c r="G1459" s="74"/>
      <c r="H1459" s="74"/>
      <c r="I1459" s="74"/>
      <c r="J1459" s="74"/>
      <c r="K1459" s="74"/>
      <c r="L1459" s="74"/>
      <c r="M1459" s="74"/>
      <c r="N1459" s="105"/>
    </row>
    <row r="1460" spans="4:14">
      <c r="D1460" s="74"/>
      <c r="E1460" s="74"/>
      <c r="F1460" s="74"/>
      <c r="G1460" s="74"/>
      <c r="H1460" s="74"/>
      <c r="I1460" s="74"/>
      <c r="J1460" s="74"/>
      <c r="K1460" s="74"/>
      <c r="L1460" s="74"/>
      <c r="M1460" s="74"/>
      <c r="N1460" s="105"/>
    </row>
    <row r="1461" spans="4:14">
      <c r="D1461" s="74"/>
      <c r="E1461" s="74"/>
      <c r="F1461" s="74"/>
      <c r="G1461" s="74"/>
      <c r="H1461" s="74"/>
      <c r="I1461" s="74"/>
      <c r="J1461" s="74"/>
      <c r="K1461" s="74"/>
      <c r="L1461" s="74"/>
      <c r="M1461" s="74"/>
      <c r="N1461" s="105"/>
    </row>
    <row r="1462" spans="4:14">
      <c r="D1462" s="74"/>
      <c r="E1462" s="74"/>
      <c r="F1462" s="74"/>
      <c r="G1462" s="74"/>
      <c r="H1462" s="74"/>
      <c r="I1462" s="74"/>
      <c r="J1462" s="74"/>
      <c r="K1462" s="74"/>
      <c r="L1462" s="74"/>
      <c r="M1462" s="74"/>
      <c r="N1462" s="105"/>
    </row>
    <row r="1463" spans="4:14">
      <c r="D1463" s="74"/>
      <c r="E1463" s="74"/>
      <c r="F1463" s="74"/>
      <c r="G1463" s="74"/>
      <c r="H1463" s="74"/>
      <c r="I1463" s="74"/>
      <c r="J1463" s="74"/>
      <c r="K1463" s="74"/>
      <c r="L1463" s="74"/>
      <c r="M1463" s="74"/>
      <c r="N1463" s="105"/>
    </row>
    <row r="1464" spans="4:14">
      <c r="D1464" s="74"/>
      <c r="E1464" s="74"/>
      <c r="F1464" s="74"/>
      <c r="G1464" s="74"/>
      <c r="H1464" s="74"/>
      <c r="I1464" s="74"/>
      <c r="J1464" s="74"/>
      <c r="K1464" s="74"/>
      <c r="L1464" s="74"/>
      <c r="M1464" s="74"/>
      <c r="N1464" s="105"/>
    </row>
    <row r="1465" spans="4:14">
      <c r="D1465" s="74"/>
      <c r="E1465" s="74"/>
      <c r="F1465" s="74"/>
      <c r="G1465" s="74"/>
      <c r="H1465" s="74"/>
      <c r="I1465" s="74"/>
      <c r="J1465" s="74"/>
      <c r="K1465" s="74"/>
      <c r="L1465" s="74"/>
      <c r="M1465" s="74"/>
      <c r="N1465" s="105"/>
    </row>
    <row r="1466" spans="4:14">
      <c r="D1466" s="74"/>
      <c r="E1466" s="74"/>
      <c r="F1466" s="74"/>
      <c r="G1466" s="74"/>
      <c r="H1466" s="74"/>
      <c r="I1466" s="74"/>
      <c r="J1466" s="74"/>
      <c r="K1466" s="74"/>
      <c r="L1466" s="74"/>
      <c r="M1466" s="74"/>
      <c r="N1466" s="105"/>
    </row>
    <row r="1467" spans="4:14">
      <c r="D1467" s="74"/>
      <c r="E1467" s="74"/>
      <c r="F1467" s="74"/>
      <c r="G1467" s="74"/>
      <c r="H1467" s="74"/>
      <c r="I1467" s="74"/>
      <c r="J1467" s="74"/>
      <c r="K1467" s="74"/>
      <c r="L1467" s="74"/>
      <c r="M1467" s="74"/>
      <c r="N1467" s="105"/>
    </row>
    <row r="1468" spans="4:14">
      <c r="D1468" s="74"/>
      <c r="E1468" s="74"/>
      <c r="F1468" s="74"/>
      <c r="G1468" s="74"/>
      <c r="H1468" s="74"/>
      <c r="I1468" s="74"/>
      <c r="J1468" s="74"/>
      <c r="K1468" s="74"/>
      <c r="L1468" s="74"/>
      <c r="M1468" s="74"/>
      <c r="N1468" s="105"/>
    </row>
    <row r="1469" spans="4:14">
      <c r="D1469" s="74"/>
      <c r="E1469" s="74"/>
      <c r="F1469" s="74"/>
      <c r="G1469" s="74"/>
      <c r="H1469" s="74"/>
      <c r="I1469" s="74"/>
      <c r="J1469" s="74"/>
      <c r="K1469" s="74"/>
      <c r="L1469" s="74"/>
      <c r="M1469" s="74"/>
      <c r="N1469" s="105"/>
    </row>
    <row r="1470" spans="4:14">
      <c r="D1470" s="74"/>
      <c r="E1470" s="74"/>
      <c r="F1470" s="74"/>
      <c r="G1470" s="74"/>
      <c r="H1470" s="74"/>
      <c r="I1470" s="74"/>
      <c r="J1470" s="74"/>
      <c r="K1470" s="74"/>
      <c r="L1470" s="74"/>
      <c r="M1470" s="74"/>
      <c r="N1470" s="105"/>
    </row>
    <row r="1471" spans="4:14">
      <c r="D1471" s="74"/>
      <c r="E1471" s="74"/>
      <c r="F1471" s="74"/>
      <c r="G1471" s="74"/>
      <c r="H1471" s="74"/>
      <c r="I1471" s="74"/>
      <c r="J1471" s="74"/>
      <c r="K1471" s="74"/>
      <c r="L1471" s="74"/>
      <c r="M1471" s="74"/>
      <c r="N1471" s="105"/>
    </row>
    <row r="1472" spans="4:14">
      <c r="D1472" s="74"/>
      <c r="E1472" s="74"/>
      <c r="F1472" s="74"/>
      <c r="G1472" s="74"/>
      <c r="H1472" s="74"/>
      <c r="I1472" s="74"/>
      <c r="J1472" s="74"/>
      <c r="K1472" s="74"/>
      <c r="L1472" s="74"/>
      <c r="M1472" s="74"/>
      <c r="N1472" s="105"/>
    </row>
    <row r="1473" spans="4:14">
      <c r="D1473" s="74"/>
      <c r="E1473" s="74"/>
      <c r="F1473" s="74"/>
      <c r="G1473" s="74"/>
      <c r="H1473" s="74"/>
      <c r="I1473" s="74"/>
      <c r="J1473" s="74"/>
      <c r="K1473" s="74"/>
      <c r="L1473" s="74"/>
      <c r="M1473" s="74"/>
      <c r="N1473" s="105"/>
    </row>
    <row r="1474" spans="4:14">
      <c r="D1474" s="74"/>
      <c r="E1474" s="74"/>
      <c r="F1474" s="74"/>
      <c r="G1474" s="74"/>
      <c r="H1474" s="74"/>
      <c r="I1474" s="74"/>
      <c r="J1474" s="74"/>
      <c r="K1474" s="74"/>
      <c r="L1474" s="74"/>
      <c r="M1474" s="74"/>
      <c r="N1474" s="105"/>
    </row>
    <row r="1475" spans="4:14">
      <c r="D1475" s="74"/>
      <c r="E1475" s="74"/>
      <c r="F1475" s="74"/>
      <c r="G1475" s="74"/>
      <c r="H1475" s="74"/>
      <c r="I1475" s="74"/>
      <c r="J1475" s="74"/>
      <c r="K1475" s="74"/>
      <c r="L1475" s="74"/>
      <c r="M1475" s="74"/>
      <c r="N1475" s="105"/>
    </row>
    <row r="1476" spans="4:14">
      <c r="D1476" s="74"/>
      <c r="E1476" s="74"/>
      <c r="F1476" s="74"/>
      <c r="G1476" s="74"/>
      <c r="H1476" s="74"/>
      <c r="I1476" s="74"/>
      <c r="J1476" s="74"/>
      <c r="K1476" s="74"/>
      <c r="L1476" s="74"/>
      <c r="M1476" s="74"/>
      <c r="N1476" s="105"/>
    </row>
    <row r="1477" spans="4:14">
      <c r="D1477" s="74"/>
      <c r="E1477" s="74"/>
      <c r="F1477" s="74"/>
      <c r="G1477" s="74"/>
      <c r="H1477" s="74"/>
      <c r="I1477" s="74"/>
      <c r="J1477" s="74"/>
      <c r="K1477" s="74"/>
      <c r="L1477" s="74"/>
      <c r="M1477" s="74"/>
      <c r="N1477" s="105"/>
    </row>
    <row r="1478" spans="4:14">
      <c r="D1478" s="74"/>
      <c r="E1478" s="74"/>
      <c r="F1478" s="74"/>
      <c r="G1478" s="74"/>
      <c r="H1478" s="74"/>
      <c r="I1478" s="74"/>
      <c r="J1478" s="74"/>
      <c r="K1478" s="74"/>
      <c r="L1478" s="74"/>
      <c r="M1478" s="74"/>
      <c r="N1478" s="105"/>
    </row>
    <row r="1479" spans="4:14">
      <c r="D1479" s="74"/>
      <c r="E1479" s="74"/>
      <c r="F1479" s="74"/>
      <c r="G1479" s="74"/>
      <c r="H1479" s="74"/>
      <c r="I1479" s="74"/>
      <c r="J1479" s="74"/>
      <c r="K1479" s="74"/>
      <c r="L1479" s="74"/>
      <c r="M1479" s="74"/>
      <c r="N1479" s="105"/>
    </row>
    <row r="1480" spans="4:14">
      <c r="D1480" s="74"/>
      <c r="E1480" s="74"/>
      <c r="F1480" s="74"/>
      <c r="G1480" s="74"/>
      <c r="H1480" s="74"/>
      <c r="I1480" s="74"/>
      <c r="J1480" s="74"/>
      <c r="K1480" s="74"/>
      <c r="L1480" s="74"/>
      <c r="M1480" s="74"/>
      <c r="N1480" s="105"/>
    </row>
    <row r="1481" spans="4:14">
      <c r="D1481" s="74"/>
      <c r="E1481" s="74"/>
      <c r="F1481" s="74"/>
      <c r="G1481" s="74"/>
      <c r="H1481" s="74"/>
      <c r="I1481" s="74"/>
      <c r="J1481" s="74"/>
      <c r="K1481" s="74"/>
      <c r="L1481" s="74"/>
      <c r="M1481" s="74"/>
      <c r="N1481" s="105"/>
    </row>
    <row r="1482" spans="4:14">
      <c r="D1482" s="74"/>
      <c r="E1482" s="74"/>
      <c r="F1482" s="74"/>
      <c r="G1482" s="74"/>
      <c r="H1482" s="74"/>
      <c r="I1482" s="74"/>
      <c r="J1482" s="74"/>
      <c r="K1482" s="74"/>
      <c r="L1482" s="74"/>
      <c r="M1482" s="74"/>
      <c r="N1482" s="105"/>
    </row>
    <row r="1483" spans="4:14">
      <c r="D1483" s="74"/>
      <c r="E1483" s="74"/>
      <c r="F1483" s="74"/>
      <c r="G1483" s="74"/>
      <c r="H1483" s="74"/>
      <c r="I1483" s="74"/>
      <c r="J1483" s="74"/>
      <c r="K1483" s="74"/>
      <c r="L1483" s="74"/>
      <c r="M1483" s="74"/>
      <c r="N1483" s="105"/>
    </row>
    <row r="1484" spans="4:14">
      <c r="D1484" s="74"/>
      <c r="E1484" s="74"/>
      <c r="F1484" s="74"/>
      <c r="G1484" s="74"/>
      <c r="H1484" s="74"/>
      <c r="I1484" s="74"/>
      <c r="J1484" s="74"/>
      <c r="K1484" s="74"/>
      <c r="L1484" s="74"/>
      <c r="M1484" s="74"/>
      <c r="N1484" s="105"/>
    </row>
    <row r="1485" spans="4:14">
      <c r="D1485" s="74"/>
      <c r="E1485" s="74"/>
      <c r="F1485" s="74"/>
      <c r="G1485" s="74"/>
      <c r="H1485" s="74"/>
      <c r="I1485" s="74"/>
      <c r="J1485" s="74"/>
      <c r="K1485" s="74"/>
      <c r="L1485" s="74"/>
      <c r="M1485" s="74"/>
      <c r="N1485" s="105"/>
    </row>
    <row r="1486" spans="4:14">
      <c r="D1486" s="74"/>
      <c r="E1486" s="74"/>
      <c r="F1486" s="74"/>
      <c r="G1486" s="74"/>
      <c r="H1486" s="74"/>
      <c r="I1486" s="74"/>
      <c r="J1486" s="74"/>
      <c r="K1486" s="74"/>
      <c r="L1486" s="74"/>
      <c r="M1486" s="74"/>
      <c r="N1486" s="105"/>
    </row>
    <row r="1487" spans="4:14">
      <c r="D1487" s="74"/>
      <c r="E1487" s="74"/>
      <c r="F1487" s="74"/>
      <c r="G1487" s="74"/>
      <c r="H1487" s="74"/>
      <c r="I1487" s="74"/>
      <c r="J1487" s="74"/>
      <c r="K1487" s="74"/>
      <c r="L1487" s="74"/>
      <c r="M1487" s="74"/>
      <c r="N1487" s="105"/>
    </row>
    <row r="1488" spans="4:14">
      <c r="D1488" s="74"/>
      <c r="E1488" s="74"/>
      <c r="F1488" s="74"/>
      <c r="G1488" s="74"/>
      <c r="H1488" s="74"/>
      <c r="I1488" s="74"/>
      <c r="J1488" s="74"/>
      <c r="K1488" s="74"/>
      <c r="L1488" s="74"/>
      <c r="M1488" s="74"/>
      <c r="N1488" s="105"/>
    </row>
    <row r="1489" spans="4:14">
      <c r="D1489" s="74"/>
      <c r="E1489" s="74"/>
      <c r="F1489" s="74"/>
      <c r="G1489" s="74"/>
      <c r="H1489" s="74"/>
      <c r="I1489" s="74"/>
      <c r="J1489" s="74"/>
      <c r="K1489" s="74"/>
      <c r="L1489" s="74"/>
      <c r="M1489" s="74"/>
      <c r="N1489" s="105"/>
    </row>
    <row r="1490" spans="4:14">
      <c r="D1490" s="74"/>
      <c r="E1490" s="74"/>
      <c r="F1490" s="74"/>
      <c r="G1490" s="74"/>
      <c r="H1490" s="74"/>
      <c r="I1490" s="74"/>
      <c r="J1490" s="74"/>
      <c r="K1490" s="74"/>
      <c r="L1490" s="74"/>
      <c r="M1490" s="74"/>
      <c r="N1490" s="105"/>
    </row>
    <row r="1491" spans="4:14">
      <c r="D1491" s="74"/>
      <c r="E1491" s="74"/>
      <c r="F1491" s="74"/>
      <c r="G1491" s="74"/>
      <c r="H1491" s="74"/>
      <c r="I1491" s="74"/>
      <c r="J1491" s="74"/>
      <c r="K1491" s="74"/>
      <c r="L1491" s="74"/>
      <c r="M1491" s="74"/>
      <c r="N1491" s="105"/>
    </row>
    <row r="1492" spans="4:14">
      <c r="D1492" s="74"/>
      <c r="E1492" s="74"/>
      <c r="F1492" s="74"/>
      <c r="G1492" s="74"/>
      <c r="H1492" s="74"/>
      <c r="I1492" s="74"/>
      <c r="J1492" s="74"/>
      <c r="K1492" s="74"/>
      <c r="L1492" s="74"/>
      <c r="M1492" s="74"/>
      <c r="N1492" s="105"/>
    </row>
    <row r="1493" spans="4:14">
      <c r="D1493" s="74"/>
      <c r="E1493" s="74"/>
      <c r="F1493" s="74"/>
      <c r="G1493" s="74"/>
      <c r="H1493" s="74"/>
      <c r="I1493" s="74"/>
      <c r="J1493" s="74"/>
      <c r="K1493" s="74"/>
      <c r="L1493" s="74"/>
      <c r="M1493" s="74"/>
      <c r="N1493" s="105"/>
    </row>
    <row r="1494" spans="4:14">
      <c r="D1494" s="74"/>
      <c r="E1494" s="74"/>
      <c r="F1494" s="74"/>
      <c r="G1494" s="74"/>
      <c r="H1494" s="74"/>
      <c r="I1494" s="74"/>
      <c r="J1494" s="74"/>
      <c r="K1494" s="74"/>
      <c r="L1494" s="74"/>
      <c r="M1494" s="74"/>
      <c r="N1494" s="105"/>
    </row>
    <row r="1495" spans="4:14">
      <c r="D1495" s="74"/>
      <c r="E1495" s="74"/>
      <c r="F1495" s="74"/>
      <c r="G1495" s="74"/>
      <c r="H1495" s="74"/>
      <c r="I1495" s="74"/>
      <c r="J1495" s="74"/>
      <c r="K1495" s="74"/>
      <c r="L1495" s="74"/>
      <c r="M1495" s="74"/>
      <c r="N1495" s="105"/>
    </row>
    <row r="1496" spans="4:14">
      <c r="D1496" s="74"/>
      <c r="E1496" s="74"/>
      <c r="F1496" s="74"/>
      <c r="G1496" s="74"/>
      <c r="H1496" s="74"/>
      <c r="I1496" s="74"/>
      <c r="J1496" s="74"/>
      <c r="K1496" s="74"/>
      <c r="L1496" s="74"/>
      <c r="M1496" s="74"/>
      <c r="N1496" s="105"/>
    </row>
    <row r="1497" spans="4:14">
      <c r="D1497" s="74"/>
      <c r="E1497" s="74"/>
      <c r="F1497" s="74"/>
      <c r="G1497" s="74"/>
      <c r="H1497" s="74"/>
      <c r="I1497" s="74"/>
      <c r="J1497" s="74"/>
      <c r="K1497" s="74"/>
      <c r="L1497" s="74"/>
      <c r="M1497" s="74"/>
      <c r="N1497" s="105"/>
    </row>
    <row r="1498" spans="4:14">
      <c r="D1498" s="74"/>
      <c r="E1498" s="74"/>
      <c r="F1498" s="74"/>
      <c r="G1498" s="74"/>
      <c r="H1498" s="74"/>
      <c r="I1498" s="74"/>
      <c r="J1498" s="74"/>
      <c r="K1498" s="74"/>
      <c r="L1498" s="74"/>
      <c r="M1498" s="74"/>
      <c r="N1498" s="105"/>
    </row>
    <row r="1499" spans="4:14">
      <c r="D1499" s="74"/>
      <c r="E1499" s="74"/>
      <c r="F1499" s="74"/>
      <c r="G1499" s="74"/>
      <c r="H1499" s="74"/>
      <c r="I1499" s="74"/>
      <c r="J1499" s="74"/>
      <c r="K1499" s="74"/>
      <c r="L1499" s="74"/>
      <c r="M1499" s="74"/>
      <c r="N1499" s="105"/>
    </row>
    <row r="1500" spans="4:14">
      <c r="D1500" s="74"/>
      <c r="E1500" s="74"/>
      <c r="F1500" s="74"/>
      <c r="G1500" s="74"/>
      <c r="H1500" s="74"/>
      <c r="I1500" s="74"/>
      <c r="J1500" s="74"/>
      <c r="K1500" s="74"/>
      <c r="L1500" s="74"/>
      <c r="M1500" s="74"/>
      <c r="N1500" s="105"/>
    </row>
    <row r="1501" spans="4:14">
      <c r="D1501" s="74"/>
      <c r="E1501" s="74"/>
      <c r="F1501" s="74"/>
      <c r="G1501" s="74"/>
      <c r="H1501" s="74"/>
      <c r="I1501" s="74"/>
      <c r="J1501" s="74"/>
      <c r="K1501" s="74"/>
      <c r="L1501" s="74"/>
      <c r="M1501" s="74"/>
      <c r="N1501" s="105"/>
    </row>
    <row r="1502" spans="4:14">
      <c r="D1502" s="74"/>
      <c r="E1502" s="74"/>
      <c r="F1502" s="74"/>
      <c r="G1502" s="74"/>
      <c r="H1502" s="74"/>
      <c r="I1502" s="74"/>
      <c r="J1502" s="74"/>
      <c r="K1502" s="74"/>
      <c r="L1502" s="74"/>
      <c r="M1502" s="74"/>
      <c r="N1502" s="105"/>
    </row>
    <row r="1503" spans="4:14">
      <c r="D1503" s="74"/>
      <c r="E1503" s="74"/>
      <c r="F1503" s="74"/>
      <c r="G1503" s="74"/>
      <c r="H1503" s="74"/>
      <c r="I1503" s="74"/>
      <c r="J1503" s="74"/>
      <c r="K1503" s="74"/>
      <c r="L1503" s="74"/>
      <c r="M1503" s="74"/>
      <c r="N1503" s="105"/>
    </row>
    <row r="1504" spans="4:14">
      <c r="D1504" s="74"/>
      <c r="E1504" s="74"/>
      <c r="F1504" s="74"/>
      <c r="G1504" s="74"/>
      <c r="H1504" s="74"/>
      <c r="I1504" s="74"/>
      <c r="J1504" s="74"/>
      <c r="K1504" s="74"/>
      <c r="L1504" s="74"/>
      <c r="M1504" s="74"/>
      <c r="N1504" s="105"/>
    </row>
    <row r="1505" spans="4:14">
      <c r="D1505" s="74"/>
      <c r="E1505" s="74"/>
      <c r="F1505" s="74"/>
      <c r="G1505" s="74"/>
      <c r="H1505" s="74"/>
      <c r="I1505" s="74"/>
      <c r="J1505" s="74"/>
      <c r="K1505" s="74"/>
      <c r="L1505" s="74"/>
      <c r="M1505" s="74"/>
      <c r="N1505" s="105"/>
    </row>
    <row r="1506" spans="4:14">
      <c r="D1506" s="74"/>
      <c r="E1506" s="74"/>
      <c r="F1506" s="74"/>
      <c r="G1506" s="74"/>
      <c r="H1506" s="74"/>
      <c r="I1506" s="74"/>
      <c r="J1506" s="74"/>
      <c r="K1506" s="74"/>
      <c r="L1506" s="74"/>
      <c r="M1506" s="74"/>
      <c r="N1506" s="105"/>
    </row>
    <row r="1507" spans="4:14">
      <c r="D1507" s="74"/>
      <c r="E1507" s="74"/>
      <c r="F1507" s="74"/>
      <c r="G1507" s="74"/>
      <c r="H1507" s="74"/>
      <c r="I1507" s="74"/>
      <c r="J1507" s="74"/>
      <c r="K1507" s="74"/>
      <c r="L1507" s="74"/>
      <c r="M1507" s="74"/>
      <c r="N1507" s="105"/>
    </row>
    <row r="1508" spans="4:14">
      <c r="D1508" s="74"/>
      <c r="E1508" s="74"/>
      <c r="F1508" s="74"/>
      <c r="G1508" s="74"/>
      <c r="H1508" s="74"/>
      <c r="I1508" s="74"/>
      <c r="J1508" s="74"/>
      <c r="K1508" s="74"/>
      <c r="L1508" s="74"/>
      <c r="M1508" s="74"/>
      <c r="N1508" s="105"/>
    </row>
    <row r="1509" spans="4:14">
      <c r="D1509" s="74"/>
      <c r="E1509" s="74"/>
      <c r="F1509" s="74"/>
      <c r="G1509" s="74"/>
      <c r="H1509" s="74"/>
      <c r="I1509" s="74"/>
      <c r="J1509" s="74"/>
      <c r="K1509" s="74"/>
      <c r="L1509" s="74"/>
      <c r="M1509" s="74"/>
      <c r="N1509" s="105"/>
    </row>
    <row r="1510" spans="4:14">
      <c r="D1510" s="74"/>
      <c r="E1510" s="74"/>
      <c r="F1510" s="74"/>
      <c r="G1510" s="74"/>
      <c r="H1510" s="74"/>
      <c r="I1510" s="74"/>
      <c r="J1510" s="74"/>
      <c r="K1510" s="74"/>
      <c r="L1510" s="74"/>
      <c r="M1510" s="74"/>
      <c r="N1510" s="105"/>
    </row>
    <row r="1511" spans="4:14">
      <c r="D1511" s="74"/>
      <c r="E1511" s="74"/>
      <c r="F1511" s="74"/>
      <c r="G1511" s="74"/>
      <c r="H1511" s="74"/>
      <c r="I1511" s="74"/>
      <c r="J1511" s="74"/>
      <c r="K1511" s="74"/>
      <c r="L1511" s="74"/>
      <c r="M1511" s="74"/>
      <c r="N1511" s="105"/>
    </row>
    <row r="1512" spans="4:14">
      <c r="D1512" s="74"/>
      <c r="E1512" s="74"/>
      <c r="F1512" s="74"/>
      <c r="G1512" s="74"/>
      <c r="H1512" s="74"/>
      <c r="I1512" s="74"/>
      <c r="J1512" s="74"/>
      <c r="K1512" s="74"/>
      <c r="L1512" s="74"/>
      <c r="M1512" s="74"/>
      <c r="N1512" s="105"/>
    </row>
    <row r="1513" spans="4:14">
      <c r="D1513" s="74"/>
      <c r="E1513" s="74"/>
      <c r="F1513" s="74"/>
      <c r="G1513" s="74"/>
      <c r="H1513" s="74"/>
      <c r="I1513" s="74"/>
      <c r="J1513" s="74"/>
      <c r="K1513" s="74"/>
      <c r="L1513" s="74"/>
      <c r="M1513" s="74"/>
      <c r="N1513" s="105"/>
    </row>
    <row r="1514" spans="4:14">
      <c r="D1514" s="74"/>
      <c r="E1514" s="74"/>
      <c r="F1514" s="74"/>
      <c r="G1514" s="74"/>
      <c r="H1514" s="74"/>
      <c r="I1514" s="74"/>
      <c r="J1514" s="74"/>
      <c r="K1514" s="74"/>
      <c r="L1514" s="74"/>
      <c r="M1514" s="74"/>
      <c r="N1514" s="105"/>
    </row>
    <row r="1515" spans="4:14">
      <c r="D1515" s="74"/>
      <c r="E1515" s="74"/>
      <c r="F1515" s="74"/>
      <c r="G1515" s="74"/>
      <c r="H1515" s="74"/>
      <c r="I1515" s="74"/>
      <c r="J1515" s="74"/>
      <c r="K1515" s="74"/>
      <c r="L1515" s="74"/>
      <c r="M1515" s="74"/>
      <c r="N1515" s="105"/>
    </row>
    <row r="1516" spans="4:14">
      <c r="D1516" s="74"/>
      <c r="E1516" s="74"/>
      <c r="F1516" s="74"/>
      <c r="G1516" s="74"/>
      <c r="H1516" s="74"/>
      <c r="I1516" s="74"/>
      <c r="J1516" s="74"/>
      <c r="K1516" s="74"/>
      <c r="L1516" s="74"/>
      <c r="M1516" s="74"/>
      <c r="N1516" s="105"/>
    </row>
    <row r="1517" spans="4:14">
      <c r="D1517" s="74"/>
      <c r="E1517" s="74"/>
      <c r="F1517" s="74"/>
      <c r="G1517" s="74"/>
      <c r="H1517" s="74"/>
      <c r="I1517" s="74"/>
      <c r="J1517" s="74"/>
      <c r="K1517" s="74"/>
      <c r="L1517" s="74"/>
      <c r="M1517" s="74"/>
      <c r="N1517" s="105"/>
    </row>
    <row r="1518" spans="4:14">
      <c r="D1518" s="74"/>
      <c r="E1518" s="74"/>
      <c r="F1518" s="74"/>
      <c r="G1518" s="74"/>
      <c r="H1518" s="74"/>
      <c r="I1518" s="74"/>
      <c r="J1518" s="74"/>
      <c r="K1518" s="74"/>
      <c r="L1518" s="74"/>
      <c r="M1518" s="74"/>
      <c r="N1518" s="105"/>
    </row>
    <row r="1519" spans="4:14">
      <c r="D1519" s="74"/>
      <c r="E1519" s="74"/>
      <c r="F1519" s="74"/>
      <c r="G1519" s="74"/>
      <c r="H1519" s="74"/>
      <c r="I1519" s="74"/>
      <c r="J1519" s="74"/>
      <c r="K1519" s="74"/>
      <c r="L1519" s="74"/>
      <c r="M1519" s="74"/>
      <c r="N1519" s="105"/>
    </row>
    <row r="1520" spans="4:14">
      <c r="D1520" s="74"/>
      <c r="E1520" s="74"/>
      <c r="F1520" s="74"/>
      <c r="G1520" s="74"/>
      <c r="H1520" s="74"/>
      <c r="I1520" s="74"/>
      <c r="J1520" s="74"/>
      <c r="K1520" s="74"/>
      <c r="L1520" s="74"/>
      <c r="M1520" s="74"/>
      <c r="N1520" s="105"/>
    </row>
    <row r="1521" spans="4:14">
      <c r="D1521" s="74"/>
      <c r="E1521" s="74"/>
      <c r="F1521" s="74"/>
      <c r="G1521" s="74"/>
      <c r="H1521" s="74"/>
      <c r="I1521" s="74"/>
      <c r="J1521" s="74"/>
      <c r="K1521" s="74"/>
      <c r="L1521" s="74"/>
      <c r="M1521" s="74"/>
      <c r="N1521" s="105"/>
    </row>
    <row r="1522" spans="4:14">
      <c r="D1522" s="74"/>
      <c r="E1522" s="74"/>
      <c r="F1522" s="74"/>
      <c r="G1522" s="74"/>
      <c r="H1522" s="74"/>
      <c r="I1522" s="74"/>
      <c r="J1522" s="74"/>
      <c r="K1522" s="74"/>
      <c r="L1522" s="74"/>
      <c r="M1522" s="74"/>
      <c r="N1522" s="105"/>
    </row>
    <row r="1523" spans="4:14">
      <c r="D1523" s="74"/>
      <c r="E1523" s="74"/>
      <c r="F1523" s="74"/>
      <c r="G1523" s="74"/>
      <c r="H1523" s="74"/>
      <c r="I1523" s="74"/>
      <c r="J1523" s="74"/>
      <c r="K1523" s="74"/>
      <c r="L1523" s="74"/>
      <c r="M1523" s="74"/>
      <c r="N1523" s="105"/>
    </row>
    <row r="1524" spans="4:14">
      <c r="D1524" s="74"/>
      <c r="E1524" s="74"/>
      <c r="F1524" s="74"/>
      <c r="G1524" s="74"/>
      <c r="H1524" s="74"/>
      <c r="I1524" s="74"/>
      <c r="J1524" s="74"/>
      <c r="K1524" s="74"/>
      <c r="L1524" s="74"/>
      <c r="M1524" s="74"/>
      <c r="N1524" s="105"/>
    </row>
    <row r="1525" spans="4:14">
      <c r="D1525" s="74"/>
      <c r="E1525" s="74"/>
      <c r="F1525" s="74"/>
      <c r="G1525" s="74"/>
      <c r="H1525" s="74"/>
      <c r="I1525" s="74"/>
      <c r="J1525" s="74"/>
      <c r="K1525" s="74"/>
      <c r="L1525" s="74"/>
      <c r="M1525" s="74"/>
      <c r="N1525" s="105"/>
    </row>
    <row r="1526" spans="4:14">
      <c r="D1526" s="74"/>
      <c r="E1526" s="74"/>
      <c r="F1526" s="74"/>
      <c r="G1526" s="74"/>
      <c r="H1526" s="74"/>
      <c r="I1526" s="74"/>
      <c r="J1526" s="74"/>
      <c r="K1526" s="74"/>
      <c r="L1526" s="74"/>
      <c r="M1526" s="74"/>
      <c r="N1526" s="105"/>
    </row>
    <row r="1527" spans="4:14">
      <c r="D1527" s="74"/>
      <c r="E1527" s="74"/>
      <c r="F1527" s="74"/>
      <c r="G1527" s="74"/>
      <c r="H1527" s="74"/>
      <c r="I1527" s="74"/>
      <c r="J1527" s="74"/>
      <c r="K1527" s="74"/>
      <c r="L1527" s="74"/>
      <c r="M1527" s="74"/>
      <c r="N1527" s="105"/>
    </row>
    <row r="1528" spans="4:14">
      <c r="D1528" s="74"/>
      <c r="E1528" s="74"/>
      <c r="F1528" s="74"/>
      <c r="G1528" s="74"/>
      <c r="H1528" s="74"/>
      <c r="I1528" s="74"/>
      <c r="J1528" s="74"/>
      <c r="K1528" s="74"/>
      <c r="L1528" s="74"/>
      <c r="M1528" s="74"/>
      <c r="N1528" s="105"/>
    </row>
    <row r="1529" spans="4:14">
      <c r="D1529" s="74"/>
      <c r="E1529" s="74"/>
      <c r="F1529" s="74"/>
      <c r="G1529" s="74"/>
      <c r="H1529" s="74"/>
      <c r="I1529" s="74"/>
      <c r="J1529" s="74"/>
      <c r="K1529" s="74"/>
      <c r="L1529" s="74"/>
      <c r="M1529" s="74"/>
      <c r="N1529" s="105"/>
    </row>
    <row r="1530" spans="4:14">
      <c r="D1530" s="74"/>
      <c r="E1530" s="74"/>
      <c r="F1530" s="74"/>
      <c r="G1530" s="74"/>
      <c r="H1530" s="74"/>
      <c r="I1530" s="74"/>
      <c r="J1530" s="74"/>
      <c r="K1530" s="74"/>
      <c r="L1530" s="74"/>
      <c r="M1530" s="74"/>
      <c r="N1530" s="105"/>
    </row>
    <row r="1531" spans="4:14">
      <c r="D1531" s="74"/>
      <c r="E1531" s="74"/>
      <c r="F1531" s="74"/>
      <c r="G1531" s="74"/>
      <c r="H1531" s="74"/>
      <c r="I1531" s="74"/>
      <c r="J1531" s="74"/>
      <c r="K1531" s="74"/>
      <c r="L1531" s="74"/>
      <c r="M1531" s="74"/>
      <c r="N1531" s="105"/>
    </row>
    <row r="1532" spans="4:14">
      <c r="D1532" s="74"/>
      <c r="E1532" s="74"/>
      <c r="F1532" s="74"/>
      <c r="G1532" s="74"/>
      <c r="H1532" s="74"/>
      <c r="I1532" s="74"/>
      <c r="J1532" s="74"/>
      <c r="K1532" s="74"/>
      <c r="L1532" s="74"/>
      <c r="M1532" s="74"/>
      <c r="N1532" s="105"/>
    </row>
    <row r="1533" spans="4:14">
      <c r="D1533" s="74"/>
      <c r="E1533" s="74"/>
      <c r="F1533" s="74"/>
      <c r="G1533" s="74"/>
      <c r="H1533" s="74"/>
      <c r="I1533" s="74"/>
      <c r="J1533" s="74"/>
      <c r="K1533" s="74"/>
      <c r="L1533" s="74"/>
      <c r="M1533" s="74"/>
      <c r="N1533" s="105"/>
    </row>
    <row r="1534" spans="4:14">
      <c r="D1534" s="74"/>
      <c r="E1534" s="74"/>
      <c r="F1534" s="74"/>
      <c r="G1534" s="74"/>
      <c r="H1534" s="74"/>
      <c r="I1534" s="74"/>
      <c r="J1534" s="74"/>
      <c r="K1534" s="74"/>
      <c r="L1534" s="74"/>
      <c r="M1534" s="74"/>
      <c r="N1534" s="105"/>
    </row>
    <row r="1535" spans="4:14">
      <c r="D1535" s="74"/>
      <c r="E1535" s="74"/>
      <c r="F1535" s="74"/>
      <c r="G1535" s="74"/>
      <c r="H1535" s="74"/>
      <c r="I1535" s="74"/>
      <c r="J1535" s="74"/>
      <c r="K1535" s="74"/>
      <c r="L1535" s="74"/>
      <c r="M1535" s="74"/>
      <c r="N1535" s="105"/>
    </row>
    <row r="1536" spans="4:14">
      <c r="D1536" s="74"/>
      <c r="E1536" s="74"/>
      <c r="F1536" s="74"/>
      <c r="G1536" s="74"/>
      <c r="H1536" s="74"/>
      <c r="I1536" s="74"/>
      <c r="J1536" s="74"/>
      <c r="K1536" s="74"/>
      <c r="L1536" s="74"/>
      <c r="M1536" s="74"/>
      <c r="N1536" s="105"/>
    </row>
    <row r="1537" spans="4:14">
      <c r="D1537" s="74"/>
      <c r="E1537" s="74"/>
      <c r="F1537" s="74"/>
      <c r="G1537" s="74"/>
      <c r="H1537" s="74"/>
      <c r="I1537" s="74"/>
      <c r="J1537" s="74"/>
      <c r="K1537" s="74"/>
      <c r="L1537" s="74"/>
      <c r="M1537" s="74"/>
      <c r="N1537" s="105"/>
    </row>
    <row r="1538" spans="4:14">
      <c r="D1538" s="74"/>
      <c r="E1538" s="74"/>
      <c r="F1538" s="74"/>
      <c r="G1538" s="74"/>
      <c r="H1538" s="74"/>
      <c r="I1538" s="74"/>
      <c r="J1538" s="74"/>
      <c r="K1538" s="74"/>
      <c r="L1538" s="74"/>
      <c r="M1538" s="74"/>
      <c r="N1538" s="105"/>
    </row>
    <row r="1539" spans="4:14">
      <c r="D1539" s="74"/>
      <c r="E1539" s="74"/>
      <c r="F1539" s="74"/>
      <c r="G1539" s="74"/>
      <c r="H1539" s="74"/>
      <c r="I1539" s="74"/>
      <c r="J1539" s="74"/>
      <c r="K1539" s="74"/>
      <c r="L1539" s="74"/>
      <c r="M1539" s="74"/>
      <c r="N1539" s="105"/>
    </row>
    <row r="1540" spans="4:14">
      <c r="D1540" s="74"/>
      <c r="E1540" s="74"/>
      <c r="F1540" s="74"/>
      <c r="G1540" s="74"/>
      <c r="H1540" s="74"/>
      <c r="I1540" s="74"/>
      <c r="J1540" s="74"/>
      <c r="K1540" s="74"/>
      <c r="L1540" s="74"/>
      <c r="M1540" s="74"/>
      <c r="N1540" s="105"/>
    </row>
    <row r="1541" spans="4:14">
      <c r="D1541" s="74"/>
      <c r="E1541" s="74"/>
      <c r="F1541" s="74"/>
      <c r="G1541" s="74"/>
      <c r="H1541" s="74"/>
      <c r="I1541" s="74"/>
      <c r="J1541" s="74"/>
      <c r="K1541" s="74"/>
      <c r="L1541" s="74"/>
      <c r="M1541" s="74"/>
      <c r="N1541" s="105"/>
    </row>
    <row r="1542" spans="4:14">
      <c r="D1542" s="74"/>
      <c r="E1542" s="74"/>
      <c r="F1542" s="74"/>
      <c r="G1542" s="74"/>
      <c r="H1542" s="74"/>
      <c r="I1542" s="74"/>
      <c r="J1542" s="74"/>
      <c r="K1542" s="74"/>
      <c r="L1542" s="74"/>
      <c r="M1542" s="74"/>
      <c r="N1542" s="105"/>
    </row>
    <row r="1543" spans="4:14">
      <c r="D1543" s="74"/>
      <c r="E1543" s="74"/>
      <c r="F1543" s="74"/>
      <c r="G1543" s="74"/>
      <c r="H1543" s="74"/>
      <c r="I1543" s="74"/>
      <c r="J1543" s="74"/>
      <c r="K1543" s="74"/>
      <c r="L1543" s="74"/>
      <c r="M1543" s="74"/>
      <c r="N1543" s="105"/>
    </row>
    <row r="1544" spans="4:14">
      <c r="D1544" s="74"/>
      <c r="E1544" s="74"/>
      <c r="F1544" s="74"/>
      <c r="G1544" s="74"/>
      <c r="H1544" s="74"/>
      <c r="I1544" s="74"/>
      <c r="J1544" s="74"/>
      <c r="K1544" s="74"/>
      <c r="L1544" s="74"/>
      <c r="M1544" s="74"/>
      <c r="N1544" s="105"/>
    </row>
    <row r="1545" spans="4:14">
      <c r="D1545" s="74"/>
      <c r="E1545" s="74"/>
      <c r="F1545" s="74"/>
      <c r="G1545" s="74"/>
      <c r="H1545" s="74"/>
      <c r="I1545" s="74"/>
      <c r="J1545" s="74"/>
      <c r="K1545" s="74"/>
      <c r="L1545" s="74"/>
      <c r="M1545" s="74"/>
      <c r="N1545" s="105"/>
    </row>
    <row r="1546" spans="4:14">
      <c r="D1546" s="74"/>
      <c r="E1546" s="74"/>
      <c r="F1546" s="74"/>
      <c r="G1546" s="74"/>
      <c r="H1546" s="74"/>
      <c r="I1546" s="74"/>
      <c r="J1546" s="74"/>
      <c r="K1546" s="74"/>
      <c r="L1546" s="74"/>
      <c r="M1546" s="74"/>
      <c r="N1546" s="105"/>
    </row>
    <row r="1547" spans="4:14">
      <c r="D1547" s="74"/>
      <c r="E1547" s="74"/>
      <c r="F1547" s="74"/>
      <c r="G1547" s="74"/>
      <c r="H1547" s="74"/>
      <c r="I1547" s="74"/>
      <c r="J1547" s="74"/>
      <c r="K1547" s="74"/>
      <c r="L1547" s="74"/>
      <c r="M1547" s="74"/>
      <c r="N1547" s="105"/>
    </row>
    <row r="1548" spans="4:14">
      <c r="D1548" s="74"/>
      <c r="E1548" s="74"/>
      <c r="F1548" s="74"/>
      <c r="G1548" s="74"/>
      <c r="H1548" s="74"/>
      <c r="I1548" s="74"/>
      <c r="J1548" s="74"/>
      <c r="K1548" s="74"/>
      <c r="L1548" s="74"/>
      <c r="M1548" s="74"/>
      <c r="N1548" s="105"/>
    </row>
    <row r="1549" spans="4:14">
      <c r="D1549" s="74"/>
      <c r="E1549" s="74"/>
      <c r="F1549" s="74"/>
      <c r="G1549" s="74"/>
      <c r="H1549" s="74"/>
      <c r="I1549" s="74"/>
      <c r="J1549" s="74"/>
      <c r="K1549" s="74"/>
      <c r="L1549" s="74"/>
      <c r="M1549" s="74"/>
      <c r="N1549" s="105"/>
    </row>
    <row r="1550" spans="4:14">
      <c r="D1550" s="74"/>
      <c r="E1550" s="74"/>
      <c r="F1550" s="74"/>
      <c r="G1550" s="74"/>
      <c r="H1550" s="74"/>
      <c r="I1550" s="74"/>
      <c r="J1550" s="74"/>
      <c r="K1550" s="74"/>
      <c r="L1550" s="74"/>
      <c r="M1550" s="74"/>
      <c r="N1550" s="105"/>
    </row>
    <row r="1551" spans="4:14">
      <c r="D1551" s="74"/>
      <c r="E1551" s="74"/>
      <c r="F1551" s="74"/>
      <c r="G1551" s="74"/>
      <c r="H1551" s="74"/>
      <c r="I1551" s="74"/>
      <c r="J1551" s="74"/>
      <c r="K1551" s="74"/>
      <c r="L1551" s="74"/>
      <c r="M1551" s="74"/>
      <c r="N1551" s="105"/>
    </row>
    <row r="1552" spans="4:14">
      <c r="D1552" s="74"/>
      <c r="E1552" s="74"/>
      <c r="F1552" s="74"/>
      <c r="G1552" s="74"/>
      <c r="H1552" s="74"/>
      <c r="I1552" s="74"/>
      <c r="J1552" s="74"/>
      <c r="K1552" s="74"/>
      <c r="L1552" s="74"/>
      <c r="M1552" s="74"/>
      <c r="N1552" s="105"/>
    </row>
    <row r="1553" spans="4:14">
      <c r="D1553" s="74"/>
      <c r="E1553" s="74"/>
      <c r="F1553" s="74"/>
      <c r="G1553" s="74"/>
      <c r="H1553" s="74"/>
      <c r="I1553" s="74"/>
      <c r="J1553" s="74"/>
      <c r="K1553" s="74"/>
      <c r="L1553" s="74"/>
      <c r="M1553" s="74"/>
      <c r="N1553" s="105"/>
    </row>
    <row r="1554" spans="4:14">
      <c r="D1554" s="74"/>
      <c r="E1554" s="74"/>
      <c r="F1554" s="74"/>
      <c r="G1554" s="74"/>
      <c r="H1554" s="74"/>
      <c r="I1554" s="74"/>
      <c r="J1554" s="74"/>
      <c r="K1554" s="74"/>
      <c r="L1554" s="74"/>
      <c r="M1554" s="74"/>
      <c r="N1554" s="105"/>
    </row>
    <row r="1555" spans="4:14">
      <c r="D1555" s="74"/>
      <c r="E1555" s="74"/>
      <c r="F1555" s="74"/>
      <c r="G1555" s="74"/>
      <c r="H1555" s="74"/>
      <c r="I1555" s="74"/>
      <c r="J1555" s="74"/>
      <c r="K1555" s="74"/>
      <c r="L1555" s="74"/>
      <c r="M1555" s="74"/>
      <c r="N1555" s="105"/>
    </row>
    <row r="1556" spans="4:14">
      <c r="D1556" s="74"/>
      <c r="E1556" s="74"/>
      <c r="F1556" s="74"/>
      <c r="G1556" s="74"/>
      <c r="H1556" s="74"/>
      <c r="I1556" s="74"/>
      <c r="J1556" s="74"/>
      <c r="K1556" s="74"/>
      <c r="L1556" s="74"/>
      <c r="M1556" s="74"/>
      <c r="N1556" s="105"/>
    </row>
    <row r="1557" spans="4:14">
      <c r="D1557" s="74"/>
      <c r="E1557" s="74"/>
      <c r="F1557" s="74"/>
      <c r="G1557" s="74"/>
      <c r="H1557" s="74"/>
      <c r="I1557" s="74"/>
      <c r="J1557" s="74"/>
      <c r="K1557" s="74"/>
      <c r="L1557" s="74"/>
      <c r="M1557" s="74"/>
      <c r="N1557" s="105"/>
    </row>
    <row r="1558" spans="4:14">
      <c r="D1558" s="74"/>
      <c r="E1558" s="74"/>
      <c r="F1558" s="74"/>
      <c r="G1558" s="74"/>
      <c r="H1558" s="74"/>
      <c r="I1558" s="74"/>
      <c r="J1558" s="74"/>
      <c r="K1558" s="74"/>
      <c r="L1558" s="74"/>
      <c r="M1558" s="74"/>
      <c r="N1558" s="105"/>
    </row>
    <row r="1559" spans="4:14">
      <c r="D1559" s="74"/>
      <c r="E1559" s="74"/>
      <c r="F1559" s="74"/>
      <c r="G1559" s="74"/>
      <c r="H1559" s="74"/>
      <c r="I1559" s="74"/>
      <c r="J1559" s="74"/>
      <c r="K1559" s="74"/>
      <c r="L1559" s="74"/>
      <c r="M1559" s="74"/>
      <c r="N1559" s="105"/>
    </row>
    <row r="1560" spans="4:14">
      <c r="D1560" s="74"/>
      <c r="E1560" s="74"/>
      <c r="F1560" s="74"/>
      <c r="G1560" s="74"/>
      <c r="H1560" s="74"/>
      <c r="I1560" s="74"/>
      <c r="J1560" s="74"/>
      <c r="K1560" s="74"/>
      <c r="L1560" s="74"/>
      <c r="M1560" s="74"/>
      <c r="N1560" s="105"/>
    </row>
    <row r="1561" spans="4:14">
      <c r="D1561" s="74"/>
      <c r="E1561" s="74"/>
      <c r="F1561" s="74"/>
      <c r="G1561" s="74"/>
      <c r="H1561" s="74"/>
      <c r="I1561" s="74"/>
      <c r="J1561" s="74"/>
      <c r="K1561" s="74"/>
      <c r="L1561" s="74"/>
      <c r="M1561" s="74"/>
      <c r="N1561" s="105"/>
    </row>
    <row r="1562" spans="4:14">
      <c r="D1562" s="74"/>
      <c r="E1562" s="74"/>
      <c r="F1562" s="74"/>
      <c r="G1562" s="74"/>
      <c r="H1562" s="74"/>
      <c r="I1562" s="74"/>
      <c r="J1562" s="74"/>
      <c r="K1562" s="74"/>
      <c r="L1562" s="74"/>
      <c r="M1562" s="74"/>
      <c r="N1562" s="105"/>
    </row>
    <row r="1563" spans="4:14">
      <c r="D1563" s="74"/>
      <c r="E1563" s="74"/>
      <c r="F1563" s="74"/>
      <c r="G1563" s="74"/>
      <c r="H1563" s="74"/>
      <c r="I1563" s="74"/>
      <c r="J1563" s="74"/>
      <c r="K1563" s="74"/>
      <c r="L1563" s="74"/>
      <c r="M1563" s="74"/>
      <c r="N1563" s="105"/>
    </row>
    <row r="1564" spans="4:14">
      <c r="D1564" s="74"/>
      <c r="E1564" s="74"/>
      <c r="F1564" s="74"/>
      <c r="G1564" s="74"/>
      <c r="H1564" s="74"/>
      <c r="I1564" s="74"/>
      <c r="J1564" s="74"/>
      <c r="K1564" s="74"/>
      <c r="L1564" s="74"/>
      <c r="M1564" s="74"/>
      <c r="N1564" s="105"/>
    </row>
    <row r="1565" spans="4:14">
      <c r="D1565" s="74"/>
      <c r="E1565" s="74"/>
      <c r="F1565" s="74"/>
      <c r="G1565" s="74"/>
      <c r="H1565" s="74"/>
      <c r="I1565" s="74"/>
      <c r="J1565" s="74"/>
      <c r="K1565" s="74"/>
      <c r="L1565" s="74"/>
      <c r="M1565" s="74"/>
      <c r="N1565" s="105"/>
    </row>
    <row r="1566" spans="4:14">
      <c r="D1566" s="74"/>
      <c r="E1566" s="74"/>
      <c r="F1566" s="74"/>
      <c r="G1566" s="74"/>
      <c r="H1566" s="74"/>
      <c r="I1566" s="74"/>
      <c r="J1566" s="74"/>
      <c r="K1566" s="74"/>
      <c r="L1566" s="74"/>
      <c r="M1566" s="74"/>
      <c r="N1566" s="105"/>
    </row>
    <row r="1567" spans="4:14">
      <c r="D1567" s="74"/>
      <c r="E1567" s="74"/>
      <c r="F1567" s="74"/>
      <c r="G1567" s="74"/>
      <c r="H1567" s="74"/>
      <c r="I1567" s="74"/>
      <c r="J1567" s="74"/>
      <c r="K1567" s="74"/>
      <c r="L1567" s="74"/>
      <c r="M1567" s="74"/>
      <c r="N1567" s="105"/>
    </row>
    <row r="1568" spans="4:14">
      <c r="D1568" s="74"/>
      <c r="E1568" s="74"/>
      <c r="F1568" s="74"/>
      <c r="G1568" s="74"/>
      <c r="H1568" s="74"/>
      <c r="I1568" s="74"/>
      <c r="J1568" s="74"/>
      <c r="K1568" s="74"/>
      <c r="L1568" s="74"/>
      <c r="M1568" s="74"/>
      <c r="N1568" s="105"/>
    </row>
    <row r="1569" spans="4:14">
      <c r="D1569" s="74"/>
      <c r="E1569" s="74"/>
      <c r="F1569" s="74"/>
      <c r="G1569" s="74"/>
      <c r="H1569" s="74"/>
      <c r="I1569" s="74"/>
      <c r="J1569" s="74"/>
      <c r="K1569" s="74"/>
      <c r="L1569" s="74"/>
      <c r="M1569" s="74"/>
      <c r="N1569" s="105"/>
    </row>
    <row r="1570" spans="4:14">
      <c r="D1570" s="74"/>
      <c r="E1570" s="74"/>
      <c r="F1570" s="74"/>
      <c r="G1570" s="74"/>
      <c r="H1570" s="74"/>
      <c r="I1570" s="74"/>
      <c r="J1570" s="74"/>
      <c r="K1570" s="74"/>
      <c r="L1570" s="74"/>
      <c r="M1570" s="74"/>
      <c r="N1570" s="105"/>
    </row>
    <row r="1571" spans="4:14">
      <c r="D1571" s="74"/>
      <c r="E1571" s="74"/>
      <c r="F1571" s="74"/>
      <c r="G1571" s="74"/>
      <c r="H1571" s="74"/>
      <c r="I1571" s="74"/>
      <c r="J1571" s="74"/>
      <c r="K1571" s="74"/>
      <c r="L1571" s="74"/>
      <c r="M1571" s="74"/>
      <c r="N1571" s="105"/>
    </row>
    <row r="1572" spans="4:14">
      <c r="D1572" s="74"/>
      <c r="E1572" s="74"/>
      <c r="F1572" s="74"/>
      <c r="G1572" s="74"/>
      <c r="H1572" s="74"/>
      <c r="I1572" s="74"/>
      <c r="J1572" s="74"/>
      <c r="K1572" s="74"/>
      <c r="L1572" s="74"/>
      <c r="M1572" s="74"/>
      <c r="N1572" s="105"/>
    </row>
    <row r="1573" spans="4:14">
      <c r="D1573" s="74"/>
      <c r="E1573" s="74"/>
      <c r="F1573" s="74"/>
      <c r="G1573" s="74"/>
      <c r="H1573" s="74"/>
      <c r="I1573" s="74"/>
      <c r="J1573" s="74"/>
      <c r="K1573" s="74"/>
      <c r="L1573" s="74"/>
      <c r="M1573" s="74"/>
      <c r="N1573" s="105"/>
    </row>
    <row r="1574" spans="4:14">
      <c r="D1574" s="74"/>
      <c r="E1574" s="74"/>
      <c r="F1574" s="74"/>
      <c r="G1574" s="74"/>
      <c r="H1574" s="74"/>
      <c r="I1574" s="74"/>
      <c r="J1574" s="74"/>
      <c r="K1574" s="74"/>
      <c r="L1574" s="74"/>
      <c r="M1574" s="74"/>
      <c r="N1574" s="105"/>
    </row>
    <row r="1575" spans="4:14">
      <c r="D1575" s="74"/>
      <c r="E1575" s="74"/>
      <c r="F1575" s="74"/>
      <c r="G1575" s="74"/>
      <c r="H1575" s="74"/>
      <c r="I1575" s="74"/>
      <c r="J1575" s="74"/>
      <c r="K1575" s="74"/>
      <c r="L1575" s="74"/>
      <c r="M1575" s="74"/>
      <c r="N1575" s="105"/>
    </row>
    <row r="1576" spans="4:14">
      <c r="D1576" s="74"/>
      <c r="E1576" s="74"/>
      <c r="F1576" s="74"/>
      <c r="G1576" s="74"/>
      <c r="H1576" s="74"/>
      <c r="I1576" s="74"/>
      <c r="J1576" s="74"/>
      <c r="K1576" s="74"/>
      <c r="L1576" s="74"/>
      <c r="M1576" s="74"/>
      <c r="N1576" s="105"/>
    </row>
    <row r="1577" spans="4:14">
      <c r="D1577" s="74"/>
      <c r="E1577" s="74"/>
      <c r="F1577" s="74"/>
      <c r="G1577" s="74"/>
      <c r="H1577" s="74"/>
      <c r="I1577" s="74"/>
      <c r="J1577" s="74"/>
      <c r="K1577" s="74"/>
      <c r="L1577" s="74"/>
      <c r="M1577" s="74"/>
      <c r="N1577" s="105"/>
    </row>
    <row r="1578" spans="4:14">
      <c r="D1578" s="74"/>
      <c r="E1578" s="74"/>
      <c r="F1578" s="74"/>
      <c r="G1578" s="74"/>
      <c r="H1578" s="74"/>
      <c r="I1578" s="74"/>
      <c r="J1578" s="74"/>
      <c r="K1578" s="74"/>
      <c r="L1578" s="74"/>
      <c r="M1578" s="74"/>
      <c r="N1578" s="105"/>
    </row>
    <row r="1579" spans="4:14">
      <c r="D1579" s="74"/>
      <c r="E1579" s="74"/>
      <c r="F1579" s="74"/>
      <c r="G1579" s="74"/>
      <c r="H1579" s="74"/>
      <c r="I1579" s="74"/>
      <c r="J1579" s="74"/>
      <c r="K1579" s="74"/>
      <c r="L1579" s="74"/>
      <c r="M1579" s="74"/>
      <c r="N1579" s="105"/>
    </row>
    <row r="1580" spans="4:14">
      <c r="D1580" s="74"/>
      <c r="E1580" s="74"/>
      <c r="F1580" s="74"/>
      <c r="G1580" s="74"/>
      <c r="H1580" s="74"/>
      <c r="I1580" s="74"/>
      <c r="J1580" s="74"/>
      <c r="K1580" s="74"/>
      <c r="L1580" s="74"/>
      <c r="M1580" s="74"/>
      <c r="N1580" s="105"/>
    </row>
    <row r="1581" spans="4:14">
      <c r="D1581" s="74"/>
      <c r="E1581" s="74"/>
      <c r="F1581" s="74"/>
      <c r="G1581" s="74"/>
      <c r="H1581" s="74"/>
      <c r="I1581" s="74"/>
      <c r="J1581" s="74"/>
      <c r="K1581" s="74"/>
      <c r="L1581" s="74"/>
      <c r="M1581" s="74"/>
      <c r="N1581" s="105"/>
    </row>
    <row r="1582" spans="4:14">
      <c r="D1582" s="74"/>
      <c r="E1582" s="74"/>
      <c r="F1582" s="74"/>
      <c r="G1582" s="74"/>
      <c r="H1582" s="74"/>
      <c r="I1582" s="74"/>
      <c r="J1582" s="74"/>
      <c r="K1582" s="74"/>
      <c r="L1582" s="74"/>
      <c r="M1582" s="74"/>
      <c r="N1582" s="105"/>
    </row>
    <row r="1583" spans="4:14">
      <c r="D1583" s="74"/>
      <c r="E1583" s="74"/>
      <c r="F1583" s="74"/>
      <c r="G1583" s="74"/>
      <c r="H1583" s="74"/>
      <c r="I1583" s="74"/>
      <c r="J1583" s="74"/>
      <c r="K1583" s="74"/>
      <c r="L1583" s="74"/>
      <c r="M1583" s="74"/>
      <c r="N1583" s="105"/>
    </row>
    <row r="1584" spans="4:14">
      <c r="D1584" s="74"/>
      <c r="E1584" s="74"/>
      <c r="F1584" s="74"/>
      <c r="G1584" s="74"/>
      <c r="H1584" s="74"/>
      <c r="I1584" s="74"/>
      <c r="J1584" s="74"/>
      <c r="K1584" s="74"/>
      <c r="L1584" s="74"/>
      <c r="M1584" s="74"/>
      <c r="N1584" s="105"/>
    </row>
    <row r="1585" spans="4:14">
      <c r="D1585" s="74"/>
      <c r="E1585" s="74"/>
      <c r="F1585" s="74"/>
      <c r="G1585" s="74"/>
      <c r="H1585" s="74"/>
      <c r="I1585" s="74"/>
      <c r="J1585" s="74"/>
      <c r="K1585" s="74"/>
      <c r="L1585" s="74"/>
      <c r="M1585" s="74"/>
      <c r="N1585" s="105"/>
    </row>
    <row r="1586" spans="4:14">
      <c r="D1586" s="74"/>
      <c r="E1586" s="74"/>
      <c r="F1586" s="74"/>
      <c r="G1586" s="74"/>
      <c r="H1586" s="74"/>
      <c r="I1586" s="74"/>
      <c r="J1586" s="74"/>
      <c r="K1586" s="74"/>
      <c r="L1586" s="74"/>
      <c r="M1586" s="74"/>
      <c r="N1586" s="105"/>
    </row>
    <row r="1587" spans="4:14">
      <c r="D1587" s="74"/>
      <c r="E1587" s="74"/>
      <c r="F1587" s="74"/>
      <c r="G1587" s="74"/>
      <c r="H1587" s="74"/>
      <c r="I1587" s="74"/>
      <c r="J1587" s="74"/>
      <c r="K1587" s="74"/>
      <c r="L1587" s="74"/>
      <c r="M1587" s="74"/>
      <c r="N1587" s="105"/>
    </row>
    <row r="1588" spans="4:14">
      <c r="D1588" s="74"/>
      <c r="E1588" s="74"/>
      <c r="F1588" s="74"/>
      <c r="G1588" s="74"/>
      <c r="H1588" s="74"/>
      <c r="I1588" s="74"/>
      <c r="J1588" s="74"/>
      <c r="K1588" s="74"/>
      <c r="L1588" s="74"/>
      <c r="M1588" s="74"/>
      <c r="N1588" s="105"/>
    </row>
    <row r="1589" spans="4:14">
      <c r="D1589" s="74"/>
      <c r="E1589" s="74"/>
      <c r="F1589" s="74"/>
      <c r="G1589" s="74"/>
      <c r="H1589" s="74"/>
      <c r="I1589" s="74"/>
      <c r="J1589" s="74"/>
      <c r="K1589" s="74"/>
      <c r="L1589" s="74"/>
      <c r="M1589" s="74"/>
      <c r="N1589" s="105"/>
    </row>
    <row r="1590" spans="4:14">
      <c r="D1590" s="74"/>
      <c r="E1590" s="74"/>
      <c r="F1590" s="74"/>
      <c r="G1590" s="74"/>
      <c r="H1590" s="74"/>
      <c r="I1590" s="74"/>
      <c r="J1590" s="74"/>
      <c r="K1590" s="74"/>
      <c r="L1590" s="74"/>
      <c r="M1590" s="74"/>
      <c r="N1590" s="105"/>
    </row>
    <row r="1591" spans="4:14">
      <c r="D1591" s="74"/>
      <c r="E1591" s="74"/>
      <c r="F1591" s="74"/>
      <c r="G1591" s="74"/>
      <c r="H1591" s="74"/>
      <c r="I1591" s="74"/>
      <c r="J1591" s="74"/>
      <c r="K1591" s="74"/>
      <c r="L1591" s="74"/>
      <c r="M1591" s="74"/>
      <c r="N1591" s="105"/>
    </row>
    <row r="1592" spans="4:14">
      <c r="D1592" s="74"/>
      <c r="E1592" s="74"/>
      <c r="F1592" s="74"/>
      <c r="G1592" s="74"/>
      <c r="H1592" s="74"/>
      <c r="I1592" s="74"/>
      <c r="J1592" s="74"/>
      <c r="K1592" s="74"/>
      <c r="L1592" s="74"/>
      <c r="M1592" s="74"/>
      <c r="N1592" s="105"/>
    </row>
    <row r="1593" spans="4:14">
      <c r="D1593" s="74"/>
      <c r="E1593" s="74"/>
      <c r="F1593" s="74"/>
      <c r="G1593" s="74"/>
      <c r="H1593" s="74"/>
      <c r="I1593" s="74"/>
      <c r="J1593" s="74"/>
      <c r="K1593" s="74"/>
      <c r="L1593" s="74"/>
      <c r="M1593" s="74"/>
      <c r="N1593" s="105"/>
    </row>
    <row r="1594" spans="4:14">
      <c r="D1594" s="74"/>
      <c r="E1594" s="74"/>
      <c r="F1594" s="74"/>
      <c r="G1594" s="74"/>
      <c r="H1594" s="74"/>
      <c r="I1594" s="74"/>
      <c r="J1594" s="74"/>
      <c r="K1594" s="74"/>
      <c r="L1594" s="74"/>
      <c r="M1594" s="74"/>
      <c r="N1594" s="105"/>
    </row>
    <row r="1595" spans="4:14">
      <c r="D1595" s="74"/>
      <c r="E1595" s="74"/>
      <c r="F1595" s="74"/>
      <c r="G1595" s="74"/>
      <c r="H1595" s="74"/>
      <c r="I1595" s="74"/>
      <c r="J1595" s="74"/>
      <c r="K1595" s="74"/>
      <c r="L1595" s="74"/>
      <c r="M1595" s="74"/>
      <c r="N1595" s="105"/>
    </row>
    <row r="1596" spans="4:14">
      <c r="D1596" s="74"/>
      <c r="E1596" s="74"/>
      <c r="F1596" s="74"/>
      <c r="G1596" s="74"/>
      <c r="H1596" s="74"/>
      <c r="I1596" s="74"/>
      <c r="J1596" s="74"/>
      <c r="K1596" s="74"/>
      <c r="L1596" s="74"/>
      <c r="M1596" s="74"/>
      <c r="N1596" s="105"/>
    </row>
    <row r="1597" spans="4:14">
      <c r="D1597" s="74"/>
      <c r="E1597" s="74"/>
      <c r="F1597" s="74"/>
      <c r="G1597" s="74"/>
      <c r="H1597" s="74"/>
      <c r="I1597" s="74"/>
      <c r="J1597" s="74"/>
      <c r="K1597" s="74"/>
      <c r="L1597" s="74"/>
      <c r="M1597" s="74"/>
      <c r="N1597" s="105"/>
    </row>
    <row r="1598" spans="4:14">
      <c r="D1598" s="74"/>
      <c r="E1598" s="74"/>
      <c r="F1598" s="74"/>
      <c r="G1598" s="74"/>
      <c r="H1598" s="74"/>
      <c r="I1598" s="74"/>
      <c r="J1598" s="74"/>
      <c r="K1598" s="74"/>
      <c r="L1598" s="74"/>
      <c r="M1598" s="74"/>
      <c r="N1598" s="105"/>
    </row>
    <row r="1599" spans="4:14">
      <c r="D1599" s="74"/>
      <c r="E1599" s="74"/>
      <c r="F1599" s="74"/>
      <c r="G1599" s="74"/>
      <c r="H1599" s="74"/>
      <c r="I1599" s="74"/>
      <c r="J1599" s="74"/>
      <c r="K1599" s="74"/>
      <c r="L1599" s="74"/>
      <c r="M1599" s="74"/>
      <c r="N1599" s="105"/>
    </row>
    <row r="1600" spans="4:14">
      <c r="D1600" s="74"/>
      <c r="E1600" s="74"/>
      <c r="F1600" s="74"/>
      <c r="G1600" s="74"/>
      <c r="H1600" s="74"/>
      <c r="I1600" s="74"/>
      <c r="J1600" s="74"/>
      <c r="K1600" s="74"/>
      <c r="L1600" s="74"/>
      <c r="M1600" s="74"/>
      <c r="N1600" s="105"/>
    </row>
    <row r="1601" spans="4:14">
      <c r="D1601" s="74"/>
      <c r="E1601" s="74"/>
      <c r="F1601" s="74"/>
      <c r="G1601" s="74"/>
      <c r="H1601" s="74"/>
      <c r="I1601" s="74"/>
      <c r="J1601" s="74"/>
      <c r="K1601" s="74"/>
      <c r="L1601" s="74"/>
      <c r="M1601" s="74"/>
      <c r="N1601" s="105"/>
    </row>
    <row r="1602" spans="4:14">
      <c r="D1602" s="74"/>
      <c r="E1602" s="74"/>
      <c r="F1602" s="74"/>
      <c r="G1602" s="74"/>
      <c r="H1602" s="74"/>
      <c r="I1602" s="74"/>
      <c r="J1602" s="74"/>
      <c r="K1602" s="74"/>
      <c r="L1602" s="74"/>
      <c r="M1602" s="74"/>
      <c r="N1602" s="105"/>
    </row>
    <row r="1603" spans="4:14">
      <c r="D1603" s="74"/>
      <c r="E1603" s="74"/>
      <c r="F1603" s="74"/>
      <c r="G1603" s="74"/>
      <c r="H1603" s="74"/>
      <c r="I1603" s="74"/>
      <c r="J1603" s="74"/>
      <c r="K1603" s="74"/>
      <c r="L1603" s="74"/>
      <c r="M1603" s="74"/>
      <c r="N1603" s="105"/>
    </row>
    <row r="1604" spans="4:14">
      <c r="D1604" s="74"/>
      <c r="E1604" s="74"/>
      <c r="F1604" s="74"/>
      <c r="G1604" s="74"/>
      <c r="H1604" s="74"/>
      <c r="I1604" s="74"/>
      <c r="J1604" s="74"/>
      <c r="K1604" s="74"/>
      <c r="L1604" s="74"/>
      <c r="M1604" s="74"/>
      <c r="N1604" s="105"/>
    </row>
    <row r="1605" spans="4:14">
      <c r="D1605" s="74"/>
      <c r="E1605" s="74"/>
      <c r="F1605" s="74"/>
      <c r="G1605" s="74"/>
      <c r="H1605" s="74"/>
      <c r="I1605" s="74"/>
      <c r="J1605" s="74"/>
      <c r="K1605" s="74"/>
      <c r="L1605" s="74"/>
      <c r="M1605" s="74"/>
      <c r="N1605" s="105"/>
    </row>
    <row r="1606" spans="4:14">
      <c r="D1606" s="74"/>
      <c r="E1606" s="74"/>
      <c r="F1606" s="74"/>
      <c r="G1606" s="74"/>
      <c r="H1606" s="74"/>
      <c r="I1606" s="74"/>
      <c r="J1606" s="74"/>
      <c r="K1606" s="74"/>
      <c r="L1606" s="74"/>
      <c r="M1606" s="74"/>
      <c r="N1606" s="105"/>
    </row>
    <row r="1607" spans="4:14">
      <c r="D1607" s="74"/>
      <c r="E1607" s="74"/>
      <c r="F1607" s="74"/>
      <c r="G1607" s="74"/>
      <c r="H1607" s="74"/>
      <c r="I1607" s="74"/>
      <c r="J1607" s="74"/>
      <c r="K1607" s="74"/>
      <c r="L1607" s="74"/>
      <c r="M1607" s="74"/>
      <c r="N1607" s="105"/>
    </row>
    <row r="1608" spans="4:14">
      <c r="D1608" s="74"/>
      <c r="E1608" s="74"/>
      <c r="F1608" s="74"/>
      <c r="G1608" s="74"/>
      <c r="H1608" s="74"/>
      <c r="I1608" s="74"/>
      <c r="J1608" s="74"/>
      <c r="K1608" s="74"/>
      <c r="L1608" s="74"/>
      <c r="M1608" s="74"/>
      <c r="N1608" s="105"/>
    </row>
    <row r="1609" spans="4:14">
      <c r="D1609" s="74"/>
      <c r="E1609" s="74"/>
      <c r="F1609" s="74"/>
      <c r="G1609" s="74"/>
      <c r="H1609" s="74"/>
      <c r="I1609" s="74"/>
      <c r="J1609" s="74"/>
      <c r="K1609" s="74"/>
      <c r="L1609" s="74"/>
      <c r="M1609" s="74"/>
      <c r="N1609" s="105"/>
    </row>
    <row r="1610" spans="4:14">
      <c r="D1610" s="74"/>
      <c r="E1610" s="74"/>
      <c r="F1610" s="74"/>
      <c r="G1610" s="74"/>
      <c r="H1610" s="74"/>
      <c r="I1610" s="74"/>
      <c r="J1610" s="74"/>
      <c r="K1610" s="74"/>
      <c r="L1610" s="74"/>
      <c r="M1610" s="74"/>
      <c r="N1610" s="105"/>
    </row>
    <row r="1611" spans="4:14">
      <c r="D1611" s="74"/>
      <c r="E1611" s="74"/>
      <c r="F1611" s="74"/>
      <c r="G1611" s="74"/>
      <c r="H1611" s="74"/>
      <c r="I1611" s="74"/>
      <c r="J1611" s="74"/>
      <c r="K1611" s="74"/>
      <c r="L1611" s="74"/>
      <c r="M1611" s="74"/>
      <c r="N1611" s="105"/>
    </row>
    <row r="1612" spans="4:14">
      <c r="D1612" s="74"/>
      <c r="E1612" s="74"/>
      <c r="F1612" s="74"/>
      <c r="G1612" s="74"/>
      <c r="H1612" s="74"/>
      <c r="I1612" s="74"/>
      <c r="J1612" s="74"/>
      <c r="K1612" s="74"/>
      <c r="L1612" s="74"/>
      <c r="M1612" s="74"/>
      <c r="N1612" s="105"/>
    </row>
    <row r="1613" spans="4:14">
      <c r="D1613" s="74"/>
      <c r="E1613" s="74"/>
      <c r="F1613" s="74"/>
      <c r="G1613" s="74"/>
      <c r="H1613" s="74"/>
      <c r="I1613" s="74"/>
      <c r="J1613" s="74"/>
      <c r="K1613" s="74"/>
      <c r="L1613" s="74"/>
      <c r="M1613" s="74"/>
      <c r="N1613" s="105"/>
    </row>
    <row r="1614" spans="4:14">
      <c r="D1614" s="74"/>
      <c r="E1614" s="74"/>
      <c r="F1614" s="74"/>
      <c r="G1614" s="74"/>
      <c r="H1614" s="74"/>
      <c r="I1614" s="74"/>
      <c r="J1614" s="74"/>
      <c r="K1614" s="74"/>
      <c r="L1614" s="74"/>
      <c r="M1614" s="74"/>
      <c r="N1614" s="105"/>
    </row>
    <row r="1615" spans="4:14">
      <c r="D1615" s="74"/>
      <c r="E1615" s="74"/>
      <c r="F1615" s="74"/>
      <c r="G1615" s="74"/>
      <c r="H1615" s="74"/>
      <c r="I1615" s="74"/>
      <c r="J1615" s="74"/>
      <c r="K1615" s="74"/>
      <c r="L1615" s="74"/>
      <c r="M1615" s="74"/>
      <c r="N1615" s="105"/>
    </row>
    <row r="1616" spans="4:14">
      <c r="D1616" s="74"/>
      <c r="E1616" s="74"/>
      <c r="F1616" s="74"/>
      <c r="G1616" s="74"/>
      <c r="H1616" s="74"/>
      <c r="I1616" s="74"/>
      <c r="J1616" s="74"/>
      <c r="K1616" s="74"/>
      <c r="L1616" s="74"/>
      <c r="M1616" s="74"/>
      <c r="N1616" s="105"/>
    </row>
    <row r="1617" spans="4:14">
      <c r="D1617" s="74"/>
      <c r="E1617" s="74"/>
      <c r="F1617" s="74"/>
      <c r="G1617" s="74"/>
      <c r="H1617" s="74"/>
      <c r="I1617" s="74"/>
      <c r="J1617" s="74"/>
      <c r="K1617" s="74"/>
      <c r="L1617" s="74"/>
      <c r="M1617" s="74"/>
      <c r="N1617" s="105"/>
    </row>
    <row r="1618" spans="4:14">
      <c r="D1618" s="74"/>
      <c r="E1618" s="74"/>
      <c r="F1618" s="74"/>
      <c r="G1618" s="74"/>
      <c r="H1618" s="74"/>
      <c r="I1618" s="74"/>
      <c r="J1618" s="74"/>
      <c r="K1618" s="74"/>
      <c r="L1618" s="74"/>
      <c r="M1618" s="74"/>
      <c r="N1618" s="105"/>
    </row>
    <row r="1619" spans="4:14">
      <c r="D1619" s="74"/>
      <c r="E1619" s="74"/>
      <c r="F1619" s="74"/>
      <c r="G1619" s="74"/>
      <c r="H1619" s="74"/>
      <c r="I1619" s="74"/>
      <c r="J1619" s="74"/>
      <c r="K1619" s="74"/>
      <c r="L1619" s="74"/>
      <c r="M1619" s="74"/>
      <c r="N1619" s="105"/>
    </row>
    <row r="1620" spans="4:14">
      <c r="D1620" s="74"/>
      <c r="E1620" s="74"/>
      <c r="F1620" s="74"/>
      <c r="G1620" s="74"/>
      <c r="H1620" s="74"/>
      <c r="I1620" s="74"/>
      <c r="J1620" s="74"/>
      <c r="K1620" s="74"/>
      <c r="L1620" s="74"/>
      <c r="M1620" s="74"/>
      <c r="N1620" s="105"/>
    </row>
    <row r="1621" spans="4:14">
      <c r="D1621" s="74"/>
      <c r="E1621" s="74"/>
      <c r="F1621" s="74"/>
      <c r="G1621" s="74"/>
      <c r="H1621" s="74"/>
      <c r="I1621" s="74"/>
      <c r="J1621" s="74"/>
      <c r="K1621" s="74"/>
      <c r="L1621" s="74"/>
      <c r="M1621" s="74"/>
      <c r="N1621" s="105"/>
    </row>
    <row r="1622" spans="4:14">
      <c r="D1622" s="74"/>
      <c r="E1622" s="74"/>
      <c r="F1622" s="74"/>
      <c r="G1622" s="74"/>
      <c r="H1622" s="74"/>
      <c r="I1622" s="74"/>
      <c r="J1622" s="74"/>
      <c r="K1622" s="74"/>
      <c r="L1622" s="74"/>
      <c r="M1622" s="74"/>
      <c r="N1622" s="105"/>
    </row>
    <row r="1623" spans="4:14">
      <c r="D1623" s="74"/>
      <c r="E1623" s="74"/>
      <c r="F1623" s="74"/>
      <c r="G1623" s="74"/>
      <c r="H1623" s="74"/>
      <c r="I1623" s="74"/>
      <c r="J1623" s="74"/>
      <c r="K1623" s="74"/>
      <c r="L1623" s="74"/>
      <c r="M1623" s="74"/>
      <c r="N1623" s="105"/>
    </row>
    <row r="1624" spans="4:14">
      <c r="D1624" s="74"/>
      <c r="E1624" s="74"/>
      <c r="F1624" s="74"/>
      <c r="G1624" s="74"/>
      <c r="H1624" s="74"/>
      <c r="I1624" s="74"/>
      <c r="J1624" s="74"/>
      <c r="K1624" s="74"/>
      <c r="L1624" s="74"/>
      <c r="M1624" s="74"/>
      <c r="N1624" s="105"/>
    </row>
    <row r="1625" spans="4:14">
      <c r="D1625" s="74"/>
      <c r="E1625" s="74"/>
      <c r="F1625" s="74"/>
      <c r="G1625" s="74"/>
      <c r="H1625" s="74"/>
      <c r="I1625" s="74"/>
      <c r="J1625" s="74"/>
      <c r="K1625" s="74"/>
      <c r="L1625" s="74"/>
      <c r="M1625" s="74"/>
      <c r="N1625" s="105"/>
    </row>
    <row r="1626" spans="4:14">
      <c r="D1626" s="74"/>
      <c r="E1626" s="74"/>
      <c r="F1626" s="74"/>
      <c r="G1626" s="74"/>
      <c r="H1626" s="74"/>
      <c r="I1626" s="74"/>
      <c r="J1626" s="74"/>
      <c r="K1626" s="74"/>
      <c r="L1626" s="74"/>
      <c r="M1626" s="74"/>
      <c r="N1626" s="105"/>
    </row>
    <row r="1627" spans="4:14">
      <c r="D1627" s="74"/>
      <c r="E1627" s="74"/>
      <c r="F1627" s="74"/>
      <c r="G1627" s="74"/>
      <c r="H1627" s="74"/>
      <c r="I1627" s="74"/>
      <c r="J1627" s="74"/>
      <c r="K1627" s="74"/>
      <c r="L1627" s="74"/>
      <c r="M1627" s="74"/>
      <c r="N1627" s="105"/>
    </row>
    <row r="1628" spans="4:14">
      <c r="D1628" s="74"/>
      <c r="E1628" s="74"/>
      <c r="F1628" s="74"/>
      <c r="G1628" s="74"/>
      <c r="H1628" s="74"/>
      <c r="I1628" s="74"/>
      <c r="J1628" s="74"/>
      <c r="K1628" s="74"/>
      <c r="L1628" s="74"/>
      <c r="M1628" s="74"/>
      <c r="N1628" s="105"/>
    </row>
    <row r="1629" spans="4:14">
      <c r="D1629" s="74"/>
      <c r="E1629" s="74"/>
      <c r="F1629" s="74"/>
      <c r="G1629" s="74"/>
      <c r="H1629" s="74"/>
      <c r="I1629" s="74"/>
      <c r="J1629" s="74"/>
      <c r="K1629" s="74"/>
      <c r="L1629" s="74"/>
      <c r="M1629" s="74"/>
      <c r="N1629" s="105"/>
    </row>
    <row r="1630" spans="4:14">
      <c r="D1630" s="74"/>
      <c r="E1630" s="74"/>
      <c r="F1630" s="74"/>
      <c r="G1630" s="74"/>
      <c r="H1630" s="74"/>
      <c r="I1630" s="74"/>
      <c r="J1630" s="74"/>
      <c r="K1630" s="74"/>
      <c r="L1630" s="74"/>
      <c r="M1630" s="74"/>
      <c r="N1630" s="105"/>
    </row>
    <row r="1631" spans="4:14">
      <c r="D1631" s="74"/>
      <c r="E1631" s="74"/>
      <c r="F1631" s="74"/>
      <c r="G1631" s="74"/>
      <c r="H1631" s="74"/>
      <c r="I1631" s="74"/>
      <c r="J1631" s="74"/>
      <c r="K1631" s="74"/>
      <c r="L1631" s="74"/>
      <c r="M1631" s="74"/>
      <c r="N1631" s="105"/>
    </row>
    <row r="1632" spans="4:14">
      <c r="D1632" s="74"/>
      <c r="E1632" s="74"/>
      <c r="F1632" s="74"/>
      <c r="G1632" s="74"/>
      <c r="H1632" s="74"/>
      <c r="I1632" s="74"/>
      <c r="J1632" s="74"/>
      <c r="K1632" s="74"/>
      <c r="L1632" s="74"/>
      <c r="M1632" s="74"/>
      <c r="N1632" s="105"/>
    </row>
    <row r="1633" spans="4:14">
      <c r="D1633" s="74"/>
      <c r="E1633" s="74"/>
      <c r="F1633" s="74"/>
      <c r="G1633" s="74"/>
      <c r="H1633" s="74"/>
      <c r="I1633" s="74"/>
      <c r="J1633" s="74"/>
      <c r="K1633" s="74"/>
      <c r="L1633" s="74"/>
      <c r="M1633" s="74"/>
      <c r="N1633" s="105"/>
    </row>
    <row r="1634" spans="4:14">
      <c r="D1634" s="74"/>
      <c r="E1634" s="74"/>
      <c r="F1634" s="74"/>
      <c r="G1634" s="74"/>
      <c r="H1634" s="74"/>
      <c r="I1634" s="74"/>
      <c r="J1634" s="74"/>
      <c r="K1634" s="74"/>
      <c r="L1634" s="74"/>
      <c r="M1634" s="74"/>
      <c r="N1634" s="105"/>
    </row>
    <row r="1635" spans="4:14">
      <c r="D1635" s="74"/>
      <c r="E1635" s="74"/>
      <c r="F1635" s="74"/>
      <c r="G1635" s="74"/>
      <c r="H1635" s="74"/>
      <c r="I1635" s="74"/>
      <c r="J1635" s="74"/>
      <c r="K1635" s="74"/>
      <c r="L1635" s="74"/>
      <c r="M1635" s="74"/>
      <c r="N1635" s="105"/>
    </row>
    <row r="1636" spans="4:14">
      <c r="D1636" s="74"/>
      <c r="E1636" s="74"/>
      <c r="F1636" s="74"/>
      <c r="G1636" s="74"/>
      <c r="H1636" s="74"/>
      <c r="I1636" s="74"/>
      <c r="J1636" s="74"/>
      <c r="K1636" s="74"/>
      <c r="L1636" s="74"/>
      <c r="M1636" s="74"/>
      <c r="N1636" s="105"/>
    </row>
    <row r="1637" spans="4:14">
      <c r="D1637" s="74"/>
      <c r="E1637" s="74"/>
      <c r="F1637" s="74"/>
      <c r="G1637" s="74"/>
      <c r="H1637" s="74"/>
      <c r="I1637" s="74"/>
      <c r="J1637" s="74"/>
      <c r="K1637" s="74"/>
      <c r="L1637" s="74"/>
      <c r="M1637" s="74"/>
      <c r="N1637" s="105"/>
    </row>
    <row r="1638" spans="4:14">
      <c r="D1638" s="74"/>
      <c r="E1638" s="74"/>
      <c r="F1638" s="74"/>
      <c r="G1638" s="74"/>
      <c r="H1638" s="74"/>
      <c r="I1638" s="74"/>
      <c r="J1638" s="74"/>
      <c r="K1638" s="74"/>
      <c r="L1638" s="74"/>
      <c r="M1638" s="74"/>
      <c r="N1638" s="105"/>
    </row>
    <row r="1639" spans="4:14">
      <c r="D1639" s="74"/>
      <c r="E1639" s="74"/>
      <c r="F1639" s="74"/>
      <c r="G1639" s="74"/>
      <c r="H1639" s="74"/>
      <c r="I1639" s="74"/>
      <c r="J1639" s="74"/>
      <c r="K1639" s="74"/>
      <c r="L1639" s="74"/>
      <c r="M1639" s="74"/>
      <c r="N1639" s="105"/>
    </row>
    <row r="1640" spans="4:14">
      <c r="D1640" s="74"/>
      <c r="E1640" s="74"/>
      <c r="F1640" s="74"/>
      <c r="G1640" s="74"/>
      <c r="H1640" s="74"/>
      <c r="I1640" s="74"/>
      <c r="J1640" s="74"/>
      <c r="K1640" s="74"/>
      <c r="L1640" s="74"/>
      <c r="M1640" s="74"/>
      <c r="N1640" s="105"/>
    </row>
    <row r="1641" spans="4:14">
      <c r="D1641" s="74"/>
      <c r="E1641" s="74"/>
      <c r="F1641" s="74"/>
      <c r="G1641" s="74"/>
      <c r="H1641" s="74"/>
      <c r="I1641" s="74"/>
      <c r="J1641" s="74"/>
      <c r="K1641" s="74"/>
      <c r="L1641" s="74"/>
      <c r="M1641" s="74"/>
      <c r="N1641" s="105"/>
    </row>
    <row r="1642" spans="4:14">
      <c r="D1642" s="74"/>
      <c r="E1642" s="74"/>
      <c r="F1642" s="74"/>
      <c r="G1642" s="74"/>
      <c r="H1642" s="74"/>
      <c r="I1642" s="74"/>
      <c r="J1642" s="74"/>
      <c r="K1642" s="74"/>
      <c r="L1642" s="74"/>
      <c r="M1642" s="74"/>
      <c r="N1642" s="105"/>
    </row>
    <row r="1643" spans="4:14">
      <c r="D1643" s="74"/>
      <c r="E1643" s="74"/>
      <c r="F1643" s="74"/>
      <c r="G1643" s="74"/>
      <c r="H1643" s="74"/>
      <c r="I1643" s="74"/>
      <c r="J1643" s="74"/>
      <c r="K1643" s="74"/>
      <c r="L1643" s="74"/>
      <c r="M1643" s="74"/>
      <c r="N1643" s="105"/>
    </row>
    <row r="1644" spans="4:14">
      <c r="D1644" s="74"/>
      <c r="E1644" s="74"/>
      <c r="F1644" s="74"/>
      <c r="G1644" s="74"/>
      <c r="H1644" s="74"/>
      <c r="I1644" s="74"/>
      <c r="J1644" s="74"/>
      <c r="K1644" s="74"/>
      <c r="L1644" s="74"/>
      <c r="M1644" s="74"/>
      <c r="N1644" s="105"/>
    </row>
    <row r="1645" spans="4:14">
      <c r="D1645" s="74"/>
      <c r="E1645" s="74"/>
      <c r="F1645" s="74"/>
      <c r="G1645" s="74"/>
      <c r="H1645" s="74"/>
      <c r="I1645" s="74"/>
      <c r="J1645" s="74"/>
      <c r="K1645" s="74"/>
      <c r="L1645" s="74"/>
      <c r="M1645" s="74"/>
      <c r="N1645" s="105"/>
    </row>
    <row r="1646" spans="4:14">
      <c r="D1646" s="74"/>
      <c r="E1646" s="74"/>
      <c r="F1646" s="74"/>
      <c r="G1646" s="74"/>
      <c r="H1646" s="74"/>
      <c r="I1646" s="74"/>
      <c r="J1646" s="74"/>
      <c r="K1646" s="74"/>
      <c r="L1646" s="74"/>
      <c r="M1646" s="74"/>
      <c r="N1646" s="105"/>
    </row>
    <row r="1647" spans="4:14">
      <c r="D1647" s="74"/>
      <c r="E1647" s="74"/>
      <c r="F1647" s="74"/>
      <c r="G1647" s="74"/>
      <c r="H1647" s="74"/>
      <c r="I1647" s="74"/>
      <c r="J1647" s="74"/>
      <c r="K1647" s="74"/>
      <c r="L1647" s="74"/>
      <c r="M1647" s="74"/>
      <c r="N1647" s="105"/>
    </row>
    <row r="1648" spans="4:14">
      <c r="D1648" s="74"/>
      <c r="E1648" s="74"/>
      <c r="F1648" s="74"/>
      <c r="G1648" s="74"/>
      <c r="H1648" s="74"/>
      <c r="I1648" s="74"/>
      <c r="J1648" s="74"/>
      <c r="K1648" s="74"/>
      <c r="L1648" s="74"/>
      <c r="M1648" s="74"/>
      <c r="N1648" s="105"/>
    </row>
    <row r="1649" spans="4:14">
      <c r="D1649" s="74"/>
      <c r="E1649" s="74"/>
      <c r="F1649" s="74"/>
      <c r="G1649" s="74"/>
      <c r="H1649" s="74"/>
      <c r="I1649" s="74"/>
      <c r="J1649" s="74"/>
      <c r="K1649" s="74"/>
      <c r="L1649" s="74"/>
      <c r="M1649" s="74"/>
      <c r="N1649" s="105"/>
    </row>
  </sheetData>
  <mergeCells count="80">
    <mergeCell ref="C275:M275"/>
    <mergeCell ref="C276:M276"/>
    <mergeCell ref="C277:M277"/>
    <mergeCell ref="C278:M278"/>
    <mergeCell ref="C283:M283"/>
    <mergeCell ref="C279:M279"/>
    <mergeCell ref="C280:M280"/>
    <mergeCell ref="C281:M281"/>
    <mergeCell ref="C282:M282"/>
    <mergeCell ref="C271:M271"/>
    <mergeCell ref="C272:M272"/>
    <mergeCell ref="C273:M273"/>
    <mergeCell ref="C274:M274"/>
    <mergeCell ref="A6:B6"/>
    <mergeCell ref="G6:N6"/>
    <mergeCell ref="A12:N12"/>
    <mergeCell ref="A223:C223"/>
    <mergeCell ref="A230:B230"/>
    <mergeCell ref="C230:M230"/>
    <mergeCell ref="A240:M240"/>
    <mergeCell ref="C231:M231"/>
    <mergeCell ref="A236:B236"/>
    <mergeCell ref="C236:M236"/>
    <mergeCell ref="C237:M237"/>
    <mergeCell ref="A234:M234"/>
    <mergeCell ref="G2:H2"/>
    <mergeCell ref="G4:H4"/>
    <mergeCell ref="A1:N1"/>
    <mergeCell ref="A2:D2"/>
    <mergeCell ref="A3:D3"/>
    <mergeCell ref="A5:B5"/>
    <mergeCell ref="G5:N5"/>
    <mergeCell ref="G7:N7"/>
    <mergeCell ref="G8:N8"/>
    <mergeCell ref="A10:A11"/>
    <mergeCell ref="B10:B11"/>
    <mergeCell ref="C10:C11"/>
    <mergeCell ref="D10:D11"/>
    <mergeCell ref="E10:J10"/>
    <mergeCell ref="K10:K11"/>
    <mergeCell ref="L10:L11"/>
    <mergeCell ref="M10:M11"/>
    <mergeCell ref="N10:N11"/>
    <mergeCell ref="G9:N9"/>
    <mergeCell ref="D225:E225"/>
    <mergeCell ref="D226:E226"/>
    <mergeCell ref="D224:E224"/>
    <mergeCell ref="C243:M243"/>
    <mergeCell ref="C244:M244"/>
    <mergeCell ref="C245:M245"/>
    <mergeCell ref="A242:B242"/>
    <mergeCell ref="C242:M242"/>
    <mergeCell ref="C252:M252"/>
    <mergeCell ref="C246:M246"/>
    <mergeCell ref="C247:M247"/>
    <mergeCell ref="C248:M248"/>
    <mergeCell ref="C249:M249"/>
    <mergeCell ref="C250:M250"/>
    <mergeCell ref="C251:M251"/>
    <mergeCell ref="C253:M253"/>
    <mergeCell ref="C258:M258"/>
    <mergeCell ref="C259:M259"/>
    <mergeCell ref="C260:M260"/>
    <mergeCell ref="C261:M261"/>
    <mergeCell ref="A287:M287"/>
    <mergeCell ref="C257:M257"/>
    <mergeCell ref="C256:M256"/>
    <mergeCell ref="C255:M255"/>
    <mergeCell ref="C254:M254"/>
    <mergeCell ref="C263:M263"/>
    <mergeCell ref="A285:M285"/>
    <mergeCell ref="C262:M262"/>
    <mergeCell ref="C264:M264"/>
    <mergeCell ref="C265:M265"/>
    <mergeCell ref="C266:M266"/>
    <mergeCell ref="C284:M284"/>
    <mergeCell ref="C267:M267"/>
    <mergeCell ref="C268:M268"/>
    <mergeCell ref="C269:M269"/>
    <mergeCell ref="C270:M270"/>
  </mergeCells>
  <phoneticPr fontId="18" type="noConversion"/>
  <hyperlinks>
    <hyperlink ref="A2:D2" location="'اصلاحی من'!A1" display="نام شرکت/شخص : خبرگان بین المللی تهران" xr:uid="{0AFB4188-8BCB-4FA0-ABF4-45B88E9ECC8F}"/>
  </hyperlinks>
  <printOptions horizontalCentered="1"/>
  <pageMargins left="0" right="0" top="0" bottom="0" header="0" footer="0"/>
  <pageSetup paperSize="9" scale="79" fitToHeight="0" pageOrder="overThenDown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theme="7" tint="0.39997558519241921"/>
    <pageSetUpPr fitToPage="1"/>
  </sheetPr>
  <dimension ref="A1:S1597"/>
  <sheetViews>
    <sheetView rightToLeft="1" view="pageBreakPreview" topLeftCell="A3" zoomScale="90" zoomScaleNormal="100" zoomScaleSheetLayoutView="90" workbookViewId="0">
      <selection activeCell="P236" sqref="P236"/>
    </sheetView>
  </sheetViews>
  <sheetFormatPr defaultColWidth="9.140625" defaultRowHeight="18"/>
  <cols>
    <col min="1" max="1" width="3.140625" style="3" customWidth="1"/>
    <col min="2" max="2" width="11" style="17" bestFit="1" customWidth="1"/>
    <col min="3" max="3" width="27.28515625" style="1" customWidth="1"/>
    <col min="4" max="4" width="15.140625" style="1" bestFit="1" customWidth="1"/>
    <col min="5" max="5" width="8.85546875" style="1" customWidth="1"/>
    <col min="6" max="6" width="13.5703125" style="1" bestFit="1" customWidth="1"/>
    <col min="7" max="7" width="10.42578125" style="1" customWidth="1"/>
    <col min="8" max="8" width="14.42578125" style="1" bestFit="1" customWidth="1"/>
    <col min="9" max="9" width="8.7109375" style="1" bestFit="1" customWidth="1"/>
    <col min="10" max="10" width="11.85546875" style="1" bestFit="1" customWidth="1"/>
    <col min="11" max="11" width="14" style="1" bestFit="1" customWidth="1"/>
    <col min="12" max="12" width="19.140625" style="1" bestFit="1" customWidth="1"/>
    <col min="13" max="13" width="14" style="1" bestFit="1" customWidth="1"/>
    <col min="14" max="14" width="19.140625" style="1" bestFit="1" customWidth="1"/>
    <col min="15" max="15" width="25.28515625" style="1" customWidth="1"/>
    <col min="16" max="16" width="12.85546875" style="1" bestFit="1" customWidth="1"/>
    <col min="17" max="18" width="9.140625" style="1"/>
    <col min="19" max="19" width="9.85546875" style="1" bestFit="1" customWidth="1"/>
    <col min="20" max="16384" width="9.140625" style="1"/>
  </cols>
  <sheetData>
    <row r="1" spans="1:14" ht="26.25" customHeight="1">
      <c r="A1" s="279" t="s">
        <v>20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</row>
    <row r="2" spans="1:14" hidden="1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</row>
    <row r="3" spans="1:14" ht="19.5">
      <c r="A3" s="343" t="s">
        <v>1118</v>
      </c>
      <c r="B3" s="343"/>
      <c r="C3" s="343"/>
      <c r="D3" s="343"/>
      <c r="F3" s="1" t="s">
        <v>3</v>
      </c>
      <c r="G3" s="18" t="s">
        <v>75</v>
      </c>
    </row>
    <row r="4" spans="1:14" ht="19.5">
      <c r="A4" s="280" t="s">
        <v>73</v>
      </c>
      <c r="B4" s="280"/>
      <c r="C4" s="280"/>
      <c r="D4" s="280"/>
      <c r="F4" s="1" t="s">
        <v>2</v>
      </c>
      <c r="G4" s="288" t="s">
        <v>76</v>
      </c>
      <c r="H4" s="288"/>
    </row>
    <row r="5" spans="1:14" ht="19.5">
      <c r="A5" s="1" t="s">
        <v>74</v>
      </c>
      <c r="F5" s="1" t="s">
        <v>1</v>
      </c>
      <c r="G5" s="18" t="s">
        <v>319</v>
      </c>
      <c r="H5" s="1" t="s">
        <v>888</v>
      </c>
      <c r="I5" s="1" t="s">
        <v>889</v>
      </c>
      <c r="J5" s="18" t="s">
        <v>986</v>
      </c>
    </row>
    <row r="6" spans="1:14" ht="19.5" customHeight="1">
      <c r="A6" s="285" t="s">
        <v>21</v>
      </c>
      <c r="B6" s="285"/>
      <c r="C6" s="5">
        <v>1378878285</v>
      </c>
      <c r="D6" s="18"/>
      <c r="F6" s="1" t="s">
        <v>24</v>
      </c>
      <c r="G6" s="286"/>
      <c r="H6" s="286"/>
      <c r="I6" s="286"/>
      <c r="J6" s="286"/>
      <c r="K6" s="286"/>
      <c r="L6" s="286"/>
      <c r="M6" s="286"/>
      <c r="N6" s="286"/>
    </row>
    <row r="7" spans="1:14" ht="19.5">
      <c r="A7" s="280" t="s">
        <v>23</v>
      </c>
      <c r="B7" s="280"/>
      <c r="C7" s="5">
        <v>6819049418</v>
      </c>
      <c r="D7" s="18"/>
      <c r="G7" s="286" t="s">
        <v>77</v>
      </c>
      <c r="H7" s="286"/>
      <c r="I7" s="286"/>
      <c r="J7" s="286"/>
      <c r="K7" s="286"/>
      <c r="L7" s="286"/>
      <c r="M7" s="286"/>
      <c r="N7" s="286"/>
    </row>
    <row r="8" spans="1:14" ht="19.5">
      <c r="A8" s="1"/>
      <c r="C8" s="20"/>
      <c r="D8" s="18"/>
      <c r="G8" s="286" t="s">
        <v>33</v>
      </c>
      <c r="H8" s="286"/>
      <c r="I8" s="286"/>
      <c r="J8" s="286"/>
      <c r="K8" s="286"/>
      <c r="L8" s="286"/>
      <c r="M8" s="286"/>
      <c r="N8" s="286"/>
    </row>
    <row r="9" spans="1:14" ht="19.5">
      <c r="A9" s="2"/>
      <c r="B9" s="2"/>
      <c r="G9" s="286" t="s">
        <v>78</v>
      </c>
      <c r="H9" s="286"/>
      <c r="I9" s="286"/>
      <c r="J9" s="286"/>
      <c r="K9" s="286"/>
      <c r="L9" s="286"/>
      <c r="M9" s="286"/>
      <c r="N9" s="286"/>
    </row>
    <row r="10" spans="1:14" s="72" customFormat="1" ht="42.75" customHeight="1">
      <c r="A10" s="344" t="s">
        <v>4</v>
      </c>
      <c r="B10" s="345" t="s">
        <v>5</v>
      </c>
      <c r="C10" s="345" t="s">
        <v>6</v>
      </c>
      <c r="D10" s="345" t="s">
        <v>7</v>
      </c>
      <c r="E10" s="345" t="s">
        <v>18</v>
      </c>
      <c r="F10" s="345"/>
      <c r="G10" s="345"/>
      <c r="H10" s="345"/>
      <c r="I10" s="345"/>
      <c r="J10" s="345"/>
      <c r="K10" s="346" t="s">
        <v>14</v>
      </c>
      <c r="L10" s="346" t="s">
        <v>15</v>
      </c>
      <c r="M10" s="346" t="s">
        <v>16</v>
      </c>
      <c r="N10" s="347" t="s">
        <v>17</v>
      </c>
    </row>
    <row r="11" spans="1:14" s="72" customFormat="1" ht="42.75" customHeight="1">
      <c r="A11" s="344"/>
      <c r="B11" s="345"/>
      <c r="C11" s="345"/>
      <c r="D11" s="345"/>
      <c r="E11" s="92" t="s">
        <v>8</v>
      </c>
      <c r="F11" s="92" t="s">
        <v>9</v>
      </c>
      <c r="G11" s="92" t="s">
        <v>10</v>
      </c>
      <c r="H11" s="92" t="s">
        <v>11</v>
      </c>
      <c r="I11" s="92" t="s">
        <v>12</v>
      </c>
      <c r="J11" s="92" t="s">
        <v>13</v>
      </c>
      <c r="K11" s="346"/>
      <c r="L11" s="346"/>
      <c r="M11" s="346"/>
      <c r="N11" s="347"/>
    </row>
    <row r="12" spans="1:14" s="3" customFormat="1" ht="19.5">
      <c r="A12" s="342" t="s">
        <v>25</v>
      </c>
      <c r="B12" s="342"/>
      <c r="C12" s="342"/>
      <c r="D12" s="342"/>
      <c r="E12" s="342"/>
      <c r="F12" s="342"/>
      <c r="G12" s="342"/>
      <c r="H12" s="342"/>
      <c r="I12" s="342"/>
      <c r="J12" s="342"/>
      <c r="K12" s="342"/>
      <c r="L12" s="342"/>
      <c r="M12" s="342"/>
      <c r="N12" s="342"/>
    </row>
    <row r="13" spans="1:14" s="104" customFormat="1" ht="18.75" hidden="1">
      <c r="A13" s="146">
        <v>1</v>
      </c>
      <c r="B13" s="146" t="s">
        <v>96</v>
      </c>
      <c r="C13" s="146" t="s">
        <v>93</v>
      </c>
      <c r="D13" s="137">
        <v>155778047</v>
      </c>
      <c r="E13" s="137">
        <v>0</v>
      </c>
      <c r="F13" s="137">
        <f t="shared" ref="F13:F20" si="0">D13*10%</f>
        <v>15577804.700000001</v>
      </c>
      <c r="G13" s="137">
        <v>0</v>
      </c>
      <c r="H13" s="137">
        <f t="shared" ref="H13:H20" si="1">D13*5%</f>
        <v>7788902.3500000006</v>
      </c>
      <c r="I13" s="137">
        <v>0</v>
      </c>
      <c r="J13" s="137">
        <v>0</v>
      </c>
      <c r="K13" s="137">
        <f>SUM(E13:J13)</f>
        <v>23366707.050000001</v>
      </c>
      <c r="L13" s="137">
        <f>D13-K13</f>
        <v>132411339.95</v>
      </c>
      <c r="M13" s="137">
        <v>0</v>
      </c>
      <c r="N13" s="147">
        <f>L13+M13</f>
        <v>132411339.95</v>
      </c>
    </row>
    <row r="14" spans="1:14" s="104" customFormat="1" ht="18.75" hidden="1">
      <c r="A14" s="146">
        <v>2</v>
      </c>
      <c r="B14" s="146" t="s">
        <v>97</v>
      </c>
      <c r="C14" s="146" t="s">
        <v>94</v>
      </c>
      <c r="D14" s="137">
        <v>140873447</v>
      </c>
      <c r="E14" s="137">
        <v>0</v>
      </c>
      <c r="F14" s="137">
        <f t="shared" si="0"/>
        <v>14087344.700000001</v>
      </c>
      <c r="G14" s="137">
        <v>0</v>
      </c>
      <c r="H14" s="137">
        <f t="shared" si="1"/>
        <v>7043672.3500000006</v>
      </c>
      <c r="I14" s="137">
        <v>0</v>
      </c>
      <c r="J14" s="137">
        <v>0</v>
      </c>
      <c r="K14" s="137">
        <f t="shared" ref="K14:K20" si="2">SUM(E14:J14)</f>
        <v>21131017.050000001</v>
      </c>
      <c r="L14" s="137">
        <f t="shared" ref="L14:L20" si="3">D14-K14</f>
        <v>119742429.95</v>
      </c>
      <c r="M14" s="137">
        <v>0</v>
      </c>
      <c r="N14" s="147">
        <f t="shared" ref="N14:N30" si="4">L14+M14</f>
        <v>119742429.95</v>
      </c>
    </row>
    <row r="15" spans="1:14" s="104" customFormat="1" ht="18.75" hidden="1">
      <c r="A15" s="146">
        <v>3</v>
      </c>
      <c r="B15" s="146" t="s">
        <v>98</v>
      </c>
      <c r="C15" s="146" t="s">
        <v>95</v>
      </c>
      <c r="D15" s="137">
        <v>217652347</v>
      </c>
      <c r="E15" s="137">
        <v>0</v>
      </c>
      <c r="F15" s="137">
        <f t="shared" si="0"/>
        <v>21765234.700000003</v>
      </c>
      <c r="G15" s="137">
        <v>0</v>
      </c>
      <c r="H15" s="137">
        <f t="shared" si="1"/>
        <v>10882617.350000001</v>
      </c>
      <c r="I15" s="137">
        <v>0</v>
      </c>
      <c r="J15" s="137">
        <v>0</v>
      </c>
      <c r="K15" s="137">
        <f t="shared" si="2"/>
        <v>32647852.050000004</v>
      </c>
      <c r="L15" s="137">
        <f t="shared" si="3"/>
        <v>185004494.94999999</v>
      </c>
      <c r="M15" s="137">
        <v>0</v>
      </c>
      <c r="N15" s="147">
        <f t="shared" si="4"/>
        <v>185004494.94999999</v>
      </c>
    </row>
    <row r="16" spans="1:14" s="104" customFormat="1" ht="18.75" hidden="1">
      <c r="A16" s="146">
        <v>4</v>
      </c>
      <c r="B16" s="146" t="s">
        <v>184</v>
      </c>
      <c r="C16" s="146" t="s">
        <v>185</v>
      </c>
      <c r="D16" s="137">
        <v>192407822</v>
      </c>
      <c r="E16" s="137">
        <v>0</v>
      </c>
      <c r="F16" s="137">
        <f t="shared" si="0"/>
        <v>19240782.199999999</v>
      </c>
      <c r="G16" s="137">
        <v>0</v>
      </c>
      <c r="H16" s="137">
        <f t="shared" si="1"/>
        <v>9620391.0999999996</v>
      </c>
      <c r="I16" s="137">
        <v>0</v>
      </c>
      <c r="J16" s="137">
        <v>0</v>
      </c>
      <c r="K16" s="137">
        <f t="shared" si="2"/>
        <v>28861173.299999997</v>
      </c>
      <c r="L16" s="137">
        <f t="shared" si="3"/>
        <v>163546648.69999999</v>
      </c>
      <c r="M16" s="137">
        <v>0</v>
      </c>
      <c r="N16" s="147">
        <f t="shared" si="4"/>
        <v>163546648.69999999</v>
      </c>
    </row>
    <row r="17" spans="1:16" s="104" customFormat="1" ht="18.75" hidden="1">
      <c r="A17" s="146">
        <v>5</v>
      </c>
      <c r="B17" s="146" t="s">
        <v>195</v>
      </c>
      <c r="C17" s="146" t="s">
        <v>196</v>
      </c>
      <c r="D17" s="137">
        <v>235562822</v>
      </c>
      <c r="E17" s="137">
        <v>0</v>
      </c>
      <c r="F17" s="137">
        <f t="shared" si="0"/>
        <v>23556282.200000003</v>
      </c>
      <c r="G17" s="137">
        <v>0</v>
      </c>
      <c r="H17" s="137">
        <f t="shared" si="1"/>
        <v>11778141.100000001</v>
      </c>
      <c r="I17" s="137">
        <v>0</v>
      </c>
      <c r="J17" s="137">
        <v>0</v>
      </c>
      <c r="K17" s="137">
        <f t="shared" si="2"/>
        <v>35334423.300000004</v>
      </c>
      <c r="L17" s="137">
        <f t="shared" si="3"/>
        <v>200228398.69999999</v>
      </c>
      <c r="M17" s="137">
        <v>0</v>
      </c>
      <c r="N17" s="147">
        <f t="shared" si="4"/>
        <v>200228398.69999999</v>
      </c>
    </row>
    <row r="18" spans="1:16" s="104" customFormat="1" ht="18.75" hidden="1">
      <c r="A18" s="146">
        <v>6</v>
      </c>
      <c r="B18" s="146" t="s">
        <v>228</v>
      </c>
      <c r="C18" s="146" t="s">
        <v>258</v>
      </c>
      <c r="D18" s="137">
        <v>216862322</v>
      </c>
      <c r="E18" s="137">
        <v>0</v>
      </c>
      <c r="F18" s="137">
        <f t="shared" si="0"/>
        <v>21686232.200000003</v>
      </c>
      <c r="G18" s="137">
        <v>0</v>
      </c>
      <c r="H18" s="137">
        <f t="shared" si="1"/>
        <v>10843116.100000001</v>
      </c>
      <c r="I18" s="137">
        <v>0</v>
      </c>
      <c r="J18" s="137">
        <v>0</v>
      </c>
      <c r="K18" s="137">
        <f t="shared" si="2"/>
        <v>32529348.300000004</v>
      </c>
      <c r="L18" s="137">
        <f t="shared" si="3"/>
        <v>184332973.69999999</v>
      </c>
      <c r="M18" s="137">
        <v>0</v>
      </c>
      <c r="N18" s="147">
        <f t="shared" si="4"/>
        <v>184332973.69999999</v>
      </c>
    </row>
    <row r="19" spans="1:16" s="104" customFormat="1" ht="18.75" hidden="1">
      <c r="A19" s="146">
        <v>7</v>
      </c>
      <c r="B19" s="146" t="s">
        <v>249</v>
      </c>
      <c r="C19" s="146" t="s">
        <v>259</v>
      </c>
      <c r="D19" s="137">
        <v>208231322</v>
      </c>
      <c r="E19" s="137">
        <v>0</v>
      </c>
      <c r="F19" s="137">
        <f t="shared" si="0"/>
        <v>20823132.200000003</v>
      </c>
      <c r="G19" s="137">
        <v>0</v>
      </c>
      <c r="H19" s="137">
        <f t="shared" si="1"/>
        <v>10411566.100000001</v>
      </c>
      <c r="I19" s="137">
        <v>0</v>
      </c>
      <c r="J19" s="137">
        <v>0</v>
      </c>
      <c r="K19" s="137">
        <f t="shared" si="2"/>
        <v>31234698.300000004</v>
      </c>
      <c r="L19" s="137">
        <f t="shared" si="3"/>
        <v>176996623.69999999</v>
      </c>
      <c r="M19" s="137">
        <v>0</v>
      </c>
      <c r="N19" s="147">
        <f t="shared" si="4"/>
        <v>176996623.69999999</v>
      </c>
    </row>
    <row r="20" spans="1:16" s="104" customFormat="1" ht="18.75" hidden="1">
      <c r="A20" s="146">
        <v>8</v>
      </c>
      <c r="B20" s="146" t="s">
        <v>249</v>
      </c>
      <c r="C20" s="146" t="s">
        <v>260</v>
      </c>
      <c r="D20" s="137">
        <v>296840867</v>
      </c>
      <c r="E20" s="137">
        <v>0</v>
      </c>
      <c r="F20" s="137">
        <f t="shared" si="0"/>
        <v>29684086.700000003</v>
      </c>
      <c r="G20" s="137">
        <v>0</v>
      </c>
      <c r="H20" s="137">
        <f t="shared" si="1"/>
        <v>14842043.350000001</v>
      </c>
      <c r="I20" s="137">
        <v>0</v>
      </c>
      <c r="J20" s="137">
        <v>0</v>
      </c>
      <c r="K20" s="137">
        <f t="shared" si="2"/>
        <v>44526130.050000004</v>
      </c>
      <c r="L20" s="137">
        <f t="shared" si="3"/>
        <v>252314736.94999999</v>
      </c>
      <c r="M20" s="137">
        <v>0</v>
      </c>
      <c r="N20" s="147">
        <f t="shared" si="4"/>
        <v>252314736.94999999</v>
      </c>
    </row>
    <row r="21" spans="1:16" s="148" customFormat="1" ht="18.75" hidden="1">
      <c r="A21" s="146">
        <v>9</v>
      </c>
      <c r="B21" s="146" t="s">
        <v>250</v>
      </c>
      <c r="C21" s="146" t="s">
        <v>261</v>
      </c>
      <c r="D21" s="137">
        <v>268368158</v>
      </c>
      <c r="E21" s="137">
        <v>0</v>
      </c>
      <c r="F21" s="137">
        <f t="shared" ref="F21:F51" si="5">D21*10%</f>
        <v>26836815.800000001</v>
      </c>
      <c r="G21" s="137">
        <v>0</v>
      </c>
      <c r="H21" s="137">
        <f t="shared" ref="H21:H51" si="6">D21*5%</f>
        <v>13418407.9</v>
      </c>
      <c r="I21" s="137">
        <v>0</v>
      </c>
      <c r="J21" s="137">
        <v>0</v>
      </c>
      <c r="K21" s="137">
        <f t="shared" ref="K21:K32" si="7">SUM(E21:J21)</f>
        <v>40255223.700000003</v>
      </c>
      <c r="L21" s="137">
        <f t="shared" ref="L21:L46" si="8">D21-K21</f>
        <v>228112934.30000001</v>
      </c>
      <c r="M21" s="137">
        <v>0</v>
      </c>
      <c r="N21" s="147">
        <f t="shared" si="4"/>
        <v>228112934.30000001</v>
      </c>
    </row>
    <row r="22" spans="1:16" s="148" customFormat="1" ht="18.75" hidden="1">
      <c r="A22" s="146">
        <v>10</v>
      </c>
      <c r="B22" s="146" t="s">
        <v>250</v>
      </c>
      <c r="C22" s="146" t="s">
        <v>262</v>
      </c>
      <c r="D22" s="137">
        <v>169321444</v>
      </c>
      <c r="E22" s="137">
        <v>0</v>
      </c>
      <c r="F22" s="137">
        <f t="shared" si="5"/>
        <v>16932144.400000002</v>
      </c>
      <c r="G22" s="137">
        <v>0</v>
      </c>
      <c r="H22" s="137">
        <f t="shared" si="6"/>
        <v>8466072.2000000011</v>
      </c>
      <c r="I22" s="137">
        <v>0</v>
      </c>
      <c r="J22" s="137">
        <v>0</v>
      </c>
      <c r="K22" s="137">
        <f t="shared" si="7"/>
        <v>25398216.600000001</v>
      </c>
      <c r="L22" s="137">
        <f t="shared" si="8"/>
        <v>143923227.40000001</v>
      </c>
      <c r="M22" s="137">
        <v>0</v>
      </c>
      <c r="N22" s="147">
        <f t="shared" si="4"/>
        <v>143923227.40000001</v>
      </c>
    </row>
    <row r="23" spans="1:16" s="148" customFormat="1" ht="18.75" hidden="1">
      <c r="A23" s="146">
        <v>11</v>
      </c>
      <c r="B23" s="146" t="s">
        <v>251</v>
      </c>
      <c r="C23" s="146" t="s">
        <v>263</v>
      </c>
      <c r="D23" s="137">
        <v>217984653</v>
      </c>
      <c r="E23" s="137">
        <v>0</v>
      </c>
      <c r="F23" s="137">
        <f t="shared" si="5"/>
        <v>21798465.300000001</v>
      </c>
      <c r="G23" s="137">
        <v>0</v>
      </c>
      <c r="H23" s="137">
        <f t="shared" si="6"/>
        <v>10899232.65</v>
      </c>
      <c r="I23" s="137">
        <v>0</v>
      </c>
      <c r="J23" s="137">
        <v>0</v>
      </c>
      <c r="K23" s="137">
        <f t="shared" si="7"/>
        <v>32697697.950000003</v>
      </c>
      <c r="L23" s="137">
        <f t="shared" si="8"/>
        <v>185286955.05000001</v>
      </c>
      <c r="M23" s="137">
        <v>0</v>
      </c>
      <c r="N23" s="147">
        <f t="shared" si="4"/>
        <v>185286955.05000001</v>
      </c>
    </row>
    <row r="24" spans="1:16" s="148" customFormat="1" ht="18.75" hidden="1">
      <c r="A24" s="146">
        <v>12</v>
      </c>
      <c r="B24" s="146" t="s">
        <v>252</v>
      </c>
      <c r="C24" s="146" t="s">
        <v>264</v>
      </c>
      <c r="D24" s="137">
        <v>379453237</v>
      </c>
      <c r="E24" s="137">
        <v>0</v>
      </c>
      <c r="F24" s="137">
        <f t="shared" si="5"/>
        <v>37945323.700000003</v>
      </c>
      <c r="G24" s="137">
        <v>0</v>
      </c>
      <c r="H24" s="137">
        <f t="shared" si="6"/>
        <v>18972661.850000001</v>
      </c>
      <c r="I24" s="137">
        <v>0</v>
      </c>
      <c r="J24" s="137">
        <v>0</v>
      </c>
      <c r="K24" s="137">
        <f t="shared" si="7"/>
        <v>56917985.550000004</v>
      </c>
      <c r="L24" s="137">
        <f t="shared" si="8"/>
        <v>322535251.44999999</v>
      </c>
      <c r="M24" s="137">
        <v>0</v>
      </c>
      <c r="N24" s="147">
        <f t="shared" si="4"/>
        <v>322535251.44999999</v>
      </c>
    </row>
    <row r="25" spans="1:16" s="148" customFormat="1" ht="18.75" hidden="1">
      <c r="A25" s="146">
        <v>13</v>
      </c>
      <c r="B25" s="146" t="s">
        <v>253</v>
      </c>
      <c r="C25" s="146" t="s">
        <v>265</v>
      </c>
      <c r="D25" s="137">
        <v>306382232</v>
      </c>
      <c r="E25" s="137">
        <v>0</v>
      </c>
      <c r="F25" s="137">
        <f t="shared" si="5"/>
        <v>30638223.200000003</v>
      </c>
      <c r="G25" s="137">
        <v>0</v>
      </c>
      <c r="H25" s="137">
        <f t="shared" si="6"/>
        <v>15319111.600000001</v>
      </c>
      <c r="I25" s="137">
        <v>0</v>
      </c>
      <c r="J25" s="137">
        <v>0</v>
      </c>
      <c r="K25" s="137">
        <f t="shared" si="7"/>
        <v>45957334.800000004</v>
      </c>
      <c r="L25" s="137">
        <f t="shared" si="8"/>
        <v>260424897.19999999</v>
      </c>
      <c r="M25" s="137">
        <v>0</v>
      </c>
      <c r="N25" s="147">
        <f t="shared" si="4"/>
        <v>260424897.19999999</v>
      </c>
    </row>
    <row r="26" spans="1:16" s="148" customFormat="1" ht="18.75" hidden="1">
      <c r="A26" s="146">
        <v>14</v>
      </c>
      <c r="B26" s="146" t="s">
        <v>254</v>
      </c>
      <c r="C26" s="146" t="s">
        <v>266</v>
      </c>
      <c r="D26" s="137">
        <v>320471147</v>
      </c>
      <c r="E26" s="137">
        <v>0</v>
      </c>
      <c r="F26" s="137">
        <f t="shared" si="5"/>
        <v>32047114.700000003</v>
      </c>
      <c r="G26" s="137">
        <v>0</v>
      </c>
      <c r="H26" s="137">
        <f t="shared" si="6"/>
        <v>16023557.350000001</v>
      </c>
      <c r="I26" s="137">
        <v>0</v>
      </c>
      <c r="J26" s="137">
        <v>0</v>
      </c>
      <c r="K26" s="137">
        <f t="shared" si="7"/>
        <v>48070672.050000004</v>
      </c>
      <c r="L26" s="137">
        <f t="shared" si="8"/>
        <v>272400474.94999999</v>
      </c>
      <c r="M26" s="137">
        <v>0</v>
      </c>
      <c r="N26" s="147">
        <f t="shared" si="4"/>
        <v>272400474.94999999</v>
      </c>
    </row>
    <row r="27" spans="1:16" s="148" customFormat="1" ht="18.75" hidden="1">
      <c r="A27" s="146">
        <v>15</v>
      </c>
      <c r="B27" s="146" t="s">
        <v>229</v>
      </c>
      <c r="C27" s="146" t="s">
        <v>267</v>
      </c>
      <c r="D27" s="137">
        <v>322637967</v>
      </c>
      <c r="E27" s="137">
        <v>0</v>
      </c>
      <c r="F27" s="137">
        <f t="shared" si="5"/>
        <v>32263796.700000003</v>
      </c>
      <c r="G27" s="137">
        <v>0</v>
      </c>
      <c r="H27" s="137">
        <f t="shared" si="6"/>
        <v>16131898.350000001</v>
      </c>
      <c r="I27" s="137">
        <v>0</v>
      </c>
      <c r="J27" s="137">
        <v>0</v>
      </c>
      <c r="K27" s="137">
        <f t="shared" si="7"/>
        <v>48395695.050000004</v>
      </c>
      <c r="L27" s="137">
        <f t="shared" si="8"/>
        <v>274242271.94999999</v>
      </c>
      <c r="M27" s="137">
        <v>0</v>
      </c>
      <c r="N27" s="147">
        <f t="shared" si="4"/>
        <v>274242271.94999999</v>
      </c>
    </row>
    <row r="28" spans="1:16" s="148" customFormat="1" ht="18.75" hidden="1">
      <c r="A28" s="146">
        <v>16</v>
      </c>
      <c r="B28" s="146" t="s">
        <v>255</v>
      </c>
      <c r="C28" s="146" t="s">
        <v>268</v>
      </c>
      <c r="D28" s="137">
        <v>297730157</v>
      </c>
      <c r="E28" s="137">
        <v>0</v>
      </c>
      <c r="F28" s="137">
        <f t="shared" si="5"/>
        <v>29773015.700000003</v>
      </c>
      <c r="G28" s="137">
        <v>0</v>
      </c>
      <c r="H28" s="137">
        <f t="shared" si="6"/>
        <v>14886507.850000001</v>
      </c>
      <c r="I28" s="137">
        <v>0</v>
      </c>
      <c r="J28" s="137">
        <v>0</v>
      </c>
      <c r="K28" s="137">
        <f t="shared" si="7"/>
        <v>44659523.550000004</v>
      </c>
      <c r="L28" s="137">
        <f t="shared" si="8"/>
        <v>253070633.44999999</v>
      </c>
      <c r="M28" s="137">
        <v>0</v>
      </c>
      <c r="N28" s="147">
        <f t="shared" si="4"/>
        <v>253070633.44999999</v>
      </c>
    </row>
    <row r="29" spans="1:16" s="148" customFormat="1" ht="18.75" hidden="1">
      <c r="A29" s="146">
        <v>17</v>
      </c>
      <c r="B29" s="146" t="s">
        <v>256</v>
      </c>
      <c r="C29" s="146" t="s">
        <v>269</v>
      </c>
      <c r="D29" s="137">
        <v>444519835</v>
      </c>
      <c r="E29" s="137">
        <v>0</v>
      </c>
      <c r="F29" s="137">
        <f t="shared" si="5"/>
        <v>44451983.5</v>
      </c>
      <c r="G29" s="137">
        <v>0</v>
      </c>
      <c r="H29" s="137">
        <f t="shared" si="6"/>
        <v>22225991.75</v>
      </c>
      <c r="I29" s="137">
        <v>0</v>
      </c>
      <c r="J29" s="149">
        <v>10396776</v>
      </c>
      <c r="K29" s="137">
        <f t="shared" si="7"/>
        <v>77074751.25</v>
      </c>
      <c r="L29" s="137">
        <f t="shared" si="8"/>
        <v>367445083.75</v>
      </c>
      <c r="M29" s="137">
        <v>0</v>
      </c>
      <c r="N29" s="147">
        <f t="shared" si="4"/>
        <v>367445083.75</v>
      </c>
      <c r="O29" s="150"/>
    </row>
    <row r="30" spans="1:16" s="148" customFormat="1" ht="18.75" hidden="1">
      <c r="A30" s="146">
        <v>18</v>
      </c>
      <c r="B30" s="146" t="s">
        <v>257</v>
      </c>
      <c r="C30" s="146" t="s">
        <v>270</v>
      </c>
      <c r="D30" s="137">
        <v>452171118</v>
      </c>
      <c r="E30" s="137">
        <v>0</v>
      </c>
      <c r="F30" s="137">
        <f t="shared" si="5"/>
        <v>45217111.800000004</v>
      </c>
      <c r="G30" s="137">
        <v>0</v>
      </c>
      <c r="H30" s="137">
        <f t="shared" si="6"/>
        <v>22608555.900000002</v>
      </c>
      <c r="I30" s="137">
        <v>0</v>
      </c>
      <c r="J30" s="137">
        <v>0</v>
      </c>
      <c r="K30" s="137">
        <f t="shared" si="7"/>
        <v>67825667.700000003</v>
      </c>
      <c r="L30" s="137">
        <f t="shared" si="8"/>
        <v>384345450.30000001</v>
      </c>
      <c r="M30" s="137">
        <v>0</v>
      </c>
      <c r="N30" s="147">
        <f t="shared" si="4"/>
        <v>384345450.30000001</v>
      </c>
      <c r="O30" s="150"/>
      <c r="P30" s="150"/>
    </row>
    <row r="31" spans="1:16" s="148" customFormat="1" ht="18.75" hidden="1">
      <c r="A31" s="146">
        <v>19</v>
      </c>
      <c r="B31" s="146" t="s">
        <v>295</v>
      </c>
      <c r="C31" s="146" t="s">
        <v>302</v>
      </c>
      <c r="D31" s="137">
        <v>476418780</v>
      </c>
      <c r="E31" s="137">
        <v>0</v>
      </c>
      <c r="F31" s="137">
        <f t="shared" si="5"/>
        <v>47641878</v>
      </c>
      <c r="G31" s="137">
        <v>0</v>
      </c>
      <c r="H31" s="137">
        <f t="shared" si="6"/>
        <v>23820939</v>
      </c>
      <c r="I31" s="137">
        <v>0</v>
      </c>
      <c r="J31" s="149">
        <v>2291997</v>
      </c>
      <c r="K31" s="137">
        <f t="shared" si="7"/>
        <v>73754814</v>
      </c>
      <c r="L31" s="137">
        <f t="shared" si="8"/>
        <v>402663966</v>
      </c>
      <c r="M31" s="137">
        <v>0</v>
      </c>
      <c r="N31" s="147">
        <f>L31+M31-1</f>
        <v>402663965</v>
      </c>
      <c r="O31" s="151"/>
    </row>
    <row r="32" spans="1:16" s="148" customFormat="1" ht="18.75" hidden="1">
      <c r="A32" s="146">
        <v>20</v>
      </c>
      <c r="B32" s="146" t="s">
        <v>317</v>
      </c>
      <c r="C32" s="146" t="s">
        <v>318</v>
      </c>
      <c r="D32" s="137">
        <v>473952504</v>
      </c>
      <c r="E32" s="137">
        <v>0</v>
      </c>
      <c r="F32" s="137">
        <f t="shared" si="5"/>
        <v>47395250.400000006</v>
      </c>
      <c r="G32" s="137">
        <v>0</v>
      </c>
      <c r="H32" s="137">
        <f t="shared" si="6"/>
        <v>23697625.200000003</v>
      </c>
      <c r="I32" s="137">
        <v>0</v>
      </c>
      <c r="J32" s="149">
        <v>1828860</v>
      </c>
      <c r="K32" s="137">
        <f t="shared" si="7"/>
        <v>72921735.600000009</v>
      </c>
      <c r="L32" s="137">
        <f t="shared" si="8"/>
        <v>401030768.39999998</v>
      </c>
      <c r="M32" s="137">
        <v>0</v>
      </c>
      <c r="N32" s="147">
        <f>L32+M32</f>
        <v>401030768.39999998</v>
      </c>
      <c r="O32" s="151"/>
    </row>
    <row r="33" spans="1:17" s="148" customFormat="1" ht="18.75" hidden="1">
      <c r="A33" s="146">
        <v>21</v>
      </c>
      <c r="B33" s="146" t="s">
        <v>327</v>
      </c>
      <c r="C33" s="146" t="s">
        <v>325</v>
      </c>
      <c r="D33" s="152">
        <v>431706855</v>
      </c>
      <c r="E33" s="137">
        <v>0</v>
      </c>
      <c r="F33" s="152">
        <f t="shared" si="5"/>
        <v>43170685.5</v>
      </c>
      <c r="G33" s="137">
        <v>0</v>
      </c>
      <c r="H33" s="152">
        <f t="shared" si="6"/>
        <v>21585342.75</v>
      </c>
      <c r="I33" s="137">
        <v>0</v>
      </c>
      <c r="J33" s="153">
        <v>1892162</v>
      </c>
      <c r="K33" s="152">
        <f t="shared" ref="K33:K44" si="9">SUM(E33:J33)</f>
        <v>66648190.25</v>
      </c>
      <c r="L33" s="152">
        <f t="shared" si="8"/>
        <v>365058664.75</v>
      </c>
      <c r="M33" s="152">
        <v>0</v>
      </c>
      <c r="N33" s="147">
        <f>L33+M33</f>
        <v>365058664.75</v>
      </c>
      <c r="O33" s="151"/>
      <c r="P33" s="150"/>
    </row>
    <row r="34" spans="1:17" s="148" customFormat="1" ht="18.75" hidden="1">
      <c r="A34" s="146">
        <v>22</v>
      </c>
      <c r="B34" s="154" t="s">
        <v>328</v>
      </c>
      <c r="C34" s="146" t="s">
        <v>329</v>
      </c>
      <c r="D34" s="155">
        <v>409505282</v>
      </c>
      <c r="E34" s="137">
        <v>0</v>
      </c>
      <c r="F34" s="155">
        <f t="shared" si="5"/>
        <v>40950528.200000003</v>
      </c>
      <c r="G34" s="137">
        <v>0</v>
      </c>
      <c r="H34" s="155">
        <f t="shared" si="6"/>
        <v>20475264.100000001</v>
      </c>
      <c r="I34" s="137">
        <v>0</v>
      </c>
      <c r="J34" s="156">
        <v>5414924</v>
      </c>
      <c r="K34" s="155">
        <f t="shared" si="9"/>
        <v>66840716.300000004</v>
      </c>
      <c r="L34" s="155">
        <f t="shared" si="8"/>
        <v>342664565.69999999</v>
      </c>
      <c r="M34" s="155">
        <v>0</v>
      </c>
      <c r="N34" s="147">
        <f t="shared" ref="N34:N46" si="10">L34+M34</f>
        <v>342664565.69999999</v>
      </c>
      <c r="O34" s="151"/>
      <c r="P34" s="150"/>
    </row>
    <row r="35" spans="1:17" s="148" customFormat="1" ht="18.75" hidden="1">
      <c r="A35" s="146">
        <v>23</v>
      </c>
      <c r="B35" s="154" t="s">
        <v>347</v>
      </c>
      <c r="C35" s="146" t="s">
        <v>348</v>
      </c>
      <c r="D35" s="155">
        <v>490140989</v>
      </c>
      <c r="E35" s="137">
        <v>0</v>
      </c>
      <c r="F35" s="155">
        <f t="shared" si="5"/>
        <v>49014098.900000006</v>
      </c>
      <c r="G35" s="137">
        <v>0</v>
      </c>
      <c r="H35" s="155">
        <f t="shared" si="6"/>
        <v>24507049.450000003</v>
      </c>
      <c r="I35" s="137">
        <v>0</v>
      </c>
      <c r="J35" s="155">
        <v>0</v>
      </c>
      <c r="K35" s="155">
        <f t="shared" si="9"/>
        <v>73521148.350000009</v>
      </c>
      <c r="L35" s="155">
        <f t="shared" si="8"/>
        <v>416619840.64999998</v>
      </c>
      <c r="M35" s="155">
        <v>0</v>
      </c>
      <c r="N35" s="147">
        <f t="shared" si="10"/>
        <v>416619840.64999998</v>
      </c>
      <c r="O35" s="151"/>
      <c r="P35" s="150"/>
    </row>
    <row r="36" spans="1:17" s="148" customFormat="1" ht="18.75" hidden="1">
      <c r="A36" s="146">
        <v>24</v>
      </c>
      <c r="B36" s="154" t="s">
        <v>353</v>
      </c>
      <c r="C36" s="146" t="s">
        <v>354</v>
      </c>
      <c r="D36" s="155">
        <v>482424310</v>
      </c>
      <c r="E36" s="137">
        <v>0</v>
      </c>
      <c r="F36" s="155">
        <f t="shared" si="5"/>
        <v>48242431</v>
      </c>
      <c r="G36" s="137">
        <v>0</v>
      </c>
      <c r="H36" s="155">
        <f t="shared" si="6"/>
        <v>24121215.5</v>
      </c>
      <c r="I36" s="137">
        <v>0</v>
      </c>
      <c r="J36" s="156">
        <v>21314265</v>
      </c>
      <c r="K36" s="155">
        <f t="shared" si="9"/>
        <v>93677911.5</v>
      </c>
      <c r="L36" s="155">
        <f t="shared" si="8"/>
        <v>388746398.5</v>
      </c>
      <c r="M36" s="155">
        <v>0</v>
      </c>
      <c r="N36" s="147">
        <f t="shared" si="10"/>
        <v>388746398.5</v>
      </c>
      <c r="O36" s="151"/>
      <c r="P36" s="157"/>
    </row>
    <row r="37" spans="1:17" s="148" customFormat="1" ht="18.75" hidden="1">
      <c r="A37" s="146">
        <v>25</v>
      </c>
      <c r="B37" s="154" t="s">
        <v>294</v>
      </c>
      <c r="C37" s="146" t="s">
        <v>359</v>
      </c>
      <c r="D37" s="155">
        <v>444700127</v>
      </c>
      <c r="E37" s="137">
        <v>0</v>
      </c>
      <c r="F37" s="155">
        <f t="shared" si="5"/>
        <v>44470012.700000003</v>
      </c>
      <c r="G37" s="137">
        <v>0</v>
      </c>
      <c r="H37" s="155">
        <f t="shared" si="6"/>
        <v>22235006.350000001</v>
      </c>
      <c r="I37" s="137">
        <v>0</v>
      </c>
      <c r="J37" s="158">
        <v>0</v>
      </c>
      <c r="K37" s="155">
        <f t="shared" si="9"/>
        <v>66705019.050000004</v>
      </c>
      <c r="L37" s="155">
        <f t="shared" si="8"/>
        <v>377995107.94999999</v>
      </c>
      <c r="M37" s="155">
        <v>0</v>
      </c>
      <c r="N37" s="147">
        <f t="shared" si="10"/>
        <v>377995107.94999999</v>
      </c>
      <c r="O37" s="151"/>
      <c r="P37" s="157"/>
    </row>
    <row r="38" spans="1:17" s="148" customFormat="1" ht="18.75" hidden="1">
      <c r="A38" s="146">
        <v>26</v>
      </c>
      <c r="B38" s="154" t="s">
        <v>368</v>
      </c>
      <c r="C38" s="146" t="s">
        <v>369</v>
      </c>
      <c r="D38" s="155">
        <v>446464687</v>
      </c>
      <c r="E38" s="137">
        <v>0</v>
      </c>
      <c r="F38" s="155">
        <f t="shared" si="5"/>
        <v>44646468.700000003</v>
      </c>
      <c r="G38" s="137">
        <v>0</v>
      </c>
      <c r="H38" s="155">
        <f t="shared" si="6"/>
        <v>22323234.350000001</v>
      </c>
      <c r="I38" s="137">
        <v>0</v>
      </c>
      <c r="J38" s="156">
        <v>5118446</v>
      </c>
      <c r="K38" s="155">
        <f t="shared" si="9"/>
        <v>72088149.050000012</v>
      </c>
      <c r="L38" s="155">
        <f t="shared" si="8"/>
        <v>374376537.94999999</v>
      </c>
      <c r="M38" s="155">
        <v>0</v>
      </c>
      <c r="N38" s="147">
        <f t="shared" si="10"/>
        <v>374376537.94999999</v>
      </c>
      <c r="O38" s="151"/>
      <c r="P38" s="157"/>
    </row>
    <row r="39" spans="1:17" s="148" customFormat="1" ht="18.75" hidden="1">
      <c r="A39" s="146">
        <v>27</v>
      </c>
      <c r="B39" s="154" t="s">
        <v>379</v>
      </c>
      <c r="C39" s="146" t="s">
        <v>380</v>
      </c>
      <c r="D39" s="155">
        <v>421032007</v>
      </c>
      <c r="E39" s="137">
        <v>0</v>
      </c>
      <c r="F39" s="155">
        <f t="shared" si="5"/>
        <v>42103200.700000003</v>
      </c>
      <c r="G39" s="137">
        <v>0</v>
      </c>
      <c r="H39" s="155">
        <f t="shared" si="6"/>
        <v>21051600.350000001</v>
      </c>
      <c r="I39" s="137">
        <v>0</v>
      </c>
      <c r="J39" s="156">
        <v>8605990</v>
      </c>
      <c r="K39" s="155">
        <f t="shared" si="9"/>
        <v>71760791.050000012</v>
      </c>
      <c r="L39" s="155">
        <f t="shared" si="8"/>
        <v>349271215.94999999</v>
      </c>
      <c r="M39" s="155">
        <v>0</v>
      </c>
      <c r="N39" s="147">
        <f t="shared" si="10"/>
        <v>349271215.94999999</v>
      </c>
      <c r="O39" s="151"/>
      <c r="P39" s="157"/>
    </row>
    <row r="40" spans="1:17" s="148" customFormat="1" ht="18.75" hidden="1">
      <c r="A40" s="146">
        <v>28</v>
      </c>
      <c r="B40" s="154" t="s">
        <v>389</v>
      </c>
      <c r="C40" s="146" t="s">
        <v>390</v>
      </c>
      <c r="D40" s="155">
        <v>465527689</v>
      </c>
      <c r="E40" s="137">
        <v>0</v>
      </c>
      <c r="F40" s="155">
        <f t="shared" si="5"/>
        <v>46552768.900000006</v>
      </c>
      <c r="G40" s="137">
        <v>0</v>
      </c>
      <c r="H40" s="155">
        <f t="shared" si="6"/>
        <v>23276384.450000003</v>
      </c>
      <c r="I40" s="137">
        <v>0</v>
      </c>
      <c r="J40" s="156">
        <v>5220972</v>
      </c>
      <c r="K40" s="155">
        <f t="shared" si="9"/>
        <v>75050125.350000009</v>
      </c>
      <c r="L40" s="155">
        <f t="shared" si="8"/>
        <v>390477563.64999998</v>
      </c>
      <c r="M40" s="155">
        <v>0</v>
      </c>
      <c r="N40" s="147">
        <f t="shared" si="10"/>
        <v>390477563.64999998</v>
      </c>
      <c r="O40" s="151"/>
      <c r="P40" s="151"/>
    </row>
    <row r="41" spans="1:17" s="148" customFormat="1" ht="18.75" hidden="1">
      <c r="A41" s="146">
        <v>29</v>
      </c>
      <c r="B41" s="154" t="s">
        <v>393</v>
      </c>
      <c r="C41" s="146" t="s">
        <v>394</v>
      </c>
      <c r="D41" s="155">
        <v>437549823</v>
      </c>
      <c r="E41" s="137">
        <v>0</v>
      </c>
      <c r="F41" s="155">
        <f t="shared" si="5"/>
        <v>43754982.300000004</v>
      </c>
      <c r="G41" s="137">
        <v>0</v>
      </c>
      <c r="H41" s="155">
        <f t="shared" si="6"/>
        <v>21877491.150000002</v>
      </c>
      <c r="I41" s="137">
        <v>0</v>
      </c>
      <c r="J41" s="155">
        <v>0</v>
      </c>
      <c r="K41" s="155">
        <f t="shared" si="9"/>
        <v>65632473.450000003</v>
      </c>
      <c r="L41" s="155">
        <f t="shared" si="8"/>
        <v>371917349.55000001</v>
      </c>
      <c r="M41" s="155">
        <v>0</v>
      </c>
      <c r="N41" s="147">
        <f t="shared" si="10"/>
        <v>371917349.55000001</v>
      </c>
      <c r="O41" s="151"/>
    </row>
    <row r="42" spans="1:17" s="148" customFormat="1" ht="18.75" hidden="1">
      <c r="A42" s="146">
        <v>30</v>
      </c>
      <c r="B42" s="154" t="s">
        <v>415</v>
      </c>
      <c r="C42" s="146" t="s">
        <v>416</v>
      </c>
      <c r="D42" s="155">
        <v>417078050</v>
      </c>
      <c r="E42" s="137">
        <v>0</v>
      </c>
      <c r="F42" s="155">
        <f t="shared" si="5"/>
        <v>41707805</v>
      </c>
      <c r="G42" s="137">
        <v>0</v>
      </c>
      <c r="H42" s="155">
        <f t="shared" si="6"/>
        <v>20853902.5</v>
      </c>
      <c r="I42" s="137">
        <v>0</v>
      </c>
      <c r="J42" s="156">
        <v>2470000</v>
      </c>
      <c r="K42" s="155">
        <f t="shared" si="9"/>
        <v>65031707.5</v>
      </c>
      <c r="L42" s="155">
        <f t="shared" si="8"/>
        <v>352046342.5</v>
      </c>
      <c r="M42" s="155">
        <v>0</v>
      </c>
      <c r="N42" s="147">
        <f t="shared" si="10"/>
        <v>352046342.5</v>
      </c>
      <c r="O42" s="151"/>
    </row>
    <row r="43" spans="1:17" s="148" customFormat="1" ht="18.75" hidden="1">
      <c r="A43" s="146">
        <v>31</v>
      </c>
      <c r="B43" s="154" t="s">
        <v>421</v>
      </c>
      <c r="C43" s="146" t="s">
        <v>423</v>
      </c>
      <c r="D43" s="155">
        <v>434704470</v>
      </c>
      <c r="E43" s="137">
        <v>0</v>
      </c>
      <c r="F43" s="155">
        <f t="shared" si="5"/>
        <v>43470447</v>
      </c>
      <c r="G43" s="137">
        <v>0</v>
      </c>
      <c r="H43" s="155">
        <f t="shared" si="6"/>
        <v>21735223.5</v>
      </c>
      <c r="I43" s="137">
        <v>0</v>
      </c>
      <c r="J43" s="156">
        <v>2600000</v>
      </c>
      <c r="K43" s="155">
        <f t="shared" si="9"/>
        <v>67805670.5</v>
      </c>
      <c r="L43" s="155">
        <f t="shared" si="8"/>
        <v>366898799.5</v>
      </c>
      <c r="M43" s="155">
        <f t="shared" ref="M43:M54" si="11">D43*9/100</f>
        <v>39123402.299999997</v>
      </c>
      <c r="N43" s="147">
        <f t="shared" si="10"/>
        <v>406022201.80000001</v>
      </c>
      <c r="O43" s="151"/>
      <c r="Q43" s="159"/>
    </row>
    <row r="44" spans="1:17" s="148" customFormat="1" ht="18.75" hidden="1">
      <c r="A44" s="146">
        <v>32</v>
      </c>
      <c r="B44" s="154" t="s">
        <v>439</v>
      </c>
      <c r="C44" s="146" t="s">
        <v>440</v>
      </c>
      <c r="D44" s="155">
        <v>451550264</v>
      </c>
      <c r="E44" s="137">
        <v>0</v>
      </c>
      <c r="F44" s="155">
        <f t="shared" si="5"/>
        <v>45155026.400000006</v>
      </c>
      <c r="G44" s="137">
        <v>0</v>
      </c>
      <c r="H44" s="155">
        <f t="shared" si="6"/>
        <v>22577513.200000003</v>
      </c>
      <c r="I44" s="137">
        <v>0</v>
      </c>
      <c r="J44" s="156">
        <v>12329803</v>
      </c>
      <c r="K44" s="155">
        <f t="shared" si="9"/>
        <v>80062342.600000009</v>
      </c>
      <c r="L44" s="155">
        <f>D44-K44</f>
        <v>371487921.39999998</v>
      </c>
      <c r="M44" s="155">
        <f t="shared" si="11"/>
        <v>40639523.759999998</v>
      </c>
      <c r="N44" s="147">
        <f t="shared" si="10"/>
        <v>412127445.15999997</v>
      </c>
      <c r="O44" s="151"/>
    </row>
    <row r="45" spans="1:17" s="104" customFormat="1" ht="18.75" hidden="1">
      <c r="A45" s="146">
        <v>33</v>
      </c>
      <c r="B45" s="154" t="s">
        <v>488</v>
      </c>
      <c r="C45" s="146" t="s">
        <v>489</v>
      </c>
      <c r="D45" s="155">
        <v>459977466</v>
      </c>
      <c r="E45" s="137">
        <v>0</v>
      </c>
      <c r="F45" s="155">
        <f t="shared" si="5"/>
        <v>45997746.600000001</v>
      </c>
      <c r="G45" s="137">
        <v>0</v>
      </c>
      <c r="H45" s="155">
        <f t="shared" si="6"/>
        <v>22998873.300000001</v>
      </c>
      <c r="I45" s="137">
        <v>0</v>
      </c>
      <c r="J45" s="155">
        <v>0</v>
      </c>
      <c r="K45" s="155">
        <f t="shared" ref="K45:K52" si="12">SUM(E45:J45)</f>
        <v>68996619.900000006</v>
      </c>
      <c r="L45" s="155">
        <f t="shared" si="8"/>
        <v>390980846.10000002</v>
      </c>
      <c r="M45" s="155">
        <f t="shared" si="11"/>
        <v>41397971.939999998</v>
      </c>
      <c r="N45" s="147">
        <f t="shared" si="10"/>
        <v>432378818.04000002</v>
      </c>
      <c r="O45" s="151"/>
    </row>
    <row r="46" spans="1:17" s="104" customFormat="1" ht="18.75" hidden="1">
      <c r="A46" s="146">
        <v>34</v>
      </c>
      <c r="B46" s="146" t="s">
        <v>536</v>
      </c>
      <c r="C46" s="154" t="s">
        <v>535</v>
      </c>
      <c r="D46" s="155">
        <v>924691090</v>
      </c>
      <c r="E46" s="137">
        <v>0</v>
      </c>
      <c r="F46" s="155">
        <f t="shared" si="5"/>
        <v>92469109</v>
      </c>
      <c r="G46" s="137">
        <v>0</v>
      </c>
      <c r="H46" s="155">
        <f t="shared" si="6"/>
        <v>46234554.5</v>
      </c>
      <c r="I46" s="137">
        <v>0</v>
      </c>
      <c r="J46" s="155">
        <v>0</v>
      </c>
      <c r="K46" s="155">
        <f t="shared" si="12"/>
        <v>138703663.5</v>
      </c>
      <c r="L46" s="155">
        <f t="shared" si="8"/>
        <v>785987426.5</v>
      </c>
      <c r="M46" s="155">
        <f t="shared" si="11"/>
        <v>83222198.099999994</v>
      </c>
      <c r="N46" s="147">
        <f t="shared" si="10"/>
        <v>869209624.60000002</v>
      </c>
      <c r="O46" s="150"/>
    </row>
    <row r="47" spans="1:17" s="104" customFormat="1" ht="18.75" hidden="1">
      <c r="A47" s="146">
        <v>35</v>
      </c>
      <c r="B47" s="154" t="s">
        <v>536</v>
      </c>
      <c r="C47" s="146" t="s">
        <v>537</v>
      </c>
      <c r="D47" s="155">
        <v>1158247320</v>
      </c>
      <c r="E47" s="137">
        <v>0</v>
      </c>
      <c r="F47" s="155">
        <f t="shared" si="5"/>
        <v>115824732</v>
      </c>
      <c r="G47" s="137">
        <v>0</v>
      </c>
      <c r="H47" s="155">
        <f t="shared" si="6"/>
        <v>57912366</v>
      </c>
      <c r="I47" s="137">
        <v>0</v>
      </c>
      <c r="J47" s="155">
        <v>0</v>
      </c>
      <c r="K47" s="155">
        <f t="shared" si="12"/>
        <v>173737098</v>
      </c>
      <c r="L47" s="155">
        <f t="shared" ref="L47" si="13">D47-K47</f>
        <v>984510222</v>
      </c>
      <c r="M47" s="155">
        <f t="shared" si="11"/>
        <v>104242258.8</v>
      </c>
      <c r="N47" s="147">
        <f t="shared" ref="N47" si="14">L47+M47</f>
        <v>1088752480.8</v>
      </c>
      <c r="O47" s="151"/>
    </row>
    <row r="48" spans="1:17" s="104" customFormat="1" ht="18.75" hidden="1">
      <c r="A48" s="146">
        <v>36</v>
      </c>
      <c r="B48" s="154" t="s">
        <v>541</v>
      </c>
      <c r="C48" s="146" t="s">
        <v>540</v>
      </c>
      <c r="D48" s="155">
        <v>1102039645</v>
      </c>
      <c r="E48" s="137">
        <v>0</v>
      </c>
      <c r="F48" s="155">
        <f t="shared" si="5"/>
        <v>110203964.5</v>
      </c>
      <c r="G48" s="137">
        <v>0</v>
      </c>
      <c r="H48" s="155">
        <f t="shared" si="6"/>
        <v>55101982.25</v>
      </c>
      <c r="I48" s="137">
        <v>0</v>
      </c>
      <c r="J48" s="155">
        <v>0</v>
      </c>
      <c r="K48" s="155">
        <f t="shared" si="12"/>
        <v>165305946.75</v>
      </c>
      <c r="L48" s="155">
        <f>D48-K48</f>
        <v>936733698.25</v>
      </c>
      <c r="M48" s="155">
        <f t="shared" si="11"/>
        <v>99183568.049999997</v>
      </c>
      <c r="N48" s="147">
        <f>L48+M48</f>
        <v>1035917266.3</v>
      </c>
      <c r="O48" s="151"/>
    </row>
    <row r="49" spans="1:15" s="104" customFormat="1" ht="18.75" hidden="1">
      <c r="A49" s="146">
        <v>37</v>
      </c>
      <c r="B49" s="154" t="s">
        <v>654</v>
      </c>
      <c r="C49" s="146" t="s">
        <v>653</v>
      </c>
      <c r="D49" s="155">
        <v>1128896440</v>
      </c>
      <c r="E49" s="137">
        <v>0</v>
      </c>
      <c r="F49" s="155">
        <f t="shared" si="5"/>
        <v>112889644</v>
      </c>
      <c r="G49" s="137">
        <v>0</v>
      </c>
      <c r="H49" s="155">
        <f t="shared" si="6"/>
        <v>56444822</v>
      </c>
      <c r="I49" s="137">
        <v>0</v>
      </c>
      <c r="J49" s="155">
        <v>0</v>
      </c>
      <c r="K49" s="155">
        <f t="shared" si="12"/>
        <v>169334466</v>
      </c>
      <c r="L49" s="155">
        <f t="shared" ref="L49:L50" si="15">D49-K49</f>
        <v>959561974</v>
      </c>
      <c r="M49" s="155">
        <f t="shared" si="11"/>
        <v>101600679.59999999</v>
      </c>
      <c r="N49" s="147">
        <f t="shared" ref="N49" si="16">L49+M49</f>
        <v>1061162653.6</v>
      </c>
      <c r="O49" s="151"/>
    </row>
    <row r="50" spans="1:15" s="104" customFormat="1" ht="18.75" hidden="1">
      <c r="A50" s="146">
        <v>38</v>
      </c>
      <c r="B50" s="154" t="s">
        <v>566</v>
      </c>
      <c r="C50" s="146" t="s">
        <v>655</v>
      </c>
      <c r="D50" s="155">
        <v>1168849750</v>
      </c>
      <c r="E50" s="137">
        <v>0</v>
      </c>
      <c r="F50" s="155">
        <f t="shared" si="5"/>
        <v>116884975</v>
      </c>
      <c r="G50" s="137">
        <v>0</v>
      </c>
      <c r="H50" s="155">
        <f t="shared" si="6"/>
        <v>58442487.5</v>
      </c>
      <c r="I50" s="137">
        <v>0</v>
      </c>
      <c r="J50" s="156">
        <f>68200000+1314000+3900000+2457094+7314761+2512276-68200000</f>
        <v>17498131</v>
      </c>
      <c r="K50" s="155">
        <f t="shared" si="12"/>
        <v>192825593.5</v>
      </c>
      <c r="L50" s="155">
        <f t="shared" si="15"/>
        <v>976024156.5</v>
      </c>
      <c r="M50" s="155">
        <f t="shared" si="11"/>
        <v>105196477.5</v>
      </c>
      <c r="N50" s="147">
        <f>L50+M50</f>
        <v>1081220634</v>
      </c>
    </row>
    <row r="51" spans="1:15" s="104" customFormat="1" ht="18.75" hidden="1">
      <c r="A51" s="146">
        <v>39</v>
      </c>
      <c r="B51" s="154" t="s">
        <v>657</v>
      </c>
      <c r="C51" s="146" t="s">
        <v>656</v>
      </c>
      <c r="D51" s="155">
        <v>1203206610</v>
      </c>
      <c r="E51" s="137">
        <v>0</v>
      </c>
      <c r="F51" s="155">
        <f t="shared" si="5"/>
        <v>120320661</v>
      </c>
      <c r="G51" s="137">
        <v>0</v>
      </c>
      <c r="H51" s="155">
        <f t="shared" si="6"/>
        <v>60160330.5</v>
      </c>
      <c r="I51" s="137">
        <v>0</v>
      </c>
      <c r="J51" s="156">
        <f>1162800+220400+2432258+2714374+2514286-1314000</f>
        <v>7730118</v>
      </c>
      <c r="K51" s="155">
        <f t="shared" si="12"/>
        <v>188211109.5</v>
      </c>
      <c r="L51" s="155">
        <f>D51-K51</f>
        <v>1014995500.5</v>
      </c>
      <c r="M51" s="155">
        <f t="shared" si="11"/>
        <v>108288594.90000001</v>
      </c>
      <c r="N51" s="147">
        <f>L51+M51</f>
        <v>1123284095.4000001</v>
      </c>
    </row>
    <row r="52" spans="1:15" s="104" customFormat="1" ht="18.75" hidden="1">
      <c r="A52" s="146">
        <v>40</v>
      </c>
      <c r="B52" s="160" t="s">
        <v>639</v>
      </c>
      <c r="C52" s="161" t="s">
        <v>701</v>
      </c>
      <c r="D52" s="162">
        <v>1418344446</v>
      </c>
      <c r="E52" s="137">
        <v>0</v>
      </c>
      <c r="F52" s="162">
        <v>0</v>
      </c>
      <c r="G52" s="137">
        <v>0</v>
      </c>
      <c r="H52" s="162">
        <v>0</v>
      </c>
      <c r="I52" s="137">
        <v>0</v>
      </c>
      <c r="J52" s="162">
        <v>0</v>
      </c>
      <c r="K52" s="155">
        <f t="shared" si="12"/>
        <v>0</v>
      </c>
      <c r="L52" s="162">
        <f>D52-K52</f>
        <v>1418344446</v>
      </c>
      <c r="M52" s="162">
        <f t="shared" si="11"/>
        <v>127651000.14</v>
      </c>
      <c r="N52" s="163">
        <f>L52+M52</f>
        <v>1545995446.1400001</v>
      </c>
    </row>
    <row r="53" spans="1:15" s="104" customFormat="1" ht="18.75" hidden="1">
      <c r="A53" s="146">
        <v>41</v>
      </c>
      <c r="B53" s="154" t="s">
        <v>659</v>
      </c>
      <c r="C53" s="146" t="s">
        <v>658</v>
      </c>
      <c r="D53" s="155">
        <v>1251906000</v>
      </c>
      <c r="E53" s="137">
        <v>0</v>
      </c>
      <c r="F53" s="155">
        <f t="shared" ref="F53:F56" si="17">D53*10%</f>
        <v>125190600</v>
      </c>
      <c r="G53" s="137">
        <v>0</v>
      </c>
      <c r="H53" s="155">
        <f t="shared" ref="H53:H79" si="18">D53*5%</f>
        <v>62595300</v>
      </c>
      <c r="I53" s="137">
        <v>0</v>
      </c>
      <c r="J53" s="156">
        <f>235600</f>
        <v>235600</v>
      </c>
      <c r="K53" s="155">
        <f t="shared" ref="K53:K56" si="19">SUM(E53:J53)</f>
        <v>188021500</v>
      </c>
      <c r="L53" s="155">
        <f t="shared" ref="L53:L56" si="20">D53-K53</f>
        <v>1063884500</v>
      </c>
      <c r="M53" s="155">
        <f t="shared" si="11"/>
        <v>112671540</v>
      </c>
      <c r="N53" s="147">
        <f t="shared" ref="N53:N55" si="21">L53+M53</f>
        <v>1176556040</v>
      </c>
    </row>
    <row r="54" spans="1:15" s="104" customFormat="1" ht="18.75" hidden="1">
      <c r="A54" s="146">
        <v>42</v>
      </c>
      <c r="B54" s="154" t="s">
        <v>742</v>
      </c>
      <c r="C54" s="146" t="s">
        <v>660</v>
      </c>
      <c r="D54" s="155">
        <v>1093917600</v>
      </c>
      <c r="E54" s="137">
        <v>0</v>
      </c>
      <c r="F54" s="155">
        <f t="shared" si="17"/>
        <v>109391760</v>
      </c>
      <c r="G54" s="137">
        <v>0</v>
      </c>
      <c r="H54" s="155">
        <f t="shared" si="18"/>
        <v>54695880</v>
      </c>
      <c r="I54" s="137">
        <v>0</v>
      </c>
      <c r="J54" s="156">
        <v>2440377</v>
      </c>
      <c r="K54" s="155">
        <f t="shared" si="19"/>
        <v>166528017</v>
      </c>
      <c r="L54" s="155">
        <f t="shared" si="20"/>
        <v>927389583</v>
      </c>
      <c r="M54" s="155">
        <f t="shared" si="11"/>
        <v>98452584</v>
      </c>
      <c r="N54" s="147">
        <f t="shared" si="21"/>
        <v>1025842167</v>
      </c>
    </row>
    <row r="55" spans="1:15" s="104" customFormat="1" ht="18.75" hidden="1">
      <c r="A55" s="146">
        <v>43</v>
      </c>
      <c r="B55" s="154" t="s">
        <v>661</v>
      </c>
      <c r="C55" s="146" t="s">
        <v>662</v>
      </c>
      <c r="D55" s="155">
        <v>1015862535</v>
      </c>
      <c r="E55" s="137">
        <v>0</v>
      </c>
      <c r="F55" s="155">
        <f t="shared" si="17"/>
        <v>101586253.5</v>
      </c>
      <c r="G55" s="137">
        <v>0</v>
      </c>
      <c r="H55" s="155">
        <f t="shared" si="18"/>
        <v>50793126.75</v>
      </c>
      <c r="I55" s="137">
        <v>0</v>
      </c>
      <c r="J55" s="156">
        <f>2345999+1213333+220400</f>
        <v>3779732</v>
      </c>
      <c r="K55" s="155">
        <f t="shared" si="19"/>
        <v>156159112.25</v>
      </c>
      <c r="L55" s="155">
        <f t="shared" si="20"/>
        <v>859703422.75</v>
      </c>
      <c r="M55" s="155">
        <f>D55*9/100</f>
        <v>91427628.150000006</v>
      </c>
      <c r="N55" s="147">
        <f t="shared" si="21"/>
        <v>951131050.89999998</v>
      </c>
    </row>
    <row r="56" spans="1:15" s="104" customFormat="1" ht="18.75" hidden="1">
      <c r="A56" s="146">
        <v>44</v>
      </c>
      <c r="B56" s="154" t="s">
        <v>663</v>
      </c>
      <c r="C56" s="146" t="s">
        <v>664</v>
      </c>
      <c r="D56" s="155">
        <v>1044593490</v>
      </c>
      <c r="E56" s="137">
        <v>0</v>
      </c>
      <c r="F56" s="155">
        <f t="shared" si="17"/>
        <v>104459349</v>
      </c>
      <c r="G56" s="137">
        <v>0</v>
      </c>
      <c r="H56" s="155">
        <f t="shared" si="18"/>
        <v>52229674.5</v>
      </c>
      <c r="I56" s="137">
        <v>0</v>
      </c>
      <c r="J56" s="156">
        <f>2318230+228000</f>
        <v>2546230</v>
      </c>
      <c r="K56" s="155">
        <f t="shared" si="19"/>
        <v>159235253.5</v>
      </c>
      <c r="L56" s="155">
        <f t="shared" si="20"/>
        <v>885358236.5</v>
      </c>
      <c r="M56" s="155">
        <f t="shared" ref="M56:M64" si="22">D56*9%</f>
        <v>94013414.099999994</v>
      </c>
      <c r="N56" s="147">
        <f t="shared" ref="N56:N64" si="23">L56+M56</f>
        <v>979371650.60000002</v>
      </c>
    </row>
    <row r="57" spans="1:15" s="104" customFormat="1" ht="18.75" hidden="1">
      <c r="A57" s="146">
        <v>45</v>
      </c>
      <c r="B57" s="154" t="s">
        <v>703</v>
      </c>
      <c r="C57" s="146" t="s">
        <v>665</v>
      </c>
      <c r="D57" s="155">
        <v>897208205</v>
      </c>
      <c r="E57" s="137">
        <v>0</v>
      </c>
      <c r="F57" s="155">
        <f t="shared" ref="F57:F79" si="24">D57*10%</f>
        <v>89720820.5</v>
      </c>
      <c r="G57" s="137">
        <v>0</v>
      </c>
      <c r="H57" s="155">
        <f t="shared" si="18"/>
        <v>44860410.25</v>
      </c>
      <c r="I57" s="137">
        <v>0</v>
      </c>
      <c r="J57" s="158">
        <f>3602620+571520+2746774</f>
        <v>6920914</v>
      </c>
      <c r="K57" s="155">
        <f t="shared" ref="K57:K64" si="25">SUM(E57:J57)</f>
        <v>141502144.75</v>
      </c>
      <c r="L57" s="155">
        <f t="shared" ref="L57:L64" si="26">D57-K57</f>
        <v>755706060.25</v>
      </c>
      <c r="M57" s="155">
        <f t="shared" si="22"/>
        <v>80748738.450000003</v>
      </c>
      <c r="N57" s="147">
        <f t="shared" si="23"/>
        <v>836454798.70000005</v>
      </c>
    </row>
    <row r="58" spans="1:15" s="104" customFormat="1" ht="18.75">
      <c r="A58" s="146">
        <v>46</v>
      </c>
      <c r="B58" s="146" t="s">
        <v>775</v>
      </c>
      <c r="C58" s="154" t="s">
        <v>773</v>
      </c>
      <c r="D58" s="155">
        <v>753578775</v>
      </c>
      <c r="E58" s="155">
        <v>0</v>
      </c>
      <c r="F58" s="155">
        <f t="shared" si="24"/>
        <v>75357877.5</v>
      </c>
      <c r="G58" s="155">
        <v>0</v>
      </c>
      <c r="H58" s="155">
        <f t="shared" si="18"/>
        <v>37678938.75</v>
      </c>
      <c r="I58" s="155">
        <v>0</v>
      </c>
      <c r="J58" s="158">
        <v>7089406</v>
      </c>
      <c r="K58" s="155">
        <f t="shared" si="25"/>
        <v>120126222.25</v>
      </c>
      <c r="L58" s="155">
        <f t="shared" si="26"/>
        <v>633452552.75</v>
      </c>
      <c r="M58" s="155">
        <f>D58*9%</f>
        <v>67822089.75</v>
      </c>
      <c r="N58" s="164">
        <f t="shared" si="23"/>
        <v>701274642.5</v>
      </c>
    </row>
    <row r="59" spans="1:15" s="104" customFormat="1" ht="18.75">
      <c r="A59" s="146">
        <v>47</v>
      </c>
      <c r="B59" s="146" t="s">
        <v>805</v>
      </c>
      <c r="C59" s="146" t="s">
        <v>810</v>
      </c>
      <c r="D59" s="137">
        <v>727344645</v>
      </c>
      <c r="E59" s="137"/>
      <c r="F59" s="137">
        <f t="shared" si="24"/>
        <v>72734464.5</v>
      </c>
      <c r="G59" s="137"/>
      <c r="H59" s="137">
        <f t="shared" si="18"/>
        <v>36367232.25</v>
      </c>
      <c r="I59" s="137"/>
      <c r="J59" s="165"/>
      <c r="K59" s="137">
        <f t="shared" si="25"/>
        <v>109101696.75</v>
      </c>
      <c r="L59" s="137">
        <f t="shared" si="26"/>
        <v>618242948.25</v>
      </c>
      <c r="M59" s="137">
        <f t="shared" si="22"/>
        <v>65461018.049999997</v>
      </c>
      <c r="N59" s="137">
        <f t="shared" si="23"/>
        <v>683703966.29999995</v>
      </c>
    </row>
    <row r="60" spans="1:15" s="104" customFormat="1" ht="18.75">
      <c r="A60" s="146">
        <v>48</v>
      </c>
      <c r="B60" s="146" t="s">
        <v>818</v>
      </c>
      <c r="C60" s="146" t="s">
        <v>817</v>
      </c>
      <c r="D60" s="137">
        <v>874107265</v>
      </c>
      <c r="E60" s="137"/>
      <c r="F60" s="137">
        <f t="shared" si="24"/>
        <v>87410726.5</v>
      </c>
      <c r="G60" s="137"/>
      <c r="H60" s="137">
        <f t="shared" si="18"/>
        <v>43705363.25</v>
      </c>
      <c r="I60" s="137"/>
      <c r="J60" s="165"/>
      <c r="K60" s="137">
        <f t="shared" si="25"/>
        <v>131116089.75</v>
      </c>
      <c r="L60" s="137">
        <f t="shared" si="26"/>
        <v>742991175.25</v>
      </c>
      <c r="M60" s="137">
        <f t="shared" si="22"/>
        <v>78669653.849999994</v>
      </c>
      <c r="N60" s="137">
        <f t="shared" si="23"/>
        <v>821660829.10000002</v>
      </c>
    </row>
    <row r="61" spans="1:15" s="104" customFormat="1" ht="18.75">
      <c r="A61" s="146">
        <v>49</v>
      </c>
      <c r="B61" s="146" t="s">
        <v>846</v>
      </c>
      <c r="C61" s="146" t="s">
        <v>845</v>
      </c>
      <c r="D61" s="137">
        <v>850375440</v>
      </c>
      <c r="E61" s="137"/>
      <c r="F61" s="137">
        <f t="shared" si="24"/>
        <v>85037544</v>
      </c>
      <c r="G61" s="137"/>
      <c r="H61" s="137">
        <f t="shared" si="18"/>
        <v>42518772</v>
      </c>
      <c r="I61" s="137"/>
      <c r="J61" s="165">
        <v>167200</v>
      </c>
      <c r="K61" s="137">
        <f t="shared" si="25"/>
        <v>127723516</v>
      </c>
      <c r="L61" s="137">
        <f t="shared" si="26"/>
        <v>722651924</v>
      </c>
      <c r="M61" s="137">
        <f t="shared" si="22"/>
        <v>76533789.599999994</v>
      </c>
      <c r="N61" s="137">
        <f t="shared" si="23"/>
        <v>799185713.60000002</v>
      </c>
    </row>
    <row r="62" spans="1:15" s="104" customFormat="1" ht="18.75">
      <c r="A62" s="146">
        <v>50</v>
      </c>
      <c r="B62" s="146" t="s">
        <v>857</v>
      </c>
      <c r="C62" s="146" t="s">
        <v>858</v>
      </c>
      <c r="D62" s="137">
        <v>877853530</v>
      </c>
      <c r="E62" s="137"/>
      <c r="F62" s="137">
        <f t="shared" si="24"/>
        <v>87785353</v>
      </c>
      <c r="G62" s="137"/>
      <c r="H62" s="137">
        <f t="shared" si="18"/>
        <v>43892676.5</v>
      </c>
      <c r="I62" s="137"/>
      <c r="J62" s="165">
        <v>33713782</v>
      </c>
      <c r="K62" s="137">
        <f t="shared" si="25"/>
        <v>165391811.5</v>
      </c>
      <c r="L62" s="137">
        <f t="shared" si="26"/>
        <v>712461718.5</v>
      </c>
      <c r="M62" s="137">
        <f t="shared" si="22"/>
        <v>79006817.700000003</v>
      </c>
      <c r="N62" s="137">
        <f t="shared" si="23"/>
        <v>791468536.20000005</v>
      </c>
    </row>
    <row r="63" spans="1:15" s="3" customFormat="1" ht="18.75">
      <c r="A63" s="146">
        <v>51</v>
      </c>
      <c r="B63" s="7" t="s">
        <v>883</v>
      </c>
      <c r="C63" s="146" t="s">
        <v>884</v>
      </c>
      <c r="D63" s="73">
        <v>923440280</v>
      </c>
      <c r="E63" s="73"/>
      <c r="F63" s="73">
        <f t="shared" si="24"/>
        <v>92344028</v>
      </c>
      <c r="G63" s="73"/>
      <c r="H63" s="73">
        <f t="shared" si="18"/>
        <v>46172014</v>
      </c>
      <c r="I63" s="73"/>
      <c r="J63" s="196">
        <v>1023000</v>
      </c>
      <c r="K63" s="137">
        <f t="shared" si="25"/>
        <v>139539042</v>
      </c>
      <c r="L63" s="137">
        <f t="shared" si="26"/>
        <v>783901238</v>
      </c>
      <c r="M63" s="73">
        <f t="shared" si="22"/>
        <v>83109625.200000003</v>
      </c>
      <c r="N63" s="137">
        <f t="shared" si="23"/>
        <v>867010863.20000005</v>
      </c>
    </row>
    <row r="64" spans="1:15" s="3" customFormat="1" ht="18.75">
      <c r="A64" s="146">
        <v>52</v>
      </c>
      <c r="B64" s="7" t="s">
        <v>903</v>
      </c>
      <c r="C64" s="146" t="s">
        <v>904</v>
      </c>
      <c r="D64" s="73">
        <v>1012114900</v>
      </c>
      <c r="E64" s="73"/>
      <c r="F64" s="73">
        <f t="shared" si="24"/>
        <v>101211490</v>
      </c>
      <c r="G64" s="73"/>
      <c r="H64" s="73">
        <f t="shared" si="18"/>
        <v>50605745</v>
      </c>
      <c r="I64" s="73"/>
      <c r="J64" s="196">
        <v>7916289</v>
      </c>
      <c r="K64" s="137">
        <f t="shared" si="25"/>
        <v>159733524</v>
      </c>
      <c r="L64" s="137">
        <f t="shared" si="26"/>
        <v>852381376</v>
      </c>
      <c r="M64" s="73">
        <f t="shared" si="22"/>
        <v>91090341</v>
      </c>
      <c r="N64" s="137">
        <f t="shared" si="23"/>
        <v>943471717</v>
      </c>
    </row>
    <row r="65" spans="1:14" s="3" customFormat="1" ht="18.75">
      <c r="A65" s="146">
        <v>53</v>
      </c>
      <c r="B65" s="7" t="s">
        <v>947</v>
      </c>
      <c r="C65" s="146" t="s">
        <v>945</v>
      </c>
      <c r="D65" s="73">
        <v>2537351789</v>
      </c>
      <c r="E65" s="73"/>
      <c r="F65" s="73">
        <f t="shared" si="24"/>
        <v>253735178.90000001</v>
      </c>
      <c r="G65" s="73"/>
      <c r="H65" s="73">
        <f t="shared" si="18"/>
        <v>126867589.45</v>
      </c>
      <c r="I65" s="73"/>
      <c r="J65" s="196">
        <v>478500</v>
      </c>
      <c r="K65" s="137">
        <f t="shared" ref="K65" si="27">SUM(E65:J65)</f>
        <v>381081268.35000002</v>
      </c>
      <c r="L65" s="137">
        <f t="shared" ref="L65" si="28">D65-K65</f>
        <v>2156270520.6500001</v>
      </c>
      <c r="M65" s="73">
        <f t="shared" ref="M65" si="29">D65*9%</f>
        <v>228361661.00999999</v>
      </c>
      <c r="N65" s="137">
        <f t="shared" ref="N65" si="30">L65+M65</f>
        <v>2384632181.6599998</v>
      </c>
    </row>
    <row r="66" spans="1:14" s="3" customFormat="1" ht="18.75">
      <c r="A66" s="146">
        <v>54</v>
      </c>
      <c r="B66" s="7" t="s">
        <v>948</v>
      </c>
      <c r="C66" s="146" t="s">
        <v>944</v>
      </c>
      <c r="D66" s="73">
        <v>1268778597</v>
      </c>
      <c r="E66" s="73"/>
      <c r="F66" s="73">
        <f t="shared" si="24"/>
        <v>126877859.7</v>
      </c>
      <c r="G66" s="73"/>
      <c r="H66" s="73">
        <f t="shared" si="18"/>
        <v>63438929.850000001</v>
      </c>
      <c r="I66" s="73"/>
      <c r="J66" s="196">
        <v>12876771</v>
      </c>
      <c r="K66" s="137">
        <f t="shared" ref="K66:K79" si="31">SUM(E66:J66)</f>
        <v>203193560.55000001</v>
      </c>
      <c r="L66" s="137">
        <f t="shared" ref="L66:L79" si="32">D66-K66</f>
        <v>1065585036.45</v>
      </c>
      <c r="M66" s="73">
        <f t="shared" ref="M66:M69" si="33">D66*9%</f>
        <v>114190073.72999999</v>
      </c>
      <c r="N66" s="137">
        <f t="shared" ref="N66:N79" si="34">L66+M66</f>
        <v>1179775110.1800001</v>
      </c>
    </row>
    <row r="67" spans="1:14" s="3" customFormat="1" ht="18.75">
      <c r="A67" s="146">
        <v>55</v>
      </c>
      <c r="B67" s="7" t="s">
        <v>949</v>
      </c>
      <c r="C67" s="146" t="s">
        <v>946</v>
      </c>
      <c r="D67" s="73">
        <v>1270186842</v>
      </c>
      <c r="E67" s="73"/>
      <c r="F67" s="73">
        <f t="shared" si="24"/>
        <v>127018684.2</v>
      </c>
      <c r="G67" s="73"/>
      <c r="H67" s="73">
        <f t="shared" si="18"/>
        <v>63509342.100000001</v>
      </c>
      <c r="I67" s="73"/>
      <c r="J67" s="196">
        <v>7135778</v>
      </c>
      <c r="K67" s="137">
        <f t="shared" si="31"/>
        <v>197663804.30000001</v>
      </c>
      <c r="L67" s="137">
        <f t="shared" si="32"/>
        <v>1072523037.7</v>
      </c>
      <c r="M67" s="73">
        <f t="shared" si="33"/>
        <v>114316815.78</v>
      </c>
      <c r="N67" s="137">
        <f t="shared" si="34"/>
        <v>1186839853.48</v>
      </c>
    </row>
    <row r="68" spans="1:14" s="3" customFormat="1" ht="18.75">
      <c r="A68" s="146">
        <v>56</v>
      </c>
      <c r="B68" s="7" t="s">
        <v>983</v>
      </c>
      <c r="C68" s="146" t="s">
        <v>984</v>
      </c>
      <c r="D68" s="73">
        <v>1295061318</v>
      </c>
      <c r="E68" s="73"/>
      <c r="F68" s="73">
        <f t="shared" si="24"/>
        <v>129506131.80000001</v>
      </c>
      <c r="G68" s="73"/>
      <c r="H68" s="73">
        <f t="shared" si="18"/>
        <v>64753065.900000006</v>
      </c>
      <c r="I68" s="73"/>
      <c r="J68" s="196">
        <v>0</v>
      </c>
      <c r="K68" s="137">
        <f t="shared" si="31"/>
        <v>194259197.70000002</v>
      </c>
      <c r="L68" s="137">
        <f t="shared" si="32"/>
        <v>1100802120.3</v>
      </c>
      <c r="M68" s="73">
        <f t="shared" si="33"/>
        <v>116555518.61999999</v>
      </c>
      <c r="N68" s="137">
        <f t="shared" si="34"/>
        <v>1217357638.9199998</v>
      </c>
    </row>
    <row r="69" spans="1:14" s="3" customFormat="1" ht="18.75">
      <c r="A69" s="146">
        <v>57</v>
      </c>
      <c r="B69" s="7" t="s">
        <v>1029</v>
      </c>
      <c r="C69" s="146" t="s">
        <v>1030</v>
      </c>
      <c r="D69" s="73">
        <v>1338104526</v>
      </c>
      <c r="E69" s="73"/>
      <c r="F69" s="73">
        <f t="shared" si="24"/>
        <v>133810452.60000001</v>
      </c>
      <c r="G69" s="73"/>
      <c r="H69" s="73">
        <f t="shared" si="18"/>
        <v>66905226.300000004</v>
      </c>
      <c r="I69" s="73"/>
      <c r="J69" s="196">
        <v>0</v>
      </c>
      <c r="K69" s="137">
        <f t="shared" si="31"/>
        <v>200715678.90000001</v>
      </c>
      <c r="L69" s="137">
        <f t="shared" si="32"/>
        <v>1137388847.0999999</v>
      </c>
      <c r="M69" s="73">
        <f t="shared" si="33"/>
        <v>120429407.33999999</v>
      </c>
      <c r="N69" s="137">
        <f t="shared" si="34"/>
        <v>1257818254.4399998</v>
      </c>
    </row>
    <row r="70" spans="1:14" s="3" customFormat="1" ht="18.75">
      <c r="A70" s="146">
        <v>58</v>
      </c>
      <c r="B70" s="7" t="s">
        <v>1037</v>
      </c>
      <c r="C70" s="146" t="s">
        <v>1038</v>
      </c>
      <c r="D70" s="73">
        <v>1288678179</v>
      </c>
      <c r="E70" s="73"/>
      <c r="F70" s="73">
        <f t="shared" si="24"/>
        <v>128867817.90000001</v>
      </c>
      <c r="G70" s="73"/>
      <c r="H70" s="73">
        <f t="shared" si="18"/>
        <v>64433908.950000003</v>
      </c>
      <c r="I70" s="73"/>
      <c r="J70" s="196">
        <v>33211512</v>
      </c>
      <c r="K70" s="137">
        <f t="shared" si="31"/>
        <v>226513238.85000002</v>
      </c>
      <c r="L70" s="137">
        <f t="shared" si="32"/>
        <v>1062164940.15</v>
      </c>
      <c r="M70" s="73">
        <f>D70*10%</f>
        <v>128867817.90000001</v>
      </c>
      <c r="N70" s="137">
        <f t="shared" si="34"/>
        <v>1191032758.05</v>
      </c>
    </row>
    <row r="71" spans="1:14" s="3" customFormat="1" ht="18.75">
      <c r="A71" s="146">
        <v>59</v>
      </c>
      <c r="B71" s="7" t="s">
        <v>1070</v>
      </c>
      <c r="C71" s="146" t="s">
        <v>1071</v>
      </c>
      <c r="D71" s="73">
        <v>1259801121</v>
      </c>
      <c r="E71" s="73"/>
      <c r="F71" s="73">
        <f t="shared" si="24"/>
        <v>125980112.10000001</v>
      </c>
      <c r="G71" s="73"/>
      <c r="H71" s="73">
        <f t="shared" si="18"/>
        <v>62990056.050000004</v>
      </c>
      <c r="I71" s="73"/>
      <c r="J71" s="196"/>
      <c r="K71" s="137">
        <f t="shared" si="31"/>
        <v>188970168.15000001</v>
      </c>
      <c r="L71" s="137">
        <f t="shared" si="32"/>
        <v>1070830952.85</v>
      </c>
      <c r="M71" s="73">
        <f t="shared" ref="M71:M79" si="35">D71*10%</f>
        <v>125980112.10000001</v>
      </c>
      <c r="N71" s="137">
        <f t="shared" si="34"/>
        <v>1196811064.95</v>
      </c>
    </row>
    <row r="72" spans="1:14" s="3" customFormat="1" ht="18.75" hidden="1">
      <c r="A72" s="146"/>
      <c r="B72" s="7"/>
      <c r="C72" s="146"/>
      <c r="D72" s="73"/>
      <c r="E72" s="73"/>
      <c r="F72" s="73">
        <f t="shared" si="24"/>
        <v>0</v>
      </c>
      <c r="G72" s="73"/>
      <c r="H72" s="73">
        <f t="shared" si="18"/>
        <v>0</v>
      </c>
      <c r="I72" s="73"/>
      <c r="J72" s="196"/>
      <c r="K72" s="137">
        <f t="shared" si="31"/>
        <v>0</v>
      </c>
      <c r="L72" s="137">
        <f t="shared" si="32"/>
        <v>0</v>
      </c>
      <c r="M72" s="73">
        <f t="shared" si="35"/>
        <v>0</v>
      </c>
      <c r="N72" s="137">
        <f t="shared" si="34"/>
        <v>0</v>
      </c>
    </row>
    <row r="73" spans="1:14" s="3" customFormat="1" ht="18.75" hidden="1">
      <c r="A73" s="146"/>
      <c r="B73" s="7"/>
      <c r="C73" s="146"/>
      <c r="D73" s="73"/>
      <c r="E73" s="73"/>
      <c r="F73" s="73">
        <f t="shared" si="24"/>
        <v>0</v>
      </c>
      <c r="G73" s="73"/>
      <c r="H73" s="73">
        <f t="shared" si="18"/>
        <v>0</v>
      </c>
      <c r="I73" s="73"/>
      <c r="J73" s="196"/>
      <c r="K73" s="137">
        <f t="shared" si="31"/>
        <v>0</v>
      </c>
      <c r="L73" s="137">
        <f t="shared" si="32"/>
        <v>0</v>
      </c>
      <c r="M73" s="73">
        <f t="shared" si="35"/>
        <v>0</v>
      </c>
      <c r="N73" s="137">
        <f t="shared" si="34"/>
        <v>0</v>
      </c>
    </row>
    <row r="74" spans="1:14" s="3" customFormat="1" ht="18.75" hidden="1">
      <c r="A74" s="146"/>
      <c r="B74" s="7"/>
      <c r="C74" s="146"/>
      <c r="D74" s="73"/>
      <c r="E74" s="73"/>
      <c r="F74" s="73">
        <f t="shared" si="24"/>
        <v>0</v>
      </c>
      <c r="G74" s="73"/>
      <c r="H74" s="73">
        <f t="shared" si="18"/>
        <v>0</v>
      </c>
      <c r="I74" s="73"/>
      <c r="J74" s="196"/>
      <c r="K74" s="137">
        <f t="shared" si="31"/>
        <v>0</v>
      </c>
      <c r="L74" s="137">
        <f t="shared" si="32"/>
        <v>0</v>
      </c>
      <c r="M74" s="73">
        <f t="shared" si="35"/>
        <v>0</v>
      </c>
      <c r="N74" s="137">
        <f t="shared" si="34"/>
        <v>0</v>
      </c>
    </row>
    <row r="75" spans="1:14" s="3" customFormat="1" ht="18.75" hidden="1">
      <c r="A75" s="146"/>
      <c r="B75" s="7"/>
      <c r="C75" s="146"/>
      <c r="D75" s="73"/>
      <c r="E75" s="73"/>
      <c r="F75" s="73">
        <f t="shared" si="24"/>
        <v>0</v>
      </c>
      <c r="G75" s="73"/>
      <c r="H75" s="73">
        <f t="shared" si="18"/>
        <v>0</v>
      </c>
      <c r="I75" s="73"/>
      <c r="J75" s="196"/>
      <c r="K75" s="137">
        <f t="shared" si="31"/>
        <v>0</v>
      </c>
      <c r="L75" s="137">
        <f t="shared" si="32"/>
        <v>0</v>
      </c>
      <c r="M75" s="73">
        <f t="shared" si="35"/>
        <v>0</v>
      </c>
      <c r="N75" s="137">
        <f t="shared" si="34"/>
        <v>0</v>
      </c>
    </row>
    <row r="76" spans="1:14" s="3" customFormat="1" ht="18.75" hidden="1">
      <c r="A76" s="146"/>
      <c r="B76" s="7"/>
      <c r="C76" s="146"/>
      <c r="D76" s="73"/>
      <c r="E76" s="73"/>
      <c r="F76" s="73">
        <f t="shared" si="24"/>
        <v>0</v>
      </c>
      <c r="G76" s="73"/>
      <c r="H76" s="73">
        <f t="shared" si="18"/>
        <v>0</v>
      </c>
      <c r="I76" s="73"/>
      <c r="J76" s="196"/>
      <c r="K76" s="137">
        <f t="shared" si="31"/>
        <v>0</v>
      </c>
      <c r="L76" s="137">
        <f t="shared" si="32"/>
        <v>0</v>
      </c>
      <c r="M76" s="73">
        <f t="shared" si="35"/>
        <v>0</v>
      </c>
      <c r="N76" s="137">
        <f t="shared" si="34"/>
        <v>0</v>
      </c>
    </row>
    <row r="77" spans="1:14" s="3" customFormat="1" ht="18.75" hidden="1">
      <c r="A77" s="146"/>
      <c r="B77" s="7"/>
      <c r="C77" s="146"/>
      <c r="D77" s="73"/>
      <c r="E77" s="73"/>
      <c r="F77" s="73">
        <f t="shared" si="24"/>
        <v>0</v>
      </c>
      <c r="G77" s="73"/>
      <c r="H77" s="73">
        <f t="shared" si="18"/>
        <v>0</v>
      </c>
      <c r="I77" s="73"/>
      <c r="J77" s="196"/>
      <c r="K77" s="137">
        <f t="shared" si="31"/>
        <v>0</v>
      </c>
      <c r="L77" s="137">
        <f t="shared" si="32"/>
        <v>0</v>
      </c>
      <c r="M77" s="73">
        <f t="shared" si="35"/>
        <v>0</v>
      </c>
      <c r="N77" s="137">
        <f t="shared" si="34"/>
        <v>0</v>
      </c>
    </row>
    <row r="78" spans="1:14" s="3" customFormat="1" ht="18.75" hidden="1">
      <c r="A78" s="146"/>
      <c r="B78" s="7"/>
      <c r="C78" s="146"/>
      <c r="D78" s="73"/>
      <c r="E78" s="73"/>
      <c r="F78" s="73">
        <f t="shared" si="24"/>
        <v>0</v>
      </c>
      <c r="G78" s="73"/>
      <c r="H78" s="73">
        <f t="shared" si="18"/>
        <v>0</v>
      </c>
      <c r="I78" s="73"/>
      <c r="J78" s="196"/>
      <c r="K78" s="137">
        <f t="shared" si="31"/>
        <v>0</v>
      </c>
      <c r="L78" s="137">
        <f t="shared" si="32"/>
        <v>0</v>
      </c>
      <c r="M78" s="73">
        <f t="shared" si="35"/>
        <v>0</v>
      </c>
      <c r="N78" s="137">
        <f t="shared" si="34"/>
        <v>0</v>
      </c>
    </row>
    <row r="79" spans="1:14" s="3" customFormat="1" ht="18.75" hidden="1">
      <c r="A79" s="146"/>
      <c r="B79" s="7"/>
      <c r="C79" s="146"/>
      <c r="D79" s="73"/>
      <c r="E79" s="73"/>
      <c r="F79" s="73">
        <f t="shared" si="24"/>
        <v>0</v>
      </c>
      <c r="G79" s="73"/>
      <c r="H79" s="73">
        <f t="shared" si="18"/>
        <v>0</v>
      </c>
      <c r="I79" s="73"/>
      <c r="J79" s="196"/>
      <c r="K79" s="137">
        <f t="shared" si="31"/>
        <v>0</v>
      </c>
      <c r="L79" s="137">
        <f t="shared" si="32"/>
        <v>0</v>
      </c>
      <c r="M79" s="73">
        <f t="shared" si="35"/>
        <v>0</v>
      </c>
      <c r="N79" s="137">
        <f t="shared" si="34"/>
        <v>0</v>
      </c>
    </row>
    <row r="80" spans="1:14" s="3" customFormat="1" ht="19.5">
      <c r="A80" s="189"/>
      <c r="B80" s="189" t="s">
        <v>19</v>
      </c>
      <c r="C80" s="189"/>
      <c r="D80" s="197">
        <f>SUM(D13:D79)</f>
        <v>41270522585</v>
      </c>
      <c r="E80" s="197">
        <f t="shared" ref="E80:N80" si="36">SUM(E13:E79)</f>
        <v>0</v>
      </c>
      <c r="F80" s="197">
        <f t="shared" si="36"/>
        <v>3985217813.8999996</v>
      </c>
      <c r="G80" s="197">
        <f t="shared" si="36"/>
        <v>0</v>
      </c>
      <c r="H80" s="197">
        <f t="shared" si="36"/>
        <v>1992608906.9499998</v>
      </c>
      <c r="I80" s="197">
        <f t="shared" si="36"/>
        <v>0</v>
      </c>
      <c r="J80" s="197">
        <f t="shared" si="36"/>
        <v>224247535</v>
      </c>
      <c r="K80" s="197">
        <f t="shared" si="36"/>
        <v>6202074255.8499994</v>
      </c>
      <c r="L80" s="197">
        <f t="shared" si="36"/>
        <v>35068448329.150002</v>
      </c>
      <c r="M80" s="197">
        <f t="shared" si="36"/>
        <v>2818254321.4200001</v>
      </c>
      <c r="N80" s="197">
        <f t="shared" si="36"/>
        <v>37886702649.569992</v>
      </c>
    </row>
    <row r="81" spans="1:19" s="3" customFormat="1" ht="6.75" customHeight="1">
      <c r="A81" s="7"/>
      <c r="B81" s="7"/>
      <c r="C81" s="7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</row>
    <row r="82" spans="1:19" s="3" customFormat="1" ht="17.25" customHeight="1">
      <c r="A82" s="138" t="s">
        <v>36</v>
      </c>
      <c r="B82" s="138"/>
      <c r="C82" s="342" t="s">
        <v>6</v>
      </c>
      <c r="D82" s="342"/>
      <c r="E82" s="342"/>
      <c r="F82" s="342"/>
      <c r="G82" s="342"/>
      <c r="H82" s="342"/>
      <c r="I82" s="342"/>
      <c r="J82" s="342"/>
      <c r="K82" s="342"/>
      <c r="L82" s="342"/>
      <c r="M82" s="342"/>
      <c r="N82" s="24" t="s">
        <v>37</v>
      </c>
    </row>
    <row r="83" spans="1:19" s="3" customFormat="1" hidden="1">
      <c r="A83" s="7">
        <v>1</v>
      </c>
      <c r="B83" s="7" t="s">
        <v>280</v>
      </c>
      <c r="C83" s="335" t="s">
        <v>279</v>
      </c>
      <c r="D83" s="335"/>
      <c r="E83" s="335"/>
      <c r="F83" s="335"/>
      <c r="G83" s="335"/>
      <c r="H83" s="335"/>
      <c r="I83" s="335"/>
      <c r="J83" s="335"/>
      <c r="K83" s="335"/>
      <c r="L83" s="335"/>
      <c r="M83" s="335"/>
      <c r="N83" s="198">
        <v>4696776</v>
      </c>
      <c r="O83" s="96"/>
    </row>
    <row r="84" spans="1:19" s="3" customFormat="1" hidden="1">
      <c r="A84" s="7">
        <v>2</v>
      </c>
      <c r="B84" s="7" t="s">
        <v>281</v>
      </c>
      <c r="C84" s="335" t="s">
        <v>278</v>
      </c>
      <c r="D84" s="335"/>
      <c r="E84" s="335"/>
      <c r="F84" s="335"/>
      <c r="G84" s="335"/>
      <c r="H84" s="335"/>
      <c r="I84" s="335"/>
      <c r="J84" s="335"/>
      <c r="K84" s="335"/>
      <c r="L84" s="335"/>
      <c r="M84" s="335"/>
      <c r="N84" s="198">
        <v>5700000</v>
      </c>
      <c r="O84" s="93"/>
    </row>
    <row r="85" spans="1:19" s="3" customFormat="1" hidden="1">
      <c r="A85" s="7">
        <v>3</v>
      </c>
      <c r="B85" s="7" t="s">
        <v>295</v>
      </c>
      <c r="C85" s="335" t="s">
        <v>296</v>
      </c>
      <c r="D85" s="335"/>
      <c r="E85" s="335"/>
      <c r="F85" s="335"/>
      <c r="G85" s="335"/>
      <c r="H85" s="335"/>
      <c r="I85" s="335"/>
      <c r="J85" s="335"/>
      <c r="K85" s="335"/>
      <c r="L85" s="335"/>
      <c r="M85" s="335"/>
      <c r="N85" s="198">
        <v>2291997</v>
      </c>
    </row>
    <row r="86" spans="1:19" s="3" customFormat="1" hidden="1">
      <c r="A86" s="7">
        <v>4</v>
      </c>
      <c r="B86" s="7" t="s">
        <v>317</v>
      </c>
      <c r="C86" s="335" t="s">
        <v>320</v>
      </c>
      <c r="D86" s="335"/>
      <c r="E86" s="335"/>
      <c r="F86" s="335"/>
      <c r="G86" s="335"/>
      <c r="H86" s="335"/>
      <c r="I86" s="335"/>
      <c r="J86" s="335"/>
      <c r="K86" s="335"/>
      <c r="L86" s="335"/>
      <c r="M86" s="335"/>
      <c r="N86" s="198">
        <v>1828860</v>
      </c>
    </row>
    <row r="87" spans="1:19" s="3" customFormat="1" hidden="1">
      <c r="A87" s="7">
        <v>5</v>
      </c>
      <c r="B87" s="7" t="s">
        <v>327</v>
      </c>
      <c r="C87" s="335" t="s">
        <v>326</v>
      </c>
      <c r="D87" s="335"/>
      <c r="E87" s="335"/>
      <c r="F87" s="335"/>
      <c r="G87" s="335"/>
      <c r="H87" s="335"/>
      <c r="I87" s="335"/>
      <c r="J87" s="335"/>
      <c r="K87" s="335"/>
      <c r="L87" s="335"/>
      <c r="M87" s="335"/>
      <c r="N87" s="198">
        <v>1892162</v>
      </c>
    </row>
    <row r="88" spans="1:19" s="3" customFormat="1" ht="19.5" hidden="1" customHeight="1">
      <c r="A88" s="7">
        <v>6</v>
      </c>
      <c r="B88" s="7" t="s">
        <v>328</v>
      </c>
      <c r="C88" s="335" t="s">
        <v>330</v>
      </c>
      <c r="D88" s="335"/>
      <c r="E88" s="335"/>
      <c r="F88" s="335"/>
      <c r="G88" s="335"/>
      <c r="H88" s="335"/>
      <c r="I88" s="335"/>
      <c r="J88" s="335"/>
      <c r="K88" s="335"/>
      <c r="L88" s="335"/>
      <c r="M88" s="335"/>
      <c r="N88" s="198">
        <v>5414924</v>
      </c>
    </row>
    <row r="89" spans="1:19" s="3" customFormat="1" hidden="1">
      <c r="A89" s="7">
        <v>7</v>
      </c>
      <c r="B89" s="7" t="s">
        <v>294</v>
      </c>
      <c r="C89" s="335" t="s">
        <v>360</v>
      </c>
      <c r="D89" s="335"/>
      <c r="E89" s="335"/>
      <c r="F89" s="335"/>
      <c r="G89" s="335"/>
      <c r="H89" s="335"/>
      <c r="I89" s="335"/>
      <c r="J89" s="335"/>
      <c r="K89" s="335"/>
      <c r="L89" s="335"/>
      <c r="M89" s="335"/>
      <c r="N89" s="198">
        <v>15159448</v>
      </c>
      <c r="S89" s="74"/>
    </row>
    <row r="90" spans="1:19" s="3" customFormat="1" hidden="1">
      <c r="A90" s="7">
        <v>8</v>
      </c>
      <c r="B90" s="7" t="s">
        <v>294</v>
      </c>
      <c r="C90" s="335" t="s">
        <v>361</v>
      </c>
      <c r="D90" s="335"/>
      <c r="E90" s="335"/>
      <c r="F90" s="335"/>
      <c r="G90" s="335"/>
      <c r="H90" s="335"/>
      <c r="I90" s="335"/>
      <c r="J90" s="335"/>
      <c r="K90" s="335"/>
      <c r="L90" s="335"/>
      <c r="M90" s="335"/>
      <c r="N90" s="198">
        <v>6154817</v>
      </c>
    </row>
    <row r="91" spans="1:19" s="3" customFormat="1" hidden="1">
      <c r="A91" s="7">
        <v>9</v>
      </c>
      <c r="B91" s="7" t="s">
        <v>294</v>
      </c>
      <c r="C91" s="335" t="s">
        <v>362</v>
      </c>
      <c r="D91" s="335"/>
      <c r="E91" s="335"/>
      <c r="F91" s="335"/>
      <c r="G91" s="335"/>
      <c r="H91" s="335"/>
      <c r="I91" s="335"/>
      <c r="J91" s="335"/>
      <c r="K91" s="335"/>
      <c r="L91" s="335"/>
      <c r="M91" s="335"/>
      <c r="N91" s="198">
        <v>5118446</v>
      </c>
    </row>
    <row r="92" spans="1:19" s="3" customFormat="1" hidden="1">
      <c r="A92" s="7">
        <v>10</v>
      </c>
      <c r="B92" s="7" t="s">
        <v>379</v>
      </c>
      <c r="C92" s="335" t="s">
        <v>381</v>
      </c>
      <c r="D92" s="335"/>
      <c r="E92" s="335"/>
      <c r="F92" s="335"/>
      <c r="G92" s="335"/>
      <c r="H92" s="335"/>
      <c r="I92" s="335"/>
      <c r="J92" s="335"/>
      <c r="K92" s="335"/>
      <c r="L92" s="335"/>
      <c r="M92" s="335"/>
      <c r="N92" s="198">
        <v>8605990</v>
      </c>
    </row>
    <row r="93" spans="1:19" s="3" customFormat="1" hidden="1">
      <c r="A93" s="7">
        <v>11</v>
      </c>
      <c r="B93" s="7" t="s">
        <v>389</v>
      </c>
      <c r="C93" s="335" t="s">
        <v>397</v>
      </c>
      <c r="D93" s="335"/>
      <c r="E93" s="335"/>
      <c r="F93" s="335"/>
      <c r="G93" s="335"/>
      <c r="H93" s="335"/>
      <c r="I93" s="335"/>
      <c r="J93" s="335"/>
      <c r="K93" s="335"/>
      <c r="L93" s="335"/>
      <c r="M93" s="335"/>
      <c r="N93" s="198">
        <v>5220972</v>
      </c>
    </row>
    <row r="94" spans="1:19" s="3" customFormat="1" hidden="1">
      <c r="A94" s="7">
        <v>12</v>
      </c>
      <c r="B94" s="7" t="s">
        <v>415</v>
      </c>
      <c r="C94" s="335" t="s">
        <v>397</v>
      </c>
      <c r="D94" s="335"/>
      <c r="E94" s="335"/>
      <c r="F94" s="335"/>
      <c r="G94" s="335"/>
      <c r="H94" s="335"/>
      <c r="I94" s="335"/>
      <c r="J94" s="335"/>
      <c r="K94" s="335"/>
      <c r="L94" s="335"/>
      <c r="M94" s="335"/>
      <c r="N94" s="198">
        <v>2470000</v>
      </c>
    </row>
    <row r="95" spans="1:19" s="3" customFormat="1" hidden="1">
      <c r="A95" s="7">
        <v>13</v>
      </c>
      <c r="B95" s="7" t="s">
        <v>421</v>
      </c>
      <c r="C95" s="335" t="s">
        <v>422</v>
      </c>
      <c r="D95" s="335"/>
      <c r="E95" s="335"/>
      <c r="F95" s="335"/>
      <c r="G95" s="335"/>
      <c r="H95" s="335"/>
      <c r="I95" s="335"/>
      <c r="J95" s="335"/>
      <c r="K95" s="335"/>
      <c r="L95" s="335"/>
      <c r="M95" s="335"/>
      <c r="N95" s="198">
        <v>2600000</v>
      </c>
    </row>
    <row r="96" spans="1:19" s="3" customFormat="1" hidden="1">
      <c r="A96" s="7">
        <v>14</v>
      </c>
      <c r="B96" s="7" t="s">
        <v>439</v>
      </c>
      <c r="C96" s="335" t="s">
        <v>441</v>
      </c>
      <c r="D96" s="335"/>
      <c r="E96" s="335"/>
      <c r="F96" s="335"/>
      <c r="G96" s="335"/>
      <c r="H96" s="335"/>
      <c r="I96" s="335"/>
      <c r="J96" s="335"/>
      <c r="K96" s="335"/>
      <c r="L96" s="335"/>
      <c r="M96" s="335"/>
      <c r="N96" s="198">
        <v>1950000</v>
      </c>
    </row>
    <row r="97" spans="1:14" s="3" customFormat="1" hidden="1">
      <c r="A97" s="7">
        <v>15</v>
      </c>
      <c r="B97" s="7" t="s">
        <v>488</v>
      </c>
      <c r="C97" s="335" t="s">
        <v>490</v>
      </c>
      <c r="D97" s="335"/>
      <c r="E97" s="335"/>
      <c r="F97" s="335"/>
      <c r="G97" s="335"/>
      <c r="H97" s="335"/>
      <c r="I97" s="335"/>
      <c r="J97" s="335"/>
      <c r="K97" s="335"/>
      <c r="L97" s="335"/>
      <c r="M97" s="335"/>
      <c r="N97" s="198">
        <v>1677780</v>
      </c>
    </row>
    <row r="98" spans="1:14" s="3" customFormat="1" hidden="1">
      <c r="A98" s="7">
        <v>16</v>
      </c>
      <c r="B98" s="7" t="s">
        <v>499</v>
      </c>
      <c r="C98" s="335" t="s">
        <v>493</v>
      </c>
      <c r="D98" s="335"/>
      <c r="E98" s="335"/>
      <c r="F98" s="335"/>
      <c r="G98" s="335"/>
      <c r="H98" s="335"/>
      <c r="I98" s="335"/>
      <c r="J98" s="335"/>
      <c r="K98" s="335"/>
      <c r="L98" s="335"/>
      <c r="M98" s="335"/>
      <c r="N98" s="198">
        <v>1881059</v>
      </c>
    </row>
    <row r="99" spans="1:14" s="3" customFormat="1" hidden="1">
      <c r="A99" s="7">
        <v>17</v>
      </c>
      <c r="B99" s="7" t="s">
        <v>499</v>
      </c>
      <c r="C99" s="335" t="s">
        <v>494</v>
      </c>
      <c r="D99" s="335"/>
      <c r="E99" s="335"/>
      <c r="F99" s="335"/>
      <c r="G99" s="335"/>
      <c r="H99" s="335"/>
      <c r="I99" s="335"/>
      <c r="J99" s="335"/>
      <c r="K99" s="335"/>
      <c r="L99" s="335"/>
      <c r="M99" s="335"/>
      <c r="N99" s="198">
        <v>758498</v>
      </c>
    </row>
    <row r="100" spans="1:14" s="3" customFormat="1" hidden="1">
      <c r="A100" s="7">
        <v>18</v>
      </c>
      <c r="B100" s="7" t="s">
        <v>499</v>
      </c>
      <c r="C100" s="335" t="s">
        <v>498</v>
      </c>
      <c r="D100" s="335"/>
      <c r="E100" s="335"/>
      <c r="F100" s="335"/>
      <c r="G100" s="335"/>
      <c r="H100" s="335"/>
      <c r="I100" s="335"/>
      <c r="J100" s="335"/>
      <c r="K100" s="335"/>
      <c r="L100" s="335"/>
      <c r="M100" s="335"/>
      <c r="N100" s="198">
        <v>2150830</v>
      </c>
    </row>
    <row r="101" spans="1:14" s="3" customFormat="1" hidden="1">
      <c r="A101" s="7">
        <v>19</v>
      </c>
      <c r="B101" s="7" t="s">
        <v>499</v>
      </c>
      <c r="C101" s="335" t="s">
        <v>497</v>
      </c>
      <c r="D101" s="335"/>
      <c r="E101" s="335"/>
      <c r="F101" s="335"/>
      <c r="G101" s="335"/>
      <c r="H101" s="335"/>
      <c r="I101" s="335"/>
      <c r="J101" s="335"/>
      <c r="K101" s="335"/>
      <c r="L101" s="335"/>
      <c r="M101" s="335"/>
      <c r="N101" s="198">
        <v>2464668</v>
      </c>
    </row>
    <row r="102" spans="1:14" s="3" customFormat="1" hidden="1">
      <c r="A102" s="7">
        <v>20</v>
      </c>
      <c r="B102" s="7" t="s">
        <v>499</v>
      </c>
      <c r="C102" s="335" t="s">
        <v>496</v>
      </c>
      <c r="D102" s="335"/>
      <c r="E102" s="335"/>
      <c r="F102" s="335"/>
      <c r="G102" s="335"/>
      <c r="H102" s="335"/>
      <c r="I102" s="335"/>
      <c r="J102" s="335"/>
      <c r="K102" s="335"/>
      <c r="L102" s="335"/>
      <c r="M102" s="335"/>
      <c r="N102" s="198">
        <v>723484</v>
      </c>
    </row>
    <row r="103" spans="1:14" s="3" customFormat="1" hidden="1">
      <c r="A103" s="7">
        <v>21</v>
      </c>
      <c r="B103" s="7" t="s">
        <v>499</v>
      </c>
      <c r="C103" s="335" t="s">
        <v>495</v>
      </c>
      <c r="D103" s="335"/>
      <c r="E103" s="335"/>
      <c r="F103" s="335"/>
      <c r="G103" s="335"/>
      <c r="H103" s="335"/>
      <c r="I103" s="335"/>
      <c r="J103" s="335"/>
      <c r="K103" s="335"/>
      <c r="L103" s="335"/>
      <c r="M103" s="335"/>
      <c r="N103" s="198">
        <v>723484</v>
      </c>
    </row>
    <row r="104" spans="1:14" s="95" customFormat="1" hidden="1">
      <c r="A104" s="94">
        <v>22</v>
      </c>
      <c r="B104" s="94" t="s">
        <v>566</v>
      </c>
      <c r="C104" s="348" t="s">
        <v>748</v>
      </c>
      <c r="D104" s="348"/>
      <c r="E104" s="348"/>
      <c r="F104" s="348"/>
      <c r="G104" s="348"/>
      <c r="H104" s="348"/>
      <c r="I104" s="348"/>
      <c r="J104" s="348"/>
      <c r="K104" s="348"/>
      <c r="L104" s="348"/>
      <c r="M104" s="348"/>
      <c r="N104" s="199">
        <v>68200000</v>
      </c>
    </row>
    <row r="105" spans="1:14" s="95" customFormat="1" hidden="1">
      <c r="A105" s="94">
        <v>23</v>
      </c>
      <c r="B105" s="94" t="s">
        <v>566</v>
      </c>
      <c r="C105" s="348" t="s">
        <v>749</v>
      </c>
      <c r="D105" s="348"/>
      <c r="E105" s="348"/>
      <c r="F105" s="348"/>
      <c r="G105" s="348"/>
      <c r="H105" s="348"/>
      <c r="I105" s="348"/>
      <c r="J105" s="348"/>
      <c r="K105" s="348"/>
      <c r="L105" s="348"/>
      <c r="M105" s="348"/>
      <c r="N105" s="199">
        <v>1314000</v>
      </c>
    </row>
    <row r="106" spans="1:14" s="95" customFormat="1" hidden="1">
      <c r="A106" s="94">
        <v>24</v>
      </c>
      <c r="B106" s="94" t="s">
        <v>566</v>
      </c>
      <c r="C106" s="348" t="s">
        <v>750</v>
      </c>
      <c r="D106" s="348"/>
      <c r="E106" s="348"/>
      <c r="F106" s="348"/>
      <c r="G106" s="348"/>
      <c r="H106" s="348"/>
      <c r="I106" s="348"/>
      <c r="J106" s="348"/>
      <c r="K106" s="348"/>
      <c r="L106" s="348"/>
      <c r="M106" s="348"/>
      <c r="N106" s="199">
        <v>3900000</v>
      </c>
    </row>
    <row r="107" spans="1:14" s="95" customFormat="1" hidden="1">
      <c r="A107" s="94">
        <v>25</v>
      </c>
      <c r="B107" s="94" t="s">
        <v>566</v>
      </c>
      <c r="C107" s="348" t="s">
        <v>751</v>
      </c>
      <c r="D107" s="348"/>
      <c r="E107" s="348"/>
      <c r="F107" s="348"/>
      <c r="G107" s="348"/>
      <c r="H107" s="348"/>
      <c r="I107" s="348"/>
      <c r="J107" s="348"/>
      <c r="K107" s="348"/>
      <c r="L107" s="348"/>
      <c r="M107" s="348"/>
      <c r="N107" s="199">
        <v>2457094</v>
      </c>
    </row>
    <row r="108" spans="1:14" s="95" customFormat="1" hidden="1">
      <c r="A108" s="94">
        <v>26</v>
      </c>
      <c r="B108" s="94" t="s">
        <v>566</v>
      </c>
      <c r="C108" s="348" t="s">
        <v>752</v>
      </c>
      <c r="D108" s="348"/>
      <c r="E108" s="348"/>
      <c r="F108" s="348"/>
      <c r="G108" s="348"/>
      <c r="H108" s="348"/>
      <c r="I108" s="348"/>
      <c r="J108" s="348"/>
      <c r="K108" s="348"/>
      <c r="L108" s="348"/>
      <c r="M108" s="348"/>
      <c r="N108" s="199">
        <v>7314761</v>
      </c>
    </row>
    <row r="109" spans="1:14" s="95" customFormat="1" hidden="1">
      <c r="A109" s="94">
        <v>27</v>
      </c>
      <c r="B109" s="94" t="s">
        <v>566</v>
      </c>
      <c r="C109" s="348" t="s">
        <v>753</v>
      </c>
      <c r="D109" s="348"/>
      <c r="E109" s="348"/>
      <c r="F109" s="348"/>
      <c r="G109" s="348"/>
      <c r="H109" s="348"/>
      <c r="I109" s="348"/>
      <c r="J109" s="348"/>
      <c r="K109" s="348"/>
      <c r="L109" s="348"/>
      <c r="M109" s="348"/>
      <c r="N109" s="199">
        <v>2512276</v>
      </c>
    </row>
    <row r="110" spans="1:14" s="3" customFormat="1" hidden="1">
      <c r="A110" s="7">
        <v>28</v>
      </c>
      <c r="B110" s="7" t="s">
        <v>747</v>
      </c>
      <c r="C110" s="335" t="s">
        <v>754</v>
      </c>
      <c r="D110" s="335"/>
      <c r="E110" s="335"/>
      <c r="F110" s="335"/>
      <c r="G110" s="335"/>
      <c r="H110" s="335"/>
      <c r="I110" s="335"/>
      <c r="J110" s="335"/>
      <c r="K110" s="335"/>
      <c r="L110" s="335"/>
      <c r="M110" s="335"/>
      <c r="N110" s="199">
        <v>-68200000</v>
      </c>
    </row>
    <row r="111" spans="1:14" s="3" customFormat="1" hidden="1">
      <c r="A111" s="7">
        <v>29</v>
      </c>
      <c r="B111" s="7" t="s">
        <v>659</v>
      </c>
      <c r="C111" s="335" t="s">
        <v>755</v>
      </c>
      <c r="D111" s="335"/>
      <c r="E111" s="335"/>
      <c r="F111" s="335"/>
      <c r="G111" s="335"/>
      <c r="H111" s="335"/>
      <c r="I111" s="335"/>
      <c r="J111" s="335"/>
      <c r="K111" s="335"/>
      <c r="L111" s="335"/>
      <c r="M111" s="335"/>
      <c r="N111" s="198">
        <v>235600</v>
      </c>
    </row>
    <row r="112" spans="1:14" s="3" customFormat="1" hidden="1">
      <c r="A112" s="7">
        <v>30</v>
      </c>
      <c r="B112" s="7" t="s">
        <v>657</v>
      </c>
      <c r="C112" s="335" t="s">
        <v>756</v>
      </c>
      <c r="D112" s="335"/>
      <c r="E112" s="335"/>
      <c r="F112" s="335"/>
      <c r="G112" s="335"/>
      <c r="H112" s="335"/>
      <c r="I112" s="335"/>
      <c r="J112" s="335"/>
      <c r="K112" s="335"/>
      <c r="L112" s="335"/>
      <c r="M112" s="335"/>
      <c r="N112" s="198">
        <v>1162800</v>
      </c>
    </row>
    <row r="113" spans="1:14" s="3" customFormat="1" hidden="1">
      <c r="A113" s="7">
        <v>31</v>
      </c>
      <c r="B113" s="7" t="s">
        <v>657</v>
      </c>
      <c r="C113" s="335" t="s">
        <v>757</v>
      </c>
      <c r="D113" s="335"/>
      <c r="E113" s="335"/>
      <c r="F113" s="335"/>
      <c r="G113" s="335"/>
      <c r="H113" s="335"/>
      <c r="I113" s="335"/>
      <c r="J113" s="335"/>
      <c r="K113" s="335"/>
      <c r="L113" s="335"/>
      <c r="M113" s="335"/>
      <c r="N113" s="198">
        <v>220400</v>
      </c>
    </row>
    <row r="114" spans="1:14" s="3" customFormat="1" hidden="1">
      <c r="A114" s="7">
        <v>32</v>
      </c>
      <c r="B114" s="7" t="s">
        <v>657</v>
      </c>
      <c r="C114" s="335" t="s">
        <v>758</v>
      </c>
      <c r="D114" s="335"/>
      <c r="E114" s="335"/>
      <c r="F114" s="335"/>
      <c r="G114" s="335"/>
      <c r="H114" s="335"/>
      <c r="I114" s="335"/>
      <c r="J114" s="335"/>
      <c r="K114" s="335"/>
      <c r="L114" s="335"/>
      <c r="M114" s="335"/>
      <c r="N114" s="198">
        <v>2432258</v>
      </c>
    </row>
    <row r="115" spans="1:14" s="3" customFormat="1" hidden="1">
      <c r="A115" s="7">
        <v>33</v>
      </c>
      <c r="B115" s="7" t="s">
        <v>657</v>
      </c>
      <c r="C115" s="335" t="s">
        <v>759</v>
      </c>
      <c r="D115" s="335"/>
      <c r="E115" s="335"/>
      <c r="F115" s="335"/>
      <c r="G115" s="335"/>
      <c r="H115" s="335"/>
      <c r="I115" s="335"/>
      <c r="J115" s="335"/>
      <c r="K115" s="335"/>
      <c r="L115" s="335"/>
      <c r="M115" s="335"/>
      <c r="N115" s="198">
        <v>2714374</v>
      </c>
    </row>
    <row r="116" spans="1:14" s="3" customFormat="1" hidden="1">
      <c r="A116" s="7">
        <v>34</v>
      </c>
      <c r="B116" s="7" t="s">
        <v>657</v>
      </c>
      <c r="C116" s="335" t="s">
        <v>760</v>
      </c>
      <c r="D116" s="335"/>
      <c r="E116" s="335"/>
      <c r="F116" s="335"/>
      <c r="G116" s="335"/>
      <c r="H116" s="335"/>
      <c r="I116" s="335"/>
      <c r="J116" s="335"/>
      <c r="K116" s="335"/>
      <c r="L116" s="335"/>
      <c r="M116" s="335"/>
      <c r="N116" s="198">
        <v>2514286</v>
      </c>
    </row>
    <row r="117" spans="1:14" s="3" customFormat="1" hidden="1">
      <c r="A117" s="7">
        <v>35</v>
      </c>
      <c r="B117" s="7" t="s">
        <v>657</v>
      </c>
      <c r="C117" s="335" t="s">
        <v>761</v>
      </c>
      <c r="D117" s="335"/>
      <c r="E117" s="335"/>
      <c r="F117" s="335"/>
      <c r="G117" s="335"/>
      <c r="H117" s="335"/>
      <c r="I117" s="335"/>
      <c r="J117" s="335"/>
      <c r="K117" s="335"/>
      <c r="L117" s="335"/>
      <c r="M117" s="335"/>
      <c r="N117" s="198">
        <v>-1314000</v>
      </c>
    </row>
    <row r="118" spans="1:14" s="3" customFormat="1" hidden="1">
      <c r="A118" s="7">
        <v>36</v>
      </c>
      <c r="B118" s="7" t="s">
        <v>742</v>
      </c>
      <c r="C118" s="335" t="s">
        <v>762</v>
      </c>
      <c r="D118" s="335"/>
      <c r="E118" s="335"/>
      <c r="F118" s="335"/>
      <c r="G118" s="335"/>
      <c r="H118" s="335"/>
      <c r="I118" s="335"/>
      <c r="J118" s="335"/>
      <c r="K118" s="335"/>
      <c r="L118" s="335"/>
      <c r="M118" s="335"/>
      <c r="N118" s="198">
        <v>2440377</v>
      </c>
    </row>
    <row r="119" spans="1:14" s="3" customFormat="1" hidden="1">
      <c r="A119" s="7">
        <v>37</v>
      </c>
      <c r="B119" s="7" t="s">
        <v>661</v>
      </c>
      <c r="C119" s="335" t="s">
        <v>763</v>
      </c>
      <c r="D119" s="335"/>
      <c r="E119" s="335"/>
      <c r="F119" s="335"/>
      <c r="G119" s="335"/>
      <c r="H119" s="335"/>
      <c r="I119" s="335"/>
      <c r="J119" s="335"/>
      <c r="K119" s="335"/>
      <c r="L119" s="335"/>
      <c r="M119" s="335"/>
      <c r="N119" s="198">
        <v>2345999</v>
      </c>
    </row>
    <row r="120" spans="1:14" s="3" customFormat="1" hidden="1">
      <c r="A120" s="7">
        <v>38</v>
      </c>
      <c r="B120" s="7" t="s">
        <v>661</v>
      </c>
      <c r="C120" s="335" t="s">
        <v>764</v>
      </c>
      <c r="D120" s="335"/>
      <c r="E120" s="335"/>
      <c r="F120" s="335"/>
      <c r="G120" s="335"/>
      <c r="H120" s="335"/>
      <c r="I120" s="335"/>
      <c r="J120" s="335"/>
      <c r="K120" s="335"/>
      <c r="L120" s="335"/>
      <c r="M120" s="335"/>
      <c r="N120" s="198">
        <v>1213333</v>
      </c>
    </row>
    <row r="121" spans="1:14" s="3" customFormat="1" ht="20.25" hidden="1" customHeight="1">
      <c r="A121" s="7">
        <v>39</v>
      </c>
      <c r="B121" s="7" t="s">
        <v>661</v>
      </c>
      <c r="C121" s="335" t="s">
        <v>765</v>
      </c>
      <c r="D121" s="335"/>
      <c r="E121" s="335"/>
      <c r="F121" s="335"/>
      <c r="G121" s="335"/>
      <c r="H121" s="335"/>
      <c r="I121" s="335"/>
      <c r="J121" s="335"/>
      <c r="K121" s="335"/>
      <c r="L121" s="335"/>
      <c r="M121" s="335"/>
      <c r="N121" s="198">
        <v>220400</v>
      </c>
    </row>
    <row r="122" spans="1:14" s="3" customFormat="1" hidden="1">
      <c r="A122" s="7">
        <v>40</v>
      </c>
      <c r="B122" s="7" t="s">
        <v>663</v>
      </c>
      <c r="C122" s="335" t="s">
        <v>766</v>
      </c>
      <c r="D122" s="335"/>
      <c r="E122" s="335"/>
      <c r="F122" s="335"/>
      <c r="G122" s="335"/>
      <c r="H122" s="335"/>
      <c r="I122" s="335"/>
      <c r="J122" s="335"/>
      <c r="K122" s="335"/>
      <c r="L122" s="335"/>
      <c r="M122" s="335"/>
      <c r="N122" s="198">
        <v>2318230</v>
      </c>
    </row>
    <row r="123" spans="1:14" s="3" customFormat="1" hidden="1">
      <c r="A123" s="7">
        <v>41</v>
      </c>
      <c r="B123" s="7" t="s">
        <v>663</v>
      </c>
      <c r="C123" s="335" t="s">
        <v>767</v>
      </c>
      <c r="D123" s="335"/>
      <c r="E123" s="335"/>
      <c r="F123" s="335"/>
      <c r="G123" s="335"/>
      <c r="H123" s="335"/>
      <c r="I123" s="335"/>
      <c r="J123" s="335"/>
      <c r="K123" s="335"/>
      <c r="L123" s="335"/>
      <c r="M123" s="335"/>
      <c r="N123" s="198">
        <v>228000</v>
      </c>
    </row>
    <row r="124" spans="1:14" s="3" customFormat="1" hidden="1">
      <c r="A124" s="7">
        <v>42</v>
      </c>
      <c r="B124" s="7" t="s">
        <v>703</v>
      </c>
      <c r="C124" s="335" t="s">
        <v>768</v>
      </c>
      <c r="D124" s="335"/>
      <c r="E124" s="335"/>
      <c r="F124" s="335"/>
      <c r="G124" s="335"/>
      <c r="H124" s="335"/>
      <c r="I124" s="335"/>
      <c r="J124" s="335"/>
      <c r="K124" s="335"/>
      <c r="L124" s="335"/>
      <c r="M124" s="335"/>
      <c r="N124" s="200">
        <v>571520</v>
      </c>
    </row>
    <row r="125" spans="1:14" s="3" customFormat="1" hidden="1">
      <c r="A125" s="7">
        <v>43</v>
      </c>
      <c r="B125" s="7" t="s">
        <v>703</v>
      </c>
      <c r="C125" s="335" t="s">
        <v>769</v>
      </c>
      <c r="D125" s="335"/>
      <c r="E125" s="335"/>
      <c r="F125" s="335"/>
      <c r="G125" s="335"/>
      <c r="H125" s="335"/>
      <c r="I125" s="335"/>
      <c r="J125" s="335"/>
      <c r="K125" s="335"/>
      <c r="L125" s="335"/>
      <c r="M125" s="335"/>
      <c r="N125" s="200">
        <v>2746774</v>
      </c>
    </row>
    <row r="126" spans="1:14" s="3" customFormat="1" hidden="1">
      <c r="A126" s="7">
        <v>44</v>
      </c>
      <c r="B126" s="7" t="s">
        <v>703</v>
      </c>
      <c r="C126" s="335" t="s">
        <v>770</v>
      </c>
      <c r="D126" s="335"/>
      <c r="E126" s="335"/>
      <c r="F126" s="335"/>
      <c r="G126" s="335"/>
      <c r="H126" s="335"/>
      <c r="I126" s="335"/>
      <c r="J126" s="335"/>
      <c r="K126" s="335"/>
      <c r="L126" s="335"/>
      <c r="M126" s="335"/>
      <c r="N126" s="200">
        <v>3602620</v>
      </c>
    </row>
    <row r="127" spans="1:14" s="3" customFormat="1" hidden="1">
      <c r="A127" s="7">
        <v>44</v>
      </c>
      <c r="B127" s="7" t="s">
        <v>775</v>
      </c>
      <c r="C127" s="335" t="s">
        <v>776</v>
      </c>
      <c r="D127" s="335"/>
      <c r="E127" s="335"/>
      <c r="F127" s="335"/>
      <c r="G127" s="335"/>
      <c r="H127" s="335"/>
      <c r="I127" s="335"/>
      <c r="J127" s="335"/>
      <c r="K127" s="335"/>
      <c r="L127" s="335"/>
      <c r="M127" s="335"/>
      <c r="N127" s="97">
        <v>2456271</v>
      </c>
    </row>
    <row r="128" spans="1:14" s="3" customFormat="1" hidden="1">
      <c r="A128" s="7">
        <v>45</v>
      </c>
      <c r="B128" s="7" t="s">
        <v>775</v>
      </c>
      <c r="C128" s="335" t="s">
        <v>777</v>
      </c>
      <c r="D128" s="335"/>
      <c r="E128" s="335"/>
      <c r="F128" s="335"/>
      <c r="G128" s="335"/>
      <c r="H128" s="335"/>
      <c r="I128" s="335"/>
      <c r="J128" s="335"/>
      <c r="K128" s="335"/>
      <c r="L128" s="335"/>
      <c r="M128" s="335"/>
      <c r="N128" s="97">
        <v>250800</v>
      </c>
    </row>
    <row r="129" spans="1:14" s="3" customFormat="1" hidden="1">
      <c r="A129" s="7">
        <v>46</v>
      </c>
      <c r="B129" s="7" t="s">
        <v>775</v>
      </c>
      <c r="C129" s="335" t="s">
        <v>778</v>
      </c>
      <c r="D129" s="335"/>
      <c r="E129" s="335"/>
      <c r="F129" s="335"/>
      <c r="G129" s="335"/>
      <c r="H129" s="335"/>
      <c r="I129" s="335"/>
      <c r="J129" s="335"/>
      <c r="K129" s="335"/>
      <c r="L129" s="335"/>
      <c r="M129" s="335"/>
      <c r="N129" s="97">
        <v>1030000</v>
      </c>
    </row>
    <row r="130" spans="1:14" s="3" customFormat="1" hidden="1">
      <c r="A130" s="7">
        <v>47</v>
      </c>
      <c r="B130" s="7" t="s">
        <v>775</v>
      </c>
      <c r="C130" s="335" t="s">
        <v>779</v>
      </c>
      <c r="D130" s="335"/>
      <c r="E130" s="335"/>
      <c r="F130" s="335"/>
      <c r="G130" s="335"/>
      <c r="H130" s="335"/>
      <c r="I130" s="335"/>
      <c r="J130" s="335"/>
      <c r="K130" s="335"/>
      <c r="L130" s="335"/>
      <c r="M130" s="335"/>
      <c r="N130" s="97">
        <v>225720</v>
      </c>
    </row>
    <row r="131" spans="1:14" s="3" customFormat="1" hidden="1">
      <c r="A131" s="7">
        <v>48</v>
      </c>
      <c r="B131" s="7" t="s">
        <v>775</v>
      </c>
      <c r="C131" s="335" t="s">
        <v>774</v>
      </c>
      <c r="D131" s="335"/>
      <c r="E131" s="335"/>
      <c r="F131" s="335"/>
      <c r="G131" s="335"/>
      <c r="H131" s="335"/>
      <c r="I131" s="335"/>
      <c r="J131" s="335"/>
      <c r="K131" s="335"/>
      <c r="L131" s="335"/>
      <c r="M131" s="335"/>
      <c r="N131" s="97">
        <v>3126615</v>
      </c>
    </row>
    <row r="132" spans="1:14" s="3" customFormat="1" hidden="1">
      <c r="A132" s="7">
        <v>49</v>
      </c>
      <c r="B132" s="7" t="s">
        <v>842</v>
      </c>
      <c r="C132" s="335" t="s">
        <v>847</v>
      </c>
      <c r="D132" s="335"/>
      <c r="E132" s="335"/>
      <c r="F132" s="335"/>
      <c r="G132" s="335"/>
      <c r="H132" s="335"/>
      <c r="I132" s="335"/>
      <c r="J132" s="335"/>
      <c r="K132" s="335"/>
      <c r="L132" s="335"/>
      <c r="M132" s="335"/>
      <c r="N132" s="97">
        <v>167200</v>
      </c>
    </row>
    <row r="133" spans="1:14" s="3" customFormat="1" hidden="1">
      <c r="A133" s="7">
        <v>50</v>
      </c>
      <c r="B133" s="7" t="s">
        <v>857</v>
      </c>
      <c r="C133" s="335" t="s">
        <v>861</v>
      </c>
      <c r="D133" s="335"/>
      <c r="E133" s="335"/>
      <c r="F133" s="335"/>
      <c r="G133" s="335"/>
      <c r="H133" s="335"/>
      <c r="I133" s="335"/>
      <c r="J133" s="335"/>
      <c r="K133" s="335"/>
      <c r="L133" s="335"/>
      <c r="M133" s="335"/>
      <c r="N133" s="97">
        <v>12963630</v>
      </c>
    </row>
    <row r="134" spans="1:14" s="3" customFormat="1" hidden="1">
      <c r="A134" s="7">
        <v>51</v>
      </c>
      <c r="B134" s="7" t="s">
        <v>857</v>
      </c>
      <c r="C134" s="335" t="s">
        <v>862</v>
      </c>
      <c r="D134" s="335"/>
      <c r="E134" s="335"/>
      <c r="F134" s="335"/>
      <c r="G134" s="335"/>
      <c r="H134" s="335"/>
      <c r="I134" s="335"/>
      <c r="J134" s="335"/>
      <c r="K134" s="335"/>
      <c r="L134" s="335"/>
      <c r="M134" s="335"/>
      <c r="N134" s="97">
        <v>11501597</v>
      </c>
    </row>
    <row r="135" spans="1:14" s="3" customFormat="1" hidden="1">
      <c r="A135" s="7">
        <v>52</v>
      </c>
      <c r="B135" s="7" t="s">
        <v>857</v>
      </c>
      <c r="C135" s="335" t="s">
        <v>863</v>
      </c>
      <c r="D135" s="335"/>
      <c r="E135" s="335"/>
      <c r="F135" s="335"/>
      <c r="G135" s="335"/>
      <c r="H135" s="335"/>
      <c r="I135" s="335"/>
      <c r="J135" s="335"/>
      <c r="K135" s="335"/>
      <c r="L135" s="335"/>
      <c r="M135" s="335"/>
      <c r="N135" s="97">
        <v>9248555</v>
      </c>
    </row>
    <row r="136" spans="1:14" s="3" customFormat="1">
      <c r="A136" s="7">
        <v>53</v>
      </c>
      <c r="B136" s="7" t="s">
        <v>883</v>
      </c>
      <c r="C136" s="335" t="s">
        <v>885</v>
      </c>
      <c r="D136" s="335"/>
      <c r="E136" s="335"/>
      <c r="F136" s="335"/>
      <c r="G136" s="335"/>
      <c r="H136" s="335"/>
      <c r="I136" s="335"/>
      <c r="J136" s="335"/>
      <c r="K136" s="335"/>
      <c r="L136" s="335"/>
      <c r="M136" s="335"/>
      <c r="N136" s="97">
        <v>511500</v>
      </c>
    </row>
    <row r="137" spans="1:14" s="3" customFormat="1">
      <c r="A137" s="7">
        <v>54</v>
      </c>
      <c r="B137" s="7" t="s">
        <v>883</v>
      </c>
      <c r="C137" s="335" t="s">
        <v>906</v>
      </c>
      <c r="D137" s="335"/>
      <c r="E137" s="335"/>
      <c r="F137" s="335"/>
      <c r="G137" s="335"/>
      <c r="H137" s="335"/>
      <c r="I137" s="335"/>
      <c r="J137" s="335"/>
      <c r="K137" s="335"/>
      <c r="L137" s="335"/>
      <c r="M137" s="335"/>
      <c r="N137" s="97">
        <v>511500</v>
      </c>
    </row>
    <row r="138" spans="1:14" s="3" customFormat="1">
      <c r="A138" s="7">
        <v>55</v>
      </c>
      <c r="B138" s="7" t="s">
        <v>903</v>
      </c>
      <c r="C138" s="335" t="s">
        <v>907</v>
      </c>
      <c r="D138" s="335"/>
      <c r="E138" s="335"/>
      <c r="F138" s="335"/>
      <c r="G138" s="335"/>
      <c r="H138" s="335"/>
      <c r="I138" s="335"/>
      <c r="J138" s="335"/>
      <c r="K138" s="335"/>
      <c r="L138" s="335"/>
      <c r="M138" s="335"/>
      <c r="N138" s="97">
        <v>495000</v>
      </c>
    </row>
    <row r="139" spans="1:14" s="3" customFormat="1">
      <c r="A139" s="7">
        <v>56</v>
      </c>
      <c r="B139" s="7" t="s">
        <v>903</v>
      </c>
      <c r="C139" s="335" t="s">
        <v>908</v>
      </c>
      <c r="D139" s="335"/>
      <c r="E139" s="335"/>
      <c r="F139" s="335"/>
      <c r="G139" s="335"/>
      <c r="H139" s="335"/>
      <c r="I139" s="335"/>
      <c r="J139" s="335"/>
      <c r="K139" s="335"/>
      <c r="L139" s="335"/>
      <c r="M139" s="335"/>
      <c r="N139" s="97">
        <v>511500</v>
      </c>
    </row>
    <row r="140" spans="1:14" s="3" customFormat="1">
      <c r="A140" s="7">
        <v>57</v>
      </c>
      <c r="B140" s="7" t="s">
        <v>903</v>
      </c>
      <c r="C140" s="332" t="s">
        <v>863</v>
      </c>
      <c r="D140" s="333"/>
      <c r="E140" s="333"/>
      <c r="F140" s="333"/>
      <c r="G140" s="333"/>
      <c r="H140" s="333"/>
      <c r="I140" s="333"/>
      <c r="J140" s="333"/>
      <c r="K140" s="333"/>
      <c r="L140" s="333"/>
      <c r="M140" s="334"/>
      <c r="N140" s="97">
        <v>6909789</v>
      </c>
    </row>
    <row r="141" spans="1:14" s="3" customFormat="1">
      <c r="A141" s="7">
        <v>58</v>
      </c>
      <c r="B141" s="7" t="s">
        <v>947</v>
      </c>
      <c r="C141" s="335" t="s">
        <v>950</v>
      </c>
      <c r="D141" s="335"/>
      <c r="E141" s="335"/>
      <c r="F141" s="335"/>
      <c r="G141" s="335"/>
      <c r="H141" s="335"/>
      <c r="I141" s="335"/>
      <c r="J141" s="335"/>
      <c r="K141" s="335"/>
      <c r="L141" s="335"/>
      <c r="M141" s="335"/>
      <c r="N141" s="97">
        <v>478500</v>
      </c>
    </row>
    <row r="142" spans="1:14" s="3" customFormat="1">
      <c r="A142" s="7">
        <v>59</v>
      </c>
      <c r="B142" s="7" t="s">
        <v>948</v>
      </c>
      <c r="C142" s="335" t="s">
        <v>951</v>
      </c>
      <c r="D142" s="335"/>
      <c r="E142" s="335"/>
      <c r="F142" s="335"/>
      <c r="G142" s="335"/>
      <c r="H142" s="335"/>
      <c r="I142" s="335"/>
      <c r="J142" s="335"/>
      <c r="K142" s="335"/>
      <c r="L142" s="335"/>
      <c r="M142" s="335"/>
      <c r="N142" s="97">
        <v>495000</v>
      </c>
    </row>
    <row r="143" spans="1:14" s="3" customFormat="1">
      <c r="A143" s="7">
        <v>60</v>
      </c>
      <c r="B143" s="7" t="s">
        <v>948</v>
      </c>
      <c r="C143" s="332" t="s">
        <v>952</v>
      </c>
      <c r="D143" s="333"/>
      <c r="E143" s="333"/>
      <c r="F143" s="333"/>
      <c r="G143" s="333"/>
      <c r="H143" s="333"/>
      <c r="I143" s="333"/>
      <c r="J143" s="333"/>
      <c r="K143" s="333"/>
      <c r="L143" s="333"/>
      <c r="M143" s="334"/>
      <c r="N143" s="97">
        <v>12381771</v>
      </c>
    </row>
    <row r="144" spans="1:14" s="3" customFormat="1">
      <c r="A144" s="7">
        <v>61</v>
      </c>
      <c r="B144" s="7" t="s">
        <v>949</v>
      </c>
      <c r="C144" s="332" t="s">
        <v>953</v>
      </c>
      <c r="D144" s="333"/>
      <c r="E144" s="333"/>
      <c r="F144" s="333"/>
      <c r="G144" s="333"/>
      <c r="H144" s="333"/>
      <c r="I144" s="333"/>
      <c r="J144" s="333"/>
      <c r="K144" s="333"/>
      <c r="L144" s="333"/>
      <c r="M144" s="334"/>
      <c r="N144" s="97">
        <v>7135778</v>
      </c>
    </row>
    <row r="145" spans="1:14" s="3" customFormat="1">
      <c r="A145" s="7"/>
      <c r="B145" s="7" t="s">
        <v>949</v>
      </c>
      <c r="C145" s="335" t="s">
        <v>1041</v>
      </c>
      <c r="D145" s="335"/>
      <c r="E145" s="335"/>
      <c r="F145" s="335"/>
      <c r="G145" s="335"/>
      <c r="H145" s="335"/>
      <c r="I145" s="335"/>
      <c r="J145" s="335"/>
      <c r="K145" s="335"/>
      <c r="L145" s="335"/>
      <c r="M145" s="335"/>
      <c r="N145" s="97">
        <v>478500</v>
      </c>
    </row>
    <row r="146" spans="1:14" s="3" customFormat="1">
      <c r="A146" s="7"/>
      <c r="B146" s="7" t="s">
        <v>949</v>
      </c>
      <c r="C146" s="335" t="s">
        <v>1042</v>
      </c>
      <c r="D146" s="335"/>
      <c r="E146" s="335"/>
      <c r="F146" s="335"/>
      <c r="G146" s="335"/>
      <c r="H146" s="335"/>
      <c r="I146" s="335"/>
      <c r="J146" s="335"/>
      <c r="K146" s="335"/>
      <c r="L146" s="335"/>
      <c r="M146" s="335"/>
      <c r="N146" s="97">
        <v>495000</v>
      </c>
    </row>
    <row r="147" spans="1:14" s="3" customFormat="1">
      <c r="A147" s="7"/>
      <c r="B147" s="7" t="s">
        <v>949</v>
      </c>
      <c r="C147" s="335" t="s">
        <v>1043</v>
      </c>
      <c r="D147" s="335"/>
      <c r="E147" s="335"/>
      <c r="F147" s="335"/>
      <c r="G147" s="335"/>
      <c r="H147" s="335"/>
      <c r="I147" s="335"/>
      <c r="J147" s="335"/>
      <c r="K147" s="335"/>
      <c r="L147" s="335"/>
      <c r="M147" s="335"/>
      <c r="N147" s="97">
        <v>495000</v>
      </c>
    </row>
    <row r="148" spans="1:14" s="3" customFormat="1">
      <c r="A148" s="7"/>
      <c r="B148" s="7" t="s">
        <v>949</v>
      </c>
      <c r="C148" s="332" t="s">
        <v>1044</v>
      </c>
      <c r="D148" s="333"/>
      <c r="E148" s="333"/>
      <c r="F148" s="333"/>
      <c r="G148" s="333"/>
      <c r="H148" s="333"/>
      <c r="I148" s="333"/>
      <c r="J148" s="333"/>
      <c r="K148" s="333"/>
      <c r="L148" s="333"/>
      <c r="M148" s="334"/>
      <c r="N148" s="97">
        <v>8748481</v>
      </c>
    </row>
    <row r="149" spans="1:14" s="3" customFormat="1" ht="18.75" customHeight="1">
      <c r="A149" s="7"/>
      <c r="B149" s="7" t="s">
        <v>949</v>
      </c>
      <c r="C149" s="332" t="s">
        <v>1045</v>
      </c>
      <c r="D149" s="333"/>
      <c r="E149" s="333"/>
      <c r="F149" s="333"/>
      <c r="G149" s="333"/>
      <c r="H149" s="333"/>
      <c r="I149" s="333"/>
      <c r="J149" s="333"/>
      <c r="K149" s="333"/>
      <c r="L149" s="333"/>
      <c r="M149" s="334"/>
      <c r="N149" s="97">
        <v>8807339</v>
      </c>
    </row>
    <row r="150" spans="1:14" s="3" customFormat="1">
      <c r="A150" s="7"/>
      <c r="B150" s="7" t="s">
        <v>949</v>
      </c>
      <c r="C150" s="332" t="s">
        <v>1046</v>
      </c>
      <c r="D150" s="333"/>
      <c r="E150" s="333"/>
      <c r="F150" s="333"/>
      <c r="G150" s="333"/>
      <c r="H150" s="333"/>
      <c r="I150" s="333"/>
      <c r="J150" s="333"/>
      <c r="K150" s="333"/>
      <c r="L150" s="333"/>
      <c r="M150" s="334"/>
      <c r="N150" s="97">
        <v>7093596</v>
      </c>
    </row>
    <row r="151" spans="1:14" s="3" customFormat="1">
      <c r="A151" s="7"/>
      <c r="B151" s="7" t="s">
        <v>949</v>
      </c>
      <c r="C151" s="332" t="s">
        <v>1047</v>
      </c>
      <c r="D151" s="333"/>
      <c r="E151" s="333"/>
      <c r="F151" s="333"/>
      <c r="G151" s="333"/>
      <c r="H151" s="333"/>
      <c r="I151" s="333"/>
      <c r="J151" s="333"/>
      <c r="K151" s="333"/>
      <c r="L151" s="333"/>
      <c r="M151" s="334"/>
      <c r="N151" s="97">
        <v>7093596</v>
      </c>
    </row>
    <row r="152" spans="1:14" s="3" customFormat="1" hidden="1">
      <c r="A152" s="7"/>
      <c r="B152" s="7"/>
      <c r="C152" s="332"/>
      <c r="D152" s="333"/>
      <c r="E152" s="333"/>
      <c r="F152" s="333"/>
      <c r="G152" s="333"/>
      <c r="H152" s="333"/>
      <c r="I152" s="333"/>
      <c r="J152" s="333"/>
      <c r="K152" s="333"/>
      <c r="L152" s="333"/>
      <c r="M152" s="334"/>
      <c r="N152" s="97"/>
    </row>
    <row r="153" spans="1:14" s="3" customFormat="1" hidden="1">
      <c r="A153" s="7"/>
      <c r="B153" s="7"/>
      <c r="C153" s="332"/>
      <c r="D153" s="333"/>
      <c r="E153" s="333"/>
      <c r="F153" s="333"/>
      <c r="G153" s="333"/>
      <c r="H153" s="333"/>
      <c r="I153" s="333"/>
      <c r="J153" s="333"/>
      <c r="K153" s="333"/>
      <c r="L153" s="333"/>
      <c r="M153" s="334"/>
      <c r="N153" s="97"/>
    </row>
    <row r="154" spans="1:14" s="3" customFormat="1" hidden="1">
      <c r="A154" s="7"/>
      <c r="B154" s="7"/>
      <c r="C154" s="332"/>
      <c r="D154" s="333"/>
      <c r="E154" s="333"/>
      <c r="F154" s="333"/>
      <c r="G154" s="333"/>
      <c r="H154" s="333"/>
      <c r="I154" s="333"/>
      <c r="J154" s="333"/>
      <c r="K154" s="333"/>
      <c r="L154" s="333"/>
      <c r="M154" s="334"/>
      <c r="N154" s="97"/>
    </row>
    <row r="155" spans="1:14" s="3" customFormat="1" hidden="1">
      <c r="A155" s="7"/>
      <c r="B155" s="7"/>
      <c r="C155" s="332"/>
      <c r="D155" s="333"/>
      <c r="E155" s="333"/>
      <c r="F155" s="333"/>
      <c r="G155" s="333"/>
      <c r="H155" s="333"/>
      <c r="I155" s="333"/>
      <c r="J155" s="333"/>
      <c r="K155" s="333"/>
      <c r="L155" s="333"/>
      <c r="M155" s="334"/>
      <c r="N155" s="97"/>
    </row>
    <row r="156" spans="1:14" s="3" customFormat="1" hidden="1">
      <c r="A156" s="7"/>
      <c r="B156" s="7"/>
      <c r="C156" s="332"/>
      <c r="D156" s="333"/>
      <c r="E156" s="333"/>
      <c r="F156" s="333"/>
      <c r="G156" s="333"/>
      <c r="H156" s="333"/>
      <c r="I156" s="333"/>
      <c r="J156" s="333"/>
      <c r="K156" s="333"/>
      <c r="L156" s="333"/>
      <c r="M156" s="334"/>
      <c r="N156" s="97"/>
    </row>
    <row r="157" spans="1:14" s="3" customFormat="1" hidden="1">
      <c r="A157" s="7"/>
      <c r="B157" s="7"/>
      <c r="C157" s="332"/>
      <c r="D157" s="333"/>
      <c r="E157" s="333"/>
      <c r="F157" s="333"/>
      <c r="G157" s="333"/>
      <c r="H157" s="333"/>
      <c r="I157" s="333"/>
      <c r="J157" s="333"/>
      <c r="K157" s="333"/>
      <c r="L157" s="333"/>
      <c r="M157" s="334"/>
      <c r="N157" s="97"/>
    </row>
    <row r="158" spans="1:14" s="3" customFormat="1" hidden="1">
      <c r="A158" s="7"/>
      <c r="B158" s="7"/>
      <c r="C158" s="332"/>
      <c r="D158" s="333"/>
      <c r="E158" s="333"/>
      <c r="F158" s="333"/>
      <c r="G158" s="333"/>
      <c r="H158" s="333"/>
      <c r="I158" s="333"/>
      <c r="J158" s="333"/>
      <c r="K158" s="333"/>
      <c r="L158" s="333"/>
      <c r="M158" s="334"/>
      <c r="N158" s="97"/>
    </row>
    <row r="159" spans="1:14" s="3" customFormat="1" hidden="1">
      <c r="A159" s="7"/>
      <c r="B159" s="7"/>
      <c r="C159" s="332"/>
      <c r="D159" s="333"/>
      <c r="E159" s="333"/>
      <c r="F159" s="333"/>
      <c r="G159" s="333"/>
      <c r="H159" s="333"/>
      <c r="I159" s="333"/>
      <c r="J159" s="333"/>
      <c r="K159" s="333"/>
      <c r="L159" s="333"/>
      <c r="M159" s="334"/>
      <c r="N159" s="97"/>
    </row>
    <row r="160" spans="1:14" s="3" customFormat="1" hidden="1">
      <c r="A160" s="7"/>
      <c r="B160" s="7"/>
      <c r="C160" s="332"/>
      <c r="D160" s="333"/>
      <c r="E160" s="333"/>
      <c r="F160" s="333"/>
      <c r="G160" s="333"/>
      <c r="H160" s="333"/>
      <c r="I160" s="333"/>
      <c r="J160" s="333"/>
      <c r="K160" s="333"/>
      <c r="L160" s="333"/>
      <c r="M160" s="334"/>
      <c r="N160" s="97"/>
    </row>
    <row r="161" spans="1:14" s="3" customFormat="1" hidden="1">
      <c r="A161" s="7"/>
      <c r="B161" s="7"/>
      <c r="C161" s="332"/>
      <c r="D161" s="333"/>
      <c r="E161" s="333"/>
      <c r="F161" s="333"/>
      <c r="G161" s="333"/>
      <c r="H161" s="333"/>
      <c r="I161" s="333"/>
      <c r="J161" s="333"/>
      <c r="K161" s="333"/>
      <c r="L161" s="333"/>
      <c r="M161" s="334"/>
      <c r="N161" s="97"/>
    </row>
    <row r="162" spans="1:14" s="3" customFormat="1" hidden="1">
      <c r="A162" s="7"/>
      <c r="B162" s="7"/>
      <c r="C162" s="332"/>
      <c r="D162" s="333"/>
      <c r="E162" s="333"/>
      <c r="F162" s="333"/>
      <c r="G162" s="333"/>
      <c r="H162" s="333"/>
      <c r="I162" s="333"/>
      <c r="J162" s="333"/>
      <c r="K162" s="333"/>
      <c r="L162" s="333"/>
      <c r="M162" s="334"/>
      <c r="N162" s="97"/>
    </row>
    <row r="163" spans="1:14" s="3" customFormat="1" hidden="1">
      <c r="A163" s="7"/>
      <c r="B163" s="7"/>
      <c r="C163" s="332"/>
      <c r="D163" s="333"/>
      <c r="E163" s="333"/>
      <c r="F163" s="333"/>
      <c r="G163" s="333"/>
      <c r="H163" s="333"/>
      <c r="I163" s="333"/>
      <c r="J163" s="333"/>
      <c r="K163" s="333"/>
      <c r="L163" s="333"/>
      <c r="M163" s="334"/>
      <c r="N163" s="97"/>
    </row>
    <row r="164" spans="1:14" s="3" customFormat="1" hidden="1">
      <c r="A164" s="7"/>
      <c r="B164" s="7"/>
      <c r="C164" s="332"/>
      <c r="D164" s="333"/>
      <c r="E164" s="333"/>
      <c r="F164" s="333"/>
      <c r="G164" s="333"/>
      <c r="H164" s="333"/>
      <c r="I164" s="333"/>
      <c r="J164" s="333"/>
      <c r="K164" s="333"/>
      <c r="L164" s="333"/>
      <c r="M164" s="334"/>
      <c r="N164" s="97"/>
    </row>
    <row r="165" spans="1:14" s="3" customFormat="1" hidden="1">
      <c r="A165" s="7"/>
      <c r="B165" s="7"/>
      <c r="C165" s="332"/>
      <c r="D165" s="333"/>
      <c r="E165" s="333"/>
      <c r="F165" s="333"/>
      <c r="G165" s="333"/>
      <c r="H165" s="333"/>
      <c r="I165" s="333"/>
      <c r="J165" s="333"/>
      <c r="K165" s="333"/>
      <c r="L165" s="333"/>
      <c r="M165" s="334"/>
      <c r="N165" s="97"/>
    </row>
    <row r="166" spans="1:14" s="3" customFormat="1">
      <c r="A166" s="287" t="s">
        <v>19</v>
      </c>
      <c r="B166" s="287"/>
      <c r="C166" s="287"/>
      <c r="D166" s="287"/>
      <c r="E166" s="287"/>
      <c r="F166" s="287"/>
      <c r="G166" s="287"/>
      <c r="H166" s="287"/>
      <c r="I166" s="287"/>
      <c r="J166" s="287"/>
      <c r="K166" s="287"/>
      <c r="L166" s="287"/>
      <c r="M166" s="287"/>
      <c r="N166" s="73">
        <f>SUM(N83:N165)</f>
        <v>224247535</v>
      </c>
    </row>
    <row r="167" spans="1:14" s="3" customFormat="1" ht="19.5">
      <c r="A167" s="23" t="s">
        <v>38</v>
      </c>
      <c r="B167" s="23"/>
      <c r="C167" s="342" t="s">
        <v>6</v>
      </c>
      <c r="D167" s="342"/>
      <c r="E167" s="342"/>
      <c r="F167" s="342"/>
      <c r="G167" s="342"/>
      <c r="H167" s="342"/>
      <c r="I167" s="342"/>
      <c r="J167" s="342"/>
      <c r="K167" s="342"/>
      <c r="L167" s="342"/>
      <c r="M167" s="342"/>
      <c r="N167" s="24" t="s">
        <v>37</v>
      </c>
    </row>
    <row r="168" spans="1:14" s="3" customFormat="1" hidden="1">
      <c r="A168" s="7">
        <v>1</v>
      </c>
      <c r="B168" s="7" t="s">
        <v>106</v>
      </c>
      <c r="C168" s="335" t="s">
        <v>109</v>
      </c>
      <c r="D168" s="335"/>
      <c r="E168" s="335"/>
      <c r="F168" s="335"/>
      <c r="G168" s="335"/>
      <c r="H168" s="335"/>
      <c r="I168" s="335"/>
      <c r="J168" s="335"/>
      <c r="K168" s="335"/>
      <c r="L168" s="335"/>
      <c r="M168" s="335"/>
      <c r="N168" s="73">
        <v>132411340</v>
      </c>
    </row>
    <row r="169" spans="1:14" s="3" customFormat="1" hidden="1">
      <c r="A169" s="7">
        <v>2</v>
      </c>
      <c r="B169" s="7" t="s">
        <v>107</v>
      </c>
      <c r="C169" s="335" t="s">
        <v>110</v>
      </c>
      <c r="D169" s="335"/>
      <c r="E169" s="335"/>
      <c r="F169" s="335"/>
      <c r="G169" s="335"/>
      <c r="H169" s="335"/>
      <c r="I169" s="335"/>
      <c r="J169" s="335"/>
      <c r="K169" s="335"/>
      <c r="L169" s="335"/>
      <c r="M169" s="335"/>
      <c r="N169" s="73">
        <v>119742430</v>
      </c>
    </row>
    <row r="170" spans="1:14" s="3" customFormat="1" hidden="1">
      <c r="A170" s="7">
        <v>3</v>
      </c>
      <c r="B170" s="7" t="s">
        <v>108</v>
      </c>
      <c r="C170" s="335" t="s">
        <v>111</v>
      </c>
      <c r="D170" s="335"/>
      <c r="E170" s="335"/>
      <c r="F170" s="335"/>
      <c r="G170" s="335"/>
      <c r="H170" s="335"/>
      <c r="I170" s="335"/>
      <c r="J170" s="335"/>
      <c r="K170" s="335"/>
      <c r="L170" s="335"/>
      <c r="M170" s="335"/>
      <c r="N170" s="73">
        <v>185004495</v>
      </c>
    </row>
    <row r="171" spans="1:14" s="3" customFormat="1" hidden="1">
      <c r="A171" s="7">
        <v>4</v>
      </c>
      <c r="B171" s="7" t="s">
        <v>187</v>
      </c>
      <c r="C171" s="335" t="s">
        <v>186</v>
      </c>
      <c r="D171" s="335"/>
      <c r="E171" s="335"/>
      <c r="F171" s="335"/>
      <c r="G171" s="335"/>
      <c r="H171" s="335"/>
      <c r="I171" s="335"/>
      <c r="J171" s="335"/>
      <c r="K171" s="335"/>
      <c r="L171" s="335"/>
      <c r="M171" s="335"/>
      <c r="N171" s="73">
        <v>163546649</v>
      </c>
    </row>
    <row r="172" spans="1:14" s="3" customFormat="1" hidden="1">
      <c r="A172" s="7">
        <v>5</v>
      </c>
      <c r="B172" s="7" t="s">
        <v>199</v>
      </c>
      <c r="C172" s="335" t="s">
        <v>200</v>
      </c>
      <c r="D172" s="335"/>
      <c r="E172" s="335"/>
      <c r="F172" s="335"/>
      <c r="G172" s="335"/>
      <c r="H172" s="335"/>
      <c r="I172" s="335"/>
      <c r="J172" s="335"/>
      <c r="K172" s="335"/>
      <c r="L172" s="335"/>
      <c r="M172" s="335"/>
      <c r="N172" s="73">
        <v>200228399</v>
      </c>
    </row>
    <row r="173" spans="1:14" s="3" customFormat="1" hidden="1">
      <c r="A173" s="7">
        <v>6</v>
      </c>
      <c r="B173" s="7" t="s">
        <v>297</v>
      </c>
      <c r="C173" s="335" t="s">
        <v>299</v>
      </c>
      <c r="D173" s="335"/>
      <c r="E173" s="335"/>
      <c r="F173" s="335"/>
      <c r="G173" s="335"/>
      <c r="H173" s="335"/>
      <c r="I173" s="335"/>
      <c r="J173" s="335"/>
      <c r="K173" s="335"/>
      <c r="L173" s="335"/>
      <c r="M173" s="335"/>
      <c r="N173" s="73">
        <v>184332974</v>
      </c>
    </row>
    <row r="174" spans="1:14" s="3" customFormat="1" hidden="1">
      <c r="A174" s="7">
        <v>7</v>
      </c>
      <c r="B174" s="7" t="s">
        <v>298</v>
      </c>
      <c r="C174" s="335" t="s">
        <v>300</v>
      </c>
      <c r="D174" s="335"/>
      <c r="E174" s="335"/>
      <c r="F174" s="335"/>
      <c r="G174" s="335"/>
      <c r="H174" s="335"/>
      <c r="I174" s="335"/>
      <c r="J174" s="335"/>
      <c r="K174" s="335"/>
      <c r="L174" s="335"/>
      <c r="M174" s="335"/>
      <c r="N174" s="73">
        <v>429311361</v>
      </c>
    </row>
    <row r="175" spans="1:14" s="3" customFormat="1" hidden="1">
      <c r="A175" s="7">
        <v>8</v>
      </c>
      <c r="B175" s="7" t="s">
        <v>282</v>
      </c>
      <c r="C175" s="335" t="s">
        <v>331</v>
      </c>
      <c r="D175" s="335"/>
      <c r="E175" s="335"/>
      <c r="F175" s="335"/>
      <c r="G175" s="335"/>
      <c r="H175" s="335"/>
      <c r="I175" s="335"/>
      <c r="J175" s="335"/>
      <c r="K175" s="335"/>
      <c r="L175" s="335"/>
      <c r="M175" s="335"/>
      <c r="N175" s="73">
        <v>228112934</v>
      </c>
    </row>
    <row r="176" spans="1:14" s="3" customFormat="1" hidden="1">
      <c r="A176" s="7">
        <v>9</v>
      </c>
      <c r="B176" s="7" t="s">
        <v>283</v>
      </c>
      <c r="C176" s="335" t="s">
        <v>332</v>
      </c>
      <c r="D176" s="335"/>
      <c r="E176" s="335"/>
      <c r="F176" s="335"/>
      <c r="G176" s="335"/>
      <c r="H176" s="335"/>
      <c r="I176" s="335"/>
      <c r="J176" s="335"/>
      <c r="K176" s="335"/>
      <c r="L176" s="335"/>
      <c r="M176" s="335"/>
      <c r="N176" s="73">
        <v>143923227</v>
      </c>
    </row>
    <row r="177" spans="1:14" s="3" customFormat="1" hidden="1">
      <c r="A177" s="7">
        <v>10</v>
      </c>
      <c r="B177" s="7" t="s">
        <v>284</v>
      </c>
      <c r="C177" s="335" t="s">
        <v>333</v>
      </c>
      <c r="D177" s="335"/>
      <c r="E177" s="335"/>
      <c r="F177" s="335"/>
      <c r="G177" s="335"/>
      <c r="H177" s="335"/>
      <c r="I177" s="335"/>
      <c r="J177" s="335"/>
      <c r="K177" s="335"/>
      <c r="L177" s="335"/>
      <c r="M177" s="335"/>
      <c r="N177" s="73">
        <v>185286955</v>
      </c>
    </row>
    <row r="178" spans="1:14" s="3" customFormat="1" hidden="1">
      <c r="A178" s="7">
        <v>11</v>
      </c>
      <c r="B178" s="7" t="s">
        <v>285</v>
      </c>
      <c r="C178" s="335" t="s">
        <v>334</v>
      </c>
      <c r="D178" s="335"/>
      <c r="E178" s="335"/>
      <c r="F178" s="335"/>
      <c r="G178" s="335"/>
      <c r="H178" s="335"/>
      <c r="I178" s="335"/>
      <c r="J178" s="335"/>
      <c r="K178" s="335"/>
      <c r="L178" s="335"/>
      <c r="M178" s="335"/>
      <c r="N178" s="73">
        <v>322535251</v>
      </c>
    </row>
    <row r="179" spans="1:14" s="3" customFormat="1" hidden="1">
      <c r="A179" s="7">
        <v>12</v>
      </c>
      <c r="B179" s="7" t="s">
        <v>286</v>
      </c>
      <c r="C179" s="335" t="s">
        <v>335</v>
      </c>
      <c r="D179" s="335"/>
      <c r="E179" s="335"/>
      <c r="F179" s="335"/>
      <c r="G179" s="335"/>
      <c r="H179" s="335"/>
      <c r="I179" s="335"/>
      <c r="J179" s="335"/>
      <c r="K179" s="335"/>
      <c r="L179" s="335"/>
      <c r="M179" s="335"/>
      <c r="N179" s="73">
        <v>260424897</v>
      </c>
    </row>
    <row r="180" spans="1:14" s="3" customFormat="1" hidden="1">
      <c r="A180" s="7">
        <v>13</v>
      </c>
      <c r="B180" s="7" t="s">
        <v>287</v>
      </c>
      <c r="C180" s="335" t="s">
        <v>336</v>
      </c>
      <c r="D180" s="335"/>
      <c r="E180" s="335"/>
      <c r="F180" s="335"/>
      <c r="G180" s="335"/>
      <c r="H180" s="335"/>
      <c r="I180" s="335"/>
      <c r="J180" s="335"/>
      <c r="K180" s="335"/>
      <c r="L180" s="335"/>
      <c r="M180" s="335"/>
      <c r="N180" s="73">
        <v>272400475</v>
      </c>
    </row>
    <row r="181" spans="1:14" s="3" customFormat="1" hidden="1">
      <c r="A181" s="7">
        <v>14</v>
      </c>
      <c r="B181" s="7" t="s">
        <v>274</v>
      </c>
      <c r="C181" s="335" t="s">
        <v>337</v>
      </c>
      <c r="D181" s="335"/>
      <c r="E181" s="335"/>
      <c r="F181" s="335"/>
      <c r="G181" s="335"/>
      <c r="H181" s="335"/>
      <c r="I181" s="335"/>
      <c r="J181" s="335"/>
      <c r="K181" s="335"/>
      <c r="L181" s="335"/>
      <c r="M181" s="335"/>
      <c r="N181" s="73">
        <v>274242272</v>
      </c>
    </row>
    <row r="182" spans="1:14" s="3" customFormat="1" hidden="1">
      <c r="A182" s="7">
        <v>15</v>
      </c>
      <c r="B182" s="7" t="s">
        <v>288</v>
      </c>
      <c r="C182" s="335" t="s">
        <v>338</v>
      </c>
      <c r="D182" s="335"/>
      <c r="E182" s="335"/>
      <c r="F182" s="335"/>
      <c r="G182" s="335"/>
      <c r="H182" s="335"/>
      <c r="I182" s="335"/>
      <c r="J182" s="335"/>
      <c r="K182" s="335"/>
      <c r="L182" s="335"/>
      <c r="M182" s="335"/>
      <c r="N182" s="73">
        <v>253070633</v>
      </c>
    </row>
    <row r="183" spans="1:14" s="3" customFormat="1" hidden="1">
      <c r="A183" s="7">
        <v>16</v>
      </c>
      <c r="B183" s="7" t="s">
        <v>289</v>
      </c>
      <c r="C183" s="335" t="s">
        <v>339</v>
      </c>
      <c r="D183" s="335"/>
      <c r="E183" s="335"/>
      <c r="F183" s="335"/>
      <c r="G183" s="335"/>
      <c r="H183" s="335"/>
      <c r="I183" s="335"/>
      <c r="J183" s="335"/>
      <c r="K183" s="335"/>
      <c r="L183" s="335"/>
      <c r="M183" s="335"/>
      <c r="N183" s="73">
        <v>367445083</v>
      </c>
    </row>
    <row r="184" spans="1:14" s="3" customFormat="1" hidden="1">
      <c r="A184" s="7">
        <v>17</v>
      </c>
      <c r="B184" s="7" t="s">
        <v>290</v>
      </c>
      <c r="C184" s="335" t="s">
        <v>340</v>
      </c>
      <c r="D184" s="335"/>
      <c r="E184" s="335"/>
      <c r="F184" s="335"/>
      <c r="G184" s="335"/>
      <c r="H184" s="335"/>
      <c r="I184" s="335"/>
      <c r="J184" s="335"/>
      <c r="K184" s="335"/>
      <c r="L184" s="335"/>
      <c r="M184" s="335"/>
      <c r="N184" s="73">
        <v>384345449</v>
      </c>
    </row>
    <row r="185" spans="1:14" s="3" customFormat="1" hidden="1">
      <c r="A185" s="7">
        <v>18</v>
      </c>
      <c r="B185" s="7" t="s">
        <v>295</v>
      </c>
      <c r="C185" s="335" t="s">
        <v>341</v>
      </c>
      <c r="D185" s="335"/>
      <c r="E185" s="335"/>
      <c r="F185" s="335"/>
      <c r="G185" s="335"/>
      <c r="H185" s="335"/>
      <c r="I185" s="335"/>
      <c r="J185" s="335"/>
      <c r="K185" s="335"/>
      <c r="L185" s="335"/>
      <c r="M185" s="335"/>
      <c r="N185" s="73">
        <v>402663966</v>
      </c>
    </row>
    <row r="186" spans="1:14" s="3" customFormat="1" hidden="1">
      <c r="A186" s="7">
        <v>19</v>
      </c>
      <c r="B186" s="7" t="s">
        <v>321</v>
      </c>
      <c r="C186" s="335" t="s">
        <v>342</v>
      </c>
      <c r="D186" s="335"/>
      <c r="E186" s="335"/>
      <c r="F186" s="335"/>
      <c r="G186" s="335"/>
      <c r="H186" s="335"/>
      <c r="I186" s="335"/>
      <c r="J186" s="335"/>
      <c r="K186" s="335"/>
      <c r="L186" s="335"/>
      <c r="M186" s="335"/>
      <c r="N186" s="73">
        <v>401030768</v>
      </c>
    </row>
    <row r="187" spans="1:14" s="3" customFormat="1" hidden="1">
      <c r="A187" s="7">
        <v>20</v>
      </c>
      <c r="B187" s="7" t="s">
        <v>243</v>
      </c>
      <c r="C187" s="335" t="s">
        <v>343</v>
      </c>
      <c r="D187" s="335"/>
      <c r="E187" s="335"/>
      <c r="F187" s="335"/>
      <c r="G187" s="335"/>
      <c r="H187" s="335"/>
      <c r="I187" s="335"/>
      <c r="J187" s="335"/>
      <c r="K187" s="335"/>
      <c r="L187" s="335"/>
      <c r="M187" s="335"/>
      <c r="N187" s="73">
        <v>365058665</v>
      </c>
    </row>
    <row r="188" spans="1:14" s="3" customFormat="1" hidden="1">
      <c r="A188" s="7">
        <v>21</v>
      </c>
      <c r="B188" s="7" t="s">
        <v>344</v>
      </c>
      <c r="C188" s="335" t="s">
        <v>345</v>
      </c>
      <c r="D188" s="335"/>
      <c r="E188" s="335"/>
      <c r="F188" s="335"/>
      <c r="G188" s="335"/>
      <c r="H188" s="335"/>
      <c r="I188" s="335"/>
      <c r="J188" s="335"/>
      <c r="K188" s="335"/>
      <c r="L188" s="335"/>
      <c r="M188" s="335"/>
      <c r="N188" s="73">
        <v>342664566</v>
      </c>
    </row>
    <row r="189" spans="1:14" s="3" customFormat="1" ht="21.75" hidden="1" customHeight="1">
      <c r="A189" s="7">
        <v>22</v>
      </c>
      <c r="B189" s="7" t="s">
        <v>352</v>
      </c>
      <c r="C189" s="335" t="s">
        <v>355</v>
      </c>
      <c r="D189" s="335"/>
      <c r="E189" s="335"/>
      <c r="F189" s="335"/>
      <c r="G189" s="335"/>
      <c r="H189" s="335"/>
      <c r="I189" s="335"/>
      <c r="J189" s="335"/>
      <c r="K189" s="335"/>
      <c r="L189" s="335"/>
      <c r="M189" s="335"/>
      <c r="N189" s="73">
        <v>416619841</v>
      </c>
    </row>
    <row r="190" spans="1:14" s="3" customFormat="1" hidden="1">
      <c r="A190" s="7">
        <v>23</v>
      </c>
      <c r="B190" s="7" t="s">
        <v>357</v>
      </c>
      <c r="C190" s="335" t="s">
        <v>363</v>
      </c>
      <c r="D190" s="335"/>
      <c r="E190" s="335"/>
      <c r="F190" s="335"/>
      <c r="G190" s="335"/>
      <c r="H190" s="335"/>
      <c r="I190" s="335"/>
      <c r="J190" s="335"/>
      <c r="K190" s="335"/>
      <c r="L190" s="335"/>
      <c r="M190" s="335"/>
      <c r="N190" s="73">
        <v>410060664</v>
      </c>
    </row>
    <row r="191" spans="1:14" s="3" customFormat="1" hidden="1">
      <c r="A191" s="7">
        <v>24</v>
      </c>
      <c r="B191" s="7" t="s">
        <v>366</v>
      </c>
      <c r="C191" s="335" t="s">
        <v>367</v>
      </c>
      <c r="D191" s="335"/>
      <c r="E191" s="335"/>
      <c r="F191" s="335"/>
      <c r="G191" s="335"/>
      <c r="H191" s="335"/>
      <c r="I191" s="335"/>
      <c r="J191" s="335"/>
      <c r="K191" s="335"/>
      <c r="L191" s="335"/>
      <c r="M191" s="335"/>
      <c r="N191" s="73">
        <v>351562397</v>
      </c>
    </row>
    <row r="192" spans="1:14" s="3" customFormat="1" hidden="1">
      <c r="A192" s="7">
        <v>25</v>
      </c>
      <c r="B192" s="7" t="s">
        <v>377</v>
      </c>
      <c r="C192" s="335" t="s">
        <v>378</v>
      </c>
      <c r="D192" s="335"/>
      <c r="E192" s="335"/>
      <c r="F192" s="335"/>
      <c r="G192" s="335"/>
      <c r="H192" s="335"/>
      <c r="I192" s="335"/>
      <c r="J192" s="335"/>
      <c r="K192" s="335"/>
      <c r="L192" s="335"/>
      <c r="M192" s="335"/>
      <c r="N192" s="73">
        <v>379494982</v>
      </c>
    </row>
    <row r="193" spans="1:14" s="3" customFormat="1" hidden="1">
      <c r="A193" s="7">
        <v>26</v>
      </c>
      <c r="B193" s="7" t="s">
        <v>391</v>
      </c>
      <c r="C193" s="335" t="s">
        <v>392</v>
      </c>
      <c r="D193" s="335"/>
      <c r="E193" s="335"/>
      <c r="F193" s="335"/>
      <c r="G193" s="335"/>
      <c r="H193" s="335"/>
      <c r="I193" s="335"/>
      <c r="J193" s="335"/>
      <c r="K193" s="335"/>
      <c r="L193" s="335"/>
      <c r="M193" s="335"/>
      <c r="N193" s="73">
        <v>349271216</v>
      </c>
    </row>
    <row r="194" spans="1:14" s="3" customFormat="1" hidden="1">
      <c r="A194" s="7">
        <v>27</v>
      </c>
      <c r="B194" s="7" t="s">
        <v>396</v>
      </c>
      <c r="C194" s="335" t="s">
        <v>395</v>
      </c>
      <c r="D194" s="335"/>
      <c r="E194" s="335"/>
      <c r="F194" s="335"/>
      <c r="G194" s="335"/>
      <c r="H194" s="335"/>
      <c r="I194" s="335"/>
      <c r="J194" s="335"/>
      <c r="K194" s="335"/>
      <c r="L194" s="335"/>
      <c r="M194" s="335"/>
      <c r="N194" s="73">
        <v>390477564</v>
      </c>
    </row>
    <row r="195" spans="1:14" s="3" customFormat="1" hidden="1">
      <c r="A195" s="7">
        <v>28</v>
      </c>
      <c r="B195" s="7" t="s">
        <v>403</v>
      </c>
      <c r="C195" s="335" t="s">
        <v>414</v>
      </c>
      <c r="D195" s="335"/>
      <c r="E195" s="335"/>
      <c r="F195" s="335"/>
      <c r="G195" s="335"/>
      <c r="H195" s="335"/>
      <c r="I195" s="335"/>
      <c r="J195" s="335"/>
      <c r="K195" s="335"/>
      <c r="L195" s="335"/>
      <c r="M195" s="335"/>
      <c r="N195" s="73">
        <v>371917350</v>
      </c>
    </row>
    <row r="196" spans="1:14" s="3" customFormat="1" hidden="1">
      <c r="A196" s="7">
        <v>29</v>
      </c>
      <c r="B196" s="7" t="s">
        <v>425</v>
      </c>
      <c r="C196" s="335" t="s">
        <v>424</v>
      </c>
      <c r="D196" s="335"/>
      <c r="E196" s="335"/>
      <c r="F196" s="335"/>
      <c r="G196" s="335"/>
      <c r="H196" s="335"/>
      <c r="I196" s="335"/>
      <c r="J196" s="335"/>
      <c r="K196" s="335"/>
      <c r="L196" s="335"/>
      <c r="M196" s="335"/>
      <c r="N196" s="73">
        <v>352046343</v>
      </c>
    </row>
    <row r="197" spans="1:14" s="3" customFormat="1" hidden="1">
      <c r="A197" s="7">
        <v>30</v>
      </c>
      <c r="B197" s="7" t="s">
        <v>442</v>
      </c>
      <c r="C197" s="335" t="s">
        <v>443</v>
      </c>
      <c r="D197" s="335"/>
      <c r="E197" s="335"/>
      <c r="F197" s="335"/>
      <c r="G197" s="335"/>
      <c r="H197" s="335"/>
      <c r="I197" s="335"/>
      <c r="J197" s="335"/>
      <c r="K197" s="335"/>
      <c r="L197" s="335"/>
      <c r="M197" s="335"/>
      <c r="N197" s="73">
        <v>366898800</v>
      </c>
    </row>
    <row r="198" spans="1:14" s="3" customFormat="1" hidden="1">
      <c r="A198" s="7">
        <v>31</v>
      </c>
      <c r="B198" s="7" t="s">
        <v>772</v>
      </c>
      <c r="C198" s="335" t="s">
        <v>491</v>
      </c>
      <c r="D198" s="335"/>
      <c r="E198" s="335"/>
      <c r="F198" s="335"/>
      <c r="G198" s="335"/>
      <c r="H198" s="335"/>
      <c r="I198" s="335"/>
      <c r="J198" s="335"/>
      <c r="K198" s="335"/>
      <c r="L198" s="335"/>
      <c r="M198" s="335"/>
      <c r="N198" s="73">
        <v>381867724</v>
      </c>
    </row>
    <row r="199" spans="1:14" s="3" customFormat="1" hidden="1">
      <c r="A199" s="7">
        <v>32</v>
      </c>
      <c r="B199" s="7" t="s">
        <v>538</v>
      </c>
      <c r="C199" s="335" t="s">
        <v>539</v>
      </c>
      <c r="D199" s="335"/>
      <c r="E199" s="335"/>
      <c r="F199" s="335"/>
      <c r="G199" s="335"/>
      <c r="H199" s="335"/>
      <c r="I199" s="335"/>
      <c r="J199" s="335"/>
      <c r="K199" s="335"/>
      <c r="L199" s="335"/>
      <c r="M199" s="335"/>
      <c r="N199" s="73">
        <v>380601043</v>
      </c>
    </row>
    <row r="200" spans="1:14" s="3" customFormat="1" hidden="1">
      <c r="A200" s="7">
        <v>33</v>
      </c>
      <c r="B200" s="7" t="s">
        <v>771</v>
      </c>
      <c r="C200" s="335" t="s">
        <v>542</v>
      </c>
      <c r="D200" s="335"/>
      <c r="E200" s="335"/>
      <c r="F200" s="335"/>
      <c r="G200" s="335"/>
      <c r="H200" s="335"/>
      <c r="I200" s="335"/>
      <c r="J200" s="335"/>
      <c r="K200" s="335"/>
      <c r="L200" s="335"/>
      <c r="M200" s="335"/>
      <c r="N200" s="73">
        <v>1768616590</v>
      </c>
    </row>
    <row r="201" spans="1:14" s="3" customFormat="1" hidden="1">
      <c r="A201" s="7">
        <v>34</v>
      </c>
      <c r="B201" s="7" t="s">
        <v>635</v>
      </c>
      <c r="C201" s="335" t="s">
        <v>702</v>
      </c>
      <c r="D201" s="335"/>
      <c r="E201" s="335"/>
      <c r="F201" s="335"/>
      <c r="G201" s="335"/>
      <c r="H201" s="335"/>
      <c r="I201" s="335"/>
      <c r="J201" s="335"/>
      <c r="K201" s="335"/>
      <c r="L201" s="335"/>
      <c r="M201" s="335"/>
      <c r="N201" s="73">
        <v>936733698</v>
      </c>
    </row>
    <row r="202" spans="1:14" s="3" customFormat="1" hidden="1">
      <c r="A202" s="7">
        <v>35</v>
      </c>
      <c r="B202" s="7" t="s">
        <v>666</v>
      </c>
      <c r="C202" s="335" t="s">
        <v>667</v>
      </c>
      <c r="D202" s="335"/>
      <c r="E202" s="335"/>
      <c r="F202" s="335"/>
      <c r="G202" s="335"/>
      <c r="H202" s="335"/>
      <c r="I202" s="335"/>
      <c r="J202" s="335"/>
      <c r="K202" s="335"/>
      <c r="L202" s="335"/>
      <c r="M202" s="335"/>
      <c r="N202" s="73">
        <v>959561974</v>
      </c>
    </row>
    <row r="203" spans="1:14" s="3" customFormat="1" hidden="1">
      <c r="A203" s="7">
        <v>36</v>
      </c>
      <c r="B203" s="7" t="s">
        <v>638</v>
      </c>
      <c r="C203" s="335" t="s">
        <v>668</v>
      </c>
      <c r="D203" s="335"/>
      <c r="E203" s="335"/>
      <c r="F203" s="335"/>
      <c r="G203" s="335"/>
      <c r="H203" s="335"/>
      <c r="I203" s="335"/>
      <c r="J203" s="335"/>
      <c r="K203" s="335"/>
      <c r="L203" s="335"/>
      <c r="M203" s="335"/>
      <c r="N203" s="73">
        <v>909705212</v>
      </c>
    </row>
    <row r="204" spans="1:14" s="3" customFormat="1" hidden="1">
      <c r="A204" s="7">
        <v>37</v>
      </c>
      <c r="B204" s="7" t="s">
        <v>670</v>
      </c>
      <c r="C204" s="335" t="s">
        <v>669</v>
      </c>
      <c r="D204" s="335"/>
      <c r="E204" s="335"/>
      <c r="F204" s="335"/>
      <c r="G204" s="335"/>
      <c r="H204" s="335"/>
      <c r="I204" s="335"/>
      <c r="J204" s="335"/>
      <c r="K204" s="335"/>
      <c r="L204" s="335"/>
      <c r="M204" s="335"/>
      <c r="N204" s="73">
        <v>1083195500</v>
      </c>
    </row>
    <row r="205" spans="1:14" s="3" customFormat="1" hidden="1">
      <c r="A205" s="7">
        <v>38</v>
      </c>
      <c r="B205" s="7" t="s">
        <v>671</v>
      </c>
      <c r="C205" s="335" t="s">
        <v>673</v>
      </c>
      <c r="D205" s="335"/>
      <c r="E205" s="335"/>
      <c r="F205" s="335"/>
      <c r="G205" s="335"/>
      <c r="H205" s="335"/>
      <c r="I205" s="335"/>
      <c r="J205" s="335"/>
      <c r="K205" s="335"/>
      <c r="L205" s="335"/>
      <c r="M205" s="335"/>
      <c r="N205" s="73">
        <v>1333243780</v>
      </c>
    </row>
    <row r="206" spans="1:14" s="3" customFormat="1" hidden="1">
      <c r="A206" s="7">
        <v>39</v>
      </c>
      <c r="B206" s="7" t="s">
        <v>640</v>
      </c>
      <c r="C206" s="335" t="s">
        <v>672</v>
      </c>
      <c r="D206" s="335"/>
      <c r="E206" s="335"/>
      <c r="F206" s="335"/>
      <c r="G206" s="335"/>
      <c r="H206" s="335"/>
      <c r="I206" s="335"/>
      <c r="J206" s="335"/>
      <c r="K206" s="335"/>
      <c r="L206" s="335"/>
      <c r="M206" s="335"/>
      <c r="N206" s="73">
        <v>1276636166</v>
      </c>
    </row>
    <row r="207" spans="1:14" s="3" customFormat="1" hidden="1">
      <c r="A207" s="7">
        <v>40</v>
      </c>
      <c r="B207" s="7" t="s">
        <v>580</v>
      </c>
      <c r="C207" s="335" t="s">
        <v>674</v>
      </c>
      <c r="D207" s="335"/>
      <c r="E207" s="335"/>
      <c r="F207" s="335"/>
      <c r="G207" s="335"/>
      <c r="H207" s="335"/>
      <c r="I207" s="335"/>
      <c r="J207" s="335"/>
      <c r="K207" s="335"/>
      <c r="L207" s="335"/>
      <c r="M207" s="335"/>
      <c r="N207" s="73">
        <v>927389583</v>
      </c>
    </row>
    <row r="208" spans="1:14" s="3" customFormat="1" hidden="1">
      <c r="A208" s="7">
        <v>41</v>
      </c>
      <c r="B208" s="7" t="s">
        <v>676</v>
      </c>
      <c r="C208" s="335" t="s">
        <v>675</v>
      </c>
      <c r="D208" s="335"/>
      <c r="E208" s="335"/>
      <c r="F208" s="335"/>
      <c r="G208" s="335"/>
      <c r="H208" s="335"/>
      <c r="I208" s="335"/>
      <c r="J208" s="335"/>
      <c r="K208" s="335"/>
      <c r="L208" s="335"/>
      <c r="M208" s="335"/>
      <c r="N208" s="73">
        <v>859703423</v>
      </c>
    </row>
    <row r="209" spans="1:16" s="3" customFormat="1" hidden="1">
      <c r="A209" s="7">
        <v>42</v>
      </c>
      <c r="B209" s="7" t="s">
        <v>678</v>
      </c>
      <c r="C209" s="335" t="s">
        <v>677</v>
      </c>
      <c r="D209" s="335"/>
      <c r="E209" s="335"/>
      <c r="F209" s="335"/>
      <c r="G209" s="335"/>
      <c r="H209" s="335"/>
      <c r="I209" s="335"/>
      <c r="J209" s="335"/>
      <c r="K209" s="335"/>
      <c r="L209" s="335"/>
      <c r="M209" s="335"/>
      <c r="N209" s="73">
        <v>885358237</v>
      </c>
    </row>
    <row r="210" spans="1:16" s="3" customFormat="1" hidden="1">
      <c r="A210" s="7">
        <v>43</v>
      </c>
      <c r="B210" s="7" t="s">
        <v>745</v>
      </c>
      <c r="C210" s="335" t="s">
        <v>743</v>
      </c>
      <c r="D210" s="335"/>
      <c r="E210" s="335"/>
      <c r="F210" s="335"/>
      <c r="G210" s="335"/>
      <c r="H210" s="335"/>
      <c r="I210" s="335"/>
      <c r="J210" s="335"/>
      <c r="K210" s="335"/>
      <c r="L210" s="335"/>
      <c r="M210" s="335"/>
      <c r="N210" s="73">
        <v>836424798</v>
      </c>
    </row>
    <row r="211" spans="1:16" s="3" customFormat="1" hidden="1">
      <c r="A211" s="7">
        <v>44</v>
      </c>
      <c r="B211" s="7" t="s">
        <v>746</v>
      </c>
      <c r="C211" s="335" t="s">
        <v>744</v>
      </c>
      <c r="D211" s="335"/>
      <c r="E211" s="335"/>
      <c r="F211" s="335"/>
      <c r="G211" s="335"/>
      <c r="H211" s="335"/>
      <c r="I211" s="335"/>
      <c r="J211" s="335"/>
      <c r="K211" s="335"/>
      <c r="L211" s="335"/>
      <c r="M211" s="335"/>
      <c r="N211" s="73">
        <v>1119459841</v>
      </c>
    </row>
    <row r="212" spans="1:16" s="3" customFormat="1" ht="18.75">
      <c r="A212" s="7">
        <v>45</v>
      </c>
      <c r="B212" s="7" t="s">
        <v>797</v>
      </c>
      <c r="C212" s="341" t="s">
        <v>804</v>
      </c>
      <c r="D212" s="341"/>
      <c r="E212" s="341"/>
      <c r="F212" s="341"/>
      <c r="G212" s="341"/>
      <c r="H212" s="341"/>
      <c r="I212" s="341"/>
      <c r="J212" s="341"/>
      <c r="K212" s="341"/>
      <c r="L212" s="341"/>
      <c r="M212" s="341"/>
      <c r="N212" s="73">
        <v>701274643</v>
      </c>
    </row>
    <row r="213" spans="1:16" s="3" customFormat="1" ht="18.75">
      <c r="A213" s="7">
        <v>46</v>
      </c>
      <c r="B213" s="7" t="s">
        <v>815</v>
      </c>
      <c r="C213" s="341" t="s">
        <v>816</v>
      </c>
      <c r="D213" s="341"/>
      <c r="E213" s="341"/>
      <c r="F213" s="341"/>
      <c r="G213" s="341"/>
      <c r="H213" s="341"/>
      <c r="I213" s="341"/>
      <c r="J213" s="341"/>
      <c r="K213" s="341"/>
      <c r="L213" s="341"/>
      <c r="M213" s="341"/>
      <c r="N213" s="73">
        <v>683703966</v>
      </c>
    </row>
    <row r="214" spans="1:16" s="3" customFormat="1" ht="18.75">
      <c r="A214" s="7">
        <v>47</v>
      </c>
      <c r="B214" s="7" t="s">
        <v>824</v>
      </c>
      <c r="C214" s="341" t="s">
        <v>865</v>
      </c>
      <c r="D214" s="341"/>
      <c r="E214" s="341"/>
      <c r="F214" s="341"/>
      <c r="G214" s="341"/>
      <c r="H214" s="341"/>
      <c r="I214" s="341"/>
      <c r="J214" s="341"/>
      <c r="K214" s="341"/>
      <c r="L214" s="341"/>
      <c r="M214" s="341"/>
      <c r="N214" s="73">
        <v>821660829</v>
      </c>
    </row>
    <row r="215" spans="1:16" s="3" customFormat="1" ht="18.75">
      <c r="A215" s="7">
        <v>48</v>
      </c>
      <c r="B215" s="7" t="s">
        <v>864</v>
      </c>
      <c r="C215" s="341" t="s">
        <v>866</v>
      </c>
      <c r="D215" s="341"/>
      <c r="E215" s="341"/>
      <c r="F215" s="341"/>
      <c r="G215" s="341"/>
      <c r="H215" s="341"/>
      <c r="I215" s="341"/>
      <c r="J215" s="341"/>
      <c r="K215" s="341"/>
      <c r="L215" s="341"/>
      <c r="M215" s="341"/>
      <c r="N215" s="73">
        <v>799215717</v>
      </c>
    </row>
    <row r="216" spans="1:16" s="3" customFormat="1" ht="18.75">
      <c r="A216" s="7">
        <v>49</v>
      </c>
      <c r="B216" s="7" t="s">
        <v>886</v>
      </c>
      <c r="C216" s="341" t="s">
        <v>887</v>
      </c>
      <c r="D216" s="341"/>
      <c r="E216" s="341"/>
      <c r="F216" s="341"/>
      <c r="G216" s="341"/>
      <c r="H216" s="341"/>
      <c r="I216" s="341"/>
      <c r="J216" s="341"/>
      <c r="K216" s="341"/>
      <c r="L216" s="341"/>
      <c r="M216" s="341"/>
      <c r="N216" s="73">
        <v>791468536</v>
      </c>
    </row>
    <row r="217" spans="1:16" s="3" customFormat="1" ht="18.75">
      <c r="A217" s="7">
        <v>50</v>
      </c>
      <c r="B217" s="7" t="s">
        <v>903</v>
      </c>
      <c r="C217" s="336" t="s">
        <v>905</v>
      </c>
      <c r="D217" s="337"/>
      <c r="E217" s="337"/>
      <c r="F217" s="337"/>
      <c r="G217" s="337"/>
      <c r="H217" s="337"/>
      <c r="I217" s="337"/>
      <c r="J217" s="337"/>
      <c r="K217" s="337"/>
      <c r="L217" s="337"/>
      <c r="M217" s="338"/>
      <c r="N217" s="73">
        <v>867010863</v>
      </c>
    </row>
    <row r="218" spans="1:16" s="3" customFormat="1" ht="18.75">
      <c r="A218" s="7">
        <v>51</v>
      </c>
      <c r="B218" s="7" t="s">
        <v>927</v>
      </c>
      <c r="C218" s="215" t="s">
        <v>955</v>
      </c>
      <c r="D218" s="216"/>
      <c r="E218" s="216"/>
      <c r="F218" s="216"/>
      <c r="G218" s="216"/>
      <c r="H218" s="216"/>
      <c r="I218" s="216"/>
      <c r="J218" s="216"/>
      <c r="K218" s="216"/>
      <c r="L218" s="216"/>
      <c r="M218" s="217"/>
      <c r="N218" s="73">
        <v>943471717</v>
      </c>
      <c r="P218" s="231"/>
    </row>
    <row r="219" spans="1:16" s="3" customFormat="1" ht="18.75">
      <c r="A219" s="7">
        <v>52</v>
      </c>
      <c r="B219" s="7" t="s">
        <v>954</v>
      </c>
      <c r="C219" s="215" t="s">
        <v>956</v>
      </c>
      <c r="D219" s="216"/>
      <c r="E219" s="216"/>
      <c r="F219" s="216"/>
      <c r="G219" s="216"/>
      <c r="H219" s="216"/>
      <c r="I219" s="216"/>
      <c r="J219" s="216"/>
      <c r="K219" s="216"/>
      <c r="L219" s="216"/>
      <c r="M219" s="217"/>
      <c r="N219" s="73">
        <v>2384632182</v>
      </c>
    </row>
    <row r="220" spans="1:16" s="3" customFormat="1" ht="18.75">
      <c r="A220" s="7">
        <v>53</v>
      </c>
      <c r="B220" s="7" t="s">
        <v>931</v>
      </c>
      <c r="C220" s="215" t="s">
        <v>957</v>
      </c>
      <c r="D220" s="216"/>
      <c r="E220" s="216"/>
      <c r="F220" s="216"/>
      <c r="G220" s="216"/>
      <c r="H220" s="216"/>
      <c r="I220" s="216"/>
      <c r="J220" s="216"/>
      <c r="K220" s="216"/>
      <c r="L220" s="216"/>
      <c r="M220" s="217"/>
      <c r="N220" s="73">
        <v>1179775110</v>
      </c>
    </row>
    <row r="221" spans="1:16" s="3" customFormat="1" ht="18.75">
      <c r="A221" s="7">
        <v>54</v>
      </c>
      <c r="B221" s="7" t="s">
        <v>983</v>
      </c>
      <c r="C221" s="215" t="s">
        <v>985</v>
      </c>
      <c r="D221" s="216"/>
      <c r="E221" s="216"/>
      <c r="F221" s="216"/>
      <c r="G221" s="216"/>
      <c r="H221" s="216"/>
      <c r="I221" s="216"/>
      <c r="J221" s="216"/>
      <c r="K221" s="216"/>
      <c r="L221" s="216"/>
      <c r="M221" s="217"/>
      <c r="N221" s="73">
        <v>1186839853</v>
      </c>
    </row>
    <row r="222" spans="1:16" s="3" customFormat="1" ht="18.75">
      <c r="A222" s="7">
        <v>55</v>
      </c>
      <c r="B222" s="7" t="s">
        <v>1031</v>
      </c>
      <c r="C222" s="215" t="s">
        <v>1032</v>
      </c>
      <c r="D222" s="216"/>
      <c r="E222" s="216"/>
      <c r="F222" s="216"/>
      <c r="G222" s="216"/>
      <c r="H222" s="216"/>
      <c r="I222" s="216"/>
      <c r="J222" s="216"/>
      <c r="K222" s="216"/>
      <c r="L222" s="216"/>
      <c r="M222" s="217"/>
      <c r="N222" s="73">
        <v>1217357639</v>
      </c>
    </row>
    <row r="223" spans="1:16" s="3" customFormat="1" ht="18.75">
      <c r="A223" s="7">
        <v>56</v>
      </c>
      <c r="B223" s="7" t="s">
        <v>1039</v>
      </c>
      <c r="C223" s="215" t="s">
        <v>1040</v>
      </c>
      <c r="D223" s="216"/>
      <c r="E223" s="216"/>
      <c r="F223" s="216"/>
      <c r="G223" s="216"/>
      <c r="H223" s="216"/>
      <c r="I223" s="216"/>
      <c r="J223" s="216"/>
      <c r="K223" s="216"/>
      <c r="L223" s="216"/>
      <c r="M223" s="217"/>
      <c r="N223" s="73">
        <v>1257818254</v>
      </c>
    </row>
    <row r="224" spans="1:16" s="3" customFormat="1" ht="18.75">
      <c r="A224" s="7">
        <v>57</v>
      </c>
      <c r="B224" s="7" t="s">
        <v>1067</v>
      </c>
      <c r="C224" s="215" t="s">
        <v>1069</v>
      </c>
      <c r="D224" s="216"/>
      <c r="E224" s="216"/>
      <c r="F224" s="216"/>
      <c r="G224" s="216"/>
      <c r="H224" s="216"/>
      <c r="I224" s="216"/>
      <c r="J224" s="216"/>
      <c r="K224" s="216"/>
      <c r="L224" s="216"/>
      <c r="M224" s="217"/>
      <c r="N224" s="73">
        <v>1191032758</v>
      </c>
    </row>
    <row r="225" spans="1:16" s="3" customFormat="1" ht="18.75">
      <c r="A225" s="7">
        <v>58</v>
      </c>
      <c r="B225" s="7" t="s">
        <v>1121</v>
      </c>
      <c r="C225" s="215" t="s">
        <v>1120</v>
      </c>
      <c r="D225" s="216"/>
      <c r="E225" s="216"/>
      <c r="F225" s="216"/>
      <c r="G225" s="216"/>
      <c r="H225" s="216"/>
      <c r="I225" s="216"/>
      <c r="J225" s="216"/>
      <c r="K225" s="216"/>
      <c r="L225" s="216"/>
      <c r="M225" s="217"/>
      <c r="N225" s="73">
        <v>1196811065</v>
      </c>
    </row>
    <row r="226" spans="1:16" s="3" customFormat="1" ht="18.75">
      <c r="A226" s="7"/>
      <c r="B226" s="7" t="s">
        <v>1132</v>
      </c>
      <c r="C226" s="215" t="s">
        <v>1131</v>
      </c>
      <c r="D226" s="216"/>
      <c r="E226" s="216"/>
      <c r="F226" s="216"/>
      <c r="G226" s="216"/>
      <c r="H226" s="216"/>
      <c r="I226" s="216"/>
      <c r="J226" s="216"/>
      <c r="K226" s="216"/>
      <c r="L226" s="216"/>
      <c r="M226" s="217"/>
      <c r="N226" s="73">
        <v>1500000000</v>
      </c>
    </row>
    <row r="227" spans="1:16" s="3" customFormat="1" ht="18.75" hidden="1">
      <c r="A227" s="7"/>
      <c r="B227" s="7"/>
      <c r="C227" s="215"/>
      <c r="D227" s="216"/>
      <c r="E227" s="216"/>
      <c r="F227" s="216"/>
      <c r="G227" s="216"/>
      <c r="H227" s="216"/>
      <c r="I227" s="216"/>
      <c r="J227" s="216"/>
      <c r="K227" s="216"/>
      <c r="L227" s="216"/>
      <c r="M227" s="217"/>
      <c r="N227" s="73"/>
    </row>
    <row r="228" spans="1:16" s="3" customFormat="1" ht="18.75" hidden="1">
      <c r="A228" s="7"/>
      <c r="B228" s="7"/>
      <c r="C228" s="215"/>
      <c r="D228" s="216"/>
      <c r="E228" s="216"/>
      <c r="F228" s="216"/>
      <c r="G228" s="216"/>
      <c r="H228" s="216"/>
      <c r="I228" s="216"/>
      <c r="J228" s="216"/>
      <c r="K228" s="216"/>
      <c r="L228" s="216"/>
      <c r="M228" s="217"/>
      <c r="N228" s="73"/>
      <c r="P228" s="3" t="s">
        <v>1068</v>
      </c>
    </row>
    <row r="229" spans="1:16" s="3" customFormat="1" ht="18.75" hidden="1">
      <c r="A229" s="7"/>
      <c r="B229" s="7"/>
      <c r="C229" s="336"/>
      <c r="D229" s="337"/>
      <c r="E229" s="337"/>
      <c r="F229" s="337"/>
      <c r="G229" s="337"/>
      <c r="H229" s="337"/>
      <c r="I229" s="337"/>
      <c r="J229" s="337"/>
      <c r="K229" s="337"/>
      <c r="L229" s="337"/>
      <c r="M229" s="338"/>
      <c r="N229" s="73"/>
    </row>
    <row r="230" spans="1:16" s="3" customFormat="1" ht="19.5">
      <c r="A230" s="287" t="s">
        <v>19</v>
      </c>
      <c r="B230" s="287"/>
      <c r="C230" s="287"/>
      <c r="D230" s="287"/>
      <c r="E230" s="287"/>
      <c r="F230" s="287"/>
      <c r="G230" s="287"/>
      <c r="H230" s="287"/>
      <c r="I230" s="287"/>
      <c r="J230" s="287"/>
      <c r="K230" s="287"/>
      <c r="L230" s="287"/>
      <c r="M230" s="287"/>
      <c r="N230" s="197">
        <f>SUM(N168:N229)</f>
        <v>39386702647</v>
      </c>
    </row>
    <row r="231" spans="1:16" s="3" customFormat="1" ht="19.5" hidden="1">
      <c r="A231" s="23" t="s">
        <v>35</v>
      </c>
      <c r="B231" s="23"/>
      <c r="C231" s="342" t="s">
        <v>6</v>
      </c>
      <c r="D231" s="342"/>
      <c r="E231" s="342"/>
      <c r="F231" s="342"/>
      <c r="G231" s="342"/>
      <c r="H231" s="342"/>
      <c r="I231" s="342"/>
      <c r="J231" s="342"/>
      <c r="K231" s="342"/>
      <c r="L231" s="342"/>
      <c r="M231" s="342"/>
      <c r="N231" s="24" t="s">
        <v>37</v>
      </c>
    </row>
    <row r="232" spans="1:16" s="3" customFormat="1" hidden="1">
      <c r="A232" s="7">
        <v>1</v>
      </c>
      <c r="B232" s="7"/>
      <c r="C232" s="339"/>
      <c r="D232" s="339"/>
      <c r="E232" s="339"/>
      <c r="F232" s="339"/>
      <c r="G232" s="339"/>
      <c r="H232" s="339"/>
      <c r="I232" s="339"/>
      <c r="J232" s="339"/>
      <c r="K232" s="339"/>
      <c r="L232" s="339"/>
      <c r="M232" s="339"/>
      <c r="N232" s="73"/>
    </row>
    <row r="233" spans="1:16" s="3" customFormat="1" hidden="1">
      <c r="A233" s="7">
        <v>2</v>
      </c>
      <c r="B233" s="7"/>
      <c r="C233" s="339"/>
      <c r="D233" s="339"/>
      <c r="E233" s="339"/>
      <c r="F233" s="339"/>
      <c r="G233" s="339"/>
      <c r="H233" s="339"/>
      <c r="I233" s="339"/>
      <c r="J233" s="339"/>
      <c r="K233" s="339"/>
      <c r="L233" s="339"/>
      <c r="M233" s="339"/>
      <c r="N233" s="73"/>
    </row>
    <row r="234" spans="1:16" s="3" customFormat="1" hidden="1">
      <c r="A234" s="7"/>
      <c r="B234" s="7" t="s">
        <v>19</v>
      </c>
      <c r="C234" s="339"/>
      <c r="D234" s="339"/>
      <c r="E234" s="339"/>
      <c r="F234" s="339"/>
      <c r="G234" s="339"/>
      <c r="H234" s="339"/>
      <c r="I234" s="339"/>
      <c r="J234" s="339"/>
      <c r="K234" s="339"/>
      <c r="L234" s="339"/>
      <c r="M234" s="339"/>
      <c r="N234" s="73">
        <f>SUM(N232:N233)</f>
        <v>0</v>
      </c>
    </row>
    <row r="235" spans="1:16" s="3" customFormat="1" ht="27" customHeight="1">
      <c r="A235" s="340" t="s">
        <v>194</v>
      </c>
      <c r="B235" s="340"/>
      <c r="C235" s="340"/>
      <c r="D235" s="340"/>
      <c r="E235" s="340"/>
      <c r="F235" s="340"/>
      <c r="G235" s="340"/>
      <c r="H235" s="340"/>
      <c r="I235" s="340"/>
      <c r="J235" s="340"/>
      <c r="K235" s="340"/>
      <c r="L235" s="340"/>
      <c r="M235" s="340"/>
      <c r="N235" s="417">
        <f>N80-N230-3</f>
        <v>-1500000000.4300079</v>
      </c>
    </row>
    <row r="236" spans="1:16"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</row>
    <row r="237" spans="1:16"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</row>
    <row r="238" spans="1:16"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</row>
    <row r="239" spans="1:16"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</row>
    <row r="240" spans="1:16"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</row>
    <row r="241" spans="4:14"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</row>
    <row r="242" spans="4:14"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</row>
    <row r="243" spans="4:14"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</row>
    <row r="244" spans="4:14"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</row>
    <row r="245" spans="4:14"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</row>
    <row r="246" spans="4:14"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</row>
    <row r="247" spans="4:14"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</row>
    <row r="248" spans="4:14"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</row>
    <row r="249" spans="4:14"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</row>
    <row r="250" spans="4:14"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</row>
    <row r="251" spans="4:14"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</row>
    <row r="252" spans="4:14"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</row>
    <row r="253" spans="4:14"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</row>
    <row r="254" spans="4:14"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</row>
    <row r="255" spans="4:14"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</row>
    <row r="256" spans="4:14"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</row>
    <row r="257" spans="4:14"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</row>
    <row r="258" spans="4:14"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</row>
    <row r="259" spans="4:14"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</row>
    <row r="260" spans="4:14"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</row>
    <row r="261" spans="4:14"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</row>
    <row r="262" spans="4:14"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</row>
    <row r="263" spans="4:14"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</row>
    <row r="264" spans="4:14"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</row>
    <row r="265" spans="4:14"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</row>
    <row r="266" spans="4:14"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</row>
    <row r="267" spans="4:14"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</row>
    <row r="268" spans="4:14"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</row>
    <row r="269" spans="4:14"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</row>
    <row r="270" spans="4:14"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</row>
    <row r="271" spans="4:14"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</row>
    <row r="272" spans="4:14"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</row>
    <row r="273" spans="4:14"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</row>
    <row r="274" spans="4:14"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</row>
    <row r="275" spans="4:14"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</row>
    <row r="276" spans="4:14"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</row>
    <row r="277" spans="4:14"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</row>
    <row r="278" spans="4:14"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</row>
    <row r="279" spans="4:14"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</row>
    <row r="280" spans="4:14"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</row>
    <row r="281" spans="4:14"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</row>
    <row r="282" spans="4:14"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</row>
    <row r="283" spans="4:14"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</row>
    <row r="284" spans="4:14"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</row>
    <row r="285" spans="4:14"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</row>
    <row r="286" spans="4:14"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</row>
    <row r="287" spans="4:14"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</row>
    <row r="288" spans="4:14"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</row>
    <row r="289" spans="4:14"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</row>
    <row r="290" spans="4:14"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</row>
    <row r="291" spans="4:14"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</row>
    <row r="292" spans="4:14"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</row>
    <row r="293" spans="4:14"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</row>
    <row r="294" spans="4:14"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</row>
    <row r="295" spans="4:14"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</row>
    <row r="296" spans="4:14"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</row>
    <row r="297" spans="4:14"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</row>
    <row r="298" spans="4:14"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</row>
    <row r="299" spans="4:14"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</row>
    <row r="300" spans="4:14"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</row>
    <row r="301" spans="4:14"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</row>
    <row r="302" spans="4:14"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</row>
    <row r="303" spans="4:14"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</row>
    <row r="304" spans="4:14"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</row>
    <row r="305" spans="4:14"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</row>
    <row r="306" spans="4:14"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</row>
    <row r="307" spans="4:14"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</row>
    <row r="308" spans="4:14"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</row>
    <row r="309" spans="4:14"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</row>
    <row r="310" spans="4:14"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</row>
    <row r="311" spans="4:14"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</row>
    <row r="312" spans="4:14"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</row>
    <row r="313" spans="4:14"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</row>
    <row r="314" spans="4:14"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</row>
    <row r="315" spans="4:14"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</row>
    <row r="316" spans="4:14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</row>
    <row r="317" spans="4:14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</row>
    <row r="318" spans="4:14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</row>
    <row r="319" spans="4:14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</row>
    <row r="320" spans="4:14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</row>
    <row r="321" spans="4:14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</row>
    <row r="322" spans="4:14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</row>
    <row r="323" spans="4:14"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</row>
    <row r="324" spans="4:14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</row>
    <row r="325" spans="4:14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</row>
    <row r="326" spans="4:14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</row>
    <row r="327" spans="4:14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</row>
    <row r="328" spans="4:14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</row>
    <row r="329" spans="4:14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</row>
    <row r="330" spans="4:14"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</row>
    <row r="331" spans="4:14"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</row>
    <row r="332" spans="4:14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</row>
    <row r="333" spans="4:14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</row>
    <row r="334" spans="4:14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</row>
    <row r="335" spans="4:14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</row>
    <row r="336" spans="4:14"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</row>
    <row r="337" spans="4:14"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</row>
    <row r="338" spans="4:14"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</row>
    <row r="339" spans="4:14"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</row>
    <row r="340" spans="4:14"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</row>
    <row r="341" spans="4:14"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</row>
    <row r="342" spans="4:14"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</row>
    <row r="343" spans="4:14"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</row>
    <row r="344" spans="4:14"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</row>
    <row r="345" spans="4:14"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</row>
    <row r="346" spans="4:14"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</row>
    <row r="347" spans="4:14"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</row>
    <row r="348" spans="4:14"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</row>
    <row r="349" spans="4:14"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</row>
    <row r="350" spans="4:14"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</row>
    <row r="351" spans="4:14"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</row>
    <row r="352" spans="4:14"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</row>
    <row r="353" spans="4:14"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</row>
    <row r="354" spans="4:14"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</row>
    <row r="355" spans="4:14"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</row>
    <row r="356" spans="4:14"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</row>
    <row r="357" spans="4:14"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</row>
    <row r="358" spans="4:14"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</row>
    <row r="359" spans="4:14"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</row>
    <row r="360" spans="4:14"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</row>
    <row r="361" spans="4:14"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</row>
    <row r="362" spans="4:14"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</row>
    <row r="363" spans="4:14"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</row>
    <row r="364" spans="4:14"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</row>
    <row r="365" spans="4:14"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</row>
    <row r="366" spans="4:14"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</row>
    <row r="367" spans="4:14"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</row>
    <row r="368" spans="4:14"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</row>
    <row r="369" spans="4:14"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</row>
    <row r="370" spans="4:14"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</row>
    <row r="371" spans="4:14"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</row>
    <row r="372" spans="4:14"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</row>
    <row r="373" spans="4:14"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</row>
    <row r="374" spans="4:14"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</row>
    <row r="375" spans="4:14"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</row>
    <row r="376" spans="4:14"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</row>
    <row r="377" spans="4:14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</row>
    <row r="378" spans="4:14"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</row>
    <row r="379" spans="4:14"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</row>
    <row r="380" spans="4:14"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</row>
    <row r="381" spans="4:14"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</row>
    <row r="382" spans="4:14"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</row>
    <row r="383" spans="4:14"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</row>
    <row r="384" spans="4:14"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</row>
    <row r="385" spans="4:14"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</row>
    <row r="386" spans="4:14"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</row>
    <row r="387" spans="4:14"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</row>
    <row r="388" spans="4:14"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</row>
    <row r="389" spans="4:14"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</row>
    <row r="390" spans="4:14"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</row>
    <row r="391" spans="4:14"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</row>
    <row r="392" spans="4:14"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</row>
    <row r="393" spans="4:14"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</row>
    <row r="394" spans="4:14"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</row>
    <row r="395" spans="4:14"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</row>
    <row r="396" spans="4:14"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</row>
    <row r="397" spans="4:14"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</row>
    <row r="398" spans="4:14"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</row>
    <row r="399" spans="4:14"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</row>
    <row r="400" spans="4:14"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</row>
    <row r="401" spans="4:14"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</row>
    <row r="402" spans="4:14"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</row>
    <row r="403" spans="4:14"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</row>
    <row r="404" spans="4:14"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</row>
    <row r="405" spans="4:14"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</row>
    <row r="406" spans="4:14"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</row>
    <row r="407" spans="4:14"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</row>
    <row r="408" spans="4:14"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</row>
    <row r="409" spans="4:14"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</row>
    <row r="410" spans="4:14"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</row>
    <row r="411" spans="4:14"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</row>
    <row r="412" spans="4:14"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</row>
    <row r="413" spans="4:14"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</row>
    <row r="414" spans="4:14"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</row>
    <row r="415" spans="4:14"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</row>
    <row r="416" spans="4:14"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</row>
    <row r="417" spans="4:14"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</row>
    <row r="418" spans="4:14"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</row>
    <row r="419" spans="4:14"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</row>
    <row r="420" spans="4:14"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</row>
    <row r="421" spans="4:14"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</row>
    <row r="422" spans="4:14"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</row>
    <row r="423" spans="4:14"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</row>
    <row r="424" spans="4:14"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</row>
    <row r="425" spans="4:14"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</row>
    <row r="426" spans="4:14"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</row>
    <row r="427" spans="4:14"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</row>
    <row r="428" spans="4:14"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</row>
    <row r="429" spans="4:14"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</row>
    <row r="430" spans="4:14"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</row>
    <row r="431" spans="4:14"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</row>
    <row r="432" spans="4:14"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</row>
    <row r="433" spans="4:14"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</row>
    <row r="434" spans="4:14"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</row>
    <row r="435" spans="4:14"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</row>
    <row r="436" spans="4:14"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</row>
    <row r="437" spans="4:14"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</row>
    <row r="438" spans="4:14"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</row>
    <row r="439" spans="4:14"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</row>
    <row r="440" spans="4:14"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</row>
    <row r="441" spans="4:14"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</row>
    <row r="442" spans="4:14"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</row>
    <row r="443" spans="4:14"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</row>
    <row r="444" spans="4:14"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</row>
    <row r="445" spans="4:14"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</row>
    <row r="446" spans="4:14"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</row>
    <row r="447" spans="4:14"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</row>
    <row r="448" spans="4:14"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</row>
    <row r="449" spans="4:14"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</row>
    <row r="450" spans="4:14"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</row>
    <row r="451" spans="4:14"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</row>
    <row r="452" spans="4:14"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</row>
    <row r="453" spans="4:14"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</row>
    <row r="454" spans="4:14"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</row>
    <row r="455" spans="4:14"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</row>
    <row r="456" spans="4:14"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</row>
    <row r="457" spans="4:14"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</row>
    <row r="458" spans="4:14"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</row>
    <row r="459" spans="4:14"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</row>
    <row r="460" spans="4:14"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</row>
    <row r="461" spans="4:14"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</row>
    <row r="462" spans="4:14"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</row>
    <row r="463" spans="4:14"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</row>
    <row r="464" spans="4:14"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</row>
    <row r="465" spans="4:14"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</row>
    <row r="466" spans="4:14"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</row>
    <row r="467" spans="4:14"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</row>
    <row r="468" spans="4:14"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</row>
    <row r="469" spans="4:14"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</row>
    <row r="470" spans="4:14"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</row>
    <row r="471" spans="4:14"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</row>
    <row r="472" spans="4:14"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</row>
    <row r="473" spans="4:14"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</row>
    <row r="474" spans="4:14"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</row>
    <row r="475" spans="4:14"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</row>
    <row r="476" spans="4:14"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</row>
    <row r="477" spans="4:14"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</row>
    <row r="478" spans="4:14"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</row>
    <row r="479" spans="4:14"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</row>
    <row r="480" spans="4:14"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</row>
    <row r="481" spans="4:14"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</row>
    <row r="482" spans="4:14"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</row>
    <row r="483" spans="4:14"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</row>
    <row r="484" spans="4:14"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</row>
    <row r="485" spans="4:14"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</row>
    <row r="486" spans="4:14"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</row>
    <row r="487" spans="4:14"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</row>
    <row r="488" spans="4:14"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</row>
    <row r="489" spans="4:14"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</row>
    <row r="490" spans="4:14"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</row>
    <row r="491" spans="4:14"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</row>
    <row r="492" spans="4:14"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</row>
    <row r="493" spans="4:14"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</row>
    <row r="494" spans="4:14"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</row>
    <row r="495" spans="4:14"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</row>
    <row r="496" spans="4:14"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</row>
    <row r="497" spans="4:14"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</row>
    <row r="498" spans="4:14"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</row>
    <row r="499" spans="4:14"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</row>
    <row r="500" spans="4:14"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</row>
    <row r="501" spans="4:14"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</row>
    <row r="502" spans="4:14"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</row>
    <row r="503" spans="4:14"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</row>
    <row r="504" spans="4:14"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</row>
    <row r="505" spans="4:14"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</row>
    <row r="506" spans="4:14"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</row>
    <row r="507" spans="4:14"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</row>
    <row r="508" spans="4:14"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</row>
    <row r="509" spans="4:14"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</row>
    <row r="510" spans="4:14"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</row>
    <row r="511" spans="4:14"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</row>
    <row r="512" spans="4:14"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</row>
    <row r="513" spans="4:14"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</row>
    <row r="514" spans="4:14"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</row>
    <row r="515" spans="4:14"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</row>
    <row r="516" spans="4:14"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</row>
    <row r="517" spans="4:14"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</row>
    <row r="518" spans="4:14"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</row>
    <row r="519" spans="4:14"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</row>
    <row r="520" spans="4:14"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</row>
    <row r="521" spans="4:14"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</row>
    <row r="522" spans="4:14"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</row>
    <row r="523" spans="4:14"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</row>
    <row r="524" spans="4:14"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</row>
    <row r="525" spans="4:14"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</row>
    <row r="526" spans="4:14"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</row>
    <row r="527" spans="4:14"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</row>
    <row r="528" spans="4:14"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</row>
    <row r="529" spans="4:14"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</row>
    <row r="530" spans="4:14"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</row>
    <row r="531" spans="4:14"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</row>
    <row r="532" spans="4:14"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</row>
    <row r="533" spans="4:14"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</row>
    <row r="534" spans="4:14"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</row>
    <row r="535" spans="4:14"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</row>
    <row r="536" spans="4:14"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</row>
    <row r="537" spans="4:14"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</row>
    <row r="538" spans="4:14"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</row>
    <row r="539" spans="4:14"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</row>
    <row r="540" spans="4:14"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</row>
    <row r="541" spans="4:14"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</row>
    <row r="542" spans="4:14"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</row>
    <row r="543" spans="4:14"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</row>
    <row r="544" spans="4:14"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</row>
    <row r="545" spans="4:14"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</row>
    <row r="546" spans="4:14"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</row>
    <row r="547" spans="4:14"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</row>
    <row r="548" spans="4:14"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</row>
    <row r="549" spans="4:14"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</row>
    <row r="550" spans="4:14"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</row>
    <row r="551" spans="4:14"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</row>
    <row r="552" spans="4:14"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</row>
    <row r="553" spans="4:14"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</row>
    <row r="554" spans="4:14"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</row>
    <row r="555" spans="4:14"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</row>
    <row r="556" spans="4:14"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</row>
    <row r="557" spans="4:14"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</row>
    <row r="558" spans="4:14"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</row>
    <row r="559" spans="4:14"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</row>
    <row r="560" spans="4:14"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</row>
    <row r="561" spans="4:14"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</row>
    <row r="562" spans="4:14"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</row>
    <row r="563" spans="4:14"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</row>
    <row r="564" spans="4:14"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</row>
    <row r="565" spans="4:14"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</row>
    <row r="566" spans="4:14"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</row>
    <row r="567" spans="4:14"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</row>
    <row r="568" spans="4:14"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</row>
    <row r="569" spans="4:14"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</row>
    <row r="570" spans="4:14"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</row>
    <row r="571" spans="4:14"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</row>
    <row r="572" spans="4:14"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</row>
    <row r="573" spans="4:14"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</row>
    <row r="574" spans="4:14"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</row>
    <row r="575" spans="4:14"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</row>
    <row r="576" spans="4:14"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</row>
    <row r="577" spans="4:14"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</row>
    <row r="578" spans="4:14"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</row>
    <row r="579" spans="4:14"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</row>
    <row r="580" spans="4:14"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</row>
    <row r="581" spans="4:14"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</row>
    <row r="582" spans="4:14"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</row>
    <row r="583" spans="4:14"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</row>
    <row r="584" spans="4:14"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</row>
    <row r="585" spans="4:14"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</row>
    <row r="586" spans="4:14"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</row>
    <row r="587" spans="4:14"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</row>
    <row r="588" spans="4:14"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</row>
    <row r="589" spans="4:14"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</row>
    <row r="590" spans="4:14"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</row>
    <row r="591" spans="4:14"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</row>
    <row r="592" spans="4:14"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</row>
    <row r="593" spans="4:14"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</row>
    <row r="594" spans="4:14"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</row>
    <row r="595" spans="4:14"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</row>
    <row r="596" spans="4:14"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</row>
    <row r="597" spans="4:14"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</row>
    <row r="598" spans="4:14"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</row>
    <row r="599" spans="4:14"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</row>
    <row r="600" spans="4:14"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</row>
    <row r="601" spans="4:14"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</row>
    <row r="602" spans="4:14"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</row>
    <row r="603" spans="4:14"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</row>
    <row r="604" spans="4:14"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</row>
    <row r="605" spans="4:14"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</row>
    <row r="606" spans="4:14"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</row>
    <row r="607" spans="4:14"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</row>
    <row r="608" spans="4:14"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</row>
    <row r="609" spans="4:14"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</row>
    <row r="610" spans="4:14"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</row>
    <row r="611" spans="4:14"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</row>
    <row r="612" spans="4:14"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</row>
    <row r="613" spans="4:14"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</row>
    <row r="614" spans="4:14"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</row>
    <row r="615" spans="4:14"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</row>
    <row r="616" spans="4:14"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</row>
    <row r="617" spans="4:14"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</row>
    <row r="618" spans="4:14"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</row>
    <row r="619" spans="4:14"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</row>
    <row r="620" spans="4:14"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</row>
    <row r="621" spans="4:14"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</row>
    <row r="622" spans="4:14"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</row>
    <row r="623" spans="4:14"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</row>
    <row r="624" spans="4:14"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</row>
    <row r="625" spans="4:14"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</row>
    <row r="626" spans="4:14"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</row>
    <row r="627" spans="4:14"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</row>
    <row r="628" spans="4:14"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</row>
    <row r="629" spans="4:14"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</row>
    <row r="630" spans="4:14"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</row>
    <row r="631" spans="4:14"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</row>
    <row r="632" spans="4:14"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</row>
    <row r="633" spans="4:14"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</row>
    <row r="634" spans="4:14"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</row>
    <row r="635" spans="4:14"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</row>
    <row r="636" spans="4:14"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</row>
    <row r="637" spans="4:14"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</row>
    <row r="638" spans="4:14"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</row>
    <row r="639" spans="4:14"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</row>
    <row r="640" spans="4:14"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</row>
    <row r="641" spans="4:14"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</row>
    <row r="642" spans="4:14"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</row>
    <row r="643" spans="4:14"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</row>
    <row r="644" spans="4:14"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</row>
    <row r="645" spans="4:14"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</row>
    <row r="646" spans="4:14"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</row>
    <row r="647" spans="4:14"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</row>
    <row r="648" spans="4:14"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</row>
    <row r="649" spans="4:14"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</row>
    <row r="650" spans="4:14"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</row>
    <row r="651" spans="4:14"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</row>
    <row r="652" spans="4:14"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</row>
    <row r="653" spans="4:14"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</row>
    <row r="654" spans="4:14"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</row>
    <row r="655" spans="4:14"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</row>
    <row r="656" spans="4:14"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</row>
    <row r="657" spans="4:14"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</row>
    <row r="658" spans="4:14"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</row>
    <row r="659" spans="4:14"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</row>
    <row r="660" spans="4:14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</row>
    <row r="661" spans="4:14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</row>
    <row r="662" spans="4:14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</row>
    <row r="663" spans="4:14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</row>
    <row r="664" spans="4:14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</row>
    <row r="665" spans="4:14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</row>
    <row r="666" spans="4:14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</row>
    <row r="667" spans="4:14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</row>
    <row r="668" spans="4:14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</row>
    <row r="669" spans="4:14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</row>
    <row r="670" spans="4:14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</row>
    <row r="671" spans="4:14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</row>
    <row r="672" spans="4:14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</row>
    <row r="673" spans="4:14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</row>
    <row r="674" spans="4:14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</row>
    <row r="675" spans="4:14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</row>
    <row r="676" spans="4:14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</row>
    <row r="677" spans="4:14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</row>
    <row r="678" spans="4:14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</row>
    <row r="679" spans="4:14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</row>
    <row r="680" spans="4:14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</row>
    <row r="681" spans="4:14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</row>
    <row r="682" spans="4:14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</row>
    <row r="683" spans="4:14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</row>
    <row r="684" spans="4:14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</row>
    <row r="685" spans="4:14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</row>
    <row r="686" spans="4:14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</row>
    <row r="687" spans="4:14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</row>
    <row r="688" spans="4:14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</row>
    <row r="689" spans="4:14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</row>
    <row r="690" spans="4:14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</row>
    <row r="691" spans="4:14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</row>
    <row r="692" spans="4:14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</row>
    <row r="693" spans="4:14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</row>
    <row r="694" spans="4:14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</row>
    <row r="695" spans="4:14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</row>
    <row r="696" spans="4:14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</row>
    <row r="697" spans="4:14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</row>
    <row r="698" spans="4:14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</row>
    <row r="699" spans="4:14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</row>
    <row r="700" spans="4:14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</row>
    <row r="701" spans="4:14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</row>
    <row r="702" spans="4:14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</row>
    <row r="703" spans="4:14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</row>
    <row r="704" spans="4:14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</row>
    <row r="705" spans="4:14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</row>
    <row r="706" spans="4:14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</row>
    <row r="707" spans="4:14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</row>
    <row r="708" spans="4:14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</row>
    <row r="709" spans="4:14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</row>
    <row r="710" spans="4:14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</row>
    <row r="711" spans="4:14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</row>
    <row r="712" spans="4:14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</row>
    <row r="713" spans="4:14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</row>
    <row r="714" spans="4:14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</row>
    <row r="715" spans="4:14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</row>
    <row r="716" spans="4:14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</row>
    <row r="717" spans="4:14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</row>
    <row r="718" spans="4:14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</row>
    <row r="719" spans="4:14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</row>
    <row r="720" spans="4:14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</row>
    <row r="721" spans="4:14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</row>
    <row r="722" spans="4:14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</row>
    <row r="723" spans="4:14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</row>
    <row r="724" spans="4:14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</row>
    <row r="725" spans="4:14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</row>
    <row r="726" spans="4:14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</row>
    <row r="727" spans="4:14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</row>
    <row r="728" spans="4:14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</row>
    <row r="729" spans="4:14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</row>
    <row r="730" spans="4:14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</row>
    <row r="731" spans="4:14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</row>
    <row r="732" spans="4:14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</row>
    <row r="733" spans="4:14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</row>
    <row r="734" spans="4:14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</row>
    <row r="735" spans="4:14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</row>
    <row r="736" spans="4:14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</row>
    <row r="737" spans="4:14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</row>
    <row r="738" spans="4:14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</row>
    <row r="739" spans="4:14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</row>
    <row r="740" spans="4:14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</row>
    <row r="741" spans="4:14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</row>
    <row r="742" spans="4:14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</row>
    <row r="743" spans="4:14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</row>
    <row r="744" spans="4:14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</row>
    <row r="745" spans="4:14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</row>
    <row r="746" spans="4:14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</row>
    <row r="747" spans="4:14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</row>
    <row r="748" spans="4:14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</row>
    <row r="749" spans="4:14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</row>
    <row r="750" spans="4:14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</row>
    <row r="751" spans="4:14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</row>
    <row r="752" spans="4:14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</row>
    <row r="753" spans="4:14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</row>
    <row r="754" spans="4:14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</row>
    <row r="755" spans="4:14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</row>
    <row r="756" spans="4:14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</row>
    <row r="757" spans="4:14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</row>
    <row r="758" spans="4:14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</row>
    <row r="759" spans="4:14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</row>
    <row r="760" spans="4:14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</row>
    <row r="761" spans="4:14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</row>
    <row r="762" spans="4:14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</row>
    <row r="763" spans="4:14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</row>
    <row r="764" spans="4:14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</row>
    <row r="765" spans="4:14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</row>
    <row r="766" spans="4:14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</row>
    <row r="767" spans="4:14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</row>
    <row r="768" spans="4:14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</row>
    <row r="769" spans="4:14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</row>
    <row r="770" spans="4:14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</row>
    <row r="771" spans="4:14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</row>
    <row r="772" spans="4:14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</row>
    <row r="773" spans="4:14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</row>
    <row r="774" spans="4:14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</row>
    <row r="775" spans="4:14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</row>
    <row r="776" spans="4:14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</row>
    <row r="777" spans="4:14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</row>
    <row r="778" spans="4:14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</row>
    <row r="779" spans="4:14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</row>
    <row r="780" spans="4:14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</row>
    <row r="781" spans="4:14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</row>
    <row r="782" spans="4:14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</row>
    <row r="783" spans="4:14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</row>
    <row r="784" spans="4:14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</row>
    <row r="785" spans="4:14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</row>
    <row r="786" spans="4:14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</row>
    <row r="787" spans="4:14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</row>
    <row r="788" spans="4:14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</row>
    <row r="789" spans="4:14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</row>
    <row r="790" spans="4:14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</row>
    <row r="791" spans="4:14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</row>
    <row r="792" spans="4:14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</row>
    <row r="793" spans="4:14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</row>
    <row r="794" spans="4:14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</row>
    <row r="795" spans="4:14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</row>
    <row r="796" spans="4:14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</row>
    <row r="797" spans="4:14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</row>
    <row r="798" spans="4:14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</row>
    <row r="799" spans="4:14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</row>
    <row r="800" spans="4:14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</row>
    <row r="801" spans="4:14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</row>
    <row r="802" spans="4:14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</row>
    <row r="803" spans="4:14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</row>
    <row r="804" spans="4:14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</row>
    <row r="805" spans="4:14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</row>
    <row r="806" spans="4:14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</row>
    <row r="807" spans="4:14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</row>
    <row r="808" spans="4:14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</row>
    <row r="809" spans="4:14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</row>
    <row r="810" spans="4:14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</row>
    <row r="811" spans="4:14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</row>
    <row r="812" spans="4:14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</row>
    <row r="813" spans="4:14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</row>
    <row r="814" spans="4:14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</row>
    <row r="815" spans="4:14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</row>
    <row r="816" spans="4:14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</row>
    <row r="817" spans="4:14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</row>
    <row r="818" spans="4:14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</row>
    <row r="819" spans="4:14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</row>
    <row r="820" spans="4:14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</row>
    <row r="821" spans="4:14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</row>
    <row r="822" spans="4:14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</row>
    <row r="823" spans="4:14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</row>
    <row r="824" spans="4:14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</row>
    <row r="825" spans="4:14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</row>
    <row r="826" spans="4:14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</row>
    <row r="827" spans="4:14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</row>
    <row r="828" spans="4:14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</row>
    <row r="829" spans="4:14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</row>
    <row r="830" spans="4:14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</row>
    <row r="831" spans="4:14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</row>
    <row r="832" spans="4:14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</row>
    <row r="833" spans="4:14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</row>
    <row r="834" spans="4:14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</row>
    <row r="835" spans="4:14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</row>
    <row r="836" spans="4:14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</row>
    <row r="837" spans="4:14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</row>
    <row r="838" spans="4:14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</row>
    <row r="839" spans="4:14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</row>
    <row r="840" spans="4:14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</row>
    <row r="841" spans="4:14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</row>
    <row r="842" spans="4:14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</row>
    <row r="843" spans="4:14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</row>
    <row r="844" spans="4:14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</row>
    <row r="845" spans="4:14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</row>
    <row r="846" spans="4:14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</row>
    <row r="847" spans="4:14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</row>
    <row r="848" spans="4:14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</row>
    <row r="849" spans="4:14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</row>
    <row r="850" spans="4:14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</row>
    <row r="851" spans="4:14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</row>
    <row r="852" spans="4:14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</row>
    <row r="853" spans="4:14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</row>
    <row r="854" spans="4:14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</row>
    <row r="855" spans="4:14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</row>
    <row r="856" spans="4:14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</row>
    <row r="857" spans="4:14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</row>
    <row r="858" spans="4:14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</row>
    <row r="859" spans="4:14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</row>
    <row r="860" spans="4:14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</row>
    <row r="861" spans="4:14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</row>
    <row r="862" spans="4:14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</row>
    <row r="863" spans="4:14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</row>
    <row r="864" spans="4:14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</row>
    <row r="865" spans="4:14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</row>
    <row r="866" spans="4:14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</row>
    <row r="867" spans="4:14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</row>
    <row r="868" spans="4:14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</row>
    <row r="869" spans="4:14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</row>
    <row r="870" spans="4:14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</row>
    <row r="871" spans="4:14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</row>
    <row r="872" spans="4:14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</row>
    <row r="873" spans="4:14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</row>
    <row r="874" spans="4:14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</row>
    <row r="875" spans="4:14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</row>
    <row r="876" spans="4:14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</row>
    <row r="877" spans="4:14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</row>
    <row r="878" spans="4:14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</row>
    <row r="879" spans="4:14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</row>
    <row r="880" spans="4:14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</row>
    <row r="881" spans="4:14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</row>
    <row r="882" spans="4:14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</row>
    <row r="883" spans="4:14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</row>
    <row r="884" spans="4:14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</row>
    <row r="885" spans="4:14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</row>
    <row r="886" spans="4:14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</row>
    <row r="887" spans="4:14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</row>
    <row r="888" spans="4:14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</row>
    <row r="889" spans="4:14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</row>
    <row r="890" spans="4:14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</row>
    <row r="891" spans="4:14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</row>
    <row r="892" spans="4:14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</row>
    <row r="893" spans="4:14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</row>
    <row r="894" spans="4:14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</row>
    <row r="895" spans="4:14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</row>
    <row r="896" spans="4:14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</row>
    <row r="897" spans="4:14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</row>
    <row r="898" spans="4:14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</row>
    <row r="899" spans="4:14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</row>
    <row r="900" spans="4:14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</row>
    <row r="901" spans="4:14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</row>
    <row r="902" spans="4:14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</row>
    <row r="903" spans="4:14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</row>
    <row r="904" spans="4:14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</row>
    <row r="905" spans="4:14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</row>
    <row r="906" spans="4:14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</row>
    <row r="907" spans="4:14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</row>
    <row r="908" spans="4:14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</row>
    <row r="909" spans="4:14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</row>
    <row r="910" spans="4:14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</row>
    <row r="911" spans="4:14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</row>
    <row r="912" spans="4:14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</row>
    <row r="913" spans="4:14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</row>
    <row r="914" spans="4:14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</row>
    <row r="915" spans="4:14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</row>
    <row r="916" spans="4:14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</row>
    <row r="917" spans="4:14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</row>
    <row r="918" spans="4:14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</row>
    <row r="919" spans="4:14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</row>
    <row r="920" spans="4:14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</row>
    <row r="921" spans="4:14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</row>
    <row r="922" spans="4:14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</row>
    <row r="923" spans="4:14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</row>
    <row r="924" spans="4:14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</row>
    <row r="925" spans="4:14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</row>
    <row r="926" spans="4:14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</row>
    <row r="927" spans="4:14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</row>
    <row r="928" spans="4:14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</row>
    <row r="929" spans="4:14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</row>
    <row r="930" spans="4:14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</row>
    <row r="931" spans="4:14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</row>
    <row r="932" spans="4:14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</row>
    <row r="933" spans="4:14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</row>
    <row r="934" spans="4:14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</row>
    <row r="935" spans="4:14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</row>
    <row r="936" spans="4:14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</row>
    <row r="937" spans="4:14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</row>
    <row r="938" spans="4:14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</row>
    <row r="939" spans="4:14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</row>
    <row r="940" spans="4:14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</row>
    <row r="941" spans="4:14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</row>
    <row r="942" spans="4:14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</row>
    <row r="943" spans="4:14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</row>
    <row r="944" spans="4:14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</row>
    <row r="945" spans="4:14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</row>
    <row r="946" spans="4:14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</row>
    <row r="947" spans="4:14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</row>
    <row r="948" spans="4:14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</row>
    <row r="949" spans="4:14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</row>
    <row r="950" spans="4:14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</row>
    <row r="951" spans="4:14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</row>
    <row r="952" spans="4:14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</row>
    <row r="953" spans="4:14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</row>
    <row r="954" spans="4:14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</row>
    <row r="955" spans="4:14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</row>
    <row r="956" spans="4:14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</row>
    <row r="957" spans="4:14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</row>
    <row r="958" spans="4:14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</row>
    <row r="959" spans="4:14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</row>
    <row r="960" spans="4:14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</row>
    <row r="961" spans="4:14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</row>
    <row r="962" spans="4:14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</row>
    <row r="963" spans="4:14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</row>
    <row r="964" spans="4:14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</row>
    <row r="965" spans="4:14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</row>
    <row r="966" spans="4:14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</row>
    <row r="967" spans="4:14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</row>
    <row r="968" spans="4:14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</row>
    <row r="969" spans="4:14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</row>
    <row r="970" spans="4:14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</row>
    <row r="971" spans="4:14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</row>
    <row r="972" spans="4:14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</row>
    <row r="973" spans="4:14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</row>
    <row r="974" spans="4:14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</row>
    <row r="975" spans="4:14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</row>
    <row r="976" spans="4:14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</row>
    <row r="977" spans="4:14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</row>
    <row r="978" spans="4:14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</row>
    <row r="979" spans="4:14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</row>
    <row r="980" spans="4:14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</row>
    <row r="981" spans="4:14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</row>
    <row r="982" spans="4:14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</row>
    <row r="983" spans="4:14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</row>
    <row r="984" spans="4:14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</row>
    <row r="985" spans="4:14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</row>
    <row r="986" spans="4:14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</row>
    <row r="987" spans="4:14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</row>
    <row r="988" spans="4:14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</row>
    <row r="989" spans="4:14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</row>
    <row r="990" spans="4:14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</row>
    <row r="991" spans="4:14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</row>
    <row r="992" spans="4:14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</row>
    <row r="993" spans="4:14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</row>
    <row r="994" spans="4:14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</row>
    <row r="995" spans="4:14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</row>
    <row r="996" spans="4:14"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</row>
    <row r="997" spans="4:14"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</row>
    <row r="998" spans="4:14"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</row>
    <row r="999" spans="4:14"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</row>
    <row r="1000" spans="4:14"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</row>
    <row r="1001" spans="4:14"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</row>
    <row r="1002" spans="4:14"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</row>
    <row r="1003" spans="4:14"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</row>
    <row r="1004" spans="4:14"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</row>
    <row r="1005" spans="4:14"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</row>
    <row r="1006" spans="4:14"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</row>
    <row r="1007" spans="4:14"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</row>
    <row r="1008" spans="4:14"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</row>
    <row r="1009" spans="4:14"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</row>
    <row r="1010" spans="4:14"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</row>
    <row r="1011" spans="4:14"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</row>
    <row r="1012" spans="4:14"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</row>
    <row r="1013" spans="4:14"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</row>
    <row r="1014" spans="4:14"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</row>
    <row r="1015" spans="4:14"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</row>
    <row r="1016" spans="4:14"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</row>
    <row r="1017" spans="4:14"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</row>
    <row r="1018" spans="4:14"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</row>
    <row r="1019" spans="4:14"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</row>
    <row r="1020" spans="4:14"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</row>
    <row r="1021" spans="4:14"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</row>
    <row r="1022" spans="4:14"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</row>
    <row r="1023" spans="4:14"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</row>
    <row r="1024" spans="4:14"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</row>
    <row r="1025" spans="4:14"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</row>
    <row r="1026" spans="4:14"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</row>
    <row r="1027" spans="4:14"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</row>
    <row r="1028" spans="4:14"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</row>
    <row r="1029" spans="4:14"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</row>
    <row r="1030" spans="4:14"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</row>
    <row r="1031" spans="4:14"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</row>
    <row r="1032" spans="4:14"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</row>
    <row r="1033" spans="4:14"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</row>
    <row r="1034" spans="4:14"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</row>
    <row r="1035" spans="4:14"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</row>
    <row r="1036" spans="4:14"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</row>
    <row r="1037" spans="4:14"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</row>
    <row r="1038" spans="4:14"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</row>
    <row r="1039" spans="4:14"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</row>
    <row r="1040" spans="4:14"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</row>
    <row r="1041" spans="4:14"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</row>
    <row r="1042" spans="4:14"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</row>
    <row r="1043" spans="4:14"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</row>
    <row r="1044" spans="4:14"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</row>
    <row r="1045" spans="4:14"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</row>
    <row r="1046" spans="4:14"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</row>
    <row r="1047" spans="4:14"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</row>
    <row r="1048" spans="4:14"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</row>
    <row r="1049" spans="4:14"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</row>
    <row r="1050" spans="4:14"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</row>
    <row r="1051" spans="4:14"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</row>
    <row r="1052" spans="4:14"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</row>
    <row r="1053" spans="4:14"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</row>
    <row r="1054" spans="4:14"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</row>
    <row r="1055" spans="4:14"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</row>
    <row r="1056" spans="4:14"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</row>
    <row r="1057" spans="4:14"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</row>
    <row r="1058" spans="4:14"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</row>
    <row r="1059" spans="4:14"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</row>
    <row r="1060" spans="4:14"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</row>
    <row r="1061" spans="4:14"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</row>
    <row r="1062" spans="4:14"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</row>
    <row r="1063" spans="4:14"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</row>
    <row r="1064" spans="4:14"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</row>
    <row r="1065" spans="4:14"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</row>
    <row r="1066" spans="4:14"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</row>
    <row r="1067" spans="4:14"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</row>
    <row r="1068" spans="4:14"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</row>
    <row r="1069" spans="4:14"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</row>
    <row r="1070" spans="4:14"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</row>
    <row r="1071" spans="4:14"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</row>
    <row r="1072" spans="4:14"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</row>
    <row r="1073" spans="4:14"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</row>
    <row r="1074" spans="4:14"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</row>
    <row r="1075" spans="4:14"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</row>
    <row r="1076" spans="4:14"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</row>
    <row r="1077" spans="4:14"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</row>
    <row r="1078" spans="4:14"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</row>
    <row r="1079" spans="4:14"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</row>
    <row r="1080" spans="4:14"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</row>
    <row r="1081" spans="4:14"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</row>
    <row r="1082" spans="4:14"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</row>
    <row r="1083" spans="4:14"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</row>
    <row r="1084" spans="4:14"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</row>
    <row r="1085" spans="4:14"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</row>
    <row r="1086" spans="4:14"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</row>
    <row r="1087" spans="4:14"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</row>
    <row r="1088" spans="4:14"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</row>
    <row r="1089" spans="4:14"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</row>
    <row r="1090" spans="4:14"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</row>
    <row r="1091" spans="4:14"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</row>
    <row r="1092" spans="4:14"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</row>
    <row r="1093" spans="4:14"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</row>
    <row r="1094" spans="4:14"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</row>
    <row r="1095" spans="4:14"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</row>
    <row r="1096" spans="4:14"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</row>
    <row r="1097" spans="4:14"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</row>
    <row r="1098" spans="4:14"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</row>
    <row r="1099" spans="4:14"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</row>
    <row r="1100" spans="4:14"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</row>
    <row r="1101" spans="4:14"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</row>
    <row r="1102" spans="4:14"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</row>
    <row r="1103" spans="4:14"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</row>
    <row r="1104" spans="4:14"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</row>
    <row r="1105" spans="4:14"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</row>
    <row r="1106" spans="4:14"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</row>
    <row r="1107" spans="4:14"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</row>
    <row r="1108" spans="4:14"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</row>
    <row r="1109" spans="4:14"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</row>
    <row r="1110" spans="4:14"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</row>
    <row r="1111" spans="4:14"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</row>
    <row r="1112" spans="4:14"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</row>
    <row r="1113" spans="4:14"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</row>
    <row r="1114" spans="4:14"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</row>
    <row r="1115" spans="4:14"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</row>
    <row r="1116" spans="4:14"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</row>
    <row r="1117" spans="4:14"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</row>
    <row r="1118" spans="4:14"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</row>
    <row r="1119" spans="4:14"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</row>
    <row r="1120" spans="4:14"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</row>
    <row r="1121" spans="4:14"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</row>
    <row r="1122" spans="4:14"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</row>
    <row r="1123" spans="4:14"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</row>
    <row r="1124" spans="4:14"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</row>
    <row r="1125" spans="4:14"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</row>
    <row r="1126" spans="4:14"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</row>
    <row r="1127" spans="4:14"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</row>
    <row r="1128" spans="4:14"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</row>
    <row r="1129" spans="4:14"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</row>
    <row r="1130" spans="4:14"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</row>
    <row r="1131" spans="4:14"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</row>
    <row r="1132" spans="4:14"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</row>
    <row r="1133" spans="4:14"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</row>
    <row r="1134" spans="4:14"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</row>
    <row r="1135" spans="4:14"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</row>
    <row r="1136" spans="4:14"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</row>
    <row r="1137" spans="4:14"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</row>
    <row r="1138" spans="4:14"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</row>
    <row r="1139" spans="4:14"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</row>
    <row r="1140" spans="4:14"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</row>
    <row r="1141" spans="4:14"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</row>
    <row r="1142" spans="4:14"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</row>
    <row r="1143" spans="4:14"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</row>
    <row r="1144" spans="4:14"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</row>
    <row r="1145" spans="4:14"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</row>
    <row r="1146" spans="4:14"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</row>
    <row r="1147" spans="4:14"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</row>
    <row r="1148" spans="4:14"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</row>
    <row r="1149" spans="4:14"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</row>
    <row r="1150" spans="4:14"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</row>
    <row r="1151" spans="4:14"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</row>
    <row r="1152" spans="4:14"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</row>
    <row r="1153" spans="4:14"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</row>
    <row r="1154" spans="4:14"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</row>
    <row r="1155" spans="4:14"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</row>
    <row r="1156" spans="4:14"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</row>
    <row r="1157" spans="4:14"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</row>
    <row r="1158" spans="4:14"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</row>
    <row r="1159" spans="4:14"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</row>
    <row r="1160" spans="4:14"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</row>
    <row r="1161" spans="4:14"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</row>
    <row r="1162" spans="4:14"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</row>
    <row r="1163" spans="4:14"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</row>
    <row r="1164" spans="4:14"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</row>
    <row r="1165" spans="4:14"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</row>
    <row r="1166" spans="4:14"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</row>
    <row r="1167" spans="4:14"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</row>
    <row r="1168" spans="4:14"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</row>
    <row r="1169" spans="4:14"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</row>
    <row r="1170" spans="4:14"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</row>
    <row r="1171" spans="4:14"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</row>
    <row r="1172" spans="4:14"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</row>
    <row r="1173" spans="4:14"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</row>
    <row r="1174" spans="4:14"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</row>
    <row r="1175" spans="4:14"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</row>
    <row r="1176" spans="4:14"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</row>
    <row r="1177" spans="4:14"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</row>
    <row r="1178" spans="4:14"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</row>
    <row r="1179" spans="4:14"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</row>
    <row r="1180" spans="4:14"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</row>
    <row r="1181" spans="4:14"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</row>
    <row r="1182" spans="4:14"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</row>
    <row r="1183" spans="4:14"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</row>
    <row r="1184" spans="4:14"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</row>
    <row r="1185" spans="4:14"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</row>
    <row r="1186" spans="4:14"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</row>
    <row r="1187" spans="4:14"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</row>
    <row r="1188" spans="4:14"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</row>
    <row r="1189" spans="4:14"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</row>
    <row r="1190" spans="4:14"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</row>
    <row r="1191" spans="4:14"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</row>
    <row r="1192" spans="4:14"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</row>
    <row r="1193" spans="4:14"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</row>
    <row r="1194" spans="4:14"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</row>
    <row r="1195" spans="4:14"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</row>
    <row r="1196" spans="4:14"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</row>
    <row r="1197" spans="4:14"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</row>
    <row r="1198" spans="4:14"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</row>
    <row r="1199" spans="4:14"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</row>
    <row r="1200" spans="4:14"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</row>
    <row r="1201" spans="4:14"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</row>
    <row r="1202" spans="4:14"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</row>
    <row r="1203" spans="4:14"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</row>
    <row r="1204" spans="4:14"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</row>
    <row r="1205" spans="4:14"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</row>
    <row r="1206" spans="4:14"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</row>
    <row r="1207" spans="4:14"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</row>
    <row r="1208" spans="4:14"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</row>
    <row r="1209" spans="4:14"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</row>
    <row r="1210" spans="4:14"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</row>
    <row r="1211" spans="4:14"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</row>
    <row r="1212" spans="4:14"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</row>
    <row r="1213" spans="4:14"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</row>
    <row r="1214" spans="4:14"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</row>
    <row r="1215" spans="4:14"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</row>
    <row r="1216" spans="4:14"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</row>
    <row r="1217" spans="4:14"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</row>
    <row r="1218" spans="4:14"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</row>
    <row r="1219" spans="4:14"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</row>
    <row r="1220" spans="4:14"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</row>
    <row r="1221" spans="4:14"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</row>
    <row r="1222" spans="4:14"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</row>
    <row r="1223" spans="4:14"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</row>
    <row r="1224" spans="4:14"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</row>
    <row r="1225" spans="4:14"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</row>
    <row r="1226" spans="4:14"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</row>
    <row r="1227" spans="4:14"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</row>
    <row r="1228" spans="4:14"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</row>
    <row r="1229" spans="4:14"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</row>
    <row r="1230" spans="4:14"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</row>
    <row r="1231" spans="4:14"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</row>
    <row r="1232" spans="4:14"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</row>
    <row r="1233" spans="4:14"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</row>
    <row r="1234" spans="4:14"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</row>
    <row r="1235" spans="4:14"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</row>
    <row r="1236" spans="4:14"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</row>
    <row r="1237" spans="4:14"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</row>
    <row r="1238" spans="4:14"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</row>
    <row r="1239" spans="4:14"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</row>
    <row r="1240" spans="4:14"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</row>
    <row r="1241" spans="4:14"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</row>
    <row r="1242" spans="4:14"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</row>
    <row r="1243" spans="4:14"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</row>
    <row r="1244" spans="4:14"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</row>
    <row r="1245" spans="4:14"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</row>
    <row r="1246" spans="4:14"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</row>
    <row r="1247" spans="4:14"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</row>
    <row r="1248" spans="4:14"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</row>
    <row r="1249" spans="4:14"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</row>
    <row r="1250" spans="4:14"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</row>
    <row r="1251" spans="4:14"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</row>
    <row r="1252" spans="4:14"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</row>
    <row r="1253" spans="4:14"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</row>
    <row r="1254" spans="4:14"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</row>
    <row r="1255" spans="4:14"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</row>
    <row r="1256" spans="4:14"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</row>
    <row r="1257" spans="4:14"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</row>
    <row r="1258" spans="4:14"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</row>
    <row r="1259" spans="4:14"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</row>
    <row r="1260" spans="4:14"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</row>
    <row r="1261" spans="4:14"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</row>
    <row r="1262" spans="4:14"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</row>
    <row r="1263" spans="4:14"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</row>
    <row r="1264" spans="4:14"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</row>
    <row r="1265" spans="4:14"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</row>
    <row r="1266" spans="4:14"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</row>
    <row r="1267" spans="4:14"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</row>
    <row r="1268" spans="4:14"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</row>
    <row r="1269" spans="4:14"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</row>
    <row r="1270" spans="4:14"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</row>
    <row r="1271" spans="4:14"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</row>
    <row r="1272" spans="4:14"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</row>
    <row r="1273" spans="4:14"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</row>
    <row r="1274" spans="4:14"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</row>
    <row r="1275" spans="4:14"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</row>
    <row r="1276" spans="4:14"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</row>
    <row r="1277" spans="4:14"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</row>
    <row r="1278" spans="4:14"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</row>
    <row r="1279" spans="4:14"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</row>
    <row r="1280" spans="4:14"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</row>
    <row r="1281" spans="4:14"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</row>
    <row r="1282" spans="4:14"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</row>
    <row r="1283" spans="4:14"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</row>
    <row r="1284" spans="4:14"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</row>
    <row r="1285" spans="4:14"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</row>
    <row r="1286" spans="4:14"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</row>
    <row r="1287" spans="4:14"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</row>
    <row r="1288" spans="4:14"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</row>
    <row r="1289" spans="4:14"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</row>
    <row r="1290" spans="4:14"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</row>
    <row r="1291" spans="4:14"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</row>
    <row r="1292" spans="4:14"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</row>
    <row r="1293" spans="4:14"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</row>
    <row r="1294" spans="4:14"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</row>
    <row r="1295" spans="4:14"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</row>
    <row r="1296" spans="4:14"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</row>
    <row r="1297" spans="4:14"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</row>
    <row r="1298" spans="4:14"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</row>
    <row r="1299" spans="4:14"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</row>
    <row r="1300" spans="4:14"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</row>
    <row r="1301" spans="4:14"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</row>
    <row r="1302" spans="4:14"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</row>
    <row r="1303" spans="4:14"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</row>
    <row r="1304" spans="4:14"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</row>
    <row r="1305" spans="4:14"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</row>
    <row r="1306" spans="4:14"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</row>
    <row r="1307" spans="4:14"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</row>
    <row r="1308" spans="4:14"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</row>
    <row r="1309" spans="4:14"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</row>
    <row r="1310" spans="4:14"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</row>
    <row r="1311" spans="4:14"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</row>
    <row r="1312" spans="4:14"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</row>
    <row r="1313" spans="4:14"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</row>
    <row r="1314" spans="4:14"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</row>
    <row r="1315" spans="4:14"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</row>
    <row r="1316" spans="4:14"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</row>
    <row r="1317" spans="4:14"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</row>
    <row r="1318" spans="4:14"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</row>
    <row r="1319" spans="4:14"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</row>
    <row r="1320" spans="4:14"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</row>
    <row r="1321" spans="4:14"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</row>
    <row r="1322" spans="4:14"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</row>
    <row r="1323" spans="4:14"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</row>
    <row r="1324" spans="4:14"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</row>
    <row r="1325" spans="4:14"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</row>
    <row r="1326" spans="4:14"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</row>
    <row r="1327" spans="4:14"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</row>
    <row r="1328" spans="4:14"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</row>
    <row r="1329" spans="4:14"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</row>
    <row r="1330" spans="4:14"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</row>
    <row r="1331" spans="4:14"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</row>
    <row r="1332" spans="4:14"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</row>
    <row r="1333" spans="4:14"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</row>
    <row r="1334" spans="4:14"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</row>
    <row r="1335" spans="4:14"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</row>
    <row r="1336" spans="4:14"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</row>
    <row r="1337" spans="4:14"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</row>
    <row r="1338" spans="4:14"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</row>
    <row r="1339" spans="4:14"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</row>
    <row r="1340" spans="4:14"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</row>
    <row r="1341" spans="4:14"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</row>
    <row r="1342" spans="4:14"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</row>
    <row r="1343" spans="4:14"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</row>
    <row r="1344" spans="4:14"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</row>
    <row r="1345" spans="4:14"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</row>
    <row r="1346" spans="4:14"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</row>
    <row r="1347" spans="4:14"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</row>
    <row r="1348" spans="4:14"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</row>
    <row r="1349" spans="4:14"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</row>
    <row r="1350" spans="4:14"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</row>
    <row r="1351" spans="4:14"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</row>
    <row r="1352" spans="4:14"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</row>
    <row r="1353" spans="4:14"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</row>
    <row r="1354" spans="4:14"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</row>
    <row r="1355" spans="4:14"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</row>
    <row r="1356" spans="4:14"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</row>
    <row r="1357" spans="4:14"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</row>
    <row r="1358" spans="4:14"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</row>
    <row r="1359" spans="4:14"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</row>
    <row r="1360" spans="4:14"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</row>
    <row r="1361" spans="4:14"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</row>
    <row r="1362" spans="4:14"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</row>
    <row r="1363" spans="4:14"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</row>
    <row r="1364" spans="4:14"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</row>
    <row r="1365" spans="4:14"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</row>
    <row r="1366" spans="4:14"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</row>
    <row r="1367" spans="4:14"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</row>
    <row r="1368" spans="4:14"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</row>
    <row r="1369" spans="4:14"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</row>
    <row r="1370" spans="4:14"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</row>
    <row r="1371" spans="4:14"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</row>
    <row r="1372" spans="4:14"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</row>
    <row r="1373" spans="4:14"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</row>
    <row r="1374" spans="4:14"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</row>
    <row r="1375" spans="4:14"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</row>
    <row r="1376" spans="4:14"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</row>
    <row r="1377" spans="4:14"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</row>
    <row r="1378" spans="4:14"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</row>
    <row r="1379" spans="4:14"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</row>
    <row r="1380" spans="4:14"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</row>
    <row r="1381" spans="4:14"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</row>
    <row r="1382" spans="4:14"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</row>
    <row r="1383" spans="4:14"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</row>
    <row r="1384" spans="4:14"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</row>
    <row r="1385" spans="4:14"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</row>
    <row r="1386" spans="4:14"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</row>
    <row r="1387" spans="4:14"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</row>
    <row r="1388" spans="4:14"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</row>
    <row r="1389" spans="4:14"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</row>
    <row r="1390" spans="4:14"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</row>
    <row r="1391" spans="4:14"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</row>
    <row r="1392" spans="4:14"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</row>
    <row r="1393" spans="4:14"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</row>
    <row r="1394" spans="4:14"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</row>
    <row r="1395" spans="4:14"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</row>
    <row r="1396" spans="4:14"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</row>
    <row r="1397" spans="4:14"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</row>
    <row r="1398" spans="4:14"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</row>
    <row r="1399" spans="4:14"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</row>
    <row r="1400" spans="4:14"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</row>
    <row r="1401" spans="4:14"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</row>
    <row r="1402" spans="4:14"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</row>
    <row r="1403" spans="4:14"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</row>
    <row r="1404" spans="4:14"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</row>
    <row r="1405" spans="4:14"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</row>
    <row r="1406" spans="4:14"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</row>
    <row r="1407" spans="4:14"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</row>
    <row r="1408" spans="4:14"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</row>
    <row r="1409" spans="4:14"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</row>
    <row r="1410" spans="4:14"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</row>
    <row r="1411" spans="4:14"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</row>
    <row r="1412" spans="4:14"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</row>
    <row r="1413" spans="4:14"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</row>
    <row r="1414" spans="4:14"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</row>
    <row r="1415" spans="4:14"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</row>
    <row r="1416" spans="4:14"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</row>
    <row r="1417" spans="4:14"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</row>
    <row r="1418" spans="4:14"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</row>
    <row r="1419" spans="4:14"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</row>
    <row r="1420" spans="4:14"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</row>
    <row r="1421" spans="4:14"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</row>
    <row r="1422" spans="4:14"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</row>
    <row r="1423" spans="4:14"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</row>
    <row r="1424" spans="4:14"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</row>
    <row r="1425" spans="4:14"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</row>
    <row r="1426" spans="4:14"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</row>
    <row r="1427" spans="4:14"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</row>
    <row r="1428" spans="4:14"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</row>
    <row r="1429" spans="4:14"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</row>
    <row r="1430" spans="4:14"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</row>
    <row r="1431" spans="4:14"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</row>
    <row r="1432" spans="4:14"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</row>
    <row r="1433" spans="4:14">
      <c r="D1433" s="4"/>
      <c r="E1433" s="4"/>
      <c r="F1433" s="4"/>
      <c r="G1433" s="4"/>
      <c r="H1433" s="4"/>
      <c r="I1433" s="4"/>
      <c r="J1433" s="4"/>
      <c r="K1433" s="4"/>
      <c r="L1433" s="4"/>
      <c r="M1433" s="4"/>
      <c r="N1433" s="4"/>
    </row>
    <row r="1434" spans="4:14"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</row>
    <row r="1435" spans="4:14"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</row>
    <row r="1436" spans="4:14">
      <c r="D1436" s="4"/>
      <c r="E1436" s="4"/>
      <c r="F1436" s="4"/>
      <c r="G1436" s="4"/>
      <c r="H1436" s="4"/>
      <c r="I1436" s="4"/>
      <c r="J1436" s="4"/>
      <c r="K1436" s="4"/>
      <c r="L1436" s="4"/>
      <c r="M1436" s="4"/>
      <c r="N1436" s="4"/>
    </row>
    <row r="1437" spans="4:14"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</row>
    <row r="1438" spans="4:14"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</row>
    <row r="1439" spans="4:14">
      <c r="D1439" s="4"/>
      <c r="E1439" s="4"/>
      <c r="F1439" s="4"/>
      <c r="G1439" s="4"/>
      <c r="H1439" s="4"/>
      <c r="I1439" s="4"/>
      <c r="J1439" s="4"/>
      <c r="K1439" s="4"/>
      <c r="L1439" s="4"/>
      <c r="M1439" s="4"/>
      <c r="N1439" s="4"/>
    </row>
    <row r="1440" spans="4:14"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 s="4"/>
    </row>
    <row r="1441" spans="4:14"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 s="4"/>
    </row>
    <row r="1442" spans="4:14">
      <c r="D1442" s="4"/>
      <c r="E1442" s="4"/>
      <c r="F1442" s="4"/>
      <c r="G1442" s="4"/>
      <c r="H1442" s="4"/>
      <c r="I1442" s="4"/>
      <c r="J1442" s="4"/>
      <c r="K1442" s="4"/>
      <c r="L1442" s="4"/>
      <c r="M1442" s="4"/>
      <c r="N1442" s="4"/>
    </row>
    <row r="1443" spans="4:14"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 s="4"/>
    </row>
    <row r="1444" spans="4:14"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 s="4"/>
    </row>
    <row r="1445" spans="4:14">
      <c r="D1445" s="4"/>
      <c r="E1445" s="4"/>
      <c r="F1445" s="4"/>
      <c r="G1445" s="4"/>
      <c r="H1445" s="4"/>
      <c r="I1445" s="4"/>
      <c r="J1445" s="4"/>
      <c r="K1445" s="4"/>
      <c r="L1445" s="4"/>
      <c r="M1445" s="4"/>
      <c r="N1445" s="4"/>
    </row>
    <row r="1446" spans="4:14"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</row>
    <row r="1447" spans="4:14"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</row>
    <row r="1448" spans="4:14">
      <c r="D1448" s="4"/>
      <c r="E1448" s="4"/>
      <c r="F1448" s="4"/>
      <c r="G1448" s="4"/>
      <c r="H1448" s="4"/>
      <c r="I1448" s="4"/>
      <c r="J1448" s="4"/>
      <c r="K1448" s="4"/>
      <c r="L1448" s="4"/>
      <c r="M1448" s="4"/>
      <c r="N1448" s="4"/>
    </row>
    <row r="1449" spans="4:14"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</row>
    <row r="1450" spans="4:14"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</row>
    <row r="1451" spans="4:14">
      <c r="D1451" s="4"/>
      <c r="E1451" s="4"/>
      <c r="F1451" s="4"/>
      <c r="G1451" s="4"/>
      <c r="H1451" s="4"/>
      <c r="I1451" s="4"/>
      <c r="J1451" s="4"/>
      <c r="K1451" s="4"/>
      <c r="L1451" s="4"/>
      <c r="M1451" s="4"/>
      <c r="N1451" s="4"/>
    </row>
    <row r="1452" spans="4:14"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</row>
    <row r="1453" spans="4:14"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</row>
    <row r="1454" spans="4:14">
      <c r="D1454" s="4"/>
      <c r="E1454" s="4"/>
      <c r="F1454" s="4"/>
      <c r="G1454" s="4"/>
      <c r="H1454" s="4"/>
      <c r="I1454" s="4"/>
      <c r="J1454" s="4"/>
      <c r="K1454" s="4"/>
      <c r="L1454" s="4"/>
      <c r="M1454" s="4"/>
      <c r="N1454" s="4"/>
    </row>
    <row r="1455" spans="4:14"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</row>
    <row r="1456" spans="4:14"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</row>
    <row r="1457" spans="4:14">
      <c r="D1457" s="4"/>
      <c r="E1457" s="4"/>
      <c r="F1457" s="4"/>
      <c r="G1457" s="4"/>
      <c r="H1457" s="4"/>
      <c r="I1457" s="4"/>
      <c r="J1457" s="4"/>
      <c r="K1457" s="4"/>
      <c r="L1457" s="4"/>
      <c r="M1457" s="4"/>
      <c r="N1457" s="4"/>
    </row>
    <row r="1458" spans="4:14"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 s="4"/>
    </row>
    <row r="1459" spans="4:14"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 s="4"/>
    </row>
    <row r="1460" spans="4:14">
      <c r="D1460" s="4"/>
      <c r="E1460" s="4"/>
      <c r="F1460" s="4"/>
      <c r="G1460" s="4"/>
      <c r="H1460" s="4"/>
      <c r="I1460" s="4"/>
      <c r="J1460" s="4"/>
      <c r="K1460" s="4"/>
      <c r="L1460" s="4"/>
      <c r="M1460" s="4"/>
      <c r="N1460" s="4"/>
    </row>
    <row r="1461" spans="4:14"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 s="4"/>
    </row>
    <row r="1462" spans="4:14"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 s="4"/>
    </row>
    <row r="1463" spans="4:14">
      <c r="D1463" s="4"/>
      <c r="E1463" s="4"/>
      <c r="F1463" s="4"/>
      <c r="G1463" s="4"/>
      <c r="H1463" s="4"/>
      <c r="I1463" s="4"/>
      <c r="J1463" s="4"/>
      <c r="K1463" s="4"/>
      <c r="L1463" s="4"/>
      <c r="M1463" s="4"/>
      <c r="N1463" s="4"/>
    </row>
    <row r="1464" spans="4:14"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</row>
    <row r="1465" spans="4:14"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</row>
    <row r="1466" spans="4:14">
      <c r="D1466" s="4"/>
      <c r="E1466" s="4"/>
      <c r="F1466" s="4"/>
      <c r="G1466" s="4"/>
      <c r="H1466" s="4"/>
      <c r="I1466" s="4"/>
      <c r="J1466" s="4"/>
      <c r="K1466" s="4"/>
      <c r="L1466" s="4"/>
      <c r="M1466" s="4"/>
      <c r="N1466" s="4"/>
    </row>
    <row r="1467" spans="4:14"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 s="4"/>
    </row>
    <row r="1468" spans="4:14"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 s="4"/>
    </row>
    <row r="1469" spans="4:14">
      <c r="D1469" s="4"/>
      <c r="E1469" s="4"/>
      <c r="F1469" s="4"/>
      <c r="G1469" s="4"/>
      <c r="H1469" s="4"/>
      <c r="I1469" s="4"/>
      <c r="J1469" s="4"/>
      <c r="K1469" s="4"/>
      <c r="L1469" s="4"/>
      <c r="M1469" s="4"/>
      <c r="N1469" s="4"/>
    </row>
    <row r="1470" spans="4:14"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</row>
    <row r="1471" spans="4:14"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</row>
    <row r="1472" spans="4:14">
      <c r="D1472" s="4"/>
      <c r="E1472" s="4"/>
      <c r="F1472" s="4"/>
      <c r="G1472" s="4"/>
      <c r="H1472" s="4"/>
      <c r="I1472" s="4"/>
      <c r="J1472" s="4"/>
      <c r="K1472" s="4"/>
      <c r="L1472" s="4"/>
      <c r="M1472" s="4"/>
      <c r="N1472" s="4"/>
    </row>
    <row r="1473" spans="4:14"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 s="4"/>
    </row>
    <row r="1474" spans="4:14"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 s="4"/>
    </row>
    <row r="1475" spans="4:14">
      <c r="D1475" s="4"/>
      <c r="E1475" s="4"/>
      <c r="F1475" s="4"/>
      <c r="G1475" s="4"/>
      <c r="H1475" s="4"/>
      <c r="I1475" s="4"/>
      <c r="J1475" s="4"/>
      <c r="K1475" s="4"/>
      <c r="L1475" s="4"/>
      <c r="M1475" s="4"/>
      <c r="N1475" s="4"/>
    </row>
    <row r="1476" spans="4:14"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</row>
    <row r="1477" spans="4:14"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</row>
    <row r="1478" spans="4:14">
      <c r="D1478" s="4"/>
      <c r="E1478" s="4"/>
      <c r="F1478" s="4"/>
      <c r="G1478" s="4"/>
      <c r="H1478" s="4"/>
      <c r="I1478" s="4"/>
      <c r="J1478" s="4"/>
      <c r="K1478" s="4"/>
      <c r="L1478" s="4"/>
      <c r="M1478" s="4"/>
      <c r="N1478" s="4"/>
    </row>
    <row r="1479" spans="4:14"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</row>
    <row r="1480" spans="4:14"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</row>
    <row r="1481" spans="4:14">
      <c r="D1481" s="4"/>
      <c r="E1481" s="4"/>
      <c r="F1481" s="4"/>
      <c r="G1481" s="4"/>
      <c r="H1481" s="4"/>
      <c r="I1481" s="4"/>
      <c r="J1481" s="4"/>
      <c r="K1481" s="4"/>
      <c r="L1481" s="4"/>
      <c r="M1481" s="4"/>
      <c r="N1481" s="4"/>
    </row>
    <row r="1482" spans="4:14"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</row>
    <row r="1483" spans="4:14"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</row>
    <row r="1484" spans="4:14">
      <c r="D1484" s="4"/>
      <c r="E1484" s="4"/>
      <c r="F1484" s="4"/>
      <c r="G1484" s="4"/>
      <c r="H1484" s="4"/>
      <c r="I1484" s="4"/>
      <c r="J1484" s="4"/>
      <c r="K1484" s="4"/>
      <c r="L1484" s="4"/>
      <c r="M1484" s="4"/>
      <c r="N1484" s="4"/>
    </row>
    <row r="1485" spans="4:14"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</row>
    <row r="1486" spans="4:14"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</row>
    <row r="1487" spans="4:14">
      <c r="D1487" s="4"/>
      <c r="E1487" s="4"/>
      <c r="F1487" s="4"/>
      <c r="G1487" s="4"/>
      <c r="H1487" s="4"/>
      <c r="I1487" s="4"/>
      <c r="J1487" s="4"/>
      <c r="K1487" s="4"/>
      <c r="L1487" s="4"/>
      <c r="M1487" s="4"/>
      <c r="N1487" s="4"/>
    </row>
    <row r="1488" spans="4:14"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</row>
    <row r="1489" spans="4:14"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</row>
    <row r="1490" spans="4:14">
      <c r="D1490" s="4"/>
      <c r="E1490" s="4"/>
      <c r="F1490" s="4"/>
      <c r="G1490" s="4"/>
      <c r="H1490" s="4"/>
      <c r="I1490" s="4"/>
      <c r="J1490" s="4"/>
      <c r="K1490" s="4"/>
      <c r="L1490" s="4"/>
      <c r="M1490" s="4"/>
      <c r="N1490" s="4"/>
    </row>
    <row r="1491" spans="4:14"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 s="4"/>
    </row>
    <row r="1492" spans="4:14"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 s="4"/>
    </row>
    <row r="1493" spans="4:14">
      <c r="D1493" s="4"/>
      <c r="E1493" s="4"/>
      <c r="F1493" s="4"/>
      <c r="G1493" s="4"/>
      <c r="H1493" s="4"/>
      <c r="I1493" s="4"/>
      <c r="J1493" s="4"/>
      <c r="K1493" s="4"/>
      <c r="L1493" s="4"/>
      <c r="M1493" s="4"/>
      <c r="N1493" s="4"/>
    </row>
    <row r="1494" spans="4:14"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</row>
    <row r="1495" spans="4:14"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</row>
    <row r="1496" spans="4:14">
      <c r="D1496" s="4"/>
      <c r="E1496" s="4"/>
      <c r="F1496" s="4"/>
      <c r="G1496" s="4"/>
      <c r="H1496" s="4"/>
      <c r="I1496" s="4"/>
      <c r="J1496" s="4"/>
      <c r="K1496" s="4"/>
      <c r="L1496" s="4"/>
      <c r="M1496" s="4"/>
      <c r="N1496" s="4"/>
    </row>
    <row r="1497" spans="4:14"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</row>
    <row r="1498" spans="4:14"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</row>
    <row r="1499" spans="4:14">
      <c r="D1499" s="4"/>
      <c r="E1499" s="4"/>
      <c r="F1499" s="4"/>
      <c r="G1499" s="4"/>
      <c r="H1499" s="4"/>
      <c r="I1499" s="4"/>
      <c r="J1499" s="4"/>
      <c r="K1499" s="4"/>
      <c r="L1499" s="4"/>
      <c r="M1499" s="4"/>
      <c r="N1499" s="4"/>
    </row>
    <row r="1500" spans="4:14"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</row>
    <row r="1501" spans="4:14"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</row>
    <row r="1502" spans="4:14">
      <c r="D1502" s="4"/>
      <c r="E1502" s="4"/>
      <c r="F1502" s="4"/>
      <c r="G1502" s="4"/>
      <c r="H1502" s="4"/>
      <c r="I1502" s="4"/>
      <c r="J1502" s="4"/>
      <c r="K1502" s="4"/>
      <c r="L1502" s="4"/>
      <c r="M1502" s="4"/>
      <c r="N1502" s="4"/>
    </row>
    <row r="1503" spans="4:14"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</row>
    <row r="1504" spans="4:14"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</row>
    <row r="1505" spans="4:14">
      <c r="D1505" s="4"/>
      <c r="E1505" s="4"/>
      <c r="F1505" s="4"/>
      <c r="G1505" s="4"/>
      <c r="H1505" s="4"/>
      <c r="I1505" s="4"/>
      <c r="J1505" s="4"/>
      <c r="K1505" s="4"/>
      <c r="L1505" s="4"/>
      <c r="M1505" s="4"/>
      <c r="N1505" s="4"/>
    </row>
    <row r="1506" spans="4:14"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</row>
    <row r="1507" spans="4:14"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</row>
    <row r="1508" spans="4:14">
      <c r="D1508" s="4"/>
      <c r="E1508" s="4"/>
      <c r="F1508" s="4"/>
      <c r="G1508" s="4"/>
      <c r="H1508" s="4"/>
      <c r="I1508" s="4"/>
      <c r="J1508" s="4"/>
      <c r="K1508" s="4"/>
      <c r="L1508" s="4"/>
      <c r="M1508" s="4"/>
      <c r="N1508" s="4"/>
    </row>
    <row r="1509" spans="4:14"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 s="4"/>
    </row>
    <row r="1510" spans="4:14"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 s="4"/>
    </row>
    <row r="1511" spans="4:14">
      <c r="D1511" s="4"/>
      <c r="E1511" s="4"/>
      <c r="F1511" s="4"/>
      <c r="G1511" s="4"/>
      <c r="H1511" s="4"/>
      <c r="I1511" s="4"/>
      <c r="J1511" s="4"/>
      <c r="K1511" s="4"/>
      <c r="L1511" s="4"/>
      <c r="M1511" s="4"/>
      <c r="N1511" s="4"/>
    </row>
    <row r="1512" spans="4:14"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 s="4"/>
    </row>
    <row r="1513" spans="4:14"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 s="4"/>
    </row>
    <row r="1514" spans="4:14">
      <c r="D1514" s="4"/>
      <c r="E1514" s="4"/>
      <c r="F1514" s="4"/>
      <c r="G1514" s="4"/>
      <c r="H1514" s="4"/>
      <c r="I1514" s="4"/>
      <c r="J1514" s="4"/>
      <c r="K1514" s="4"/>
      <c r="L1514" s="4"/>
      <c r="M1514" s="4"/>
      <c r="N1514" s="4"/>
    </row>
    <row r="1515" spans="4:14"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</row>
    <row r="1516" spans="4:14"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</row>
    <row r="1517" spans="4:14">
      <c r="D1517" s="4"/>
      <c r="E1517" s="4"/>
      <c r="F1517" s="4"/>
      <c r="G1517" s="4"/>
      <c r="H1517" s="4"/>
      <c r="I1517" s="4"/>
      <c r="J1517" s="4"/>
      <c r="K1517" s="4"/>
      <c r="L1517" s="4"/>
      <c r="M1517" s="4"/>
      <c r="N1517" s="4"/>
    </row>
    <row r="1518" spans="4:14"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</row>
    <row r="1519" spans="4:14"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</row>
    <row r="1520" spans="4:14">
      <c r="D1520" s="4"/>
      <c r="E1520" s="4"/>
      <c r="F1520" s="4"/>
      <c r="G1520" s="4"/>
      <c r="H1520" s="4"/>
      <c r="I1520" s="4"/>
      <c r="J1520" s="4"/>
      <c r="K1520" s="4"/>
      <c r="L1520" s="4"/>
      <c r="M1520" s="4"/>
      <c r="N1520" s="4"/>
    </row>
    <row r="1521" spans="4:14"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</row>
    <row r="1522" spans="4:14"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</row>
    <row r="1523" spans="4:14">
      <c r="D1523" s="4"/>
      <c r="E1523" s="4"/>
      <c r="F1523" s="4"/>
      <c r="G1523" s="4"/>
      <c r="H1523" s="4"/>
      <c r="I1523" s="4"/>
      <c r="J1523" s="4"/>
      <c r="K1523" s="4"/>
      <c r="L1523" s="4"/>
      <c r="M1523" s="4"/>
      <c r="N1523" s="4"/>
    </row>
    <row r="1524" spans="4:14"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</row>
    <row r="1525" spans="4:14"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</row>
    <row r="1526" spans="4:14">
      <c r="D1526" s="4"/>
      <c r="E1526" s="4"/>
      <c r="F1526" s="4"/>
      <c r="G1526" s="4"/>
      <c r="H1526" s="4"/>
      <c r="I1526" s="4"/>
      <c r="J1526" s="4"/>
      <c r="K1526" s="4"/>
      <c r="L1526" s="4"/>
      <c r="M1526" s="4"/>
      <c r="N1526" s="4"/>
    </row>
    <row r="1527" spans="4:14"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</row>
    <row r="1528" spans="4:14"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</row>
    <row r="1529" spans="4:14">
      <c r="D1529" s="4"/>
      <c r="E1529" s="4"/>
      <c r="F1529" s="4"/>
      <c r="G1529" s="4"/>
      <c r="H1529" s="4"/>
      <c r="I1529" s="4"/>
      <c r="J1529" s="4"/>
      <c r="K1529" s="4"/>
      <c r="L1529" s="4"/>
      <c r="M1529" s="4"/>
      <c r="N1529" s="4"/>
    </row>
    <row r="1530" spans="4:14"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</row>
    <row r="1531" spans="4:14"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</row>
    <row r="1532" spans="4:14">
      <c r="D1532" s="4"/>
      <c r="E1532" s="4"/>
      <c r="F1532" s="4"/>
      <c r="G1532" s="4"/>
      <c r="H1532" s="4"/>
      <c r="I1532" s="4"/>
      <c r="J1532" s="4"/>
      <c r="K1532" s="4"/>
      <c r="L1532" s="4"/>
      <c r="M1532" s="4"/>
      <c r="N1532" s="4"/>
    </row>
    <row r="1533" spans="4:14"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</row>
    <row r="1534" spans="4:14"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</row>
    <row r="1535" spans="4:14">
      <c r="D1535" s="4"/>
      <c r="E1535" s="4"/>
      <c r="F1535" s="4"/>
      <c r="G1535" s="4"/>
      <c r="H1535" s="4"/>
      <c r="I1535" s="4"/>
      <c r="J1535" s="4"/>
      <c r="K1535" s="4"/>
      <c r="L1535" s="4"/>
      <c r="M1535" s="4"/>
      <c r="N1535" s="4"/>
    </row>
    <row r="1536" spans="4:14"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</row>
    <row r="1537" spans="4:14"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</row>
    <row r="1538" spans="4:14">
      <c r="D1538" s="4"/>
      <c r="E1538" s="4"/>
      <c r="F1538" s="4"/>
      <c r="G1538" s="4"/>
      <c r="H1538" s="4"/>
      <c r="I1538" s="4"/>
      <c r="J1538" s="4"/>
      <c r="K1538" s="4"/>
      <c r="L1538" s="4"/>
      <c r="M1538" s="4"/>
      <c r="N1538" s="4"/>
    </row>
    <row r="1539" spans="4:14"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 s="4"/>
    </row>
    <row r="1540" spans="4:14"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 s="4"/>
    </row>
    <row r="1541" spans="4:14">
      <c r="D1541" s="4"/>
      <c r="E1541" s="4"/>
      <c r="F1541" s="4"/>
      <c r="G1541" s="4"/>
      <c r="H1541" s="4"/>
      <c r="I1541" s="4"/>
      <c r="J1541" s="4"/>
      <c r="K1541" s="4"/>
      <c r="L1541" s="4"/>
      <c r="M1541" s="4"/>
      <c r="N1541" s="4"/>
    </row>
    <row r="1542" spans="4:14"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</row>
    <row r="1543" spans="4:14"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</row>
    <row r="1544" spans="4:14">
      <c r="D1544" s="4"/>
      <c r="E1544" s="4"/>
      <c r="F1544" s="4"/>
      <c r="G1544" s="4"/>
      <c r="H1544" s="4"/>
      <c r="I1544" s="4"/>
      <c r="J1544" s="4"/>
      <c r="K1544" s="4"/>
      <c r="L1544" s="4"/>
      <c r="M1544" s="4"/>
      <c r="N1544" s="4"/>
    </row>
    <row r="1545" spans="4:14"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 s="4"/>
    </row>
    <row r="1546" spans="4:14"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 s="4"/>
    </row>
    <row r="1547" spans="4:14">
      <c r="D1547" s="4"/>
      <c r="E1547" s="4"/>
      <c r="F1547" s="4"/>
      <c r="G1547" s="4"/>
      <c r="H1547" s="4"/>
      <c r="I1547" s="4"/>
      <c r="J1547" s="4"/>
      <c r="K1547" s="4"/>
      <c r="L1547" s="4"/>
      <c r="M1547" s="4"/>
      <c r="N1547" s="4"/>
    </row>
    <row r="1548" spans="4:14"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 s="4"/>
    </row>
    <row r="1549" spans="4:14"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 s="4"/>
    </row>
    <row r="1550" spans="4:14">
      <c r="D1550" s="4"/>
      <c r="E1550" s="4"/>
      <c r="F1550" s="4"/>
      <c r="G1550" s="4"/>
      <c r="H1550" s="4"/>
      <c r="I1550" s="4"/>
      <c r="J1550" s="4"/>
      <c r="K1550" s="4"/>
      <c r="L1550" s="4"/>
      <c r="M1550" s="4"/>
      <c r="N1550" s="4"/>
    </row>
    <row r="1551" spans="4:14"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 s="4"/>
    </row>
    <row r="1552" spans="4:14"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 s="4"/>
    </row>
    <row r="1553" spans="4:14">
      <c r="D1553" s="4"/>
      <c r="E1553" s="4"/>
      <c r="F1553" s="4"/>
      <c r="G1553" s="4"/>
      <c r="H1553" s="4"/>
      <c r="I1553" s="4"/>
      <c r="J1553" s="4"/>
      <c r="K1553" s="4"/>
      <c r="L1553" s="4"/>
      <c r="M1553" s="4"/>
      <c r="N1553" s="4"/>
    </row>
    <row r="1554" spans="4:14"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</row>
    <row r="1555" spans="4:14"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</row>
    <row r="1556" spans="4:14">
      <c r="D1556" s="4"/>
      <c r="E1556" s="4"/>
      <c r="F1556" s="4"/>
      <c r="G1556" s="4"/>
      <c r="H1556" s="4"/>
      <c r="I1556" s="4"/>
      <c r="J1556" s="4"/>
      <c r="K1556" s="4"/>
      <c r="L1556" s="4"/>
      <c r="M1556" s="4"/>
      <c r="N1556" s="4"/>
    </row>
    <row r="1557" spans="4:14"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</row>
    <row r="1558" spans="4:14"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</row>
    <row r="1559" spans="4:14">
      <c r="D1559" s="4"/>
      <c r="E1559" s="4"/>
      <c r="F1559" s="4"/>
      <c r="G1559" s="4"/>
      <c r="H1559" s="4"/>
      <c r="I1559" s="4"/>
      <c r="J1559" s="4"/>
      <c r="K1559" s="4"/>
      <c r="L1559" s="4"/>
      <c r="M1559" s="4"/>
      <c r="N1559" s="4"/>
    </row>
    <row r="1560" spans="4:14"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</row>
    <row r="1561" spans="4:14"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</row>
    <row r="1562" spans="4:14">
      <c r="D1562" s="4"/>
      <c r="E1562" s="4"/>
      <c r="F1562" s="4"/>
      <c r="G1562" s="4"/>
      <c r="H1562" s="4"/>
      <c r="I1562" s="4"/>
      <c r="J1562" s="4"/>
      <c r="K1562" s="4"/>
      <c r="L1562" s="4"/>
      <c r="M1562" s="4"/>
      <c r="N1562" s="4"/>
    </row>
    <row r="1563" spans="4:14"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</row>
    <row r="1564" spans="4:14"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</row>
    <row r="1565" spans="4:14">
      <c r="D1565" s="4"/>
      <c r="E1565" s="4"/>
      <c r="F1565" s="4"/>
      <c r="G1565" s="4"/>
      <c r="H1565" s="4"/>
      <c r="I1565" s="4"/>
      <c r="J1565" s="4"/>
      <c r="K1565" s="4"/>
      <c r="L1565" s="4"/>
      <c r="M1565" s="4"/>
      <c r="N1565" s="4"/>
    </row>
    <row r="1566" spans="4:14"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 s="4"/>
    </row>
    <row r="1567" spans="4:14"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 s="4"/>
    </row>
    <row r="1568" spans="4:14">
      <c r="D1568" s="4"/>
      <c r="E1568" s="4"/>
      <c r="F1568" s="4"/>
      <c r="G1568" s="4"/>
      <c r="H1568" s="4"/>
      <c r="I1568" s="4"/>
      <c r="J1568" s="4"/>
      <c r="K1568" s="4"/>
      <c r="L1568" s="4"/>
      <c r="M1568" s="4"/>
      <c r="N1568" s="4"/>
    </row>
    <row r="1569" spans="4:14">
      <c r="D1569" s="4"/>
      <c r="E1569" s="4"/>
      <c r="F1569" s="4"/>
      <c r="G1569" s="4"/>
      <c r="H1569" s="4"/>
      <c r="I1569" s="4"/>
      <c r="J1569" s="4"/>
      <c r="K1569" s="4"/>
      <c r="L1569" s="4"/>
      <c r="M1569" s="4"/>
      <c r="N1569" s="4"/>
    </row>
    <row r="1570" spans="4:14">
      <c r="D1570" s="4"/>
      <c r="E1570" s="4"/>
      <c r="F1570" s="4"/>
      <c r="G1570" s="4"/>
      <c r="H1570" s="4"/>
      <c r="I1570" s="4"/>
      <c r="J1570" s="4"/>
      <c r="K1570" s="4"/>
      <c r="L1570" s="4"/>
      <c r="M1570" s="4"/>
      <c r="N1570" s="4"/>
    </row>
    <row r="1571" spans="4:14">
      <c r="D1571" s="4"/>
      <c r="E1571" s="4"/>
      <c r="F1571" s="4"/>
      <c r="G1571" s="4"/>
      <c r="H1571" s="4"/>
      <c r="I1571" s="4"/>
      <c r="J1571" s="4"/>
      <c r="K1571" s="4"/>
      <c r="L1571" s="4"/>
      <c r="M1571" s="4"/>
      <c r="N1571" s="4"/>
    </row>
    <row r="1572" spans="4:14">
      <c r="D1572" s="4"/>
      <c r="E1572" s="4"/>
      <c r="F1572" s="4"/>
      <c r="G1572" s="4"/>
      <c r="H1572" s="4"/>
      <c r="I1572" s="4"/>
      <c r="J1572" s="4"/>
      <c r="K1572" s="4"/>
      <c r="L1572" s="4"/>
      <c r="M1572" s="4"/>
      <c r="N1572" s="4"/>
    </row>
    <row r="1573" spans="4:14">
      <c r="D1573" s="4"/>
      <c r="E1573" s="4"/>
      <c r="F1573" s="4"/>
      <c r="G1573" s="4"/>
      <c r="H1573" s="4"/>
      <c r="I1573" s="4"/>
      <c r="J1573" s="4"/>
      <c r="K1573" s="4"/>
      <c r="L1573" s="4"/>
      <c r="M1573" s="4"/>
      <c r="N1573" s="4"/>
    </row>
    <row r="1574" spans="4:14">
      <c r="D1574" s="4"/>
      <c r="E1574" s="4"/>
      <c r="F1574" s="4"/>
      <c r="G1574" s="4"/>
      <c r="H1574" s="4"/>
      <c r="I1574" s="4"/>
      <c r="J1574" s="4"/>
      <c r="K1574" s="4"/>
      <c r="L1574" s="4"/>
      <c r="M1574" s="4"/>
      <c r="N1574" s="4"/>
    </row>
    <row r="1575" spans="4:14">
      <c r="D1575" s="4"/>
      <c r="E1575" s="4"/>
      <c r="F1575" s="4"/>
      <c r="G1575" s="4"/>
      <c r="H1575" s="4"/>
      <c r="I1575" s="4"/>
      <c r="J1575" s="4"/>
      <c r="K1575" s="4"/>
      <c r="L1575" s="4"/>
      <c r="M1575" s="4"/>
      <c r="N1575" s="4"/>
    </row>
    <row r="1576" spans="4:14">
      <c r="D1576" s="4"/>
      <c r="E1576" s="4"/>
      <c r="F1576" s="4"/>
      <c r="G1576" s="4"/>
      <c r="H1576" s="4"/>
      <c r="I1576" s="4"/>
      <c r="J1576" s="4"/>
      <c r="K1576" s="4"/>
      <c r="L1576" s="4"/>
      <c r="M1576" s="4"/>
      <c r="N1576" s="4"/>
    </row>
    <row r="1577" spans="4:14">
      <c r="D1577" s="4"/>
      <c r="E1577" s="4"/>
      <c r="F1577" s="4"/>
      <c r="G1577" s="4"/>
      <c r="H1577" s="4"/>
      <c r="I1577" s="4"/>
      <c r="J1577" s="4"/>
      <c r="K1577" s="4"/>
      <c r="L1577" s="4"/>
      <c r="M1577" s="4"/>
      <c r="N1577" s="4"/>
    </row>
    <row r="1578" spans="4:14">
      <c r="D1578" s="4"/>
      <c r="E1578" s="4"/>
      <c r="F1578" s="4"/>
      <c r="G1578" s="4"/>
      <c r="H1578" s="4"/>
      <c r="I1578" s="4"/>
      <c r="J1578" s="4"/>
      <c r="K1578" s="4"/>
      <c r="L1578" s="4"/>
      <c r="M1578" s="4"/>
      <c r="N1578" s="4"/>
    </row>
    <row r="1579" spans="4:14">
      <c r="D1579" s="4"/>
      <c r="E1579" s="4"/>
      <c r="F1579" s="4"/>
      <c r="G1579" s="4"/>
      <c r="H1579" s="4"/>
      <c r="I1579" s="4"/>
      <c r="J1579" s="4"/>
      <c r="K1579" s="4"/>
      <c r="L1579" s="4"/>
      <c r="M1579" s="4"/>
      <c r="N1579" s="4"/>
    </row>
    <row r="1580" spans="4:14">
      <c r="D1580" s="4"/>
      <c r="E1580" s="4"/>
      <c r="F1580" s="4"/>
      <c r="G1580" s="4"/>
      <c r="H1580" s="4"/>
      <c r="I1580" s="4"/>
      <c r="J1580" s="4"/>
      <c r="K1580" s="4"/>
      <c r="L1580" s="4"/>
      <c r="M1580" s="4"/>
      <c r="N1580" s="4"/>
    </row>
    <row r="1581" spans="4:14">
      <c r="D1581" s="4"/>
      <c r="E1581" s="4"/>
      <c r="F1581" s="4"/>
      <c r="G1581" s="4"/>
      <c r="H1581" s="4"/>
      <c r="I1581" s="4"/>
      <c r="J1581" s="4"/>
      <c r="K1581" s="4"/>
      <c r="L1581" s="4"/>
      <c r="M1581" s="4"/>
      <c r="N1581" s="4"/>
    </row>
    <row r="1582" spans="4:14">
      <c r="D1582" s="4"/>
      <c r="E1582" s="4"/>
      <c r="F1582" s="4"/>
      <c r="G1582" s="4"/>
      <c r="H1582" s="4"/>
      <c r="I1582" s="4"/>
      <c r="J1582" s="4"/>
      <c r="K1582" s="4"/>
      <c r="L1582" s="4"/>
      <c r="M1582" s="4"/>
      <c r="N1582" s="4"/>
    </row>
    <row r="1583" spans="4:14">
      <c r="D1583" s="4"/>
      <c r="E1583" s="4"/>
      <c r="F1583" s="4"/>
      <c r="G1583" s="4"/>
      <c r="H1583" s="4"/>
      <c r="I1583" s="4"/>
      <c r="J1583" s="4"/>
      <c r="K1583" s="4"/>
      <c r="L1583" s="4"/>
      <c r="M1583" s="4"/>
      <c r="N1583" s="4"/>
    </row>
    <row r="1584" spans="4:14">
      <c r="D1584" s="4"/>
      <c r="E1584" s="4"/>
      <c r="F1584" s="4"/>
      <c r="G1584" s="4"/>
      <c r="H1584" s="4"/>
      <c r="I1584" s="4"/>
      <c r="J1584" s="4"/>
      <c r="K1584" s="4"/>
      <c r="L1584" s="4"/>
      <c r="M1584" s="4"/>
      <c r="N1584" s="4"/>
    </row>
    <row r="1585" spans="4:14">
      <c r="D1585" s="4"/>
      <c r="E1585" s="4"/>
      <c r="F1585" s="4"/>
      <c r="G1585" s="4"/>
      <c r="H1585" s="4"/>
      <c r="I1585" s="4"/>
      <c r="J1585" s="4"/>
      <c r="K1585" s="4"/>
      <c r="L1585" s="4"/>
      <c r="M1585" s="4"/>
      <c r="N1585" s="4"/>
    </row>
    <row r="1586" spans="4:14">
      <c r="D1586" s="4"/>
      <c r="E1586" s="4"/>
      <c r="F1586" s="4"/>
      <c r="G1586" s="4"/>
      <c r="H1586" s="4"/>
      <c r="I1586" s="4"/>
      <c r="J1586" s="4"/>
      <c r="K1586" s="4"/>
      <c r="L1586" s="4"/>
      <c r="M1586" s="4"/>
      <c r="N1586" s="4"/>
    </row>
    <row r="1587" spans="4:14">
      <c r="D1587" s="4"/>
      <c r="E1587" s="4"/>
      <c r="F1587" s="4"/>
      <c r="G1587" s="4"/>
      <c r="H1587" s="4"/>
      <c r="I1587" s="4"/>
      <c r="J1587" s="4"/>
      <c r="K1587" s="4"/>
      <c r="L1587" s="4"/>
      <c r="M1587" s="4"/>
      <c r="N1587" s="4"/>
    </row>
    <row r="1588" spans="4:14">
      <c r="D1588" s="4"/>
      <c r="E1588" s="4"/>
      <c r="F1588" s="4"/>
      <c r="G1588" s="4"/>
      <c r="H1588" s="4"/>
      <c r="I1588" s="4"/>
      <c r="J1588" s="4"/>
      <c r="K1588" s="4"/>
      <c r="L1588" s="4"/>
      <c r="M1588" s="4"/>
      <c r="N1588" s="4"/>
    </row>
    <row r="1589" spans="4:14">
      <c r="D1589" s="4"/>
      <c r="E1589" s="4"/>
      <c r="F1589" s="4"/>
      <c r="G1589" s="4"/>
      <c r="H1589" s="4"/>
      <c r="I1589" s="4"/>
      <c r="J1589" s="4"/>
      <c r="K1589" s="4"/>
      <c r="L1589" s="4"/>
      <c r="M1589" s="4"/>
      <c r="N1589" s="4"/>
    </row>
    <row r="1590" spans="4:14">
      <c r="D1590" s="4"/>
      <c r="E1590" s="4"/>
      <c r="F1590" s="4"/>
      <c r="G1590" s="4"/>
      <c r="H1590" s="4"/>
      <c r="I1590" s="4"/>
      <c r="J1590" s="4"/>
      <c r="K1590" s="4"/>
      <c r="L1590" s="4"/>
      <c r="M1590" s="4"/>
      <c r="N1590" s="4"/>
    </row>
    <row r="1591" spans="4:14">
      <c r="D1591" s="4"/>
      <c r="E1591" s="4"/>
      <c r="F1591" s="4"/>
      <c r="G1591" s="4"/>
      <c r="H1591" s="4"/>
      <c r="I1591" s="4"/>
      <c r="J1591" s="4"/>
      <c r="K1591" s="4"/>
      <c r="L1591" s="4"/>
      <c r="M1591" s="4"/>
      <c r="N1591" s="4"/>
    </row>
    <row r="1592" spans="4:14">
      <c r="D1592" s="4"/>
      <c r="E1592" s="4"/>
      <c r="F1592" s="4"/>
      <c r="G1592" s="4"/>
      <c r="H1592" s="4"/>
      <c r="I1592" s="4"/>
      <c r="J1592" s="4"/>
      <c r="K1592" s="4"/>
      <c r="L1592" s="4"/>
      <c r="M1592" s="4"/>
      <c r="N1592" s="4"/>
    </row>
    <row r="1593" spans="4:14">
      <c r="D1593" s="4"/>
      <c r="E1593" s="4"/>
      <c r="F1593" s="4"/>
      <c r="G1593" s="4"/>
      <c r="H1593" s="4"/>
      <c r="I1593" s="4"/>
      <c r="J1593" s="4"/>
      <c r="K1593" s="4"/>
      <c r="L1593" s="4"/>
      <c r="M1593" s="4"/>
      <c r="N1593" s="4"/>
    </row>
    <row r="1594" spans="4:14">
      <c r="D1594" s="4"/>
      <c r="E1594" s="4"/>
      <c r="F1594" s="4"/>
      <c r="G1594" s="4"/>
      <c r="H1594" s="4"/>
      <c r="I1594" s="4"/>
      <c r="J1594" s="4"/>
      <c r="K1594" s="4"/>
      <c r="L1594" s="4"/>
      <c r="M1594" s="4"/>
      <c r="N1594" s="4"/>
    </row>
    <row r="1595" spans="4:14">
      <c r="D1595" s="4"/>
      <c r="E1595" s="4"/>
      <c r="F1595" s="4"/>
      <c r="G1595" s="4"/>
      <c r="H1595" s="4"/>
      <c r="I1595" s="4"/>
      <c r="J1595" s="4"/>
      <c r="K1595" s="4"/>
      <c r="L1595" s="4"/>
      <c r="M1595" s="4"/>
      <c r="N1595" s="4"/>
    </row>
    <row r="1596" spans="4:14">
      <c r="D1596" s="4"/>
      <c r="E1596" s="4"/>
      <c r="F1596" s="4"/>
      <c r="G1596" s="4"/>
      <c r="H1596" s="4"/>
      <c r="I1596" s="4"/>
      <c r="J1596" s="4"/>
      <c r="K1596" s="4"/>
      <c r="L1596" s="4"/>
      <c r="M1596" s="4"/>
      <c r="N1596" s="4"/>
    </row>
    <row r="1597" spans="4:14">
      <c r="D1597" s="4"/>
      <c r="E1597" s="4"/>
      <c r="F1597" s="4"/>
      <c r="G1597" s="4"/>
      <c r="H1597" s="4"/>
      <c r="I1597" s="4"/>
      <c r="J1597" s="4"/>
      <c r="K1597" s="4"/>
      <c r="L1597" s="4"/>
      <c r="M1597" s="4"/>
      <c r="N1597" s="4"/>
    </row>
  </sheetData>
  <mergeCells count="163">
    <mergeCell ref="C165:M165"/>
    <mergeCell ref="C138:M138"/>
    <mergeCell ref="C139:M139"/>
    <mergeCell ref="C137:M137"/>
    <mergeCell ref="A166:M166"/>
    <mergeCell ref="C113:M113"/>
    <mergeCell ref="C114:M114"/>
    <mergeCell ref="C115:M115"/>
    <mergeCell ref="C116:M116"/>
    <mergeCell ref="C117:M117"/>
    <mergeCell ref="C118:M118"/>
    <mergeCell ref="C120:M120"/>
    <mergeCell ref="C121:M121"/>
    <mergeCell ref="C122:M122"/>
    <mergeCell ref="C119:M119"/>
    <mergeCell ref="C123:M123"/>
    <mergeCell ref="C124:M124"/>
    <mergeCell ref="C125:M125"/>
    <mergeCell ref="C126:M126"/>
    <mergeCell ref="C131:M131"/>
    <mergeCell ref="C128:M128"/>
    <mergeCell ref="C129:M129"/>
    <mergeCell ref="C130:M130"/>
    <mergeCell ref="C127:M127"/>
    <mergeCell ref="C135:M135"/>
    <mergeCell ref="C132:M132"/>
    <mergeCell ref="C133:M133"/>
    <mergeCell ref="C134:M134"/>
    <mergeCell ref="C104:M104"/>
    <mergeCell ref="C105:M105"/>
    <mergeCell ref="C106:M106"/>
    <mergeCell ref="C107:M107"/>
    <mergeCell ref="C108:M108"/>
    <mergeCell ref="C109:M109"/>
    <mergeCell ref="C110:M110"/>
    <mergeCell ref="C111:M111"/>
    <mergeCell ref="C112:M112"/>
    <mergeCell ref="C181:M181"/>
    <mergeCell ref="C182:M182"/>
    <mergeCell ref="C185:M185"/>
    <mergeCell ref="C178:M178"/>
    <mergeCell ref="C176:M176"/>
    <mergeCell ref="C167:M167"/>
    <mergeCell ref="C170:M170"/>
    <mergeCell ref="C171:M171"/>
    <mergeCell ref="C172:M172"/>
    <mergeCell ref="C183:M183"/>
    <mergeCell ref="C184:M184"/>
    <mergeCell ref="C175:M175"/>
    <mergeCell ref="C177:M177"/>
    <mergeCell ref="C179:M179"/>
    <mergeCell ref="C180:M180"/>
    <mergeCell ref="C174:M174"/>
    <mergeCell ref="A1:N2"/>
    <mergeCell ref="A3:D3"/>
    <mergeCell ref="A4:D4"/>
    <mergeCell ref="G4:H4"/>
    <mergeCell ref="A6:B6"/>
    <mergeCell ref="G6:N6"/>
    <mergeCell ref="C83:M83"/>
    <mergeCell ref="A7:B7"/>
    <mergeCell ref="G7:N7"/>
    <mergeCell ref="G8:N8"/>
    <mergeCell ref="G9:N9"/>
    <mergeCell ref="A10:A11"/>
    <mergeCell ref="B10:B11"/>
    <mergeCell ref="C10:C11"/>
    <mergeCell ref="E10:J10"/>
    <mergeCell ref="K10:K11"/>
    <mergeCell ref="L10:L11"/>
    <mergeCell ref="M10:M11"/>
    <mergeCell ref="D10:D11"/>
    <mergeCell ref="N10:N11"/>
    <mergeCell ref="A12:N12"/>
    <mergeCell ref="C82:M82"/>
    <mergeCell ref="C84:M84"/>
    <mergeCell ref="C85:M85"/>
    <mergeCell ref="C86:M86"/>
    <mergeCell ref="C88:M88"/>
    <mergeCell ref="C89:M89"/>
    <mergeCell ref="C87:M87"/>
    <mergeCell ref="C90:M90"/>
    <mergeCell ref="C91:M91"/>
    <mergeCell ref="C92:M92"/>
    <mergeCell ref="C94:M94"/>
    <mergeCell ref="C93:M93"/>
    <mergeCell ref="C95:M95"/>
    <mergeCell ref="C96:M96"/>
    <mergeCell ref="C97:M97"/>
    <mergeCell ref="C102:M102"/>
    <mergeCell ref="C103:M103"/>
    <mergeCell ref="C98:M98"/>
    <mergeCell ref="C99:M99"/>
    <mergeCell ref="C100:M100"/>
    <mergeCell ref="C101:M101"/>
    <mergeCell ref="A235:M235"/>
    <mergeCell ref="C232:M232"/>
    <mergeCell ref="C194:M194"/>
    <mergeCell ref="C197:M197"/>
    <mergeCell ref="C195:M195"/>
    <mergeCell ref="C198:M198"/>
    <mergeCell ref="C216:M216"/>
    <mergeCell ref="C199:M199"/>
    <mergeCell ref="C200:M200"/>
    <mergeCell ref="C215:M215"/>
    <mergeCell ref="C202:M202"/>
    <mergeCell ref="C203:M203"/>
    <mergeCell ref="C204:M204"/>
    <mergeCell ref="C196:M196"/>
    <mergeCell ref="C231:M231"/>
    <mergeCell ref="C201:M201"/>
    <mergeCell ref="A230:M230"/>
    <mergeCell ref="C211:M211"/>
    <mergeCell ref="C213:M213"/>
    <mergeCell ref="C214:M214"/>
    <mergeCell ref="C205:M205"/>
    <mergeCell ref="C209:M209"/>
    <mergeCell ref="C210:M210"/>
    <mergeCell ref="C212:M212"/>
    <mergeCell ref="C140:M140"/>
    <mergeCell ref="C141:M141"/>
    <mergeCell ref="C142:M142"/>
    <mergeCell ref="C143:M143"/>
    <mergeCell ref="C144:M144"/>
    <mergeCell ref="C217:M217"/>
    <mergeCell ref="C136:M136"/>
    <mergeCell ref="C233:M233"/>
    <mergeCell ref="C234:M234"/>
    <mergeCell ref="C186:M186"/>
    <mergeCell ref="C187:M187"/>
    <mergeCell ref="C173:M173"/>
    <mergeCell ref="C193:M193"/>
    <mergeCell ref="C189:M189"/>
    <mergeCell ref="C190:M190"/>
    <mergeCell ref="C191:M191"/>
    <mergeCell ref="C192:M192"/>
    <mergeCell ref="C188:M188"/>
    <mergeCell ref="C206:M206"/>
    <mergeCell ref="C207:M207"/>
    <mergeCell ref="C208:M208"/>
    <mergeCell ref="C229:M229"/>
    <mergeCell ref="C169:M169"/>
    <mergeCell ref="C168:M168"/>
    <mergeCell ref="C145:M145"/>
    <mergeCell ref="C146:M146"/>
    <mergeCell ref="C147:M147"/>
    <mergeCell ref="C148:M148"/>
    <mergeCell ref="C149:M149"/>
    <mergeCell ref="C150:M150"/>
    <mergeCell ref="C151:M151"/>
    <mergeCell ref="C152:M152"/>
    <mergeCell ref="C153:M153"/>
    <mergeCell ref="C163:M163"/>
    <mergeCell ref="C164:M164"/>
    <mergeCell ref="C154:M154"/>
    <mergeCell ref="C155:M155"/>
    <mergeCell ref="C156:M156"/>
    <mergeCell ref="C157:M157"/>
    <mergeCell ref="C158:M158"/>
    <mergeCell ref="C159:M159"/>
    <mergeCell ref="C160:M160"/>
    <mergeCell ref="C161:M161"/>
    <mergeCell ref="C162:M162"/>
  </mergeCells>
  <phoneticPr fontId="18" type="noConversion"/>
  <hyperlinks>
    <hyperlink ref="A3:D3" location="'اصلاحی من'!A1" display="نام شرکت/شخص : مهندسین مشاور پی کاو" xr:uid="{FD0215A7-EE0F-40A9-B147-DC15ED9CAC76}"/>
  </hyperlinks>
  <printOptions horizontalCentered="1"/>
  <pageMargins left="0" right="0" top="0" bottom="0" header="0" footer="0"/>
  <pageSetup paperSize="9" scale="75" fitToHeight="0" orientation="landscape" r:id="rId1"/>
  <ignoredErrors>
    <ignoredError sqref="N31" formula="1"/>
    <ignoredError sqref="K52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O1430"/>
  <sheetViews>
    <sheetView rightToLeft="1" topLeftCell="A10" workbookViewId="0">
      <selection activeCell="A5" sqref="A5"/>
    </sheetView>
  </sheetViews>
  <sheetFormatPr defaultColWidth="9.140625" defaultRowHeight="18"/>
  <cols>
    <col min="1" max="1" width="3.140625" style="3" customWidth="1"/>
    <col min="2" max="2" width="11.5703125" style="17" customWidth="1"/>
    <col min="3" max="3" width="26" style="1" customWidth="1"/>
    <col min="4" max="4" width="13.28515625" style="1" customWidth="1"/>
    <col min="5" max="5" width="20.42578125" style="1" customWidth="1"/>
    <col min="6" max="6" width="11.7109375" style="1" customWidth="1"/>
    <col min="7" max="10" width="10.42578125" style="1" customWidth="1"/>
    <col min="11" max="11" width="11.5703125" style="1" customWidth="1"/>
    <col min="12" max="12" width="13.28515625" style="1" customWidth="1"/>
    <col min="13" max="13" width="10.42578125" style="1" customWidth="1"/>
    <col min="14" max="14" width="28.42578125" style="1" customWidth="1"/>
    <col min="15" max="16384" width="9.140625" style="1"/>
  </cols>
  <sheetData>
    <row r="1" spans="1:14" ht="42.75" customHeight="1">
      <c r="A1" s="279" t="s">
        <v>20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</row>
    <row r="2" spans="1:14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</row>
    <row r="3" spans="1:14" ht="19.5">
      <c r="A3" s="280" t="s">
        <v>122</v>
      </c>
      <c r="B3" s="280"/>
      <c r="C3" s="280"/>
      <c r="D3" s="280"/>
      <c r="F3" s="1" t="s">
        <v>3</v>
      </c>
      <c r="G3" s="18" t="s">
        <v>124</v>
      </c>
      <c r="L3" s="1" t="s">
        <v>188</v>
      </c>
    </row>
    <row r="4" spans="1:14" ht="19.5">
      <c r="A4" s="280" t="s">
        <v>127</v>
      </c>
      <c r="B4" s="280"/>
      <c r="C4" s="280"/>
      <c r="D4" s="280"/>
      <c r="F4" s="1" t="s">
        <v>2</v>
      </c>
      <c r="G4" s="21" t="s">
        <v>125</v>
      </c>
      <c r="L4" s="1" t="s">
        <v>189</v>
      </c>
    </row>
    <row r="5" spans="1:14" ht="19.5">
      <c r="A5" s="1" t="s">
        <v>123</v>
      </c>
      <c r="F5" s="1" t="s">
        <v>1</v>
      </c>
      <c r="G5" s="18" t="s">
        <v>126</v>
      </c>
    </row>
    <row r="6" spans="1:14" ht="19.5" customHeight="1">
      <c r="A6" s="285" t="s">
        <v>21</v>
      </c>
      <c r="B6" s="285"/>
      <c r="C6" s="5">
        <v>450000000</v>
      </c>
      <c r="D6" s="18"/>
      <c r="F6" s="1" t="s">
        <v>24</v>
      </c>
      <c r="G6" s="286" t="s">
        <v>128</v>
      </c>
      <c r="H6" s="286"/>
      <c r="I6" s="286"/>
      <c r="J6" s="286"/>
      <c r="K6" s="286"/>
      <c r="L6" s="286"/>
      <c r="M6" s="286"/>
      <c r="N6" s="286"/>
    </row>
    <row r="7" spans="1:14" ht="19.5">
      <c r="A7" s="280" t="s">
        <v>23</v>
      </c>
      <c r="B7" s="280"/>
      <c r="C7" s="19">
        <v>0</v>
      </c>
      <c r="D7" s="18"/>
      <c r="G7" s="286" t="s">
        <v>33</v>
      </c>
      <c r="H7" s="286"/>
      <c r="I7" s="286"/>
      <c r="J7" s="286"/>
      <c r="K7" s="286"/>
      <c r="L7" s="286"/>
      <c r="M7" s="286"/>
      <c r="N7" s="286"/>
    </row>
    <row r="8" spans="1:14" ht="19.5">
      <c r="A8" s="1" t="s">
        <v>0</v>
      </c>
      <c r="C8" s="20">
        <v>2000000000</v>
      </c>
      <c r="D8" s="18" t="s">
        <v>22</v>
      </c>
      <c r="G8" s="286"/>
      <c r="H8" s="286"/>
      <c r="I8" s="286"/>
      <c r="J8" s="286"/>
      <c r="K8" s="286"/>
      <c r="L8" s="286"/>
      <c r="M8" s="286"/>
      <c r="N8" s="286"/>
    </row>
    <row r="9" spans="1:14">
      <c r="A9" s="2"/>
      <c r="B9" s="2"/>
      <c r="G9" s="284"/>
      <c r="H9" s="284"/>
      <c r="I9" s="284"/>
      <c r="J9" s="284"/>
      <c r="K9" s="284"/>
      <c r="L9" s="284"/>
      <c r="M9" s="284"/>
      <c r="N9" s="284"/>
    </row>
    <row r="10" spans="1:14" ht="36" customHeight="1">
      <c r="A10" s="282" t="s">
        <v>4</v>
      </c>
      <c r="B10" s="287" t="s">
        <v>5</v>
      </c>
      <c r="C10" s="287" t="s">
        <v>6</v>
      </c>
      <c r="D10" s="287" t="s">
        <v>7</v>
      </c>
      <c r="E10" s="287" t="s">
        <v>18</v>
      </c>
      <c r="F10" s="287"/>
      <c r="G10" s="287"/>
      <c r="H10" s="287"/>
      <c r="I10" s="287"/>
      <c r="J10" s="287"/>
      <c r="K10" s="281" t="s">
        <v>14</v>
      </c>
      <c r="L10" s="281" t="s">
        <v>15</v>
      </c>
      <c r="M10" s="281" t="s">
        <v>16</v>
      </c>
      <c r="N10" s="281" t="s">
        <v>17</v>
      </c>
    </row>
    <row r="11" spans="1:14" ht="36">
      <c r="A11" s="282"/>
      <c r="B11" s="287"/>
      <c r="C11" s="287"/>
      <c r="D11" s="287"/>
      <c r="E11" s="6" t="s">
        <v>8</v>
      </c>
      <c r="F11" s="6" t="s">
        <v>9</v>
      </c>
      <c r="G11" s="6" t="s">
        <v>10</v>
      </c>
      <c r="H11" s="6" t="s">
        <v>11</v>
      </c>
      <c r="I11" s="6" t="s">
        <v>12</v>
      </c>
      <c r="J11" s="6" t="s">
        <v>13</v>
      </c>
      <c r="K11" s="281"/>
      <c r="L11" s="281"/>
      <c r="M11" s="281"/>
      <c r="N11" s="281"/>
    </row>
    <row r="12" spans="1:14" ht="19.5">
      <c r="A12" s="283" t="s">
        <v>25</v>
      </c>
      <c r="B12" s="283"/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</row>
    <row r="13" spans="1:14">
      <c r="A13" s="7">
        <v>1</v>
      </c>
      <c r="B13" s="16"/>
      <c r="C13" s="8"/>
      <c r="D13" s="9"/>
      <c r="E13" s="9"/>
      <c r="F13" s="9">
        <f t="shared" ref="F13:F19" si="0">D13*10%</f>
        <v>0</v>
      </c>
      <c r="G13" s="9"/>
      <c r="H13" s="9">
        <f t="shared" ref="H13:H19" si="1">D13*5%</f>
        <v>0</v>
      </c>
      <c r="I13" s="9"/>
      <c r="J13" s="9"/>
      <c r="K13" s="9">
        <f t="shared" ref="K13:K19" si="2">SUM(E13:J13)</f>
        <v>0</v>
      </c>
      <c r="L13" s="9">
        <f t="shared" ref="L13:L19" si="3">D13-K13</f>
        <v>0</v>
      </c>
      <c r="M13" s="9">
        <f t="shared" ref="M13:M19" si="4">D13*9%</f>
        <v>0</v>
      </c>
      <c r="N13" s="9">
        <f>L13+M13</f>
        <v>0</v>
      </c>
    </row>
    <row r="14" spans="1:14">
      <c r="A14" s="7">
        <v>2</v>
      </c>
      <c r="B14" s="16"/>
      <c r="C14" s="8"/>
      <c r="D14" s="9"/>
      <c r="E14" s="9"/>
      <c r="F14" s="9">
        <f t="shared" si="0"/>
        <v>0</v>
      </c>
      <c r="G14" s="9"/>
      <c r="H14" s="9">
        <f t="shared" si="1"/>
        <v>0</v>
      </c>
      <c r="I14" s="9"/>
      <c r="J14" s="9"/>
      <c r="K14" s="9">
        <f t="shared" si="2"/>
        <v>0</v>
      </c>
      <c r="L14" s="9">
        <f t="shared" si="3"/>
        <v>0</v>
      </c>
      <c r="M14" s="9">
        <f t="shared" si="4"/>
        <v>0</v>
      </c>
      <c r="N14" s="9">
        <f t="shared" ref="N14:N26" si="5">L14+M14</f>
        <v>0</v>
      </c>
    </row>
    <row r="15" spans="1:14">
      <c r="A15" s="7">
        <v>3</v>
      </c>
      <c r="B15" s="16"/>
      <c r="C15" s="8"/>
      <c r="D15" s="9"/>
      <c r="E15" s="9"/>
      <c r="F15" s="9">
        <f t="shared" si="0"/>
        <v>0</v>
      </c>
      <c r="G15" s="9"/>
      <c r="H15" s="9">
        <f t="shared" si="1"/>
        <v>0</v>
      </c>
      <c r="I15" s="9"/>
      <c r="J15" s="9"/>
      <c r="K15" s="9">
        <f t="shared" si="2"/>
        <v>0</v>
      </c>
      <c r="L15" s="9">
        <f t="shared" si="3"/>
        <v>0</v>
      </c>
      <c r="M15" s="9">
        <f t="shared" si="4"/>
        <v>0</v>
      </c>
      <c r="N15" s="9">
        <f t="shared" si="5"/>
        <v>0</v>
      </c>
    </row>
    <row r="16" spans="1:14">
      <c r="A16" s="7">
        <v>4</v>
      </c>
      <c r="B16" s="16"/>
      <c r="C16" s="8"/>
      <c r="D16" s="9"/>
      <c r="E16" s="9"/>
      <c r="F16" s="9">
        <f t="shared" si="0"/>
        <v>0</v>
      </c>
      <c r="G16" s="9"/>
      <c r="H16" s="9">
        <f t="shared" si="1"/>
        <v>0</v>
      </c>
      <c r="I16" s="9"/>
      <c r="J16" s="9"/>
      <c r="K16" s="9">
        <f t="shared" si="2"/>
        <v>0</v>
      </c>
      <c r="L16" s="9">
        <f t="shared" si="3"/>
        <v>0</v>
      </c>
      <c r="M16" s="9">
        <f t="shared" si="4"/>
        <v>0</v>
      </c>
      <c r="N16" s="9">
        <f t="shared" si="5"/>
        <v>0</v>
      </c>
    </row>
    <row r="17" spans="1:15">
      <c r="A17" s="7">
        <v>5</v>
      </c>
      <c r="B17" s="16"/>
      <c r="C17" s="8"/>
      <c r="D17" s="9"/>
      <c r="E17" s="9"/>
      <c r="F17" s="9">
        <f t="shared" si="0"/>
        <v>0</v>
      </c>
      <c r="G17" s="9"/>
      <c r="H17" s="9">
        <f t="shared" si="1"/>
        <v>0</v>
      </c>
      <c r="I17" s="9"/>
      <c r="J17" s="9"/>
      <c r="K17" s="9">
        <f t="shared" si="2"/>
        <v>0</v>
      </c>
      <c r="L17" s="9">
        <f t="shared" si="3"/>
        <v>0</v>
      </c>
      <c r="M17" s="9">
        <f t="shared" si="4"/>
        <v>0</v>
      </c>
      <c r="N17" s="9">
        <f t="shared" si="5"/>
        <v>0</v>
      </c>
    </row>
    <row r="18" spans="1:15">
      <c r="A18" s="7">
        <v>6</v>
      </c>
      <c r="B18" s="16"/>
      <c r="C18" s="8"/>
      <c r="D18" s="9"/>
      <c r="E18" s="9"/>
      <c r="F18" s="9">
        <f t="shared" si="0"/>
        <v>0</v>
      </c>
      <c r="G18" s="9"/>
      <c r="H18" s="9">
        <f t="shared" si="1"/>
        <v>0</v>
      </c>
      <c r="I18" s="9"/>
      <c r="J18" s="9"/>
      <c r="K18" s="9">
        <f t="shared" si="2"/>
        <v>0</v>
      </c>
      <c r="L18" s="9">
        <f t="shared" si="3"/>
        <v>0</v>
      </c>
      <c r="M18" s="9">
        <f t="shared" si="4"/>
        <v>0</v>
      </c>
      <c r="N18" s="9">
        <f t="shared" si="5"/>
        <v>0</v>
      </c>
    </row>
    <row r="19" spans="1:15" ht="18.75" thickBot="1">
      <c r="A19" s="7">
        <v>7</v>
      </c>
      <c r="B19" s="16"/>
      <c r="C19" s="8"/>
      <c r="D19" s="9"/>
      <c r="E19" s="9"/>
      <c r="F19" s="9">
        <f t="shared" si="0"/>
        <v>0</v>
      </c>
      <c r="G19" s="9"/>
      <c r="H19" s="9">
        <f t="shared" si="1"/>
        <v>0</v>
      </c>
      <c r="I19" s="9"/>
      <c r="J19" s="9"/>
      <c r="K19" s="9">
        <f t="shared" si="2"/>
        <v>0</v>
      </c>
      <c r="L19" s="9">
        <f t="shared" si="3"/>
        <v>0</v>
      </c>
      <c r="M19" s="9">
        <f t="shared" si="4"/>
        <v>0</v>
      </c>
      <c r="N19" s="9">
        <f t="shared" si="5"/>
        <v>0</v>
      </c>
    </row>
    <row r="20" spans="1:15" ht="18.75" hidden="1" thickBot="1">
      <c r="A20" s="7">
        <v>8</v>
      </c>
      <c r="B20" s="16"/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1:15" ht="18.75" hidden="1" thickBot="1">
      <c r="A21" s="7">
        <v>9</v>
      </c>
      <c r="B21" s="16"/>
      <c r="C21" s="8"/>
      <c r="D21" s="9"/>
      <c r="E21" s="9"/>
      <c r="F21" s="9">
        <f t="shared" ref="F21:F26" si="6">D21*10%</f>
        <v>0</v>
      </c>
      <c r="G21" s="9"/>
      <c r="H21" s="9">
        <f t="shared" ref="H21:H26" si="7">D21*5%</f>
        <v>0</v>
      </c>
      <c r="I21" s="9"/>
      <c r="J21" s="9"/>
      <c r="K21" s="9">
        <f t="shared" ref="K21:K26" si="8">SUM(E21:J21)</f>
        <v>0</v>
      </c>
      <c r="L21" s="9">
        <f t="shared" ref="L21:L26" si="9">D21-K21</f>
        <v>0</v>
      </c>
      <c r="M21" s="9">
        <f t="shared" ref="M21:M26" si="10">D21*9%</f>
        <v>0</v>
      </c>
      <c r="N21" s="9">
        <f t="shared" si="5"/>
        <v>0</v>
      </c>
    </row>
    <row r="22" spans="1:15" ht="18.75" hidden="1" thickBot="1">
      <c r="A22" s="7">
        <v>10</v>
      </c>
      <c r="B22" s="16"/>
      <c r="C22" s="8"/>
      <c r="D22" s="9"/>
      <c r="E22" s="9"/>
      <c r="F22" s="9">
        <f t="shared" si="6"/>
        <v>0</v>
      </c>
      <c r="G22" s="9"/>
      <c r="H22" s="9">
        <f t="shared" si="7"/>
        <v>0</v>
      </c>
      <c r="I22" s="9"/>
      <c r="J22" s="9"/>
      <c r="K22" s="9">
        <f t="shared" si="8"/>
        <v>0</v>
      </c>
      <c r="L22" s="9">
        <f t="shared" si="9"/>
        <v>0</v>
      </c>
      <c r="M22" s="9">
        <f t="shared" si="10"/>
        <v>0</v>
      </c>
      <c r="N22" s="9">
        <f t="shared" si="5"/>
        <v>0</v>
      </c>
    </row>
    <row r="23" spans="1:15" ht="18.75" hidden="1" thickBot="1">
      <c r="A23" s="7">
        <v>11</v>
      </c>
      <c r="B23" s="16"/>
      <c r="C23" s="8"/>
      <c r="D23" s="9"/>
      <c r="E23" s="9"/>
      <c r="F23" s="9">
        <f t="shared" si="6"/>
        <v>0</v>
      </c>
      <c r="G23" s="9"/>
      <c r="H23" s="9">
        <f t="shared" si="7"/>
        <v>0</v>
      </c>
      <c r="I23" s="9"/>
      <c r="J23" s="9"/>
      <c r="K23" s="9">
        <f t="shared" si="8"/>
        <v>0</v>
      </c>
      <c r="L23" s="9">
        <f t="shared" si="9"/>
        <v>0</v>
      </c>
      <c r="M23" s="9">
        <f t="shared" si="10"/>
        <v>0</v>
      </c>
      <c r="N23" s="9">
        <f t="shared" si="5"/>
        <v>0</v>
      </c>
    </row>
    <row r="24" spans="1:15" ht="18.75" hidden="1" thickBot="1">
      <c r="A24" s="7">
        <v>12</v>
      </c>
      <c r="B24" s="16"/>
      <c r="C24" s="8"/>
      <c r="D24" s="9"/>
      <c r="E24" s="9"/>
      <c r="F24" s="9">
        <f t="shared" si="6"/>
        <v>0</v>
      </c>
      <c r="G24" s="9"/>
      <c r="H24" s="9">
        <f t="shared" si="7"/>
        <v>0</v>
      </c>
      <c r="I24" s="9"/>
      <c r="J24" s="9"/>
      <c r="K24" s="9">
        <f t="shared" si="8"/>
        <v>0</v>
      </c>
      <c r="L24" s="9">
        <f t="shared" si="9"/>
        <v>0</v>
      </c>
      <c r="M24" s="9">
        <f t="shared" si="10"/>
        <v>0</v>
      </c>
      <c r="N24" s="9">
        <f t="shared" si="5"/>
        <v>0</v>
      </c>
    </row>
    <row r="25" spans="1:15" ht="18.75" hidden="1" thickBot="1">
      <c r="A25" s="7">
        <v>13</v>
      </c>
      <c r="B25" s="16"/>
      <c r="C25" s="8"/>
      <c r="D25" s="9"/>
      <c r="E25" s="9"/>
      <c r="F25" s="9">
        <f t="shared" si="6"/>
        <v>0</v>
      </c>
      <c r="G25" s="9"/>
      <c r="H25" s="9">
        <f t="shared" si="7"/>
        <v>0</v>
      </c>
      <c r="I25" s="9"/>
      <c r="J25" s="9"/>
      <c r="K25" s="9">
        <f t="shared" si="8"/>
        <v>0</v>
      </c>
      <c r="L25" s="9">
        <f t="shared" si="9"/>
        <v>0</v>
      </c>
      <c r="M25" s="9">
        <f t="shared" si="10"/>
        <v>0</v>
      </c>
      <c r="N25" s="9">
        <f t="shared" si="5"/>
        <v>0</v>
      </c>
    </row>
    <row r="26" spans="1:15" ht="18.75" hidden="1" thickBot="1">
      <c r="A26" s="10">
        <v>14</v>
      </c>
      <c r="B26" s="26"/>
      <c r="C26" s="11"/>
      <c r="D26" s="12"/>
      <c r="E26" s="12"/>
      <c r="F26" s="12">
        <f t="shared" si="6"/>
        <v>0</v>
      </c>
      <c r="G26" s="12"/>
      <c r="H26" s="12">
        <f t="shared" si="7"/>
        <v>0</v>
      </c>
      <c r="I26" s="12"/>
      <c r="J26" s="12"/>
      <c r="K26" s="12">
        <f t="shared" si="8"/>
        <v>0</v>
      </c>
      <c r="L26" s="12">
        <f t="shared" si="9"/>
        <v>0</v>
      </c>
      <c r="M26" s="12">
        <f t="shared" si="10"/>
        <v>0</v>
      </c>
      <c r="N26" s="12">
        <f t="shared" si="5"/>
        <v>0</v>
      </c>
    </row>
    <row r="27" spans="1:15" ht="36" customHeight="1" thickTop="1" thickBot="1">
      <c r="A27" s="15"/>
      <c r="B27" s="27" t="s">
        <v>19</v>
      </c>
      <c r="C27" s="13"/>
      <c r="D27" s="14">
        <f t="shared" ref="D27:M27" si="11">SUM(D13:D26)</f>
        <v>0</v>
      </c>
      <c r="E27" s="14">
        <f t="shared" si="11"/>
        <v>0</v>
      </c>
      <c r="F27" s="14">
        <f t="shared" si="11"/>
        <v>0</v>
      </c>
      <c r="G27" s="14">
        <f t="shared" si="11"/>
        <v>0</v>
      </c>
      <c r="H27" s="14">
        <f t="shared" si="11"/>
        <v>0</v>
      </c>
      <c r="I27" s="14">
        <f t="shared" si="11"/>
        <v>0</v>
      </c>
      <c r="J27" s="14">
        <f t="shared" si="11"/>
        <v>0</v>
      </c>
      <c r="K27" s="14">
        <f t="shared" si="11"/>
        <v>0</v>
      </c>
      <c r="L27" s="14">
        <f t="shared" si="11"/>
        <v>0</v>
      </c>
      <c r="M27" s="14">
        <f t="shared" si="11"/>
        <v>0</v>
      </c>
      <c r="N27" s="25">
        <f>SUM(N13:N26)</f>
        <v>0</v>
      </c>
    </row>
    <row r="28" spans="1:15" ht="6.75" customHeight="1" thickTop="1">
      <c r="D28" s="4"/>
      <c r="E28" s="4"/>
      <c r="F28" s="4"/>
      <c r="G28" s="4"/>
      <c r="H28" s="4"/>
      <c r="I28" s="4"/>
      <c r="J28" s="4"/>
      <c r="K28" s="5"/>
      <c r="L28" s="5"/>
      <c r="M28" s="5"/>
      <c r="N28" s="5"/>
    </row>
    <row r="29" spans="1:15" ht="17.25" customHeight="1">
      <c r="A29" s="23" t="s">
        <v>36</v>
      </c>
      <c r="B29" s="24"/>
      <c r="C29" s="268" t="s">
        <v>6</v>
      </c>
      <c r="D29" s="269"/>
      <c r="E29" s="269"/>
      <c r="F29" s="269"/>
      <c r="G29" s="269"/>
      <c r="H29" s="269"/>
      <c r="I29" s="269"/>
      <c r="J29" s="269"/>
      <c r="K29" s="269"/>
      <c r="L29" s="269"/>
      <c r="M29" s="270"/>
      <c r="N29" s="24" t="s">
        <v>37</v>
      </c>
      <c r="O29" s="4"/>
    </row>
    <row r="30" spans="1:15" ht="18.75" thickBot="1">
      <c r="A30" s="7">
        <v>1</v>
      </c>
      <c r="B30" s="16" t="s">
        <v>193</v>
      </c>
      <c r="C30" s="274" t="s">
        <v>190</v>
      </c>
      <c r="D30" s="275"/>
      <c r="E30" s="275"/>
      <c r="F30" s="275"/>
      <c r="G30" s="275"/>
      <c r="H30" s="275"/>
      <c r="I30" s="275"/>
      <c r="J30" s="275"/>
      <c r="K30" s="275"/>
      <c r="L30" s="275"/>
      <c r="M30" s="276"/>
      <c r="N30" s="9">
        <v>400000000</v>
      </c>
      <c r="O30" s="4"/>
    </row>
    <row r="31" spans="1:15" ht="18.75" hidden="1" thickBot="1">
      <c r="A31" s="7">
        <v>2</v>
      </c>
      <c r="B31" s="16"/>
      <c r="C31" s="274"/>
      <c r="D31" s="275"/>
      <c r="E31" s="275"/>
      <c r="F31" s="275"/>
      <c r="G31" s="275"/>
      <c r="H31" s="275"/>
      <c r="I31" s="275"/>
      <c r="J31" s="275"/>
      <c r="K31" s="275"/>
      <c r="L31" s="275"/>
      <c r="M31" s="276"/>
      <c r="N31" s="9"/>
      <c r="O31" s="4"/>
    </row>
    <row r="32" spans="1:15" ht="18.75" hidden="1" thickBot="1">
      <c r="A32" s="7">
        <v>3</v>
      </c>
      <c r="B32" s="16"/>
      <c r="C32" s="274"/>
      <c r="D32" s="275"/>
      <c r="E32" s="275"/>
      <c r="F32" s="275"/>
      <c r="G32" s="275"/>
      <c r="H32" s="275"/>
      <c r="I32" s="275"/>
      <c r="J32" s="275"/>
      <c r="K32" s="275"/>
      <c r="L32" s="275"/>
      <c r="M32" s="276"/>
      <c r="N32" s="9"/>
      <c r="O32" s="4"/>
    </row>
    <row r="33" spans="1:15" ht="18.75" hidden="1" thickBot="1">
      <c r="A33" s="7">
        <v>4</v>
      </c>
      <c r="B33" s="16"/>
      <c r="C33" s="274"/>
      <c r="D33" s="275"/>
      <c r="E33" s="275"/>
      <c r="F33" s="275"/>
      <c r="G33" s="275"/>
      <c r="H33" s="275"/>
      <c r="I33" s="275"/>
      <c r="J33" s="275"/>
      <c r="K33" s="275"/>
      <c r="L33" s="275"/>
      <c r="M33" s="276"/>
      <c r="N33" s="9"/>
      <c r="O33" s="4"/>
    </row>
    <row r="34" spans="1:15" ht="18.75" hidden="1" thickBot="1">
      <c r="A34" s="7">
        <v>5</v>
      </c>
      <c r="B34" s="16"/>
      <c r="C34" s="274"/>
      <c r="D34" s="275"/>
      <c r="E34" s="275"/>
      <c r="F34" s="275"/>
      <c r="G34" s="275"/>
      <c r="H34" s="275"/>
      <c r="I34" s="275"/>
      <c r="J34" s="275"/>
      <c r="K34" s="275"/>
      <c r="L34" s="275"/>
      <c r="M34" s="276"/>
      <c r="N34" s="9"/>
      <c r="O34" s="4"/>
    </row>
    <row r="35" spans="1:15" ht="18.75" hidden="1" thickBot="1">
      <c r="A35" s="7">
        <v>6</v>
      </c>
      <c r="B35" s="16"/>
      <c r="C35" s="274"/>
      <c r="D35" s="275"/>
      <c r="E35" s="275"/>
      <c r="F35" s="275"/>
      <c r="G35" s="275"/>
      <c r="H35" s="275"/>
      <c r="I35" s="275"/>
      <c r="J35" s="275"/>
      <c r="K35" s="275"/>
      <c r="L35" s="275"/>
      <c r="M35" s="276"/>
      <c r="N35" s="9"/>
      <c r="O35" s="4"/>
    </row>
    <row r="36" spans="1:15" ht="18.75" hidden="1" thickBot="1">
      <c r="A36" s="7">
        <v>7</v>
      </c>
      <c r="B36" s="16"/>
      <c r="C36" s="274"/>
      <c r="D36" s="275"/>
      <c r="E36" s="275"/>
      <c r="F36" s="275"/>
      <c r="G36" s="275"/>
      <c r="H36" s="275"/>
      <c r="I36" s="275"/>
      <c r="J36" s="275"/>
      <c r="K36" s="275"/>
      <c r="L36" s="275"/>
      <c r="M36" s="276"/>
      <c r="N36" s="9"/>
      <c r="O36" s="4"/>
    </row>
    <row r="37" spans="1:15" ht="18.75" hidden="1" thickBot="1">
      <c r="A37" s="7">
        <v>8</v>
      </c>
      <c r="B37" s="16"/>
      <c r="C37" s="274"/>
      <c r="D37" s="275"/>
      <c r="E37" s="275"/>
      <c r="F37" s="275"/>
      <c r="G37" s="275"/>
      <c r="H37" s="275"/>
      <c r="I37" s="275"/>
      <c r="J37" s="275"/>
      <c r="K37" s="275"/>
      <c r="L37" s="275"/>
      <c r="M37" s="276"/>
      <c r="N37" s="9"/>
      <c r="O37" s="4"/>
    </row>
    <row r="38" spans="1:15" ht="18.75" hidden="1" thickBot="1">
      <c r="A38" s="7">
        <v>9</v>
      </c>
      <c r="B38" s="16"/>
      <c r="C38" s="274"/>
      <c r="D38" s="275"/>
      <c r="E38" s="275"/>
      <c r="F38" s="275"/>
      <c r="G38" s="275"/>
      <c r="H38" s="275"/>
      <c r="I38" s="275"/>
      <c r="J38" s="275"/>
      <c r="K38" s="275"/>
      <c r="L38" s="275"/>
      <c r="M38" s="276"/>
      <c r="N38" s="9"/>
      <c r="O38" s="4"/>
    </row>
    <row r="39" spans="1:15" ht="19.5" thickTop="1" thickBot="1">
      <c r="A39" s="15"/>
      <c r="B39" s="27" t="s">
        <v>19</v>
      </c>
      <c r="C39" s="265"/>
      <c r="D39" s="266"/>
      <c r="E39" s="266"/>
      <c r="F39" s="266"/>
      <c r="G39" s="266"/>
      <c r="H39" s="266"/>
      <c r="I39" s="266"/>
      <c r="J39" s="266"/>
      <c r="K39" s="266"/>
      <c r="L39" s="266"/>
      <c r="M39" s="267"/>
      <c r="N39" s="22">
        <f>SUM(N30:N38)</f>
        <v>400000000</v>
      </c>
      <c r="O39" s="4"/>
    </row>
    <row r="40" spans="1:15" ht="4.5" customHeight="1" thickTop="1"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  <row r="41" spans="1:15" ht="19.5">
      <c r="A41" s="23" t="s">
        <v>38</v>
      </c>
      <c r="B41" s="24"/>
      <c r="C41" s="268" t="s">
        <v>6</v>
      </c>
      <c r="D41" s="269"/>
      <c r="E41" s="269"/>
      <c r="F41" s="269"/>
      <c r="G41" s="269"/>
      <c r="H41" s="269"/>
      <c r="I41" s="269"/>
      <c r="J41" s="269"/>
      <c r="K41" s="269"/>
      <c r="L41" s="269"/>
      <c r="M41" s="270"/>
      <c r="N41" s="24" t="s">
        <v>37</v>
      </c>
      <c r="O41" s="4"/>
    </row>
    <row r="42" spans="1:15">
      <c r="A42" s="7">
        <v>1</v>
      </c>
      <c r="B42" s="16"/>
      <c r="C42" s="274"/>
      <c r="D42" s="275"/>
      <c r="E42" s="275"/>
      <c r="F42" s="275"/>
      <c r="G42" s="275"/>
      <c r="H42" s="275"/>
      <c r="I42" s="275"/>
      <c r="J42" s="275"/>
      <c r="K42" s="275"/>
      <c r="L42" s="275"/>
      <c r="M42" s="276"/>
      <c r="N42" s="9"/>
      <c r="O42" s="4"/>
    </row>
    <row r="43" spans="1:15">
      <c r="A43" s="7">
        <v>2</v>
      </c>
      <c r="B43" s="16"/>
      <c r="C43" s="274"/>
      <c r="D43" s="275"/>
      <c r="E43" s="275"/>
      <c r="F43" s="275"/>
      <c r="G43" s="275"/>
      <c r="H43" s="275"/>
      <c r="I43" s="275"/>
      <c r="J43" s="275"/>
      <c r="K43" s="275"/>
      <c r="L43" s="275"/>
      <c r="M43" s="276"/>
      <c r="N43" s="9"/>
      <c r="O43" s="4"/>
    </row>
    <row r="44" spans="1:15">
      <c r="A44" s="7">
        <v>3</v>
      </c>
      <c r="B44" s="16"/>
      <c r="C44" s="274"/>
      <c r="D44" s="275"/>
      <c r="E44" s="275"/>
      <c r="F44" s="275"/>
      <c r="G44" s="275"/>
      <c r="H44" s="275"/>
      <c r="I44" s="275"/>
      <c r="J44" s="275"/>
      <c r="K44" s="275"/>
      <c r="L44" s="275"/>
      <c r="M44" s="276"/>
      <c r="N44" s="9"/>
      <c r="O44" s="4"/>
    </row>
    <row r="45" spans="1:15">
      <c r="A45" s="7">
        <v>4</v>
      </c>
      <c r="B45" s="16"/>
      <c r="C45" s="274"/>
      <c r="D45" s="275"/>
      <c r="E45" s="275"/>
      <c r="F45" s="275"/>
      <c r="G45" s="275"/>
      <c r="H45" s="275"/>
      <c r="I45" s="275"/>
      <c r="J45" s="275"/>
      <c r="K45" s="275"/>
      <c r="L45" s="275"/>
      <c r="M45" s="276"/>
      <c r="N45" s="9"/>
      <c r="O45" s="4"/>
    </row>
    <row r="46" spans="1:15">
      <c r="A46" s="7">
        <v>5</v>
      </c>
      <c r="B46" s="16"/>
      <c r="C46" s="274"/>
      <c r="D46" s="275"/>
      <c r="E46" s="275"/>
      <c r="F46" s="275"/>
      <c r="G46" s="275"/>
      <c r="H46" s="275"/>
      <c r="I46" s="275"/>
      <c r="J46" s="275"/>
      <c r="K46" s="275"/>
      <c r="L46" s="275"/>
      <c r="M46" s="276"/>
      <c r="N46" s="9"/>
      <c r="O46" s="4"/>
    </row>
    <row r="47" spans="1:15" ht="18.75" thickBot="1">
      <c r="A47" s="7">
        <v>6</v>
      </c>
      <c r="B47" s="16"/>
      <c r="C47" s="274"/>
      <c r="D47" s="275"/>
      <c r="E47" s="275"/>
      <c r="F47" s="275"/>
      <c r="G47" s="275"/>
      <c r="H47" s="275"/>
      <c r="I47" s="275"/>
      <c r="J47" s="275"/>
      <c r="K47" s="275"/>
      <c r="L47" s="275"/>
      <c r="M47" s="276"/>
      <c r="N47" s="9"/>
      <c r="O47" s="4"/>
    </row>
    <row r="48" spans="1:15" ht="18.75" hidden="1" thickBot="1">
      <c r="A48" s="7">
        <v>7</v>
      </c>
      <c r="B48" s="16"/>
      <c r="C48" s="274"/>
      <c r="D48" s="275"/>
      <c r="E48" s="275"/>
      <c r="F48" s="275"/>
      <c r="G48" s="275"/>
      <c r="H48" s="275"/>
      <c r="I48" s="275"/>
      <c r="J48" s="275"/>
      <c r="K48" s="275"/>
      <c r="L48" s="275"/>
      <c r="M48" s="276"/>
      <c r="N48" s="9"/>
      <c r="O48" s="4"/>
    </row>
    <row r="49" spans="1:15" ht="18.75" hidden="1" thickBot="1">
      <c r="A49" s="7">
        <v>8</v>
      </c>
      <c r="B49" s="16"/>
      <c r="C49" s="274"/>
      <c r="D49" s="275"/>
      <c r="E49" s="275"/>
      <c r="F49" s="275"/>
      <c r="G49" s="275"/>
      <c r="H49" s="275"/>
      <c r="I49" s="275"/>
      <c r="J49" s="275"/>
      <c r="K49" s="275"/>
      <c r="L49" s="275"/>
      <c r="M49" s="276"/>
      <c r="N49" s="9"/>
      <c r="O49" s="4"/>
    </row>
    <row r="50" spans="1:15" ht="18.75" hidden="1" thickBot="1">
      <c r="A50" s="7">
        <v>9</v>
      </c>
      <c r="B50" s="16"/>
      <c r="C50" s="274"/>
      <c r="D50" s="275"/>
      <c r="E50" s="275"/>
      <c r="F50" s="275"/>
      <c r="G50" s="275"/>
      <c r="H50" s="275"/>
      <c r="I50" s="275"/>
      <c r="J50" s="275"/>
      <c r="K50" s="275"/>
      <c r="L50" s="275"/>
      <c r="M50" s="276"/>
      <c r="N50" s="9"/>
      <c r="O50" s="4"/>
    </row>
    <row r="51" spans="1:15" ht="18.75" hidden="1" thickBot="1">
      <c r="A51" s="7">
        <v>10</v>
      </c>
      <c r="B51" s="16"/>
      <c r="C51" s="274"/>
      <c r="D51" s="275"/>
      <c r="E51" s="275"/>
      <c r="F51" s="275"/>
      <c r="G51" s="275"/>
      <c r="H51" s="275"/>
      <c r="I51" s="275"/>
      <c r="J51" s="275"/>
      <c r="K51" s="275"/>
      <c r="L51" s="275"/>
      <c r="M51" s="276"/>
      <c r="N51" s="9"/>
      <c r="O51" s="4"/>
    </row>
    <row r="52" spans="1:15" ht="21" thickTop="1" thickBot="1">
      <c r="A52" s="15"/>
      <c r="B52" s="27" t="s">
        <v>19</v>
      </c>
      <c r="C52" s="265"/>
      <c r="D52" s="266"/>
      <c r="E52" s="266"/>
      <c r="F52" s="266"/>
      <c r="G52" s="266"/>
      <c r="H52" s="266"/>
      <c r="I52" s="266"/>
      <c r="J52" s="266"/>
      <c r="K52" s="266"/>
      <c r="L52" s="266"/>
      <c r="M52" s="267"/>
      <c r="N52" s="28">
        <f>SUM(N42:N51)</f>
        <v>0</v>
      </c>
      <c r="O52" s="4"/>
    </row>
    <row r="53" spans="1:15" ht="4.5" customHeight="1" thickTop="1"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1:15" ht="19.5" hidden="1">
      <c r="A54" s="23" t="s">
        <v>35</v>
      </c>
      <c r="B54" s="24"/>
      <c r="C54" s="271" t="s">
        <v>6</v>
      </c>
      <c r="D54" s="272"/>
      <c r="E54" s="272"/>
      <c r="F54" s="272"/>
      <c r="G54" s="272"/>
      <c r="H54" s="272"/>
      <c r="I54" s="272"/>
      <c r="J54" s="272"/>
      <c r="K54" s="272"/>
      <c r="L54" s="272"/>
      <c r="M54" s="273"/>
      <c r="N54" s="24" t="s">
        <v>37</v>
      </c>
      <c r="O54" s="4"/>
    </row>
    <row r="55" spans="1:15" hidden="1">
      <c r="A55" s="7">
        <v>1</v>
      </c>
      <c r="B55" s="16"/>
      <c r="C55" s="274"/>
      <c r="D55" s="275"/>
      <c r="E55" s="275"/>
      <c r="F55" s="275"/>
      <c r="G55" s="275"/>
      <c r="H55" s="275"/>
      <c r="I55" s="275"/>
      <c r="J55" s="275"/>
      <c r="K55" s="275"/>
      <c r="L55" s="275"/>
      <c r="M55" s="276"/>
      <c r="N55" s="9"/>
      <c r="O55" s="4"/>
    </row>
    <row r="56" spans="1:15" hidden="1">
      <c r="A56" s="7">
        <v>2</v>
      </c>
      <c r="B56" s="16"/>
      <c r="C56" s="274"/>
      <c r="D56" s="275"/>
      <c r="E56" s="275"/>
      <c r="F56" s="275"/>
      <c r="G56" s="275"/>
      <c r="H56" s="275"/>
      <c r="I56" s="275"/>
      <c r="J56" s="275"/>
      <c r="K56" s="275"/>
      <c r="L56" s="275"/>
      <c r="M56" s="276"/>
      <c r="N56" s="9"/>
      <c r="O56" s="4"/>
    </row>
    <row r="57" spans="1:15" hidden="1">
      <c r="A57" s="7">
        <v>3</v>
      </c>
      <c r="B57" s="16"/>
      <c r="C57" s="274"/>
      <c r="D57" s="275"/>
      <c r="E57" s="275"/>
      <c r="F57" s="275"/>
      <c r="G57" s="275"/>
      <c r="H57" s="275"/>
      <c r="I57" s="275"/>
      <c r="J57" s="275"/>
      <c r="K57" s="275"/>
      <c r="L57" s="275"/>
      <c r="M57" s="276"/>
      <c r="N57" s="9"/>
      <c r="O57" s="4"/>
    </row>
    <row r="58" spans="1:15" hidden="1">
      <c r="A58" s="7">
        <v>4</v>
      </c>
      <c r="B58" s="16"/>
      <c r="C58" s="274"/>
      <c r="D58" s="275"/>
      <c r="E58" s="275"/>
      <c r="F58" s="275"/>
      <c r="G58" s="275"/>
      <c r="H58" s="275"/>
      <c r="I58" s="275"/>
      <c r="J58" s="275"/>
      <c r="K58" s="275"/>
      <c r="L58" s="275"/>
      <c r="M58" s="276"/>
      <c r="N58" s="9"/>
      <c r="O58" s="4"/>
    </row>
    <row r="59" spans="1:15" hidden="1">
      <c r="A59" s="7">
        <v>5</v>
      </c>
      <c r="B59" s="16"/>
      <c r="C59" s="274"/>
      <c r="D59" s="275"/>
      <c r="E59" s="275"/>
      <c r="F59" s="275"/>
      <c r="G59" s="275"/>
      <c r="H59" s="275"/>
      <c r="I59" s="275"/>
      <c r="J59" s="275"/>
      <c r="K59" s="275"/>
      <c r="L59" s="275"/>
      <c r="M59" s="276"/>
      <c r="N59" s="9"/>
      <c r="O59" s="4"/>
    </row>
    <row r="60" spans="1:15" hidden="1">
      <c r="A60" s="7">
        <v>6</v>
      </c>
      <c r="B60" s="16"/>
      <c r="C60" s="274"/>
      <c r="D60" s="275"/>
      <c r="E60" s="275"/>
      <c r="F60" s="275"/>
      <c r="G60" s="275"/>
      <c r="H60" s="275"/>
      <c r="I60" s="275"/>
      <c r="J60" s="275"/>
      <c r="K60" s="275"/>
      <c r="L60" s="275"/>
      <c r="M60" s="276"/>
      <c r="N60" s="9"/>
      <c r="O60" s="4"/>
    </row>
    <row r="61" spans="1:15" hidden="1">
      <c r="A61" s="7">
        <v>7</v>
      </c>
      <c r="B61" s="16"/>
      <c r="C61" s="274" t="s">
        <v>26</v>
      </c>
      <c r="D61" s="275"/>
      <c r="E61" s="275"/>
      <c r="F61" s="275"/>
      <c r="G61" s="275"/>
      <c r="H61" s="275"/>
      <c r="I61" s="275"/>
      <c r="J61" s="275"/>
      <c r="K61" s="275"/>
      <c r="L61" s="275"/>
      <c r="M61" s="276"/>
      <c r="N61" s="9"/>
      <c r="O61" s="4"/>
    </row>
    <row r="62" spans="1:15" hidden="1">
      <c r="A62" s="7">
        <v>8</v>
      </c>
      <c r="B62" s="16"/>
      <c r="C62" s="274"/>
      <c r="D62" s="275"/>
      <c r="E62" s="275"/>
      <c r="F62" s="275"/>
      <c r="G62" s="275"/>
      <c r="H62" s="275"/>
      <c r="I62" s="275"/>
      <c r="J62" s="275"/>
      <c r="K62" s="275"/>
      <c r="L62" s="275"/>
      <c r="M62" s="276"/>
      <c r="N62" s="9"/>
      <c r="O62" s="4"/>
    </row>
    <row r="63" spans="1:15" hidden="1">
      <c r="A63" s="7">
        <v>9</v>
      </c>
      <c r="B63" s="16"/>
      <c r="C63" s="274"/>
      <c r="D63" s="275"/>
      <c r="E63" s="275"/>
      <c r="F63" s="275"/>
      <c r="G63" s="275"/>
      <c r="H63" s="275"/>
      <c r="I63" s="275"/>
      <c r="J63" s="275"/>
      <c r="K63" s="275"/>
      <c r="L63" s="275"/>
      <c r="M63" s="276"/>
      <c r="N63" s="9"/>
      <c r="O63" s="4"/>
    </row>
    <row r="64" spans="1:15" ht="19.5" hidden="1" thickTop="1" thickBot="1">
      <c r="A64" s="15"/>
      <c r="B64" s="27" t="s">
        <v>19</v>
      </c>
      <c r="C64" s="265"/>
      <c r="D64" s="266"/>
      <c r="E64" s="266"/>
      <c r="F64" s="266"/>
      <c r="G64" s="266"/>
      <c r="H64" s="266"/>
      <c r="I64" s="266"/>
      <c r="J64" s="266"/>
      <c r="K64" s="266"/>
      <c r="L64" s="266"/>
      <c r="M64" s="267"/>
      <c r="N64" s="22">
        <f>SUM(N55:N63)</f>
        <v>0</v>
      </c>
      <c r="O64" s="4"/>
    </row>
    <row r="65" spans="1:15" hidden="1"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1:15" hidden="1"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1:15">
      <c r="A67" s="277" t="s">
        <v>194</v>
      </c>
      <c r="B67" s="277"/>
      <c r="C67" s="277"/>
      <c r="D67" s="277"/>
      <c r="E67" s="277"/>
      <c r="F67" s="277"/>
      <c r="G67" s="277"/>
      <c r="H67" s="277"/>
      <c r="I67" s="277"/>
      <c r="J67" s="277"/>
      <c r="K67" s="277"/>
      <c r="L67" s="277"/>
      <c r="M67" s="277"/>
      <c r="N67" s="278">
        <f>N27-N52</f>
        <v>0</v>
      </c>
      <c r="O67" s="4"/>
    </row>
    <row r="68" spans="1:15">
      <c r="A68" s="277"/>
      <c r="B68" s="277"/>
      <c r="C68" s="277"/>
      <c r="D68" s="277"/>
      <c r="E68" s="277"/>
      <c r="F68" s="277"/>
      <c r="G68" s="277"/>
      <c r="H68" s="277"/>
      <c r="I68" s="277"/>
      <c r="J68" s="277"/>
      <c r="K68" s="277"/>
      <c r="L68" s="277"/>
      <c r="M68" s="277"/>
      <c r="N68" s="278"/>
      <c r="O68" s="4"/>
    </row>
    <row r="69" spans="1:15"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1:15"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1:15"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1:15"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1:1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1:1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1:15"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</row>
    <row r="76" spans="1:15"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</row>
    <row r="77" spans="1:15"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</row>
    <row r="78" spans="1:15"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</row>
    <row r="79" spans="1:15"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</row>
    <row r="80" spans="1:15"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</row>
    <row r="81" spans="4:15"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4:15"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</row>
    <row r="83" spans="4:15"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</row>
    <row r="84" spans="4:15"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</row>
    <row r="85" spans="4:15"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</row>
    <row r="86" spans="4:15"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</row>
    <row r="87" spans="4:15"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</row>
    <row r="88" spans="4:15"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4:15"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4:15"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4:15"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4:15"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4:15"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4:15"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4:15"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4:15"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4:15"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4:15"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4:15"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spans="4:15"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spans="4:15"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spans="4:15"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spans="4:15"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spans="4:15"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</row>
    <row r="105" spans="4:15"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spans="4:15"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</row>
    <row r="107" spans="4:15"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</row>
    <row r="108" spans="4:15"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</row>
    <row r="109" spans="4:15"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</row>
    <row r="110" spans="4:15"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</row>
    <row r="111" spans="4:15"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4:15"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</row>
    <row r="113" spans="4:15"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4:15"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</row>
    <row r="115" spans="4:15"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4:15"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4:15"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</row>
    <row r="118" spans="4:15"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</row>
    <row r="119" spans="4:15"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</row>
    <row r="120" spans="4:15"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</row>
    <row r="121" spans="4:15"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spans="4:15"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spans="4:15"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</row>
    <row r="124" spans="4:15"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</row>
    <row r="125" spans="4:15"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</row>
    <row r="126" spans="4:15"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spans="4:15"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</row>
    <row r="128" spans="4:15"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</row>
    <row r="129" spans="4:15"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spans="4:15"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</row>
    <row r="131" spans="4:15"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</row>
    <row r="132" spans="4:15"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</row>
    <row r="133" spans="4:15"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</row>
    <row r="134" spans="4:15"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</row>
    <row r="135" spans="4:15"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</row>
    <row r="136" spans="4:15"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</row>
    <row r="137" spans="4:15"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4:15"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</row>
    <row r="139" spans="4:15"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</row>
    <row r="140" spans="4:15"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</row>
    <row r="141" spans="4:15"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</row>
    <row r="142" spans="4:15"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</row>
    <row r="143" spans="4:15"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4:15"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</row>
    <row r="145" spans="4:15"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4:15"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</row>
    <row r="147" spans="4:15"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4:15"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</row>
    <row r="149" spans="4:15"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</row>
    <row r="150" spans="4:15"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</row>
    <row r="151" spans="4:15"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</row>
    <row r="152" spans="4:15"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4:15"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4:15"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4:15"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4:15"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</row>
    <row r="157" spans="4:15"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4:15"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4:15"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</row>
    <row r="160" spans="4:15"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</row>
    <row r="161" spans="4:15"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4:15"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</row>
    <row r="163" spans="4:15"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4:15"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</row>
    <row r="165" spans="4:15"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</row>
    <row r="166" spans="4:15"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</row>
    <row r="167" spans="4:15"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</row>
    <row r="168" spans="4:15"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</row>
    <row r="169" spans="4:15"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4:15"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4:15"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</row>
    <row r="172" spans="4:15"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</row>
    <row r="173" spans="4:15"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</row>
    <row r="174" spans="4:15"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</row>
    <row r="175" spans="4:15"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</row>
    <row r="176" spans="4:15"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</row>
    <row r="177" spans="4:15"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spans="4:15"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</row>
    <row r="179" spans="4:15"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</row>
    <row r="180" spans="4:15"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</row>
    <row r="181" spans="4:15"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</row>
    <row r="182" spans="4:15"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</row>
    <row r="183" spans="4:15"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</row>
    <row r="184" spans="4:15"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</row>
    <row r="185" spans="4:15"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spans="4:15"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</row>
    <row r="187" spans="4:15"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</row>
    <row r="188" spans="4:15"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</row>
    <row r="189" spans="4:15"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</row>
    <row r="190" spans="4:15"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</row>
    <row r="191" spans="4:15"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</row>
    <row r="192" spans="4:15"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</row>
    <row r="193" spans="4:15"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spans="4:15"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</row>
    <row r="195" spans="4:15"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</row>
    <row r="196" spans="4:15"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</row>
    <row r="197" spans="4:15"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</row>
    <row r="198" spans="4:15"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</row>
    <row r="199" spans="4:15"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</row>
    <row r="200" spans="4:15"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</row>
    <row r="201" spans="4:15"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spans="4:15"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</row>
    <row r="203" spans="4:15"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</row>
    <row r="204" spans="4:15"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</row>
    <row r="205" spans="4:15"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</row>
    <row r="206" spans="4:15"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</row>
    <row r="207" spans="4:15"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</row>
    <row r="208" spans="4:15"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</row>
    <row r="209" spans="4:15"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spans="4:15"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</row>
    <row r="211" spans="4:15"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</row>
    <row r="212" spans="4:15"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</row>
    <row r="213" spans="4:15"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</row>
    <row r="214" spans="4:15"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</row>
    <row r="215" spans="4:15"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</row>
    <row r="216" spans="4:15"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</row>
    <row r="217" spans="4:15"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4:15"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</row>
    <row r="219" spans="4:15"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</row>
    <row r="220" spans="4:15"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</row>
    <row r="221" spans="4:15"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</row>
    <row r="222" spans="4:15"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</row>
    <row r="223" spans="4:15"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</row>
    <row r="224" spans="4:15"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</row>
    <row r="225" spans="4:15"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spans="4:15"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</row>
    <row r="227" spans="4:15"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</row>
    <row r="228" spans="4:15"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</row>
    <row r="229" spans="4:15"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</row>
    <row r="230" spans="4:15"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</row>
    <row r="231" spans="4:15"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</row>
    <row r="232" spans="4:15"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</row>
    <row r="233" spans="4:15"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spans="4:15"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</row>
    <row r="235" spans="4:15"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</row>
    <row r="236" spans="4:15"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4:15"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</row>
    <row r="238" spans="4:15"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</row>
    <row r="239" spans="4:15"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</row>
    <row r="240" spans="4:15"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</row>
    <row r="241" spans="4:15"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spans="4:15"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</row>
    <row r="243" spans="4:15"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</row>
    <row r="244" spans="4:15"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</row>
    <row r="245" spans="4:15"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</row>
    <row r="246" spans="4:15"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4:15"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4:15"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</row>
    <row r="249" spans="4:15"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spans="4:15"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</row>
    <row r="251" spans="4:15"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</row>
    <row r="252" spans="4:15"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</row>
    <row r="253" spans="4:15"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</row>
    <row r="254" spans="4:15"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</row>
    <row r="255" spans="4:15"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</row>
    <row r="256" spans="4:15"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</row>
    <row r="257" spans="4:15"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spans="4:15"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</row>
    <row r="259" spans="4:15"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</row>
    <row r="260" spans="4:15"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</row>
    <row r="261" spans="4:15"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</row>
    <row r="262" spans="4:15"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</row>
    <row r="263" spans="4:15"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</row>
    <row r="264" spans="4:15"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</row>
    <row r="265" spans="4:15"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spans="4:15"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</row>
    <row r="267" spans="4:15"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</row>
    <row r="268" spans="4:15"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</row>
    <row r="269" spans="4:15"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</row>
    <row r="270" spans="4:15"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</row>
    <row r="271" spans="4:15"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</row>
    <row r="272" spans="4:15"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</row>
    <row r="273" spans="4:15"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spans="4:15"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</row>
    <row r="275" spans="4:15"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</row>
    <row r="276" spans="4:15"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</row>
    <row r="277" spans="4:15"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 spans="4:15"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</row>
    <row r="279" spans="4:15"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 spans="4:15"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 spans="4:15"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4:15"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 spans="4:15"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 spans="4:15"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 spans="4:15"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 spans="4:15"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 spans="4:15"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</row>
    <row r="288" spans="4:15"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</row>
    <row r="289" spans="4:15"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spans="4:15"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</row>
    <row r="291" spans="4:15"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</row>
    <row r="292" spans="4:15"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</row>
    <row r="293" spans="4:15"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</row>
    <row r="294" spans="4:15"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</row>
    <row r="295" spans="4:15"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</row>
    <row r="296" spans="4:15"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</row>
    <row r="297" spans="4:15"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spans="4:15"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</row>
    <row r="299" spans="4:15"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</row>
    <row r="300" spans="4:15"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</row>
    <row r="301" spans="4:15"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</row>
    <row r="302" spans="4:15"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</row>
    <row r="303" spans="4:15"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</row>
    <row r="304" spans="4:15"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</row>
    <row r="305" spans="4:15"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spans="4:15"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</row>
    <row r="307" spans="4:15"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</row>
    <row r="308" spans="4:15"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</row>
    <row r="309" spans="4:15"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</row>
    <row r="310" spans="4:15"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</row>
    <row r="311" spans="4:15"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</row>
    <row r="312" spans="4:15"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</row>
    <row r="313" spans="4:15"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spans="4:15"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</row>
    <row r="315" spans="4:15"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</row>
    <row r="316" spans="4:1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</row>
    <row r="317" spans="4:1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</row>
    <row r="318" spans="4:1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</row>
    <row r="319" spans="4:1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</row>
    <row r="320" spans="4:1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</row>
    <row r="321" spans="4:1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4:15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</row>
    <row r="323" spans="4:15"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</row>
    <row r="324" spans="4:15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</row>
    <row r="325" spans="4:1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</row>
    <row r="326" spans="4:1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</row>
    <row r="327" spans="4:1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</row>
    <row r="328" spans="4:1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</row>
    <row r="329" spans="4:15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4:15"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</row>
    <row r="331" spans="4:15"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</row>
    <row r="332" spans="4:15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</row>
    <row r="333" spans="4:15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</row>
    <row r="334" spans="4:15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</row>
    <row r="335" spans="4:15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</row>
    <row r="336" spans="4:15"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</row>
    <row r="337" spans="4:15"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4:15"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</row>
    <row r="339" spans="4:15"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</row>
    <row r="340" spans="4:15"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</row>
    <row r="341" spans="4:15"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</row>
    <row r="342" spans="4:15"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</row>
    <row r="343" spans="4:15"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</row>
    <row r="344" spans="4:15"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</row>
    <row r="345" spans="4:15"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4:15"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</row>
    <row r="347" spans="4:15"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</row>
    <row r="348" spans="4:15"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</row>
    <row r="349" spans="4:15"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</row>
    <row r="350" spans="4:15"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</row>
    <row r="351" spans="4:15"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</row>
    <row r="352" spans="4:15"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</row>
    <row r="353" spans="4:15"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4:15"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</row>
    <row r="355" spans="4:15"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</row>
    <row r="356" spans="4:15"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</row>
    <row r="357" spans="4:15"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</row>
    <row r="358" spans="4:15"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</row>
    <row r="359" spans="4:15"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</row>
    <row r="360" spans="4:15"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</row>
    <row r="361" spans="4:15"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4:15"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</row>
    <row r="363" spans="4:15"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</row>
    <row r="364" spans="4:15"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</row>
    <row r="365" spans="4:15"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</row>
    <row r="366" spans="4:15"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</row>
    <row r="367" spans="4:15"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</row>
    <row r="368" spans="4:15"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</row>
    <row r="369" spans="4:15"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4:15"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</row>
    <row r="371" spans="4:15"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</row>
    <row r="372" spans="4:15"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</row>
    <row r="373" spans="4:15"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</row>
    <row r="374" spans="4:15"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</row>
    <row r="375" spans="4:15"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</row>
    <row r="376" spans="4:15"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</row>
    <row r="377" spans="4:15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4:15"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</row>
    <row r="379" spans="4:15"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</row>
    <row r="380" spans="4:15"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</row>
    <row r="381" spans="4:15"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</row>
    <row r="382" spans="4:15"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</row>
    <row r="383" spans="4:15"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</row>
    <row r="384" spans="4:15"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</row>
    <row r="385" spans="4:15"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4:15"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</row>
    <row r="387" spans="4:15"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</row>
    <row r="388" spans="4:15"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</row>
    <row r="389" spans="4:15"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</row>
    <row r="390" spans="4:15"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</row>
    <row r="391" spans="4:15"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</row>
    <row r="392" spans="4:15"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</row>
    <row r="393" spans="4:15"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4:15"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</row>
    <row r="395" spans="4:15"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</row>
    <row r="396" spans="4:15"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</row>
    <row r="397" spans="4:15"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</row>
    <row r="398" spans="4:15"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</row>
    <row r="399" spans="4:15"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</row>
    <row r="400" spans="4:15"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</row>
    <row r="401" spans="4:15"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4:15"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</row>
    <row r="403" spans="4:15"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</row>
    <row r="404" spans="4:15"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</row>
    <row r="405" spans="4:15"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</row>
    <row r="406" spans="4:15"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</row>
    <row r="407" spans="4:15"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</row>
    <row r="408" spans="4:15"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</row>
    <row r="409" spans="4:15"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4:15"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</row>
    <row r="411" spans="4:15"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</row>
    <row r="412" spans="4:15"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</row>
    <row r="413" spans="4:15"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</row>
    <row r="414" spans="4:15"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</row>
    <row r="415" spans="4:15"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</row>
    <row r="416" spans="4:15"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</row>
    <row r="417" spans="4:15"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4:15"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</row>
    <row r="419" spans="4:15"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</row>
    <row r="420" spans="4:15"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</row>
    <row r="421" spans="4:15"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</row>
    <row r="422" spans="4:15"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</row>
    <row r="423" spans="4:15"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</row>
    <row r="424" spans="4:15"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</row>
    <row r="425" spans="4:15"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4:15"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</row>
    <row r="427" spans="4:15"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</row>
    <row r="428" spans="4:15"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</row>
    <row r="429" spans="4:15"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</row>
    <row r="430" spans="4:15"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</row>
    <row r="431" spans="4:15"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</row>
    <row r="432" spans="4:15"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</row>
    <row r="433" spans="4:15"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4:15"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</row>
    <row r="435" spans="4:15"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</row>
    <row r="436" spans="4:15"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</row>
    <row r="437" spans="4:15"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</row>
    <row r="438" spans="4:15"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</row>
    <row r="439" spans="4:15"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</row>
    <row r="440" spans="4:15"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</row>
    <row r="441" spans="4:15"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4:15"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</row>
    <row r="443" spans="4:15"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</row>
    <row r="444" spans="4:15"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</row>
    <row r="445" spans="4:15"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</row>
    <row r="446" spans="4:15"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</row>
    <row r="447" spans="4:15"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</row>
    <row r="448" spans="4:15"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</row>
    <row r="449" spans="4:15"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4:15"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</row>
    <row r="451" spans="4:15"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</row>
    <row r="452" spans="4:15"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</row>
    <row r="453" spans="4:15"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</row>
    <row r="454" spans="4:15"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</row>
    <row r="455" spans="4:15"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</row>
    <row r="456" spans="4:15"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</row>
    <row r="457" spans="4:15"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4:15"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</row>
    <row r="459" spans="4:15"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</row>
    <row r="460" spans="4:15"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</row>
    <row r="461" spans="4:15"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</row>
    <row r="462" spans="4:15"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</row>
    <row r="463" spans="4:15"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</row>
    <row r="464" spans="4:15"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</row>
    <row r="465" spans="4:15"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4:15"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</row>
    <row r="467" spans="4:15"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</row>
    <row r="468" spans="4:15"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</row>
    <row r="469" spans="4:15"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</row>
    <row r="470" spans="4:15"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</row>
    <row r="471" spans="4:15"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</row>
    <row r="472" spans="4:15"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</row>
    <row r="473" spans="4:15"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4:15"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</row>
    <row r="475" spans="4:15"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</row>
    <row r="476" spans="4:15"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</row>
    <row r="477" spans="4:15"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</row>
    <row r="478" spans="4:15"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</row>
    <row r="479" spans="4:15"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</row>
    <row r="480" spans="4:15"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</row>
    <row r="481" spans="4:15"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4:15"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</row>
    <row r="483" spans="4:15"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</row>
    <row r="484" spans="4:15"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</row>
    <row r="485" spans="4:15"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</row>
    <row r="486" spans="4:15"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</row>
    <row r="487" spans="4:15"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</row>
    <row r="488" spans="4:15"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</row>
    <row r="489" spans="4:15"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4:15"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</row>
    <row r="491" spans="4:15"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</row>
    <row r="492" spans="4:15"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</row>
    <row r="493" spans="4:15"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</row>
    <row r="494" spans="4:15"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</row>
    <row r="495" spans="4:15"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</row>
    <row r="496" spans="4:15"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</row>
    <row r="497" spans="4:15"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4:15"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</row>
    <row r="499" spans="4:15"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</row>
    <row r="500" spans="4:15"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</row>
    <row r="501" spans="4:15"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</row>
    <row r="502" spans="4:15"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</row>
    <row r="503" spans="4:15"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</row>
    <row r="504" spans="4:15"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</row>
    <row r="505" spans="4:15"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4:15"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</row>
    <row r="507" spans="4:15"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</row>
    <row r="508" spans="4:15"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</row>
    <row r="509" spans="4:15"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</row>
    <row r="510" spans="4:15"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</row>
    <row r="511" spans="4:15"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</row>
    <row r="512" spans="4:15"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</row>
    <row r="513" spans="4:15"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4:15"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</row>
    <row r="515" spans="4:15"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</row>
    <row r="516" spans="4:15"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</row>
    <row r="517" spans="4:15"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</row>
    <row r="518" spans="4:15"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</row>
    <row r="519" spans="4:15"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</row>
    <row r="520" spans="4:15"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</row>
    <row r="521" spans="4:15"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4:15"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</row>
    <row r="523" spans="4:15"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</row>
    <row r="524" spans="4:15"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</row>
    <row r="525" spans="4:15"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</row>
    <row r="526" spans="4:15"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</row>
    <row r="527" spans="4:15"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</row>
    <row r="528" spans="4:15"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</row>
    <row r="529" spans="4:15"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4:15"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</row>
    <row r="531" spans="4:15"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</row>
    <row r="532" spans="4:15"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</row>
    <row r="533" spans="4:15"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</row>
    <row r="534" spans="4:15"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</row>
    <row r="535" spans="4:15"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</row>
    <row r="536" spans="4:15"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</row>
    <row r="537" spans="4:15"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4:15"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</row>
    <row r="539" spans="4:15"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</row>
    <row r="540" spans="4:15"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</row>
    <row r="541" spans="4:15"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</row>
    <row r="542" spans="4:15"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</row>
    <row r="543" spans="4:15"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</row>
    <row r="544" spans="4:15"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</row>
    <row r="545" spans="4:15"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4:15"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</row>
    <row r="547" spans="4:15"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</row>
    <row r="548" spans="4:15"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</row>
    <row r="549" spans="4:15"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</row>
    <row r="550" spans="4:15"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</row>
    <row r="551" spans="4:15"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</row>
    <row r="552" spans="4:15"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</row>
    <row r="553" spans="4:15"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4:15"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</row>
    <row r="555" spans="4:15"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</row>
    <row r="556" spans="4:15"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</row>
    <row r="557" spans="4:15"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</row>
    <row r="558" spans="4:15"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</row>
    <row r="559" spans="4:15"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</row>
    <row r="560" spans="4:15"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</row>
    <row r="561" spans="4:15"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4:15"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</row>
    <row r="563" spans="4:15"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</row>
    <row r="564" spans="4:15"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</row>
    <row r="565" spans="4:15"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</row>
    <row r="566" spans="4:15"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</row>
    <row r="567" spans="4:15"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</row>
    <row r="568" spans="4:15"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</row>
    <row r="569" spans="4:15"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4:15"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</row>
    <row r="571" spans="4:15"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</row>
    <row r="572" spans="4:15"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</row>
    <row r="573" spans="4:15"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</row>
    <row r="574" spans="4:15"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</row>
    <row r="575" spans="4:15"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</row>
    <row r="576" spans="4:15"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</row>
    <row r="577" spans="4:15"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4:15"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</row>
    <row r="579" spans="4:15"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</row>
    <row r="580" spans="4:15"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</row>
    <row r="581" spans="4:15"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</row>
    <row r="582" spans="4:15"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</row>
    <row r="583" spans="4:15"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</row>
    <row r="584" spans="4:15"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</row>
    <row r="585" spans="4:15"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4:15"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</row>
    <row r="587" spans="4:15"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</row>
    <row r="588" spans="4:15"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</row>
    <row r="589" spans="4:15"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</row>
    <row r="590" spans="4:15"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</row>
    <row r="591" spans="4:15"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</row>
    <row r="592" spans="4:15"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</row>
    <row r="593" spans="4:15"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4:15"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</row>
    <row r="595" spans="4:15"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</row>
    <row r="596" spans="4:15"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</row>
    <row r="597" spans="4:15"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</row>
    <row r="598" spans="4:15"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</row>
    <row r="599" spans="4:15"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</row>
    <row r="600" spans="4:15"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</row>
    <row r="601" spans="4:15"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4:15"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</row>
    <row r="603" spans="4:15"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</row>
    <row r="604" spans="4:15"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</row>
    <row r="605" spans="4:15"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</row>
    <row r="606" spans="4:15"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</row>
    <row r="607" spans="4:15"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</row>
    <row r="608" spans="4:15"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</row>
    <row r="609" spans="4:15"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4:15"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</row>
    <row r="611" spans="4:15"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</row>
    <row r="612" spans="4:15"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</row>
    <row r="613" spans="4:15"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</row>
    <row r="614" spans="4:15"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</row>
    <row r="615" spans="4:15"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</row>
    <row r="616" spans="4:15"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</row>
    <row r="617" spans="4:15"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4:15"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</row>
    <row r="619" spans="4:15"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</row>
    <row r="620" spans="4:15"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</row>
    <row r="621" spans="4:15"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</row>
    <row r="622" spans="4:15"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</row>
    <row r="623" spans="4:15"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</row>
    <row r="624" spans="4:15"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</row>
    <row r="625" spans="4:15"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4:15"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</row>
    <row r="627" spans="4:15"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</row>
    <row r="628" spans="4:15"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</row>
    <row r="629" spans="4:15"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</row>
    <row r="630" spans="4:15"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</row>
    <row r="631" spans="4:15"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</row>
    <row r="632" spans="4:15"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</row>
    <row r="633" spans="4:15"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4:15"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</row>
    <row r="635" spans="4:15"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</row>
    <row r="636" spans="4:15"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</row>
    <row r="637" spans="4:15"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</row>
    <row r="638" spans="4:15"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</row>
    <row r="639" spans="4:15"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</row>
    <row r="640" spans="4:15"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</row>
    <row r="641" spans="4:15"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4:15"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</row>
    <row r="643" spans="4:15"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</row>
    <row r="644" spans="4:15"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</row>
    <row r="645" spans="4:15"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</row>
    <row r="646" spans="4:15"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</row>
    <row r="647" spans="4:15"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</row>
    <row r="648" spans="4:15"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</row>
    <row r="649" spans="4:15"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4:15"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</row>
    <row r="651" spans="4:15"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</row>
    <row r="652" spans="4:15"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</row>
    <row r="653" spans="4:15"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</row>
    <row r="654" spans="4:15"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</row>
    <row r="655" spans="4:15"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</row>
    <row r="656" spans="4:15"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</row>
    <row r="657" spans="4:15"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4:15"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</row>
    <row r="659" spans="4:15"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</row>
    <row r="660" spans="4:15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</row>
    <row r="661" spans="4:15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</row>
    <row r="662" spans="4:15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</row>
    <row r="663" spans="4:15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</row>
    <row r="664" spans="4:15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</row>
    <row r="665" spans="4:15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4:15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</row>
    <row r="667" spans="4:15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</row>
    <row r="668" spans="4:15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</row>
    <row r="669" spans="4:15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</row>
    <row r="670" spans="4:15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</row>
    <row r="671" spans="4:15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</row>
    <row r="672" spans="4:15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</row>
    <row r="673" spans="4:15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4:15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</row>
    <row r="675" spans="4:15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</row>
    <row r="676" spans="4:15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</row>
    <row r="677" spans="4:15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</row>
    <row r="678" spans="4:15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</row>
    <row r="679" spans="4:15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</row>
    <row r="680" spans="4:15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</row>
    <row r="681" spans="4:15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4:15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</row>
    <row r="683" spans="4:15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</row>
    <row r="684" spans="4:15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</row>
    <row r="685" spans="4:15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</row>
    <row r="686" spans="4:15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</row>
    <row r="687" spans="4:15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</row>
    <row r="688" spans="4:15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</row>
    <row r="689" spans="4:15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4:15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</row>
    <row r="691" spans="4:15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</row>
    <row r="692" spans="4:15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</row>
    <row r="693" spans="4:15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</row>
    <row r="694" spans="4:15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</row>
    <row r="695" spans="4:15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</row>
    <row r="696" spans="4:15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</row>
    <row r="697" spans="4:15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4:15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</row>
    <row r="699" spans="4:15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</row>
    <row r="700" spans="4:15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</row>
    <row r="701" spans="4:15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</row>
    <row r="702" spans="4:15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</row>
    <row r="703" spans="4:15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</row>
    <row r="704" spans="4:15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</row>
    <row r="705" spans="4:15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4:15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</row>
    <row r="707" spans="4:15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</row>
    <row r="708" spans="4:15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</row>
    <row r="709" spans="4:15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</row>
    <row r="710" spans="4:15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</row>
    <row r="711" spans="4:15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</row>
    <row r="712" spans="4:15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</row>
    <row r="713" spans="4:15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4:15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</row>
    <row r="715" spans="4:15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</row>
    <row r="716" spans="4:15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</row>
    <row r="717" spans="4:15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</row>
    <row r="718" spans="4:15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</row>
    <row r="719" spans="4:15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</row>
    <row r="720" spans="4:15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</row>
    <row r="721" spans="4:15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4:15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</row>
    <row r="723" spans="4:15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</row>
    <row r="724" spans="4:15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</row>
    <row r="725" spans="4:15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</row>
    <row r="726" spans="4:15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</row>
    <row r="727" spans="4:15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</row>
    <row r="728" spans="4:15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</row>
    <row r="729" spans="4:15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4:15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</row>
    <row r="731" spans="4:15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</row>
    <row r="732" spans="4:15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</row>
    <row r="733" spans="4:15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</row>
    <row r="734" spans="4:15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</row>
    <row r="735" spans="4:15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</row>
    <row r="736" spans="4:15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</row>
    <row r="737" spans="4:15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4:15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</row>
    <row r="739" spans="4:15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</row>
    <row r="740" spans="4:15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</row>
    <row r="741" spans="4:15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</row>
    <row r="742" spans="4:15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</row>
    <row r="743" spans="4:15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</row>
    <row r="744" spans="4:15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</row>
    <row r="745" spans="4:15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4:15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</row>
    <row r="747" spans="4:15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</row>
    <row r="748" spans="4:15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</row>
    <row r="749" spans="4:15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</row>
    <row r="750" spans="4:15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</row>
    <row r="751" spans="4:15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</row>
    <row r="752" spans="4:15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</row>
    <row r="753" spans="4:15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4:15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</row>
    <row r="755" spans="4:15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</row>
    <row r="756" spans="4:15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</row>
    <row r="757" spans="4:15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</row>
    <row r="758" spans="4:15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</row>
    <row r="759" spans="4:15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</row>
    <row r="760" spans="4:15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</row>
    <row r="761" spans="4:15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4:15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</row>
    <row r="763" spans="4:15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</row>
    <row r="764" spans="4:15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</row>
    <row r="765" spans="4:15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</row>
    <row r="766" spans="4:15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</row>
    <row r="767" spans="4:15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</row>
    <row r="768" spans="4:15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</row>
    <row r="769" spans="4:15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4:15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</row>
    <row r="771" spans="4:15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</row>
    <row r="772" spans="4:15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</row>
    <row r="773" spans="4:15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</row>
    <row r="774" spans="4:15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</row>
    <row r="775" spans="4:15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</row>
    <row r="776" spans="4:15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</row>
    <row r="777" spans="4:15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4:15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</row>
    <row r="779" spans="4:15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</row>
    <row r="780" spans="4:15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</row>
    <row r="781" spans="4:15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</row>
    <row r="782" spans="4:15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</row>
    <row r="783" spans="4:15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</row>
    <row r="784" spans="4:15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</row>
    <row r="785" spans="4:15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4:15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</row>
    <row r="787" spans="4:15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</row>
    <row r="788" spans="4:15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</row>
    <row r="789" spans="4:15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</row>
    <row r="790" spans="4:15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</row>
    <row r="791" spans="4:15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</row>
    <row r="792" spans="4:15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</row>
    <row r="793" spans="4:15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4:15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</row>
    <row r="795" spans="4:15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</row>
    <row r="796" spans="4:15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</row>
    <row r="797" spans="4:15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</row>
    <row r="798" spans="4:15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</row>
    <row r="799" spans="4:15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</row>
    <row r="800" spans="4:15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</row>
    <row r="801" spans="4:15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4:15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</row>
    <row r="803" spans="4:15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</row>
    <row r="804" spans="4:15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</row>
    <row r="805" spans="4:15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</row>
    <row r="806" spans="4:15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</row>
    <row r="807" spans="4:15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</row>
    <row r="808" spans="4:15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</row>
    <row r="809" spans="4:15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4:15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</row>
    <row r="811" spans="4:15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</row>
    <row r="812" spans="4:15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</row>
    <row r="813" spans="4:15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</row>
    <row r="814" spans="4:15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</row>
    <row r="815" spans="4:15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</row>
    <row r="816" spans="4:15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</row>
    <row r="817" spans="4:15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4:15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</row>
    <row r="819" spans="4:15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</row>
    <row r="820" spans="4:15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</row>
    <row r="821" spans="4:15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</row>
    <row r="822" spans="4:15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</row>
    <row r="823" spans="4:15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</row>
    <row r="824" spans="4:15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</row>
    <row r="825" spans="4:15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</row>
    <row r="826" spans="4:15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</row>
    <row r="827" spans="4:15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</row>
    <row r="828" spans="4:15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</row>
    <row r="829" spans="4:15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</row>
    <row r="830" spans="4:15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</row>
    <row r="831" spans="4:15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</row>
    <row r="832" spans="4:15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</row>
    <row r="833" spans="4:15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</row>
    <row r="834" spans="4:15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</row>
    <row r="835" spans="4:15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</row>
    <row r="836" spans="4:15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</row>
    <row r="837" spans="4:15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</row>
    <row r="838" spans="4:15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</row>
    <row r="839" spans="4:15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</row>
    <row r="840" spans="4:15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</row>
    <row r="841" spans="4:15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</row>
    <row r="842" spans="4:15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</row>
    <row r="843" spans="4:15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</row>
    <row r="844" spans="4:15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</row>
    <row r="845" spans="4:15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</row>
    <row r="846" spans="4:15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</row>
    <row r="847" spans="4:15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</row>
    <row r="848" spans="4:15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</row>
    <row r="849" spans="4:15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</row>
    <row r="850" spans="4:15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</row>
    <row r="851" spans="4:15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</row>
    <row r="852" spans="4:15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</row>
    <row r="853" spans="4:15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</row>
    <row r="854" spans="4:15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</row>
    <row r="855" spans="4:15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</row>
    <row r="856" spans="4:15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</row>
    <row r="857" spans="4:15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</row>
    <row r="858" spans="4:15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</row>
    <row r="859" spans="4:15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</row>
    <row r="860" spans="4:15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</row>
    <row r="861" spans="4:15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</row>
    <row r="862" spans="4:15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</row>
    <row r="863" spans="4:15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</row>
    <row r="864" spans="4:15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</row>
    <row r="865" spans="4:15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</row>
    <row r="866" spans="4:15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</row>
    <row r="867" spans="4:15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</row>
    <row r="868" spans="4:15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</row>
    <row r="869" spans="4:15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</row>
    <row r="870" spans="4:15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</row>
    <row r="871" spans="4:15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</row>
    <row r="872" spans="4:15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</row>
    <row r="873" spans="4:15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</row>
    <row r="874" spans="4:15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</row>
    <row r="875" spans="4:15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</row>
    <row r="876" spans="4:15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</row>
    <row r="877" spans="4:15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</row>
    <row r="878" spans="4:15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</row>
    <row r="879" spans="4:15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</row>
    <row r="880" spans="4:15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</row>
    <row r="881" spans="4:15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</row>
    <row r="882" spans="4:15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</row>
    <row r="883" spans="4:15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</row>
    <row r="884" spans="4:15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</row>
    <row r="885" spans="4:15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</row>
    <row r="886" spans="4:15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</row>
    <row r="887" spans="4:15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</row>
    <row r="888" spans="4:15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</row>
    <row r="889" spans="4:15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</row>
    <row r="890" spans="4:15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</row>
    <row r="891" spans="4:15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</row>
    <row r="892" spans="4:15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</row>
    <row r="893" spans="4:15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</row>
    <row r="894" spans="4:15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</row>
    <row r="895" spans="4:15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</row>
    <row r="896" spans="4:15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</row>
    <row r="897" spans="4:15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</row>
    <row r="898" spans="4:15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</row>
    <row r="899" spans="4:15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</row>
    <row r="900" spans="4:15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</row>
    <row r="901" spans="4:15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</row>
    <row r="902" spans="4:15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</row>
    <row r="903" spans="4:15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</row>
    <row r="904" spans="4:15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</row>
    <row r="905" spans="4:15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</row>
    <row r="906" spans="4:15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</row>
    <row r="907" spans="4:15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</row>
    <row r="908" spans="4:15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</row>
    <row r="909" spans="4:15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</row>
    <row r="910" spans="4:15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</row>
    <row r="911" spans="4:15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</row>
    <row r="912" spans="4:15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</row>
    <row r="913" spans="4:15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</row>
    <row r="914" spans="4:15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</row>
    <row r="915" spans="4:15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</row>
    <row r="916" spans="4:15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</row>
    <row r="917" spans="4:15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</row>
    <row r="918" spans="4:15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</row>
    <row r="919" spans="4:15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</row>
    <row r="920" spans="4:15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</row>
    <row r="921" spans="4:15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</row>
    <row r="922" spans="4:15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</row>
    <row r="923" spans="4:15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</row>
    <row r="924" spans="4:15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</row>
    <row r="925" spans="4:15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</row>
    <row r="926" spans="4:15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</row>
    <row r="927" spans="4:15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</row>
    <row r="928" spans="4:15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</row>
    <row r="929" spans="4:15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</row>
    <row r="930" spans="4:15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</row>
    <row r="931" spans="4:15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</row>
    <row r="932" spans="4:15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</row>
    <row r="933" spans="4:15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</row>
    <row r="934" spans="4:15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</row>
    <row r="935" spans="4:15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</row>
    <row r="936" spans="4:15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</row>
    <row r="937" spans="4:15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</row>
    <row r="938" spans="4:15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</row>
    <row r="939" spans="4:15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</row>
    <row r="940" spans="4:15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</row>
    <row r="941" spans="4:15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</row>
    <row r="942" spans="4:15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</row>
    <row r="943" spans="4:15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</row>
    <row r="944" spans="4:15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</row>
    <row r="945" spans="4:15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</row>
    <row r="946" spans="4:15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</row>
    <row r="947" spans="4:15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</row>
    <row r="948" spans="4:15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</row>
    <row r="949" spans="4:15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</row>
    <row r="950" spans="4:15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</row>
    <row r="951" spans="4:15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</row>
    <row r="952" spans="4:15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</row>
    <row r="953" spans="4:15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</row>
    <row r="954" spans="4:15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</row>
    <row r="955" spans="4:15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</row>
    <row r="956" spans="4:15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</row>
    <row r="957" spans="4:15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</row>
    <row r="958" spans="4:15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</row>
    <row r="959" spans="4:15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</row>
    <row r="960" spans="4:15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</row>
    <row r="961" spans="4:15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</row>
    <row r="962" spans="4:15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</row>
    <row r="963" spans="4:15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</row>
    <row r="964" spans="4:15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</row>
    <row r="965" spans="4:15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</row>
    <row r="966" spans="4:15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</row>
    <row r="967" spans="4:15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</row>
    <row r="968" spans="4:15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</row>
    <row r="969" spans="4:15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</row>
    <row r="970" spans="4:15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</row>
    <row r="971" spans="4:15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</row>
    <row r="972" spans="4:15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</row>
    <row r="973" spans="4:15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</row>
    <row r="974" spans="4:15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</row>
    <row r="975" spans="4:15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</row>
    <row r="976" spans="4:15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</row>
    <row r="977" spans="4:15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</row>
    <row r="978" spans="4:15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</row>
    <row r="979" spans="4:15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</row>
    <row r="980" spans="4:15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</row>
    <row r="981" spans="4:15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</row>
    <row r="982" spans="4:15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</row>
    <row r="983" spans="4:15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</row>
    <row r="984" spans="4:15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</row>
    <row r="985" spans="4:15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</row>
    <row r="986" spans="4:15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</row>
    <row r="987" spans="4:15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</row>
    <row r="988" spans="4:15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</row>
    <row r="989" spans="4:15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</row>
    <row r="990" spans="4:15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</row>
    <row r="991" spans="4:15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</row>
    <row r="992" spans="4:15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</row>
    <row r="993" spans="4:15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</row>
    <row r="994" spans="4:15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</row>
    <row r="995" spans="4:15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</row>
    <row r="996" spans="4:15"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</row>
    <row r="997" spans="4:15"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</row>
    <row r="998" spans="4:15"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</row>
    <row r="999" spans="4:15"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</row>
    <row r="1000" spans="4:15"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</row>
    <row r="1001" spans="4:15"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</row>
    <row r="1002" spans="4:15"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</row>
    <row r="1003" spans="4:15"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</row>
    <row r="1004" spans="4:15"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</row>
    <row r="1005" spans="4:15"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</row>
    <row r="1006" spans="4:15"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</row>
    <row r="1007" spans="4:15"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</row>
    <row r="1008" spans="4:15"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</row>
    <row r="1009" spans="4:15"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</row>
    <row r="1010" spans="4:15"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</row>
    <row r="1011" spans="4:15"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</row>
    <row r="1012" spans="4:15"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</row>
    <row r="1013" spans="4:15"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</row>
    <row r="1014" spans="4:15"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</row>
    <row r="1015" spans="4:15"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</row>
    <row r="1016" spans="4:15"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</row>
    <row r="1017" spans="4:15"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</row>
    <row r="1018" spans="4:15"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</row>
    <row r="1019" spans="4:15"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</row>
    <row r="1020" spans="4:15"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</row>
    <row r="1021" spans="4:15"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</row>
    <row r="1022" spans="4:15"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</row>
    <row r="1023" spans="4:15"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</row>
    <row r="1024" spans="4:15"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</row>
    <row r="1025" spans="4:15"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</row>
    <row r="1026" spans="4:15"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</row>
    <row r="1027" spans="4:15"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</row>
    <row r="1028" spans="4:15"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</row>
    <row r="1029" spans="4:15"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</row>
    <row r="1030" spans="4:15"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</row>
    <row r="1031" spans="4:15"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</row>
    <row r="1032" spans="4:15"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</row>
    <row r="1033" spans="4:15"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</row>
    <row r="1034" spans="4:15"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</row>
    <row r="1035" spans="4:15"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</row>
    <row r="1036" spans="4:15"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</row>
    <row r="1037" spans="4:15"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</row>
    <row r="1038" spans="4:15"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</row>
    <row r="1039" spans="4:15"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</row>
    <row r="1040" spans="4:15"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</row>
    <row r="1041" spans="4:15"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</row>
    <row r="1042" spans="4:15"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</row>
    <row r="1043" spans="4:15"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</row>
    <row r="1044" spans="4:15"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</row>
    <row r="1045" spans="4:15"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</row>
    <row r="1046" spans="4:15"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</row>
    <row r="1047" spans="4:15"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</row>
    <row r="1048" spans="4:15"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</row>
    <row r="1049" spans="4:15"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</row>
    <row r="1050" spans="4:15"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</row>
    <row r="1051" spans="4:15"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</row>
    <row r="1052" spans="4:15"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</row>
    <row r="1053" spans="4:15"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</row>
    <row r="1054" spans="4:15"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</row>
    <row r="1055" spans="4:15"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</row>
    <row r="1056" spans="4:15"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</row>
    <row r="1057" spans="4:15"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</row>
    <row r="1058" spans="4:15"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</row>
    <row r="1059" spans="4:15"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</row>
    <row r="1060" spans="4:15"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</row>
    <row r="1061" spans="4:15"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</row>
    <row r="1062" spans="4:15"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</row>
    <row r="1063" spans="4:15"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</row>
    <row r="1064" spans="4:15"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</row>
    <row r="1065" spans="4:15"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</row>
    <row r="1066" spans="4:15"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</row>
    <row r="1067" spans="4:15"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</row>
    <row r="1068" spans="4:15"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</row>
    <row r="1069" spans="4:15"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</row>
    <row r="1070" spans="4:15"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</row>
    <row r="1071" spans="4:15"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</row>
    <row r="1072" spans="4:15"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</row>
    <row r="1073" spans="4:15"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</row>
    <row r="1074" spans="4:15"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</row>
    <row r="1075" spans="4:15"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</row>
    <row r="1076" spans="4:15"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</row>
    <row r="1077" spans="4:15"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</row>
    <row r="1078" spans="4:15"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</row>
    <row r="1079" spans="4:15"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</row>
    <row r="1080" spans="4:15"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</row>
    <row r="1081" spans="4:15"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</row>
    <row r="1082" spans="4:15"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</row>
    <row r="1083" spans="4:15"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</row>
    <row r="1084" spans="4:15"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</row>
    <row r="1085" spans="4:15"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</row>
    <row r="1086" spans="4:15"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</row>
    <row r="1087" spans="4:15"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</row>
    <row r="1088" spans="4:15"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</row>
    <row r="1089" spans="4:15"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</row>
    <row r="1090" spans="4:15"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</row>
    <row r="1091" spans="4:15"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</row>
    <row r="1092" spans="4:15"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</row>
    <row r="1093" spans="4:15"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</row>
    <row r="1094" spans="4:15"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</row>
    <row r="1095" spans="4:15"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</row>
    <row r="1096" spans="4:15"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</row>
    <row r="1097" spans="4:15"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</row>
    <row r="1098" spans="4:15"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</row>
    <row r="1099" spans="4:15"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</row>
    <row r="1100" spans="4:15"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</row>
    <row r="1101" spans="4:15"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</row>
    <row r="1102" spans="4:15"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</row>
    <row r="1103" spans="4:15"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</row>
    <row r="1104" spans="4:15"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</row>
    <row r="1105" spans="4:15"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</row>
    <row r="1106" spans="4:15"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</row>
    <row r="1107" spans="4:15"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</row>
    <row r="1108" spans="4:15"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</row>
    <row r="1109" spans="4:15"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</row>
    <row r="1110" spans="4:15"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</row>
    <row r="1111" spans="4:15"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</row>
    <row r="1112" spans="4:15"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</row>
    <row r="1113" spans="4:15"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</row>
    <row r="1114" spans="4:15"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</row>
    <row r="1115" spans="4:15"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</row>
    <row r="1116" spans="4:15"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</row>
    <row r="1117" spans="4:15"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</row>
    <row r="1118" spans="4:15"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</row>
    <row r="1119" spans="4:15"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</row>
    <row r="1120" spans="4:15"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</row>
    <row r="1121" spans="4:15"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</row>
    <row r="1122" spans="4:15"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</row>
    <row r="1123" spans="4:15"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</row>
    <row r="1124" spans="4:15"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</row>
    <row r="1125" spans="4:15"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</row>
    <row r="1126" spans="4:15"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</row>
    <row r="1127" spans="4:15"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</row>
    <row r="1128" spans="4:15"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</row>
    <row r="1129" spans="4:15"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</row>
    <row r="1130" spans="4:15"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</row>
    <row r="1131" spans="4:15"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</row>
    <row r="1132" spans="4:15"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</row>
    <row r="1133" spans="4:15"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</row>
    <row r="1134" spans="4:15"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</row>
    <row r="1135" spans="4:15"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</row>
    <row r="1136" spans="4:15"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</row>
    <row r="1137" spans="4:15"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</row>
    <row r="1138" spans="4:15"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</row>
    <row r="1139" spans="4:15"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</row>
    <row r="1140" spans="4:15"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</row>
    <row r="1141" spans="4:15"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</row>
    <row r="1142" spans="4:15"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</row>
    <row r="1143" spans="4:15"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</row>
    <row r="1144" spans="4:15"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</row>
    <row r="1145" spans="4:15"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</row>
    <row r="1146" spans="4:15"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</row>
    <row r="1147" spans="4:15"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</row>
    <row r="1148" spans="4:15"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</row>
    <row r="1149" spans="4:15"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</row>
    <row r="1150" spans="4:15"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</row>
    <row r="1151" spans="4:15"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</row>
    <row r="1152" spans="4:15"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</row>
    <row r="1153" spans="4:15"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</row>
    <row r="1154" spans="4:15"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</row>
    <row r="1155" spans="4:15"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</row>
    <row r="1156" spans="4:15"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</row>
    <row r="1157" spans="4:15"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</row>
    <row r="1158" spans="4:15"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</row>
    <row r="1159" spans="4:15"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</row>
    <row r="1160" spans="4:15"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</row>
    <row r="1161" spans="4:15"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</row>
    <row r="1162" spans="4:15"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</row>
    <row r="1163" spans="4:15"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</row>
    <row r="1164" spans="4:15"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</row>
    <row r="1165" spans="4:15"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</row>
    <row r="1166" spans="4:15"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</row>
    <row r="1167" spans="4:15"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</row>
    <row r="1168" spans="4:15"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</row>
    <row r="1169" spans="4:15"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</row>
    <row r="1170" spans="4:15"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</row>
    <row r="1171" spans="4:15"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</row>
    <row r="1172" spans="4:15"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</row>
    <row r="1173" spans="4:15"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</row>
    <row r="1174" spans="4:15"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</row>
    <row r="1175" spans="4:15"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</row>
    <row r="1176" spans="4:15"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</row>
    <row r="1177" spans="4:15"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</row>
    <row r="1178" spans="4:15"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</row>
    <row r="1179" spans="4:15"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</row>
    <row r="1180" spans="4:15"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</row>
    <row r="1181" spans="4:15"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</row>
    <row r="1182" spans="4:15"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</row>
    <row r="1183" spans="4:15"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</row>
    <row r="1184" spans="4:15"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</row>
    <row r="1185" spans="4:15"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</row>
    <row r="1186" spans="4:15"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</row>
    <row r="1187" spans="4:15"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</row>
    <row r="1188" spans="4:15"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</row>
    <row r="1189" spans="4:15"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</row>
    <row r="1190" spans="4:15"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</row>
    <row r="1191" spans="4:15"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</row>
    <row r="1192" spans="4:15"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</row>
    <row r="1193" spans="4:15"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</row>
    <row r="1194" spans="4:15"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</row>
    <row r="1195" spans="4:15"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</row>
    <row r="1196" spans="4:15"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</row>
    <row r="1197" spans="4:15"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</row>
    <row r="1198" spans="4:15"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</row>
    <row r="1199" spans="4:15"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</row>
    <row r="1200" spans="4:15"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</row>
    <row r="1201" spans="4:15"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</row>
    <row r="1202" spans="4:15"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</row>
    <row r="1203" spans="4:15"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</row>
    <row r="1204" spans="4:15"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</row>
    <row r="1205" spans="4:15"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</row>
    <row r="1206" spans="4:15"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</row>
    <row r="1207" spans="4:15"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</row>
    <row r="1208" spans="4:15"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</row>
    <row r="1209" spans="4:15"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</row>
    <row r="1210" spans="4:15"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</row>
    <row r="1211" spans="4:15"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</row>
    <row r="1212" spans="4:15"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</row>
    <row r="1213" spans="4:15"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</row>
    <row r="1214" spans="4:15"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</row>
    <row r="1215" spans="4:15"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</row>
    <row r="1216" spans="4:15"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</row>
    <row r="1217" spans="4:15"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</row>
    <row r="1218" spans="4:15"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</row>
    <row r="1219" spans="4:15"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</row>
    <row r="1220" spans="4:15"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</row>
    <row r="1221" spans="4:15"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</row>
    <row r="1222" spans="4:15"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</row>
    <row r="1223" spans="4:15"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</row>
    <row r="1224" spans="4:15"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</row>
    <row r="1225" spans="4:15"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</row>
    <row r="1226" spans="4:15"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</row>
    <row r="1227" spans="4:15"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</row>
    <row r="1228" spans="4:15"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</row>
    <row r="1229" spans="4:15"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</row>
    <row r="1230" spans="4:15"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</row>
    <row r="1231" spans="4:15"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</row>
    <row r="1232" spans="4:15"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</row>
    <row r="1233" spans="4:15"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</row>
    <row r="1234" spans="4:15"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</row>
    <row r="1235" spans="4:15"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</row>
    <row r="1236" spans="4:15"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</row>
    <row r="1237" spans="4:15"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</row>
    <row r="1238" spans="4:15"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</row>
    <row r="1239" spans="4:15"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</row>
    <row r="1240" spans="4:15"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</row>
    <row r="1241" spans="4:15"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</row>
    <row r="1242" spans="4:15"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</row>
    <row r="1243" spans="4:15"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</row>
    <row r="1244" spans="4:15"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</row>
    <row r="1245" spans="4:15"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</row>
    <row r="1246" spans="4:15"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</row>
    <row r="1247" spans="4:15"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</row>
    <row r="1248" spans="4:15"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</row>
    <row r="1249" spans="4:15"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</row>
    <row r="1250" spans="4:15"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</row>
    <row r="1251" spans="4:15"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</row>
    <row r="1252" spans="4:15"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</row>
    <row r="1253" spans="4:15"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</row>
    <row r="1254" spans="4:15"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</row>
    <row r="1255" spans="4:15"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</row>
    <row r="1256" spans="4:15"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</row>
    <row r="1257" spans="4:15"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</row>
    <row r="1258" spans="4:15"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</row>
    <row r="1259" spans="4:15"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</row>
    <row r="1260" spans="4:15"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</row>
    <row r="1261" spans="4:15"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</row>
    <row r="1262" spans="4:15"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</row>
    <row r="1263" spans="4:15"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</row>
    <row r="1264" spans="4:15"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</row>
    <row r="1265" spans="4:15"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</row>
    <row r="1266" spans="4:15"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</row>
    <row r="1267" spans="4:15"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</row>
    <row r="1268" spans="4:15"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</row>
    <row r="1269" spans="4:15"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</row>
    <row r="1270" spans="4:15"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</row>
    <row r="1271" spans="4:15"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</row>
    <row r="1272" spans="4:15"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</row>
    <row r="1273" spans="4:15"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</row>
    <row r="1274" spans="4:15"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</row>
    <row r="1275" spans="4:15"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</row>
    <row r="1276" spans="4:15"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</row>
    <row r="1277" spans="4:15"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</row>
    <row r="1278" spans="4:15"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</row>
    <row r="1279" spans="4:15"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</row>
    <row r="1280" spans="4:15"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</row>
    <row r="1281" spans="4:15"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</row>
    <row r="1282" spans="4:15"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</row>
    <row r="1283" spans="4:15"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</row>
    <row r="1284" spans="4:15"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</row>
    <row r="1285" spans="4:15"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</row>
    <row r="1286" spans="4:15"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</row>
    <row r="1287" spans="4:15"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</row>
    <row r="1288" spans="4:15"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</row>
    <row r="1289" spans="4:15"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</row>
    <row r="1290" spans="4:15"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</row>
    <row r="1291" spans="4:15"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</row>
    <row r="1292" spans="4:15"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</row>
    <row r="1293" spans="4:15"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</row>
    <row r="1294" spans="4:15"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</row>
    <row r="1295" spans="4:15"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</row>
    <row r="1296" spans="4:15"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</row>
    <row r="1297" spans="4:15"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</row>
    <row r="1298" spans="4:15"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</row>
    <row r="1299" spans="4:15"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</row>
    <row r="1300" spans="4:15"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</row>
    <row r="1301" spans="4:15"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</row>
    <row r="1302" spans="4:15"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</row>
    <row r="1303" spans="4:15"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</row>
    <row r="1304" spans="4:15"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</row>
    <row r="1305" spans="4:15"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</row>
    <row r="1306" spans="4:15"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</row>
    <row r="1307" spans="4:15"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</row>
    <row r="1308" spans="4:15"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</row>
    <row r="1309" spans="4:15"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</row>
    <row r="1310" spans="4:15"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</row>
    <row r="1311" spans="4:15"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</row>
    <row r="1312" spans="4:15"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</row>
    <row r="1313" spans="4:15"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</row>
    <row r="1314" spans="4:15"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</row>
    <row r="1315" spans="4:15"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</row>
    <row r="1316" spans="4:15"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</row>
    <row r="1317" spans="4:15"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</row>
    <row r="1318" spans="4:15"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</row>
    <row r="1319" spans="4:15"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</row>
    <row r="1320" spans="4:15"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</row>
    <row r="1321" spans="4:15"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</row>
    <row r="1322" spans="4:15"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</row>
    <row r="1323" spans="4:15"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</row>
    <row r="1324" spans="4:15"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</row>
    <row r="1325" spans="4:15"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</row>
    <row r="1326" spans="4:15"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</row>
    <row r="1327" spans="4:15"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</row>
    <row r="1328" spans="4:15"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</row>
    <row r="1329" spans="4:15"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</row>
    <row r="1330" spans="4:15"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</row>
    <row r="1331" spans="4:15"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</row>
    <row r="1332" spans="4:15"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</row>
    <row r="1333" spans="4:15"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</row>
    <row r="1334" spans="4:15"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</row>
    <row r="1335" spans="4:15"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</row>
    <row r="1336" spans="4:15"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</row>
    <row r="1337" spans="4:15"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</row>
    <row r="1338" spans="4:15"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</row>
    <row r="1339" spans="4:15"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</row>
    <row r="1340" spans="4:15"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</row>
    <row r="1341" spans="4:15"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</row>
    <row r="1342" spans="4:15"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</row>
    <row r="1343" spans="4:15"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</row>
    <row r="1344" spans="4:15"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</row>
    <row r="1345" spans="4:15"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</row>
    <row r="1346" spans="4:15"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</row>
    <row r="1347" spans="4:15"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</row>
    <row r="1348" spans="4:15"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</row>
    <row r="1349" spans="4:15"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</row>
    <row r="1350" spans="4:15"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</row>
    <row r="1351" spans="4:15"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</row>
    <row r="1352" spans="4:15"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</row>
    <row r="1353" spans="4:15"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</row>
    <row r="1354" spans="4:15"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</row>
    <row r="1355" spans="4:15"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</row>
    <row r="1356" spans="4:15"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</row>
    <row r="1357" spans="4:15"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</row>
    <row r="1358" spans="4:15"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</row>
    <row r="1359" spans="4:15"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</row>
    <row r="1360" spans="4:15"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</row>
    <row r="1361" spans="4:15"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</row>
    <row r="1362" spans="4:15"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</row>
    <row r="1363" spans="4:15"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</row>
    <row r="1364" spans="4:15"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</row>
    <row r="1365" spans="4:15"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</row>
    <row r="1366" spans="4:15"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</row>
    <row r="1367" spans="4:15"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</row>
    <row r="1368" spans="4:15"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</row>
    <row r="1369" spans="4:15"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</row>
    <row r="1370" spans="4:15"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</row>
    <row r="1371" spans="4:15"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</row>
    <row r="1372" spans="4:15"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</row>
    <row r="1373" spans="4:15"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</row>
    <row r="1374" spans="4:15"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</row>
    <row r="1375" spans="4:15"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</row>
    <row r="1376" spans="4:15"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</row>
    <row r="1377" spans="4:15"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</row>
    <row r="1378" spans="4:15"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</row>
    <row r="1379" spans="4:15"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</row>
    <row r="1380" spans="4:15"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</row>
    <row r="1381" spans="4:15"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</row>
    <row r="1382" spans="4:15"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</row>
    <row r="1383" spans="4:15"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</row>
    <row r="1384" spans="4:15"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</row>
    <row r="1385" spans="4:15"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</row>
    <row r="1386" spans="4:15"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</row>
    <row r="1387" spans="4:15"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</row>
    <row r="1388" spans="4:15"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</row>
    <row r="1389" spans="4:15"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</row>
    <row r="1390" spans="4:15"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</row>
    <row r="1391" spans="4:15"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</row>
    <row r="1392" spans="4:15"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</row>
    <row r="1393" spans="4:15"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</row>
    <row r="1394" spans="4:15"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</row>
    <row r="1395" spans="4:15"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</row>
    <row r="1396" spans="4:15"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</row>
    <row r="1397" spans="4:15"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</row>
    <row r="1398" spans="4:15"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</row>
    <row r="1399" spans="4:15"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</row>
    <row r="1400" spans="4:15"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</row>
    <row r="1401" spans="4:15"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</row>
    <row r="1402" spans="4:15"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</row>
    <row r="1403" spans="4:15"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</row>
    <row r="1404" spans="4:15"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</row>
    <row r="1405" spans="4:15"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</row>
    <row r="1406" spans="4:15"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</row>
    <row r="1407" spans="4:15"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</row>
    <row r="1408" spans="4:15"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</row>
    <row r="1409" spans="4:15"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</row>
    <row r="1410" spans="4:15"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</row>
    <row r="1411" spans="4:15"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</row>
    <row r="1412" spans="4:15"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</row>
    <row r="1413" spans="4:15"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</row>
    <row r="1414" spans="4:15"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</row>
    <row r="1415" spans="4:15"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</row>
    <row r="1416" spans="4:15"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</row>
    <row r="1417" spans="4:15"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</row>
    <row r="1418" spans="4:15"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</row>
    <row r="1419" spans="4:15"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</row>
    <row r="1420" spans="4:15"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</row>
    <row r="1421" spans="4:15"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</row>
    <row r="1422" spans="4:15"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</row>
    <row r="1423" spans="4:15"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</row>
    <row r="1424" spans="4:15"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</row>
    <row r="1425" spans="4:15"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</row>
    <row r="1426" spans="4:15"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</row>
    <row r="1427" spans="4:15"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</row>
    <row r="1428" spans="4:15"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</row>
    <row r="1429" spans="4:15"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</row>
    <row r="1430" spans="4:15"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</row>
  </sheetData>
  <mergeCells count="55">
    <mergeCell ref="C64:M64"/>
    <mergeCell ref="C52:M52"/>
    <mergeCell ref="C54:M54"/>
    <mergeCell ref="C55:M55"/>
    <mergeCell ref="C56:M56"/>
    <mergeCell ref="C57:M57"/>
    <mergeCell ref="C58:M58"/>
    <mergeCell ref="C59:M59"/>
    <mergeCell ref="C60:M60"/>
    <mergeCell ref="C61:M61"/>
    <mergeCell ref="C62:M62"/>
    <mergeCell ref="C63:M63"/>
    <mergeCell ref="C51:M51"/>
    <mergeCell ref="C39:M39"/>
    <mergeCell ref="C41:M41"/>
    <mergeCell ref="C42:M42"/>
    <mergeCell ref="C43:M43"/>
    <mergeCell ref="C44:M44"/>
    <mergeCell ref="C45:M45"/>
    <mergeCell ref="C46:M46"/>
    <mergeCell ref="C47:M47"/>
    <mergeCell ref="C48:M48"/>
    <mergeCell ref="C49:M49"/>
    <mergeCell ref="C50:M50"/>
    <mergeCell ref="K10:K11"/>
    <mergeCell ref="L10:L11"/>
    <mergeCell ref="M10:M11"/>
    <mergeCell ref="C38:M38"/>
    <mergeCell ref="N10:N11"/>
    <mergeCell ref="A12:N12"/>
    <mergeCell ref="C29:M29"/>
    <mergeCell ref="C30:M30"/>
    <mergeCell ref="C31:M31"/>
    <mergeCell ref="C32:M32"/>
    <mergeCell ref="C33:M33"/>
    <mergeCell ref="C34:M34"/>
    <mergeCell ref="C35:M35"/>
    <mergeCell ref="C36:M36"/>
    <mergeCell ref="C37:M37"/>
    <mergeCell ref="A67:M68"/>
    <mergeCell ref="N67:N68"/>
    <mergeCell ref="A7:B7"/>
    <mergeCell ref="G7:N7"/>
    <mergeCell ref="A1:N2"/>
    <mergeCell ref="A3:D3"/>
    <mergeCell ref="A4:D4"/>
    <mergeCell ref="A6:B6"/>
    <mergeCell ref="G6:N6"/>
    <mergeCell ref="G8:N8"/>
    <mergeCell ref="G9:N9"/>
    <mergeCell ref="A10:A11"/>
    <mergeCell ref="B10:B11"/>
    <mergeCell ref="C10:C11"/>
    <mergeCell ref="D10:D11"/>
    <mergeCell ref="E10:J10"/>
  </mergeCells>
  <pageMargins left="0" right="0" top="0" bottom="0" header="0.31496062992125984" footer="0.31496062992125984"/>
  <pageSetup paperSize="9" scale="7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O1430"/>
  <sheetViews>
    <sheetView rightToLeft="1" topLeftCell="A7" workbookViewId="0">
      <selection activeCell="A5" sqref="A5"/>
    </sheetView>
  </sheetViews>
  <sheetFormatPr defaultColWidth="9.140625" defaultRowHeight="18"/>
  <cols>
    <col min="1" max="1" width="3.140625" style="3" customWidth="1"/>
    <col min="2" max="2" width="11.5703125" style="17" customWidth="1"/>
    <col min="3" max="3" width="26" style="1" customWidth="1"/>
    <col min="4" max="4" width="13.28515625" style="1" customWidth="1"/>
    <col min="5" max="5" width="19.85546875" style="1" customWidth="1"/>
    <col min="6" max="6" width="11.7109375" style="1" customWidth="1"/>
    <col min="7" max="10" width="10.42578125" style="1" customWidth="1"/>
    <col min="11" max="11" width="11.5703125" style="1" customWidth="1"/>
    <col min="12" max="12" width="13.28515625" style="1" customWidth="1"/>
    <col min="13" max="13" width="10.42578125" style="1" customWidth="1"/>
    <col min="14" max="14" width="28.42578125" style="1" customWidth="1"/>
    <col min="15" max="16384" width="9.140625" style="1"/>
  </cols>
  <sheetData>
    <row r="1" spans="1:14" ht="42.75" customHeight="1">
      <c r="A1" s="279" t="s">
        <v>20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</row>
    <row r="2" spans="1:14">
      <c r="A2" s="279"/>
      <c r="B2" s="279"/>
      <c r="C2" s="279"/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</row>
    <row r="3" spans="1:14" ht="19.5">
      <c r="A3" s="280" t="s">
        <v>129</v>
      </c>
      <c r="B3" s="280"/>
      <c r="C3" s="280"/>
      <c r="D3" s="280"/>
      <c r="F3" s="1" t="s">
        <v>3</v>
      </c>
      <c r="G3" s="18" t="s">
        <v>132</v>
      </c>
      <c r="L3" s="1" t="s">
        <v>191</v>
      </c>
    </row>
    <row r="4" spans="1:14" ht="19.5">
      <c r="A4" s="280" t="s">
        <v>130</v>
      </c>
      <c r="B4" s="280"/>
      <c r="C4" s="280"/>
      <c r="D4" s="280"/>
      <c r="F4" s="1" t="s">
        <v>2</v>
      </c>
      <c r="G4" s="21" t="s">
        <v>64</v>
      </c>
      <c r="K4" s="1" t="s">
        <v>192</v>
      </c>
    </row>
    <row r="5" spans="1:14" ht="19.5">
      <c r="A5" s="1" t="s">
        <v>131</v>
      </c>
      <c r="F5" s="1" t="s">
        <v>1</v>
      </c>
      <c r="G5" s="18" t="s">
        <v>133</v>
      </c>
    </row>
    <row r="6" spans="1:14" ht="19.5" customHeight="1">
      <c r="A6" s="285" t="s">
        <v>21</v>
      </c>
      <c r="B6" s="285"/>
      <c r="C6" s="5">
        <v>500000000</v>
      </c>
      <c r="D6" s="18"/>
      <c r="F6" s="1" t="s">
        <v>24</v>
      </c>
      <c r="G6" s="286" t="s">
        <v>135</v>
      </c>
      <c r="H6" s="286"/>
      <c r="I6" s="286"/>
      <c r="J6" s="286"/>
      <c r="K6" s="286"/>
      <c r="L6" s="286"/>
      <c r="M6" s="286"/>
      <c r="N6" s="286"/>
    </row>
    <row r="7" spans="1:14" ht="19.5" customHeight="1">
      <c r="A7" s="280" t="s">
        <v>23</v>
      </c>
      <c r="B7" s="280"/>
      <c r="C7" s="19">
        <v>0</v>
      </c>
      <c r="D7" s="18"/>
      <c r="G7" s="286" t="s">
        <v>33</v>
      </c>
      <c r="H7" s="286"/>
      <c r="I7" s="286"/>
      <c r="J7" s="286"/>
      <c r="K7" s="286"/>
      <c r="L7" s="286"/>
      <c r="M7" s="286"/>
      <c r="N7" s="286"/>
    </row>
    <row r="8" spans="1:14" ht="19.5">
      <c r="A8" s="1" t="s">
        <v>0</v>
      </c>
      <c r="C8" s="20">
        <f>SUM(C6:C7)</f>
        <v>500000000</v>
      </c>
      <c r="D8" s="18" t="s">
        <v>22</v>
      </c>
      <c r="G8" s="286" t="s">
        <v>128</v>
      </c>
      <c r="H8" s="286"/>
      <c r="I8" s="286"/>
      <c r="J8" s="286"/>
      <c r="K8" s="286"/>
      <c r="L8" s="286"/>
      <c r="M8" s="286"/>
      <c r="N8" s="286"/>
    </row>
    <row r="9" spans="1:14" ht="19.5" customHeight="1">
      <c r="A9" s="2"/>
      <c r="B9" s="2"/>
      <c r="G9" s="349" t="s">
        <v>134</v>
      </c>
      <c r="H9" s="349"/>
      <c r="I9" s="349"/>
      <c r="J9" s="349"/>
      <c r="K9" s="349"/>
      <c r="L9" s="349"/>
      <c r="M9" s="349"/>
      <c r="N9" s="349"/>
    </row>
    <row r="10" spans="1:14" ht="36" customHeight="1">
      <c r="A10" s="282" t="s">
        <v>4</v>
      </c>
      <c r="B10" s="287" t="s">
        <v>5</v>
      </c>
      <c r="C10" s="287" t="s">
        <v>6</v>
      </c>
      <c r="D10" s="287" t="s">
        <v>7</v>
      </c>
      <c r="E10" s="287" t="s">
        <v>18</v>
      </c>
      <c r="F10" s="287"/>
      <c r="G10" s="287"/>
      <c r="H10" s="287"/>
      <c r="I10" s="287"/>
      <c r="J10" s="287"/>
      <c r="K10" s="281" t="s">
        <v>14</v>
      </c>
      <c r="L10" s="281" t="s">
        <v>15</v>
      </c>
      <c r="M10" s="281" t="s">
        <v>16</v>
      </c>
      <c r="N10" s="281" t="s">
        <v>17</v>
      </c>
    </row>
    <row r="11" spans="1:14" ht="36">
      <c r="A11" s="282"/>
      <c r="B11" s="287"/>
      <c r="C11" s="287"/>
      <c r="D11" s="287"/>
      <c r="E11" s="6" t="s">
        <v>8</v>
      </c>
      <c r="F11" s="6" t="s">
        <v>9</v>
      </c>
      <c r="G11" s="6" t="s">
        <v>10</v>
      </c>
      <c r="H11" s="6" t="s">
        <v>11</v>
      </c>
      <c r="I11" s="6" t="s">
        <v>12</v>
      </c>
      <c r="J11" s="6" t="s">
        <v>13</v>
      </c>
      <c r="K11" s="281"/>
      <c r="L11" s="281"/>
      <c r="M11" s="281"/>
      <c r="N11" s="281"/>
    </row>
    <row r="12" spans="1:14" ht="19.5">
      <c r="A12" s="283" t="s">
        <v>25</v>
      </c>
      <c r="B12" s="283"/>
      <c r="C12" s="283"/>
      <c r="D12" s="283"/>
      <c r="E12" s="283"/>
      <c r="F12" s="283"/>
      <c r="G12" s="283"/>
      <c r="H12" s="283"/>
      <c r="I12" s="283"/>
      <c r="J12" s="283"/>
      <c r="K12" s="283"/>
      <c r="L12" s="283"/>
      <c r="M12" s="283"/>
      <c r="N12" s="283"/>
    </row>
    <row r="13" spans="1:14">
      <c r="A13" s="7">
        <v>1</v>
      </c>
      <c r="B13" s="16"/>
      <c r="C13" s="8"/>
      <c r="D13" s="9"/>
      <c r="E13" s="9"/>
      <c r="F13" s="9">
        <f t="shared" ref="F13:F19" si="0">D13*10%</f>
        <v>0</v>
      </c>
      <c r="G13" s="9"/>
      <c r="H13" s="9">
        <f t="shared" ref="H13:H19" si="1">D13*5%</f>
        <v>0</v>
      </c>
      <c r="I13" s="9"/>
      <c r="J13" s="9"/>
      <c r="K13" s="9">
        <f t="shared" ref="K13:K19" si="2">SUM(E13:J13)</f>
        <v>0</v>
      </c>
      <c r="L13" s="9">
        <f t="shared" ref="L13:L19" si="3">D13-K13</f>
        <v>0</v>
      </c>
      <c r="M13" s="9">
        <f t="shared" ref="M13:M19" si="4">D13*9%</f>
        <v>0</v>
      </c>
      <c r="N13" s="9">
        <f>L13+M13</f>
        <v>0</v>
      </c>
    </row>
    <row r="14" spans="1:14">
      <c r="A14" s="7">
        <v>2</v>
      </c>
      <c r="B14" s="16"/>
      <c r="C14" s="8"/>
      <c r="D14" s="9"/>
      <c r="E14" s="9"/>
      <c r="F14" s="9">
        <f t="shared" si="0"/>
        <v>0</v>
      </c>
      <c r="G14" s="9"/>
      <c r="H14" s="9">
        <f t="shared" si="1"/>
        <v>0</v>
      </c>
      <c r="I14" s="9"/>
      <c r="J14" s="9"/>
      <c r="K14" s="9">
        <f t="shared" si="2"/>
        <v>0</v>
      </c>
      <c r="L14" s="9">
        <f t="shared" si="3"/>
        <v>0</v>
      </c>
      <c r="M14" s="9">
        <f t="shared" si="4"/>
        <v>0</v>
      </c>
      <c r="N14" s="9">
        <f t="shared" ref="N14:N26" si="5">L14+M14</f>
        <v>0</v>
      </c>
    </row>
    <row r="15" spans="1:14">
      <c r="A15" s="7">
        <v>3</v>
      </c>
      <c r="B15" s="16"/>
      <c r="C15" s="8"/>
      <c r="D15" s="9"/>
      <c r="E15" s="9"/>
      <c r="F15" s="9">
        <f t="shared" si="0"/>
        <v>0</v>
      </c>
      <c r="G15" s="9"/>
      <c r="H15" s="9">
        <f t="shared" si="1"/>
        <v>0</v>
      </c>
      <c r="I15" s="9"/>
      <c r="J15" s="9"/>
      <c r="K15" s="9">
        <f t="shared" si="2"/>
        <v>0</v>
      </c>
      <c r="L15" s="9">
        <f t="shared" si="3"/>
        <v>0</v>
      </c>
      <c r="M15" s="9">
        <f t="shared" si="4"/>
        <v>0</v>
      </c>
      <c r="N15" s="9">
        <f t="shared" si="5"/>
        <v>0</v>
      </c>
    </row>
    <row r="16" spans="1:14">
      <c r="A16" s="7">
        <v>4</v>
      </c>
      <c r="B16" s="16"/>
      <c r="C16" s="8"/>
      <c r="D16" s="9"/>
      <c r="E16" s="9"/>
      <c r="F16" s="9">
        <f t="shared" si="0"/>
        <v>0</v>
      </c>
      <c r="G16" s="9"/>
      <c r="H16" s="9">
        <f t="shared" si="1"/>
        <v>0</v>
      </c>
      <c r="I16" s="9"/>
      <c r="J16" s="9"/>
      <c r="K16" s="9">
        <f t="shared" si="2"/>
        <v>0</v>
      </c>
      <c r="L16" s="9">
        <f t="shared" si="3"/>
        <v>0</v>
      </c>
      <c r="M16" s="9">
        <f t="shared" si="4"/>
        <v>0</v>
      </c>
      <c r="N16" s="9">
        <f t="shared" si="5"/>
        <v>0</v>
      </c>
    </row>
    <row r="17" spans="1:15">
      <c r="A17" s="7">
        <v>5</v>
      </c>
      <c r="B17" s="16"/>
      <c r="C17" s="8"/>
      <c r="D17" s="9"/>
      <c r="E17" s="9"/>
      <c r="F17" s="9">
        <f t="shared" si="0"/>
        <v>0</v>
      </c>
      <c r="G17" s="9"/>
      <c r="H17" s="9">
        <f t="shared" si="1"/>
        <v>0</v>
      </c>
      <c r="I17" s="9"/>
      <c r="J17" s="9"/>
      <c r="K17" s="9">
        <f t="shared" si="2"/>
        <v>0</v>
      </c>
      <c r="L17" s="9">
        <f t="shared" si="3"/>
        <v>0</v>
      </c>
      <c r="M17" s="9">
        <f t="shared" si="4"/>
        <v>0</v>
      </c>
      <c r="N17" s="9">
        <f t="shared" si="5"/>
        <v>0</v>
      </c>
    </row>
    <row r="18" spans="1:15">
      <c r="A18" s="7">
        <v>6</v>
      </c>
      <c r="B18" s="16"/>
      <c r="C18" s="8"/>
      <c r="D18" s="9"/>
      <c r="E18" s="9"/>
      <c r="F18" s="9">
        <f t="shared" si="0"/>
        <v>0</v>
      </c>
      <c r="G18" s="9"/>
      <c r="H18" s="9">
        <f t="shared" si="1"/>
        <v>0</v>
      </c>
      <c r="I18" s="9"/>
      <c r="J18" s="9"/>
      <c r="K18" s="9">
        <f t="shared" si="2"/>
        <v>0</v>
      </c>
      <c r="L18" s="9">
        <f t="shared" si="3"/>
        <v>0</v>
      </c>
      <c r="M18" s="9">
        <f t="shared" si="4"/>
        <v>0</v>
      </c>
      <c r="N18" s="9">
        <f t="shared" si="5"/>
        <v>0</v>
      </c>
    </row>
    <row r="19" spans="1:15" ht="18.75" thickBot="1">
      <c r="A19" s="7">
        <v>7</v>
      </c>
      <c r="B19" s="16"/>
      <c r="C19" s="8"/>
      <c r="D19" s="9"/>
      <c r="E19" s="9"/>
      <c r="F19" s="9">
        <f t="shared" si="0"/>
        <v>0</v>
      </c>
      <c r="G19" s="9"/>
      <c r="H19" s="9">
        <f t="shared" si="1"/>
        <v>0</v>
      </c>
      <c r="I19" s="9"/>
      <c r="J19" s="9"/>
      <c r="K19" s="9">
        <f t="shared" si="2"/>
        <v>0</v>
      </c>
      <c r="L19" s="9">
        <f t="shared" si="3"/>
        <v>0</v>
      </c>
      <c r="M19" s="9">
        <f t="shared" si="4"/>
        <v>0</v>
      </c>
      <c r="N19" s="9">
        <f t="shared" si="5"/>
        <v>0</v>
      </c>
    </row>
    <row r="20" spans="1:15" ht="18.75" hidden="1" thickBot="1">
      <c r="A20" s="7">
        <v>8</v>
      </c>
      <c r="B20" s="16"/>
      <c r="C20" s="8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1:15" ht="18.75" hidden="1" thickBot="1">
      <c r="A21" s="7">
        <v>9</v>
      </c>
      <c r="B21" s="16"/>
      <c r="C21" s="8"/>
      <c r="D21" s="9"/>
      <c r="E21" s="9"/>
      <c r="F21" s="9">
        <f t="shared" ref="F21:F26" si="6">D21*10%</f>
        <v>0</v>
      </c>
      <c r="G21" s="9"/>
      <c r="H21" s="9">
        <f t="shared" ref="H21:H26" si="7">D21*5%</f>
        <v>0</v>
      </c>
      <c r="I21" s="9"/>
      <c r="J21" s="9"/>
      <c r="K21" s="9">
        <f t="shared" ref="K21:K26" si="8">SUM(E21:J21)</f>
        <v>0</v>
      </c>
      <c r="L21" s="9">
        <f t="shared" ref="L21:L26" si="9">D21-K21</f>
        <v>0</v>
      </c>
      <c r="M21" s="9">
        <f t="shared" ref="M21:M26" si="10">D21*9%</f>
        <v>0</v>
      </c>
      <c r="N21" s="9">
        <f t="shared" si="5"/>
        <v>0</v>
      </c>
    </row>
    <row r="22" spans="1:15" ht="18.75" hidden="1" thickBot="1">
      <c r="A22" s="7">
        <v>10</v>
      </c>
      <c r="B22" s="16"/>
      <c r="C22" s="8"/>
      <c r="D22" s="9"/>
      <c r="E22" s="9"/>
      <c r="F22" s="9">
        <f t="shared" si="6"/>
        <v>0</v>
      </c>
      <c r="G22" s="9"/>
      <c r="H22" s="9">
        <f t="shared" si="7"/>
        <v>0</v>
      </c>
      <c r="I22" s="9"/>
      <c r="J22" s="9"/>
      <c r="K22" s="9">
        <f t="shared" si="8"/>
        <v>0</v>
      </c>
      <c r="L22" s="9">
        <f t="shared" si="9"/>
        <v>0</v>
      </c>
      <c r="M22" s="9">
        <f t="shared" si="10"/>
        <v>0</v>
      </c>
      <c r="N22" s="9">
        <f t="shared" si="5"/>
        <v>0</v>
      </c>
    </row>
    <row r="23" spans="1:15" ht="18.75" hidden="1" thickBot="1">
      <c r="A23" s="7">
        <v>11</v>
      </c>
      <c r="B23" s="16"/>
      <c r="C23" s="8"/>
      <c r="D23" s="9"/>
      <c r="E23" s="9"/>
      <c r="F23" s="9">
        <f t="shared" si="6"/>
        <v>0</v>
      </c>
      <c r="G23" s="9"/>
      <c r="H23" s="9">
        <f t="shared" si="7"/>
        <v>0</v>
      </c>
      <c r="I23" s="9"/>
      <c r="J23" s="9"/>
      <c r="K23" s="9">
        <f t="shared" si="8"/>
        <v>0</v>
      </c>
      <c r="L23" s="9">
        <f t="shared" si="9"/>
        <v>0</v>
      </c>
      <c r="M23" s="9">
        <f t="shared" si="10"/>
        <v>0</v>
      </c>
      <c r="N23" s="9">
        <f t="shared" si="5"/>
        <v>0</v>
      </c>
    </row>
    <row r="24" spans="1:15" ht="18.75" hidden="1" thickBot="1">
      <c r="A24" s="7">
        <v>12</v>
      </c>
      <c r="B24" s="16"/>
      <c r="C24" s="8"/>
      <c r="D24" s="9"/>
      <c r="E24" s="9"/>
      <c r="F24" s="9">
        <f t="shared" si="6"/>
        <v>0</v>
      </c>
      <c r="G24" s="9"/>
      <c r="H24" s="9">
        <f t="shared" si="7"/>
        <v>0</v>
      </c>
      <c r="I24" s="9"/>
      <c r="J24" s="9"/>
      <c r="K24" s="9">
        <f t="shared" si="8"/>
        <v>0</v>
      </c>
      <c r="L24" s="9">
        <f t="shared" si="9"/>
        <v>0</v>
      </c>
      <c r="M24" s="9">
        <f t="shared" si="10"/>
        <v>0</v>
      </c>
      <c r="N24" s="9">
        <f t="shared" si="5"/>
        <v>0</v>
      </c>
    </row>
    <row r="25" spans="1:15" ht="18.75" hidden="1" thickBot="1">
      <c r="A25" s="7">
        <v>13</v>
      </c>
      <c r="B25" s="16"/>
      <c r="C25" s="8"/>
      <c r="D25" s="9"/>
      <c r="E25" s="9"/>
      <c r="F25" s="9">
        <f t="shared" si="6"/>
        <v>0</v>
      </c>
      <c r="G25" s="9"/>
      <c r="H25" s="9">
        <f t="shared" si="7"/>
        <v>0</v>
      </c>
      <c r="I25" s="9"/>
      <c r="J25" s="9"/>
      <c r="K25" s="9">
        <f t="shared" si="8"/>
        <v>0</v>
      </c>
      <c r="L25" s="9">
        <f t="shared" si="9"/>
        <v>0</v>
      </c>
      <c r="M25" s="9">
        <f t="shared" si="10"/>
        <v>0</v>
      </c>
      <c r="N25" s="9">
        <f t="shared" si="5"/>
        <v>0</v>
      </c>
    </row>
    <row r="26" spans="1:15" ht="18.75" hidden="1" thickBot="1">
      <c r="A26" s="10">
        <v>14</v>
      </c>
      <c r="B26" s="26"/>
      <c r="C26" s="11"/>
      <c r="D26" s="12"/>
      <c r="E26" s="12"/>
      <c r="F26" s="12">
        <f t="shared" si="6"/>
        <v>0</v>
      </c>
      <c r="G26" s="12"/>
      <c r="H26" s="12">
        <f t="shared" si="7"/>
        <v>0</v>
      </c>
      <c r="I26" s="12"/>
      <c r="J26" s="12"/>
      <c r="K26" s="12">
        <f t="shared" si="8"/>
        <v>0</v>
      </c>
      <c r="L26" s="12">
        <f t="shared" si="9"/>
        <v>0</v>
      </c>
      <c r="M26" s="12">
        <f t="shared" si="10"/>
        <v>0</v>
      </c>
      <c r="N26" s="12">
        <f t="shared" si="5"/>
        <v>0</v>
      </c>
    </row>
    <row r="27" spans="1:15" ht="36" customHeight="1" thickTop="1" thickBot="1">
      <c r="A27" s="15"/>
      <c r="B27" s="27" t="s">
        <v>19</v>
      </c>
      <c r="C27" s="13"/>
      <c r="D27" s="14">
        <f t="shared" ref="D27:M27" si="11">SUM(D13:D26)</f>
        <v>0</v>
      </c>
      <c r="E27" s="14">
        <f t="shared" si="11"/>
        <v>0</v>
      </c>
      <c r="F27" s="14">
        <f t="shared" si="11"/>
        <v>0</v>
      </c>
      <c r="G27" s="14">
        <f t="shared" si="11"/>
        <v>0</v>
      </c>
      <c r="H27" s="14">
        <f t="shared" si="11"/>
        <v>0</v>
      </c>
      <c r="I27" s="14">
        <f t="shared" si="11"/>
        <v>0</v>
      </c>
      <c r="J27" s="14">
        <f t="shared" si="11"/>
        <v>0</v>
      </c>
      <c r="K27" s="14">
        <f t="shared" si="11"/>
        <v>0</v>
      </c>
      <c r="L27" s="14">
        <f t="shared" si="11"/>
        <v>0</v>
      </c>
      <c r="M27" s="14">
        <f t="shared" si="11"/>
        <v>0</v>
      </c>
      <c r="N27" s="25">
        <f>SUM(N13:N26)</f>
        <v>0</v>
      </c>
    </row>
    <row r="28" spans="1:15" ht="6.75" customHeight="1" thickTop="1">
      <c r="D28" s="4"/>
      <c r="E28" s="4"/>
      <c r="F28" s="4"/>
      <c r="G28" s="4"/>
      <c r="H28" s="4"/>
      <c r="I28" s="4"/>
      <c r="J28" s="4"/>
      <c r="K28" s="5"/>
      <c r="L28" s="5"/>
      <c r="M28" s="5"/>
      <c r="N28" s="5"/>
    </row>
    <row r="29" spans="1:15" ht="17.25" customHeight="1">
      <c r="A29" s="23" t="s">
        <v>36</v>
      </c>
      <c r="B29" s="24"/>
      <c r="C29" s="268" t="s">
        <v>6</v>
      </c>
      <c r="D29" s="269"/>
      <c r="E29" s="269"/>
      <c r="F29" s="269"/>
      <c r="G29" s="269"/>
      <c r="H29" s="269"/>
      <c r="I29" s="269"/>
      <c r="J29" s="269"/>
      <c r="K29" s="269"/>
      <c r="L29" s="269"/>
      <c r="M29" s="270"/>
      <c r="N29" s="24" t="s">
        <v>37</v>
      </c>
      <c r="O29" s="4"/>
    </row>
    <row r="30" spans="1:15" ht="18.75" thickBot="1">
      <c r="A30" s="7">
        <v>1</v>
      </c>
      <c r="B30" s="16"/>
      <c r="C30" s="274"/>
      <c r="D30" s="275"/>
      <c r="E30" s="275"/>
      <c r="F30" s="275"/>
      <c r="G30" s="275"/>
      <c r="H30" s="275"/>
      <c r="I30" s="275"/>
      <c r="J30" s="275"/>
      <c r="K30" s="275"/>
      <c r="L30" s="275"/>
      <c r="M30" s="276"/>
      <c r="N30" s="9"/>
      <c r="O30" s="4"/>
    </row>
    <row r="31" spans="1:15" ht="18.75" hidden="1" thickBot="1">
      <c r="A31" s="7">
        <v>2</v>
      </c>
      <c r="B31" s="16"/>
      <c r="C31" s="274"/>
      <c r="D31" s="275"/>
      <c r="E31" s="275"/>
      <c r="F31" s="275"/>
      <c r="G31" s="275"/>
      <c r="H31" s="275"/>
      <c r="I31" s="275"/>
      <c r="J31" s="275"/>
      <c r="K31" s="275"/>
      <c r="L31" s="275"/>
      <c r="M31" s="276"/>
      <c r="N31" s="9"/>
      <c r="O31" s="4"/>
    </row>
    <row r="32" spans="1:15" ht="18.75" hidden="1" thickBot="1">
      <c r="A32" s="7">
        <v>3</v>
      </c>
      <c r="B32" s="16"/>
      <c r="C32" s="274"/>
      <c r="D32" s="275"/>
      <c r="E32" s="275"/>
      <c r="F32" s="275"/>
      <c r="G32" s="275"/>
      <c r="H32" s="275"/>
      <c r="I32" s="275"/>
      <c r="J32" s="275"/>
      <c r="K32" s="275"/>
      <c r="L32" s="275"/>
      <c r="M32" s="276"/>
      <c r="N32" s="9"/>
      <c r="O32" s="4"/>
    </row>
    <row r="33" spans="1:15" ht="18.75" hidden="1" thickBot="1">
      <c r="A33" s="7">
        <v>4</v>
      </c>
      <c r="B33" s="16"/>
      <c r="C33" s="274"/>
      <c r="D33" s="275"/>
      <c r="E33" s="275"/>
      <c r="F33" s="275"/>
      <c r="G33" s="275"/>
      <c r="H33" s="275"/>
      <c r="I33" s="275"/>
      <c r="J33" s="275"/>
      <c r="K33" s="275"/>
      <c r="L33" s="275"/>
      <c r="M33" s="276"/>
      <c r="N33" s="9"/>
      <c r="O33" s="4"/>
    </row>
    <row r="34" spans="1:15" ht="18.75" hidden="1" thickBot="1">
      <c r="A34" s="7">
        <v>5</v>
      </c>
      <c r="B34" s="16"/>
      <c r="C34" s="274"/>
      <c r="D34" s="275"/>
      <c r="E34" s="275"/>
      <c r="F34" s="275"/>
      <c r="G34" s="275"/>
      <c r="H34" s="275"/>
      <c r="I34" s="275"/>
      <c r="J34" s="275"/>
      <c r="K34" s="275"/>
      <c r="L34" s="275"/>
      <c r="M34" s="276"/>
      <c r="N34" s="9"/>
      <c r="O34" s="4"/>
    </row>
    <row r="35" spans="1:15" ht="18.75" hidden="1" thickBot="1">
      <c r="A35" s="7">
        <v>6</v>
      </c>
      <c r="B35" s="16"/>
      <c r="C35" s="274"/>
      <c r="D35" s="275"/>
      <c r="E35" s="275"/>
      <c r="F35" s="275"/>
      <c r="G35" s="275"/>
      <c r="H35" s="275"/>
      <c r="I35" s="275"/>
      <c r="J35" s="275"/>
      <c r="K35" s="275"/>
      <c r="L35" s="275"/>
      <c r="M35" s="276"/>
      <c r="N35" s="9"/>
      <c r="O35" s="4"/>
    </row>
    <row r="36" spans="1:15" ht="18.75" hidden="1" thickBot="1">
      <c r="A36" s="7">
        <v>7</v>
      </c>
      <c r="B36" s="16"/>
      <c r="C36" s="274"/>
      <c r="D36" s="275"/>
      <c r="E36" s="275"/>
      <c r="F36" s="275"/>
      <c r="G36" s="275"/>
      <c r="H36" s="275"/>
      <c r="I36" s="275"/>
      <c r="J36" s="275"/>
      <c r="K36" s="275"/>
      <c r="L36" s="275"/>
      <c r="M36" s="276"/>
      <c r="N36" s="9"/>
      <c r="O36" s="4"/>
    </row>
    <row r="37" spans="1:15" ht="18.75" hidden="1" thickBot="1">
      <c r="A37" s="7">
        <v>8</v>
      </c>
      <c r="B37" s="16"/>
      <c r="C37" s="274"/>
      <c r="D37" s="275"/>
      <c r="E37" s="275"/>
      <c r="F37" s="275"/>
      <c r="G37" s="275"/>
      <c r="H37" s="275"/>
      <c r="I37" s="275"/>
      <c r="J37" s="275"/>
      <c r="K37" s="275"/>
      <c r="L37" s="275"/>
      <c r="M37" s="276"/>
      <c r="N37" s="9"/>
      <c r="O37" s="4"/>
    </row>
    <row r="38" spans="1:15" ht="18.75" hidden="1" thickBot="1">
      <c r="A38" s="7">
        <v>9</v>
      </c>
      <c r="B38" s="16"/>
      <c r="C38" s="274"/>
      <c r="D38" s="275"/>
      <c r="E38" s="275"/>
      <c r="F38" s="275"/>
      <c r="G38" s="275"/>
      <c r="H38" s="275"/>
      <c r="I38" s="275"/>
      <c r="J38" s="275"/>
      <c r="K38" s="275"/>
      <c r="L38" s="275"/>
      <c r="M38" s="276"/>
      <c r="N38" s="9"/>
      <c r="O38" s="4"/>
    </row>
    <row r="39" spans="1:15" ht="19.5" thickTop="1" thickBot="1">
      <c r="A39" s="15"/>
      <c r="B39" s="27" t="s">
        <v>19</v>
      </c>
      <c r="C39" s="265"/>
      <c r="D39" s="266"/>
      <c r="E39" s="266"/>
      <c r="F39" s="266"/>
      <c r="G39" s="266"/>
      <c r="H39" s="266"/>
      <c r="I39" s="266"/>
      <c r="J39" s="266"/>
      <c r="K39" s="266"/>
      <c r="L39" s="266"/>
      <c r="M39" s="267"/>
      <c r="N39" s="22">
        <f>SUM(N30:N38)</f>
        <v>0</v>
      </c>
      <c r="O39" s="4"/>
    </row>
    <row r="40" spans="1:15" ht="4.5" customHeight="1" thickTop="1"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</row>
    <row r="41" spans="1:15" ht="19.5">
      <c r="A41" s="23" t="s">
        <v>38</v>
      </c>
      <c r="B41" s="24"/>
      <c r="C41" s="268" t="s">
        <v>6</v>
      </c>
      <c r="D41" s="269"/>
      <c r="E41" s="269"/>
      <c r="F41" s="269"/>
      <c r="G41" s="269"/>
      <c r="H41" s="269"/>
      <c r="I41" s="269"/>
      <c r="J41" s="269"/>
      <c r="K41" s="269"/>
      <c r="L41" s="269"/>
      <c r="M41" s="270"/>
      <c r="N41" s="24" t="s">
        <v>37</v>
      </c>
      <c r="O41" s="4"/>
    </row>
    <row r="42" spans="1:15">
      <c r="A42" s="7">
        <v>1</v>
      </c>
      <c r="B42" s="16"/>
      <c r="C42" s="274"/>
      <c r="D42" s="275"/>
      <c r="E42" s="275"/>
      <c r="F42" s="275"/>
      <c r="G42" s="275"/>
      <c r="H42" s="275"/>
      <c r="I42" s="275"/>
      <c r="J42" s="275"/>
      <c r="K42" s="275"/>
      <c r="L42" s="275"/>
      <c r="M42" s="276"/>
      <c r="N42" s="9"/>
      <c r="O42" s="4"/>
    </row>
    <row r="43" spans="1:15">
      <c r="A43" s="7">
        <v>2</v>
      </c>
      <c r="B43" s="16"/>
      <c r="C43" s="274"/>
      <c r="D43" s="275"/>
      <c r="E43" s="275"/>
      <c r="F43" s="275"/>
      <c r="G43" s="275"/>
      <c r="H43" s="275"/>
      <c r="I43" s="275"/>
      <c r="J43" s="275"/>
      <c r="K43" s="275"/>
      <c r="L43" s="275"/>
      <c r="M43" s="276"/>
      <c r="N43" s="9"/>
      <c r="O43" s="4"/>
    </row>
    <row r="44" spans="1:15">
      <c r="A44" s="7">
        <v>3</v>
      </c>
      <c r="B44" s="16"/>
      <c r="C44" s="274"/>
      <c r="D44" s="275"/>
      <c r="E44" s="275"/>
      <c r="F44" s="275"/>
      <c r="G44" s="275"/>
      <c r="H44" s="275"/>
      <c r="I44" s="275"/>
      <c r="J44" s="275"/>
      <c r="K44" s="275"/>
      <c r="L44" s="275"/>
      <c r="M44" s="276"/>
      <c r="N44" s="9"/>
      <c r="O44" s="4"/>
    </row>
    <row r="45" spans="1:15">
      <c r="A45" s="7">
        <v>4</v>
      </c>
      <c r="B45" s="16"/>
      <c r="C45" s="274"/>
      <c r="D45" s="275"/>
      <c r="E45" s="275"/>
      <c r="F45" s="275"/>
      <c r="G45" s="275"/>
      <c r="H45" s="275"/>
      <c r="I45" s="275"/>
      <c r="J45" s="275"/>
      <c r="K45" s="275"/>
      <c r="L45" s="275"/>
      <c r="M45" s="276"/>
      <c r="N45" s="9"/>
      <c r="O45" s="4"/>
    </row>
    <row r="46" spans="1:15">
      <c r="A46" s="7">
        <v>5</v>
      </c>
      <c r="B46" s="16"/>
      <c r="C46" s="274"/>
      <c r="D46" s="275"/>
      <c r="E46" s="275"/>
      <c r="F46" s="275"/>
      <c r="G46" s="275"/>
      <c r="H46" s="275"/>
      <c r="I46" s="275"/>
      <c r="J46" s="275"/>
      <c r="K46" s="275"/>
      <c r="L46" s="275"/>
      <c r="M46" s="276"/>
      <c r="N46" s="9"/>
      <c r="O46" s="4"/>
    </row>
    <row r="47" spans="1:15" ht="18.75" thickBot="1">
      <c r="A47" s="7">
        <v>6</v>
      </c>
      <c r="B47" s="16"/>
      <c r="C47" s="274"/>
      <c r="D47" s="275"/>
      <c r="E47" s="275"/>
      <c r="F47" s="275"/>
      <c r="G47" s="275"/>
      <c r="H47" s="275"/>
      <c r="I47" s="275"/>
      <c r="J47" s="275"/>
      <c r="K47" s="275"/>
      <c r="L47" s="275"/>
      <c r="M47" s="276"/>
      <c r="N47" s="9"/>
      <c r="O47" s="4"/>
    </row>
    <row r="48" spans="1:15" ht="18.75" hidden="1" thickBot="1">
      <c r="A48" s="7">
        <v>7</v>
      </c>
      <c r="B48" s="16"/>
      <c r="C48" s="274"/>
      <c r="D48" s="275"/>
      <c r="E48" s="275"/>
      <c r="F48" s="275"/>
      <c r="G48" s="275"/>
      <c r="H48" s="275"/>
      <c r="I48" s="275"/>
      <c r="J48" s="275"/>
      <c r="K48" s="275"/>
      <c r="L48" s="275"/>
      <c r="M48" s="276"/>
      <c r="N48" s="9"/>
      <c r="O48" s="4"/>
    </row>
    <row r="49" spans="1:15" ht="18.75" hidden="1" thickBot="1">
      <c r="A49" s="7">
        <v>8</v>
      </c>
      <c r="B49" s="16"/>
      <c r="C49" s="274"/>
      <c r="D49" s="275"/>
      <c r="E49" s="275"/>
      <c r="F49" s="275"/>
      <c r="G49" s="275"/>
      <c r="H49" s="275"/>
      <c r="I49" s="275"/>
      <c r="J49" s="275"/>
      <c r="K49" s="275"/>
      <c r="L49" s="275"/>
      <c r="M49" s="276"/>
      <c r="N49" s="9"/>
      <c r="O49" s="4"/>
    </row>
    <row r="50" spans="1:15" ht="18.75" hidden="1" thickBot="1">
      <c r="A50" s="7">
        <v>9</v>
      </c>
      <c r="B50" s="16"/>
      <c r="C50" s="274"/>
      <c r="D50" s="275"/>
      <c r="E50" s="275"/>
      <c r="F50" s="275"/>
      <c r="G50" s="275"/>
      <c r="H50" s="275"/>
      <c r="I50" s="275"/>
      <c r="J50" s="275"/>
      <c r="K50" s="275"/>
      <c r="L50" s="275"/>
      <c r="M50" s="276"/>
      <c r="N50" s="9"/>
      <c r="O50" s="4"/>
    </row>
    <row r="51" spans="1:15" ht="18.75" hidden="1" thickBot="1">
      <c r="A51" s="7">
        <v>10</v>
      </c>
      <c r="B51" s="16"/>
      <c r="C51" s="274"/>
      <c r="D51" s="275"/>
      <c r="E51" s="275"/>
      <c r="F51" s="275"/>
      <c r="G51" s="275"/>
      <c r="H51" s="275"/>
      <c r="I51" s="275"/>
      <c r="J51" s="275"/>
      <c r="K51" s="275"/>
      <c r="L51" s="275"/>
      <c r="M51" s="276"/>
      <c r="N51" s="9"/>
      <c r="O51" s="4"/>
    </row>
    <row r="52" spans="1:15" ht="21" thickTop="1" thickBot="1">
      <c r="A52" s="15"/>
      <c r="B52" s="27" t="s">
        <v>19</v>
      </c>
      <c r="C52" s="265"/>
      <c r="D52" s="266"/>
      <c r="E52" s="266"/>
      <c r="F52" s="266"/>
      <c r="G52" s="266"/>
      <c r="H52" s="266"/>
      <c r="I52" s="266"/>
      <c r="J52" s="266"/>
      <c r="K52" s="266"/>
      <c r="L52" s="266"/>
      <c r="M52" s="267"/>
      <c r="N52" s="28">
        <f>SUM(N42:N51)</f>
        <v>0</v>
      </c>
      <c r="O52" s="4"/>
    </row>
    <row r="53" spans="1:15" ht="4.5" customHeight="1" thickTop="1"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</row>
    <row r="54" spans="1:15" ht="19.5" hidden="1">
      <c r="A54" s="23" t="s">
        <v>35</v>
      </c>
      <c r="B54" s="24"/>
      <c r="C54" s="271" t="s">
        <v>6</v>
      </c>
      <c r="D54" s="272"/>
      <c r="E54" s="272"/>
      <c r="F54" s="272"/>
      <c r="G54" s="272"/>
      <c r="H54" s="272"/>
      <c r="I54" s="272"/>
      <c r="J54" s="272"/>
      <c r="K54" s="272"/>
      <c r="L54" s="272"/>
      <c r="M54" s="273"/>
      <c r="N54" s="24" t="s">
        <v>37</v>
      </c>
      <c r="O54" s="4"/>
    </row>
    <row r="55" spans="1:15" hidden="1">
      <c r="A55" s="7">
        <v>1</v>
      </c>
      <c r="B55" s="16"/>
      <c r="C55" s="274"/>
      <c r="D55" s="275"/>
      <c r="E55" s="275"/>
      <c r="F55" s="275"/>
      <c r="G55" s="275"/>
      <c r="H55" s="275"/>
      <c r="I55" s="275"/>
      <c r="J55" s="275"/>
      <c r="K55" s="275"/>
      <c r="L55" s="275"/>
      <c r="M55" s="276"/>
      <c r="N55" s="9"/>
      <c r="O55" s="4"/>
    </row>
    <row r="56" spans="1:15" hidden="1">
      <c r="A56" s="7">
        <v>2</v>
      </c>
      <c r="B56" s="16"/>
      <c r="C56" s="274"/>
      <c r="D56" s="275"/>
      <c r="E56" s="275"/>
      <c r="F56" s="275"/>
      <c r="G56" s="275"/>
      <c r="H56" s="275"/>
      <c r="I56" s="275"/>
      <c r="J56" s="275"/>
      <c r="K56" s="275"/>
      <c r="L56" s="275"/>
      <c r="M56" s="276"/>
      <c r="N56" s="9"/>
      <c r="O56" s="4"/>
    </row>
    <row r="57" spans="1:15" hidden="1">
      <c r="A57" s="7">
        <v>3</v>
      </c>
      <c r="B57" s="16"/>
      <c r="C57" s="274"/>
      <c r="D57" s="275"/>
      <c r="E57" s="275"/>
      <c r="F57" s="275"/>
      <c r="G57" s="275"/>
      <c r="H57" s="275"/>
      <c r="I57" s="275"/>
      <c r="J57" s="275"/>
      <c r="K57" s="275"/>
      <c r="L57" s="275"/>
      <c r="M57" s="276"/>
      <c r="N57" s="9"/>
      <c r="O57" s="4"/>
    </row>
    <row r="58" spans="1:15" hidden="1">
      <c r="A58" s="7">
        <v>4</v>
      </c>
      <c r="B58" s="16"/>
      <c r="C58" s="274"/>
      <c r="D58" s="275"/>
      <c r="E58" s="275"/>
      <c r="F58" s="275"/>
      <c r="G58" s="275"/>
      <c r="H58" s="275"/>
      <c r="I58" s="275"/>
      <c r="J58" s="275"/>
      <c r="K58" s="275"/>
      <c r="L58" s="275"/>
      <c r="M58" s="276"/>
      <c r="N58" s="9"/>
      <c r="O58" s="4"/>
    </row>
    <row r="59" spans="1:15" hidden="1">
      <c r="A59" s="7">
        <v>5</v>
      </c>
      <c r="B59" s="16"/>
      <c r="C59" s="274"/>
      <c r="D59" s="275"/>
      <c r="E59" s="275"/>
      <c r="F59" s="275"/>
      <c r="G59" s="275"/>
      <c r="H59" s="275"/>
      <c r="I59" s="275"/>
      <c r="J59" s="275"/>
      <c r="K59" s="275"/>
      <c r="L59" s="275"/>
      <c r="M59" s="276"/>
      <c r="N59" s="9"/>
      <c r="O59" s="4"/>
    </row>
    <row r="60" spans="1:15" hidden="1">
      <c r="A60" s="7">
        <v>6</v>
      </c>
      <c r="B60" s="16"/>
      <c r="C60" s="274"/>
      <c r="D60" s="275"/>
      <c r="E60" s="275"/>
      <c r="F60" s="275"/>
      <c r="G60" s="275"/>
      <c r="H60" s="275"/>
      <c r="I60" s="275"/>
      <c r="J60" s="275"/>
      <c r="K60" s="275"/>
      <c r="L60" s="275"/>
      <c r="M60" s="276"/>
      <c r="N60" s="9"/>
      <c r="O60" s="4"/>
    </row>
    <row r="61" spans="1:15" hidden="1">
      <c r="A61" s="7">
        <v>7</v>
      </c>
      <c r="B61" s="16"/>
      <c r="C61" s="274" t="s">
        <v>26</v>
      </c>
      <c r="D61" s="275"/>
      <c r="E61" s="275"/>
      <c r="F61" s="275"/>
      <c r="G61" s="275"/>
      <c r="H61" s="275"/>
      <c r="I61" s="275"/>
      <c r="J61" s="275"/>
      <c r="K61" s="275"/>
      <c r="L61" s="275"/>
      <c r="M61" s="276"/>
      <c r="N61" s="9"/>
      <c r="O61" s="4"/>
    </row>
    <row r="62" spans="1:15" hidden="1">
      <c r="A62" s="7">
        <v>8</v>
      </c>
      <c r="B62" s="16"/>
      <c r="C62" s="274"/>
      <c r="D62" s="275"/>
      <c r="E62" s="275"/>
      <c r="F62" s="275"/>
      <c r="G62" s="275"/>
      <c r="H62" s="275"/>
      <c r="I62" s="275"/>
      <c r="J62" s="275"/>
      <c r="K62" s="275"/>
      <c r="L62" s="275"/>
      <c r="M62" s="276"/>
      <c r="N62" s="9"/>
      <c r="O62" s="4"/>
    </row>
    <row r="63" spans="1:15" hidden="1">
      <c r="A63" s="7">
        <v>9</v>
      </c>
      <c r="B63" s="16"/>
      <c r="C63" s="274"/>
      <c r="D63" s="275"/>
      <c r="E63" s="275"/>
      <c r="F63" s="275"/>
      <c r="G63" s="275"/>
      <c r="H63" s="275"/>
      <c r="I63" s="275"/>
      <c r="J63" s="275"/>
      <c r="K63" s="275"/>
      <c r="L63" s="275"/>
      <c r="M63" s="276"/>
      <c r="N63" s="9"/>
      <c r="O63" s="4"/>
    </row>
    <row r="64" spans="1:15" ht="19.5" hidden="1" thickTop="1" thickBot="1">
      <c r="A64" s="15"/>
      <c r="B64" s="27" t="s">
        <v>19</v>
      </c>
      <c r="C64" s="265"/>
      <c r="D64" s="266"/>
      <c r="E64" s="266"/>
      <c r="F64" s="266"/>
      <c r="G64" s="266"/>
      <c r="H64" s="266"/>
      <c r="I64" s="266"/>
      <c r="J64" s="266"/>
      <c r="K64" s="266"/>
      <c r="L64" s="266"/>
      <c r="M64" s="267"/>
      <c r="N64" s="22">
        <f>SUM(N55:N63)</f>
        <v>0</v>
      </c>
      <c r="O64" s="4"/>
    </row>
    <row r="65" spans="1:15" hidden="1"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</row>
    <row r="66" spans="1:15" hidden="1"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</row>
    <row r="67" spans="1:15">
      <c r="A67" s="277" t="s">
        <v>194</v>
      </c>
      <c r="B67" s="277"/>
      <c r="C67" s="277"/>
      <c r="D67" s="277"/>
      <c r="E67" s="277"/>
      <c r="F67" s="277"/>
      <c r="G67" s="277"/>
      <c r="H67" s="277"/>
      <c r="I67" s="277"/>
      <c r="J67" s="277"/>
      <c r="K67" s="277"/>
      <c r="L67" s="277"/>
      <c r="M67" s="277"/>
      <c r="N67" s="278">
        <f>N27-N52</f>
        <v>0</v>
      </c>
      <c r="O67" s="4"/>
    </row>
    <row r="68" spans="1:15">
      <c r="A68" s="277"/>
      <c r="B68" s="277"/>
      <c r="C68" s="277"/>
      <c r="D68" s="277"/>
      <c r="E68" s="277"/>
      <c r="F68" s="277"/>
      <c r="G68" s="277"/>
      <c r="H68" s="277"/>
      <c r="I68" s="277"/>
      <c r="J68" s="277"/>
      <c r="K68" s="277"/>
      <c r="L68" s="277"/>
      <c r="M68" s="277"/>
      <c r="N68" s="278"/>
      <c r="O68" s="4"/>
    </row>
    <row r="69" spans="1:15"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</row>
    <row r="70" spans="1:15"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</row>
    <row r="71" spans="1:15"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</row>
    <row r="72" spans="1:15"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</row>
    <row r="73" spans="1:15"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</row>
    <row r="74" spans="1:15"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</row>
    <row r="75" spans="1:15"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</row>
    <row r="76" spans="1:15"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</row>
    <row r="77" spans="1:15"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</row>
    <row r="78" spans="1:15"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</row>
    <row r="79" spans="1:15"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</row>
    <row r="80" spans="1:15"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</row>
    <row r="81" spans="4:15"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</row>
    <row r="82" spans="4:15"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</row>
    <row r="83" spans="4:15"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</row>
    <row r="84" spans="4:15"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</row>
    <row r="85" spans="4:15"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</row>
    <row r="86" spans="4:15"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</row>
    <row r="87" spans="4:15"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</row>
    <row r="88" spans="4:15"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</row>
    <row r="89" spans="4:15"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</row>
    <row r="90" spans="4:15"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</row>
    <row r="91" spans="4:15"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</row>
    <row r="92" spans="4:15"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</row>
    <row r="93" spans="4:15"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</row>
    <row r="94" spans="4:15"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</row>
    <row r="95" spans="4:15"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</row>
    <row r="96" spans="4:15"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</row>
    <row r="97" spans="4:15"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</row>
    <row r="98" spans="4:15"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</row>
    <row r="99" spans="4:15"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</row>
    <row r="100" spans="4:15"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</row>
    <row r="101" spans="4:15"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</row>
    <row r="102" spans="4:15"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</row>
    <row r="103" spans="4:15"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</row>
    <row r="104" spans="4:15"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</row>
    <row r="105" spans="4:15"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</row>
    <row r="106" spans="4:15"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</row>
    <row r="107" spans="4:15"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</row>
    <row r="108" spans="4:15"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</row>
    <row r="109" spans="4:15"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</row>
    <row r="110" spans="4:15"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</row>
    <row r="111" spans="4:15"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4:15"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</row>
    <row r="113" spans="4:15"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4:15"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</row>
    <row r="115" spans="4:15"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4:15"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4:15"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</row>
    <row r="118" spans="4:15"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</row>
    <row r="119" spans="4:15"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</row>
    <row r="120" spans="4:15"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</row>
    <row r="121" spans="4:15"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</row>
    <row r="122" spans="4:15"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</row>
    <row r="123" spans="4:15"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</row>
    <row r="124" spans="4:15"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</row>
    <row r="125" spans="4:15"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</row>
    <row r="126" spans="4:15"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</row>
    <row r="127" spans="4:15"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</row>
    <row r="128" spans="4:15"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</row>
    <row r="129" spans="4:15"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</row>
    <row r="130" spans="4:15"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</row>
    <row r="131" spans="4:15"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</row>
    <row r="132" spans="4:15"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</row>
    <row r="133" spans="4:15"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</row>
    <row r="134" spans="4:15"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</row>
    <row r="135" spans="4:15"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</row>
    <row r="136" spans="4:15"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</row>
    <row r="137" spans="4:15"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</row>
    <row r="138" spans="4:15"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</row>
    <row r="139" spans="4:15"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</row>
    <row r="140" spans="4:15"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</row>
    <row r="141" spans="4:15"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</row>
    <row r="142" spans="4:15"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</row>
    <row r="143" spans="4:15"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4:15"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</row>
    <row r="145" spans="4:15"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</row>
    <row r="146" spans="4:15"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</row>
    <row r="147" spans="4:15"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4:15"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</row>
    <row r="149" spans="4:15"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</row>
    <row r="150" spans="4:15"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</row>
    <row r="151" spans="4:15"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</row>
    <row r="152" spans="4:15"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</row>
    <row r="153" spans="4:15"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</row>
    <row r="154" spans="4:15"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</row>
    <row r="155" spans="4:15"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</row>
    <row r="156" spans="4:15"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</row>
    <row r="157" spans="4:15"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</row>
    <row r="158" spans="4:15"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</row>
    <row r="159" spans="4:15"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</row>
    <row r="160" spans="4:15"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</row>
    <row r="161" spans="4:15"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</row>
    <row r="162" spans="4:15"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</row>
    <row r="163" spans="4:15"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4:15"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</row>
    <row r="165" spans="4:15"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</row>
    <row r="166" spans="4:15"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</row>
    <row r="167" spans="4:15"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</row>
    <row r="168" spans="4:15"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</row>
    <row r="169" spans="4:15"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</row>
    <row r="170" spans="4:15"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4:15"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</row>
    <row r="172" spans="4:15"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</row>
    <row r="173" spans="4:15"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</row>
    <row r="174" spans="4:15"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</row>
    <row r="175" spans="4:15"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</row>
    <row r="176" spans="4:15"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</row>
    <row r="177" spans="4:15"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</row>
    <row r="178" spans="4:15"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</row>
    <row r="179" spans="4:15"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</row>
    <row r="180" spans="4:15"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</row>
    <row r="181" spans="4:15"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</row>
    <row r="182" spans="4:15"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</row>
    <row r="183" spans="4:15"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</row>
    <row r="184" spans="4:15"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</row>
    <row r="185" spans="4:15"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</row>
    <row r="186" spans="4:15"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</row>
    <row r="187" spans="4:15"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</row>
    <row r="188" spans="4:15"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</row>
    <row r="189" spans="4:15"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</row>
    <row r="190" spans="4:15"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</row>
    <row r="191" spans="4:15"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</row>
    <row r="192" spans="4:15"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</row>
    <row r="193" spans="4:15"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</row>
    <row r="194" spans="4:15"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</row>
    <row r="195" spans="4:15"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</row>
    <row r="196" spans="4:15"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</row>
    <row r="197" spans="4:15"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</row>
    <row r="198" spans="4:15"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</row>
    <row r="199" spans="4:15"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</row>
    <row r="200" spans="4:15"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</row>
    <row r="201" spans="4:15"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</row>
    <row r="202" spans="4:15"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</row>
    <row r="203" spans="4:15"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</row>
    <row r="204" spans="4:15"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</row>
    <row r="205" spans="4:15"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</row>
    <row r="206" spans="4:15"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</row>
    <row r="207" spans="4:15"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</row>
    <row r="208" spans="4:15"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</row>
    <row r="209" spans="4:15"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</row>
    <row r="210" spans="4:15"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</row>
    <row r="211" spans="4:15"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</row>
    <row r="212" spans="4:15"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</row>
    <row r="213" spans="4:15"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</row>
    <row r="214" spans="4:15"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</row>
    <row r="215" spans="4:15"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</row>
    <row r="216" spans="4:15"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</row>
    <row r="217" spans="4:15"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4:15"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</row>
    <row r="219" spans="4:15"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</row>
    <row r="220" spans="4:15"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</row>
    <row r="221" spans="4:15"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</row>
    <row r="222" spans="4:15"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</row>
    <row r="223" spans="4:15"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</row>
    <row r="224" spans="4:15"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</row>
    <row r="225" spans="4:15"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</row>
    <row r="226" spans="4:15"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</row>
    <row r="227" spans="4:15"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</row>
    <row r="228" spans="4:15"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</row>
    <row r="229" spans="4:15"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</row>
    <row r="230" spans="4:15"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</row>
    <row r="231" spans="4:15"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</row>
    <row r="232" spans="4:15"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</row>
    <row r="233" spans="4:15"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</row>
    <row r="234" spans="4:15"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</row>
    <row r="235" spans="4:15"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</row>
    <row r="236" spans="4:15"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4:15"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</row>
    <row r="238" spans="4:15"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</row>
    <row r="239" spans="4:15"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</row>
    <row r="240" spans="4:15"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</row>
    <row r="241" spans="4:15"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</row>
    <row r="242" spans="4:15"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</row>
    <row r="243" spans="4:15"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</row>
    <row r="244" spans="4:15"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</row>
    <row r="245" spans="4:15"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</row>
    <row r="246" spans="4:15"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4:15"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4:15"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</row>
    <row r="249" spans="4:15"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</row>
    <row r="250" spans="4:15"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</row>
    <row r="251" spans="4:15"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</row>
    <row r="252" spans="4:15"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</row>
    <row r="253" spans="4:15"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</row>
    <row r="254" spans="4:15"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</row>
    <row r="255" spans="4:15"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</row>
    <row r="256" spans="4:15"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</row>
    <row r="257" spans="4:15"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</row>
    <row r="258" spans="4:15"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</row>
    <row r="259" spans="4:15"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</row>
    <row r="260" spans="4:15"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</row>
    <row r="261" spans="4:15"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</row>
    <row r="262" spans="4:15"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</row>
    <row r="263" spans="4:15"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</row>
    <row r="264" spans="4:15"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</row>
    <row r="265" spans="4:15"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</row>
    <row r="266" spans="4:15"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</row>
    <row r="267" spans="4:15"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</row>
    <row r="268" spans="4:15"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</row>
    <row r="269" spans="4:15"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</row>
    <row r="270" spans="4:15"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</row>
    <row r="271" spans="4:15"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</row>
    <row r="272" spans="4:15"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</row>
    <row r="273" spans="4:15"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</row>
    <row r="274" spans="4:15"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</row>
    <row r="275" spans="4:15"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</row>
    <row r="276" spans="4:15"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</row>
    <row r="277" spans="4:15"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</row>
    <row r="278" spans="4:15"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</row>
    <row r="279" spans="4:15"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</row>
    <row r="280" spans="4:15"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</row>
    <row r="281" spans="4:15"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</row>
    <row r="282" spans="4:15"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</row>
    <row r="283" spans="4:15"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</row>
    <row r="284" spans="4:15"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</row>
    <row r="285" spans="4:15"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</row>
    <row r="286" spans="4:15"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</row>
    <row r="287" spans="4:15"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</row>
    <row r="288" spans="4:15"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</row>
    <row r="289" spans="4:15"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</row>
    <row r="290" spans="4:15"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</row>
    <row r="291" spans="4:15"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</row>
    <row r="292" spans="4:15"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</row>
    <row r="293" spans="4:15"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</row>
    <row r="294" spans="4:15"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</row>
    <row r="295" spans="4:15"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</row>
    <row r="296" spans="4:15"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</row>
    <row r="297" spans="4:15"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</row>
    <row r="298" spans="4:15"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</row>
    <row r="299" spans="4:15"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</row>
    <row r="300" spans="4:15"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</row>
    <row r="301" spans="4:15"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</row>
    <row r="302" spans="4:15"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</row>
    <row r="303" spans="4:15"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</row>
    <row r="304" spans="4:15"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</row>
    <row r="305" spans="4:15"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</row>
    <row r="306" spans="4:15"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</row>
    <row r="307" spans="4:15"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</row>
    <row r="308" spans="4:15"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</row>
    <row r="309" spans="4:15"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</row>
    <row r="310" spans="4:15"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</row>
    <row r="311" spans="4:15"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</row>
    <row r="312" spans="4:15"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</row>
    <row r="313" spans="4:15"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</row>
    <row r="314" spans="4:15"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</row>
    <row r="315" spans="4:15"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</row>
    <row r="316" spans="4:15"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</row>
    <row r="317" spans="4:15"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</row>
    <row r="318" spans="4:15"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</row>
    <row r="319" spans="4:15"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</row>
    <row r="320" spans="4:15"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</row>
    <row r="321" spans="4:15"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</row>
    <row r="322" spans="4:15"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</row>
    <row r="323" spans="4:15"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</row>
    <row r="324" spans="4:15"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</row>
    <row r="325" spans="4:15"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</row>
    <row r="326" spans="4:15"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</row>
    <row r="327" spans="4:15"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</row>
    <row r="328" spans="4:15"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</row>
    <row r="329" spans="4:15"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</row>
    <row r="330" spans="4:15"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</row>
    <row r="331" spans="4:15"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</row>
    <row r="332" spans="4:15"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</row>
    <row r="333" spans="4:15"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</row>
    <row r="334" spans="4:15"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</row>
    <row r="335" spans="4:15"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</row>
    <row r="336" spans="4:15"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</row>
    <row r="337" spans="4:15"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</row>
    <row r="338" spans="4:15"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</row>
    <row r="339" spans="4:15"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</row>
    <row r="340" spans="4:15"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</row>
    <row r="341" spans="4:15"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</row>
    <row r="342" spans="4:15"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</row>
    <row r="343" spans="4:15"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</row>
    <row r="344" spans="4:15"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</row>
    <row r="345" spans="4:15"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</row>
    <row r="346" spans="4:15"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</row>
    <row r="347" spans="4:15"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</row>
    <row r="348" spans="4:15"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</row>
    <row r="349" spans="4:15"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</row>
    <row r="350" spans="4:15"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</row>
    <row r="351" spans="4:15"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</row>
    <row r="352" spans="4:15"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</row>
    <row r="353" spans="4:15"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</row>
    <row r="354" spans="4:15"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</row>
    <row r="355" spans="4:15"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</row>
    <row r="356" spans="4:15"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</row>
    <row r="357" spans="4:15"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</row>
    <row r="358" spans="4:15"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</row>
    <row r="359" spans="4:15"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</row>
    <row r="360" spans="4:15"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</row>
    <row r="361" spans="4:15"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</row>
    <row r="362" spans="4:15"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</row>
    <row r="363" spans="4:15"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</row>
    <row r="364" spans="4:15"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</row>
    <row r="365" spans="4:15"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</row>
    <row r="366" spans="4:15"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</row>
    <row r="367" spans="4:15"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</row>
    <row r="368" spans="4:15"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</row>
    <row r="369" spans="4:15"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</row>
    <row r="370" spans="4:15"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</row>
    <row r="371" spans="4:15"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</row>
    <row r="372" spans="4:15"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</row>
    <row r="373" spans="4:15"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</row>
    <row r="374" spans="4:15"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</row>
    <row r="375" spans="4:15"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</row>
    <row r="376" spans="4:15"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</row>
    <row r="377" spans="4:15"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</row>
    <row r="378" spans="4:15"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</row>
    <row r="379" spans="4:15"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</row>
    <row r="380" spans="4:15"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</row>
    <row r="381" spans="4:15"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</row>
    <row r="382" spans="4:15"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</row>
    <row r="383" spans="4:15"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</row>
    <row r="384" spans="4:15"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</row>
    <row r="385" spans="4:15"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</row>
    <row r="386" spans="4:15"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</row>
    <row r="387" spans="4:15"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</row>
    <row r="388" spans="4:15"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</row>
    <row r="389" spans="4:15"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</row>
    <row r="390" spans="4:15"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</row>
    <row r="391" spans="4:15"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</row>
    <row r="392" spans="4:15"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</row>
    <row r="393" spans="4:15"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</row>
    <row r="394" spans="4:15"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</row>
    <row r="395" spans="4:15"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</row>
    <row r="396" spans="4:15"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</row>
    <row r="397" spans="4:15"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</row>
    <row r="398" spans="4:15"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</row>
    <row r="399" spans="4:15"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</row>
    <row r="400" spans="4:15"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</row>
    <row r="401" spans="4:15"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</row>
    <row r="402" spans="4:15"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</row>
    <row r="403" spans="4:15"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</row>
    <row r="404" spans="4:15"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</row>
    <row r="405" spans="4:15"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</row>
    <row r="406" spans="4:15"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</row>
    <row r="407" spans="4:15"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</row>
    <row r="408" spans="4:15"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</row>
    <row r="409" spans="4:15"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</row>
    <row r="410" spans="4:15"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</row>
    <row r="411" spans="4:15"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</row>
    <row r="412" spans="4:15"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</row>
    <row r="413" spans="4:15"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</row>
    <row r="414" spans="4:15"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</row>
    <row r="415" spans="4:15"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</row>
    <row r="416" spans="4:15"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</row>
    <row r="417" spans="4:15"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</row>
    <row r="418" spans="4:15"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</row>
    <row r="419" spans="4:15"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</row>
    <row r="420" spans="4:15"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</row>
    <row r="421" spans="4:15"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</row>
    <row r="422" spans="4:15"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</row>
    <row r="423" spans="4:15"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</row>
    <row r="424" spans="4:15"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</row>
    <row r="425" spans="4:15"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</row>
    <row r="426" spans="4:15"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</row>
    <row r="427" spans="4:15"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</row>
    <row r="428" spans="4:15"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</row>
    <row r="429" spans="4:15"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</row>
    <row r="430" spans="4:15"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</row>
    <row r="431" spans="4:15"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</row>
    <row r="432" spans="4:15"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</row>
    <row r="433" spans="4:15"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</row>
    <row r="434" spans="4:15"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</row>
    <row r="435" spans="4:15"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</row>
    <row r="436" spans="4:15"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</row>
    <row r="437" spans="4:15"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</row>
    <row r="438" spans="4:15"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</row>
    <row r="439" spans="4:15"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</row>
    <row r="440" spans="4:15"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</row>
    <row r="441" spans="4:15"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</row>
    <row r="442" spans="4:15"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</row>
    <row r="443" spans="4:15"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</row>
    <row r="444" spans="4:15"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</row>
    <row r="445" spans="4:15"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</row>
    <row r="446" spans="4:15"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</row>
    <row r="447" spans="4:15"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</row>
    <row r="448" spans="4:15"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</row>
    <row r="449" spans="4:15"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</row>
    <row r="450" spans="4:15"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</row>
    <row r="451" spans="4:15"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</row>
    <row r="452" spans="4:15"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</row>
    <row r="453" spans="4:15"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</row>
    <row r="454" spans="4:15"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</row>
    <row r="455" spans="4:15"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</row>
    <row r="456" spans="4:15"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</row>
    <row r="457" spans="4:15"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</row>
    <row r="458" spans="4:15"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</row>
    <row r="459" spans="4:15"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</row>
    <row r="460" spans="4:15"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</row>
    <row r="461" spans="4:15"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</row>
    <row r="462" spans="4:15"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</row>
    <row r="463" spans="4:15"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</row>
    <row r="464" spans="4:15"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</row>
    <row r="465" spans="4:15"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</row>
    <row r="466" spans="4:15"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</row>
    <row r="467" spans="4:15"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</row>
    <row r="468" spans="4:15"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</row>
    <row r="469" spans="4:15"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</row>
    <row r="470" spans="4:15"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</row>
    <row r="471" spans="4:15"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</row>
    <row r="472" spans="4:15"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</row>
    <row r="473" spans="4:15"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</row>
    <row r="474" spans="4:15"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</row>
    <row r="475" spans="4:15"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</row>
    <row r="476" spans="4:15"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</row>
    <row r="477" spans="4:15"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</row>
    <row r="478" spans="4:15"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</row>
    <row r="479" spans="4:15"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</row>
    <row r="480" spans="4:15"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</row>
    <row r="481" spans="4:15"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</row>
    <row r="482" spans="4:15"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</row>
    <row r="483" spans="4:15"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</row>
    <row r="484" spans="4:15"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</row>
    <row r="485" spans="4:15"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</row>
    <row r="486" spans="4:15"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</row>
    <row r="487" spans="4:15"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</row>
    <row r="488" spans="4:15"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</row>
    <row r="489" spans="4:15"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</row>
    <row r="490" spans="4:15"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</row>
    <row r="491" spans="4:15"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</row>
    <row r="492" spans="4:15"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</row>
    <row r="493" spans="4:15"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</row>
    <row r="494" spans="4:15"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</row>
    <row r="495" spans="4:15"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</row>
    <row r="496" spans="4:15"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</row>
    <row r="497" spans="4:15"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</row>
    <row r="498" spans="4:15"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</row>
    <row r="499" spans="4:15"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</row>
    <row r="500" spans="4:15"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</row>
    <row r="501" spans="4:15"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</row>
    <row r="502" spans="4:15"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</row>
    <row r="503" spans="4:15"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</row>
    <row r="504" spans="4:15"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</row>
    <row r="505" spans="4:15"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</row>
    <row r="506" spans="4:15"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</row>
    <row r="507" spans="4:15"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</row>
    <row r="508" spans="4:15"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</row>
    <row r="509" spans="4:15"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</row>
    <row r="510" spans="4:15"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</row>
    <row r="511" spans="4:15"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</row>
    <row r="512" spans="4:15"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</row>
    <row r="513" spans="4:15"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</row>
    <row r="514" spans="4:15"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</row>
    <row r="515" spans="4:15"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</row>
    <row r="516" spans="4:15"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</row>
    <row r="517" spans="4:15"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</row>
    <row r="518" spans="4:15"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</row>
    <row r="519" spans="4:15"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</row>
    <row r="520" spans="4:15"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</row>
    <row r="521" spans="4:15"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</row>
    <row r="522" spans="4:15"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</row>
    <row r="523" spans="4:15"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</row>
    <row r="524" spans="4:15"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</row>
    <row r="525" spans="4:15"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</row>
    <row r="526" spans="4:15"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</row>
    <row r="527" spans="4:15"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</row>
    <row r="528" spans="4:15"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</row>
    <row r="529" spans="4:15"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</row>
    <row r="530" spans="4:15"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</row>
    <row r="531" spans="4:15"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</row>
    <row r="532" spans="4:15"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</row>
    <row r="533" spans="4:15"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</row>
    <row r="534" spans="4:15"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</row>
    <row r="535" spans="4:15"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</row>
    <row r="536" spans="4:15"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</row>
    <row r="537" spans="4:15"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</row>
    <row r="538" spans="4:15"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</row>
    <row r="539" spans="4:15"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</row>
    <row r="540" spans="4:15"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</row>
    <row r="541" spans="4:15"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</row>
    <row r="542" spans="4:15"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</row>
    <row r="543" spans="4:15"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</row>
    <row r="544" spans="4:15"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</row>
    <row r="545" spans="4:15"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</row>
    <row r="546" spans="4:15"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</row>
    <row r="547" spans="4:15"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</row>
    <row r="548" spans="4:15"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</row>
    <row r="549" spans="4:15"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</row>
    <row r="550" spans="4:15"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</row>
    <row r="551" spans="4:15"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</row>
    <row r="552" spans="4:15"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</row>
    <row r="553" spans="4:15"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</row>
    <row r="554" spans="4:15"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</row>
    <row r="555" spans="4:15"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</row>
    <row r="556" spans="4:15"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</row>
    <row r="557" spans="4:15"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</row>
    <row r="558" spans="4:15"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</row>
    <row r="559" spans="4:15"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</row>
    <row r="560" spans="4:15"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</row>
    <row r="561" spans="4:15"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</row>
    <row r="562" spans="4:15"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</row>
    <row r="563" spans="4:15"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</row>
    <row r="564" spans="4:15"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</row>
    <row r="565" spans="4:15"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</row>
    <row r="566" spans="4:15"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</row>
    <row r="567" spans="4:15"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</row>
    <row r="568" spans="4:15"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</row>
    <row r="569" spans="4:15"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</row>
    <row r="570" spans="4:15"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</row>
    <row r="571" spans="4:15"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</row>
    <row r="572" spans="4:15"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</row>
    <row r="573" spans="4:15"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</row>
    <row r="574" spans="4:15"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</row>
    <row r="575" spans="4:15"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</row>
    <row r="576" spans="4:15"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</row>
    <row r="577" spans="4:15"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</row>
    <row r="578" spans="4:15"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</row>
    <row r="579" spans="4:15"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</row>
    <row r="580" spans="4:15"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</row>
    <row r="581" spans="4:15"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</row>
    <row r="582" spans="4:15"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</row>
    <row r="583" spans="4:15"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</row>
    <row r="584" spans="4:15"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</row>
    <row r="585" spans="4:15"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</row>
    <row r="586" spans="4:15"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</row>
    <row r="587" spans="4:15"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</row>
    <row r="588" spans="4:15"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</row>
    <row r="589" spans="4:15"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</row>
    <row r="590" spans="4:15"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</row>
    <row r="591" spans="4:15"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</row>
    <row r="592" spans="4:15"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</row>
    <row r="593" spans="4:15"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</row>
    <row r="594" spans="4:15"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</row>
    <row r="595" spans="4:15"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</row>
    <row r="596" spans="4:15"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</row>
    <row r="597" spans="4:15"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</row>
    <row r="598" spans="4:15"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</row>
    <row r="599" spans="4:15"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</row>
    <row r="600" spans="4:15"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</row>
    <row r="601" spans="4:15"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</row>
    <row r="602" spans="4:15"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</row>
    <row r="603" spans="4:15"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</row>
    <row r="604" spans="4:15"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</row>
    <row r="605" spans="4:15"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</row>
    <row r="606" spans="4:15"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</row>
    <row r="607" spans="4:15"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</row>
    <row r="608" spans="4:15"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</row>
    <row r="609" spans="4:15"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</row>
    <row r="610" spans="4:15"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</row>
    <row r="611" spans="4:15"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</row>
    <row r="612" spans="4:15"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</row>
    <row r="613" spans="4:15"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</row>
    <row r="614" spans="4:15"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</row>
    <row r="615" spans="4:15"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</row>
    <row r="616" spans="4:15"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</row>
    <row r="617" spans="4:15"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</row>
    <row r="618" spans="4:15"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</row>
    <row r="619" spans="4:15"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</row>
    <row r="620" spans="4:15"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</row>
    <row r="621" spans="4:15"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</row>
    <row r="622" spans="4:15"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</row>
    <row r="623" spans="4:15"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</row>
    <row r="624" spans="4:15"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</row>
    <row r="625" spans="4:15"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</row>
    <row r="626" spans="4:15"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</row>
    <row r="627" spans="4:15"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</row>
    <row r="628" spans="4:15"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</row>
    <row r="629" spans="4:15"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</row>
    <row r="630" spans="4:15"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</row>
    <row r="631" spans="4:15"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</row>
    <row r="632" spans="4:15"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</row>
    <row r="633" spans="4:15"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</row>
    <row r="634" spans="4:15"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</row>
    <row r="635" spans="4:15"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</row>
    <row r="636" spans="4:15"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</row>
    <row r="637" spans="4:15"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</row>
    <row r="638" spans="4:15"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</row>
    <row r="639" spans="4:15"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</row>
    <row r="640" spans="4:15"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</row>
    <row r="641" spans="4:15"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</row>
    <row r="642" spans="4:15"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</row>
    <row r="643" spans="4:15"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</row>
    <row r="644" spans="4:15"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</row>
    <row r="645" spans="4:15"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</row>
    <row r="646" spans="4:15"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</row>
    <row r="647" spans="4:15"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</row>
    <row r="648" spans="4:15"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</row>
    <row r="649" spans="4:15"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</row>
    <row r="650" spans="4:15"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</row>
    <row r="651" spans="4:15"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</row>
    <row r="652" spans="4:15"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</row>
    <row r="653" spans="4:15"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</row>
    <row r="654" spans="4:15"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</row>
    <row r="655" spans="4:15"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</row>
    <row r="656" spans="4:15"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</row>
    <row r="657" spans="4:15"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</row>
    <row r="658" spans="4:15"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</row>
    <row r="659" spans="4:15"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</row>
    <row r="660" spans="4:15"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</row>
    <row r="661" spans="4:15"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</row>
    <row r="662" spans="4:15"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</row>
    <row r="663" spans="4:15"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</row>
    <row r="664" spans="4:15"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</row>
    <row r="665" spans="4:15"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</row>
    <row r="666" spans="4:15"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</row>
    <row r="667" spans="4:15"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</row>
    <row r="668" spans="4:15"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</row>
    <row r="669" spans="4:15"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</row>
    <row r="670" spans="4:15"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</row>
    <row r="671" spans="4:15"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</row>
    <row r="672" spans="4:15"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</row>
    <row r="673" spans="4:15"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</row>
    <row r="674" spans="4:15"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</row>
    <row r="675" spans="4:15"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</row>
    <row r="676" spans="4:15"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</row>
    <row r="677" spans="4:15"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</row>
    <row r="678" spans="4:15"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</row>
    <row r="679" spans="4:15"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</row>
    <row r="680" spans="4:15"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</row>
    <row r="681" spans="4:15"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</row>
    <row r="682" spans="4:15"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</row>
    <row r="683" spans="4:15"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</row>
    <row r="684" spans="4:15"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</row>
    <row r="685" spans="4:15"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</row>
    <row r="686" spans="4:15"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</row>
    <row r="687" spans="4:15"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</row>
    <row r="688" spans="4:15"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</row>
    <row r="689" spans="4:15"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</row>
    <row r="690" spans="4:15"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</row>
    <row r="691" spans="4:15"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</row>
    <row r="692" spans="4:15"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</row>
    <row r="693" spans="4:15"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</row>
    <row r="694" spans="4:15"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</row>
    <row r="695" spans="4:15"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</row>
    <row r="696" spans="4:15"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</row>
    <row r="697" spans="4:15"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</row>
    <row r="698" spans="4:15"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</row>
    <row r="699" spans="4:15"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</row>
    <row r="700" spans="4:15"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</row>
    <row r="701" spans="4:15"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</row>
    <row r="702" spans="4:15"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</row>
    <row r="703" spans="4:15"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</row>
    <row r="704" spans="4:15"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</row>
    <row r="705" spans="4:15"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</row>
    <row r="706" spans="4:15"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</row>
    <row r="707" spans="4:15"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</row>
    <row r="708" spans="4:15"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</row>
    <row r="709" spans="4:15"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</row>
    <row r="710" spans="4:15"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</row>
    <row r="711" spans="4:15"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</row>
    <row r="712" spans="4:15"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</row>
    <row r="713" spans="4:15"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</row>
    <row r="714" spans="4:15"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</row>
    <row r="715" spans="4:15"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</row>
    <row r="716" spans="4:15"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</row>
    <row r="717" spans="4:15"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</row>
    <row r="718" spans="4:15"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</row>
    <row r="719" spans="4:15"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</row>
    <row r="720" spans="4:15"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</row>
    <row r="721" spans="4:15"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</row>
    <row r="722" spans="4:15"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</row>
    <row r="723" spans="4:15"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</row>
    <row r="724" spans="4:15"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</row>
    <row r="725" spans="4:15"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</row>
    <row r="726" spans="4:15"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</row>
    <row r="727" spans="4:15"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</row>
    <row r="728" spans="4:15"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</row>
    <row r="729" spans="4:15"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</row>
    <row r="730" spans="4:15"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</row>
    <row r="731" spans="4:15"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</row>
    <row r="732" spans="4:15"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</row>
    <row r="733" spans="4:15"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</row>
    <row r="734" spans="4:15"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</row>
    <row r="735" spans="4:15"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</row>
    <row r="736" spans="4:15"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</row>
    <row r="737" spans="4:15"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</row>
    <row r="738" spans="4:15"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</row>
    <row r="739" spans="4:15"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</row>
    <row r="740" spans="4:15"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</row>
    <row r="741" spans="4:15"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</row>
    <row r="742" spans="4:15"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</row>
    <row r="743" spans="4:15"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</row>
    <row r="744" spans="4:15"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</row>
    <row r="745" spans="4:15"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</row>
    <row r="746" spans="4:15"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</row>
    <row r="747" spans="4:15"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</row>
    <row r="748" spans="4:15"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</row>
    <row r="749" spans="4:15"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</row>
    <row r="750" spans="4:15"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</row>
    <row r="751" spans="4:15"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</row>
    <row r="752" spans="4:15"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</row>
    <row r="753" spans="4:15"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</row>
    <row r="754" spans="4:15"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</row>
    <row r="755" spans="4:15"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</row>
    <row r="756" spans="4:15"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</row>
    <row r="757" spans="4:15"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</row>
    <row r="758" spans="4:15"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</row>
    <row r="759" spans="4:15"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</row>
    <row r="760" spans="4:15"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</row>
    <row r="761" spans="4:15"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</row>
    <row r="762" spans="4:15"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</row>
    <row r="763" spans="4:15"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</row>
    <row r="764" spans="4:15"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</row>
    <row r="765" spans="4:15"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</row>
    <row r="766" spans="4:15"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</row>
    <row r="767" spans="4:15"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</row>
    <row r="768" spans="4:15"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</row>
    <row r="769" spans="4:15"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</row>
    <row r="770" spans="4:15"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</row>
    <row r="771" spans="4:15"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</row>
    <row r="772" spans="4:15"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</row>
    <row r="773" spans="4:15"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</row>
    <row r="774" spans="4:15"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</row>
    <row r="775" spans="4:15"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</row>
    <row r="776" spans="4:15"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</row>
    <row r="777" spans="4:15"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</row>
    <row r="778" spans="4:15"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</row>
    <row r="779" spans="4:15"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</row>
    <row r="780" spans="4:15"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</row>
    <row r="781" spans="4:15"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</row>
    <row r="782" spans="4:15"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</row>
    <row r="783" spans="4:15"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</row>
    <row r="784" spans="4:15"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</row>
    <row r="785" spans="4:15"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</row>
    <row r="786" spans="4:15"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</row>
    <row r="787" spans="4:15"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</row>
    <row r="788" spans="4:15"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</row>
    <row r="789" spans="4:15"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</row>
    <row r="790" spans="4:15"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</row>
    <row r="791" spans="4:15"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</row>
    <row r="792" spans="4:15"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</row>
    <row r="793" spans="4:15"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</row>
    <row r="794" spans="4:15"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</row>
    <row r="795" spans="4:15"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</row>
    <row r="796" spans="4:15"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</row>
    <row r="797" spans="4:15"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</row>
    <row r="798" spans="4:15"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</row>
    <row r="799" spans="4:15"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</row>
    <row r="800" spans="4:15"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</row>
    <row r="801" spans="4:15"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</row>
    <row r="802" spans="4:15"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</row>
    <row r="803" spans="4:15"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</row>
    <row r="804" spans="4:15"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</row>
    <row r="805" spans="4:15"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</row>
    <row r="806" spans="4:15"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</row>
    <row r="807" spans="4:15"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</row>
    <row r="808" spans="4:15"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</row>
    <row r="809" spans="4:15"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</row>
    <row r="810" spans="4:15"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</row>
    <row r="811" spans="4:15"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</row>
    <row r="812" spans="4:15"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</row>
    <row r="813" spans="4:15"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</row>
    <row r="814" spans="4:15"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</row>
    <row r="815" spans="4:15"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</row>
    <row r="816" spans="4:15"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</row>
    <row r="817" spans="4:15"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</row>
    <row r="818" spans="4:15"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</row>
    <row r="819" spans="4:15"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</row>
    <row r="820" spans="4:15"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</row>
    <row r="821" spans="4:15"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</row>
    <row r="822" spans="4:15"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</row>
    <row r="823" spans="4:15"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</row>
    <row r="824" spans="4:15"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</row>
    <row r="825" spans="4:15"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</row>
    <row r="826" spans="4:15"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</row>
    <row r="827" spans="4:15"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</row>
    <row r="828" spans="4:15"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</row>
    <row r="829" spans="4:15"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</row>
    <row r="830" spans="4:15"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</row>
    <row r="831" spans="4:15"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</row>
    <row r="832" spans="4:15"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</row>
    <row r="833" spans="4:15"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</row>
    <row r="834" spans="4:15"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</row>
    <row r="835" spans="4:15"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</row>
    <row r="836" spans="4:15"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</row>
    <row r="837" spans="4:15"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</row>
    <row r="838" spans="4:15"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</row>
    <row r="839" spans="4:15"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</row>
    <row r="840" spans="4:15"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</row>
    <row r="841" spans="4:15"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</row>
    <row r="842" spans="4:15"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</row>
    <row r="843" spans="4:15"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</row>
    <row r="844" spans="4:15"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</row>
    <row r="845" spans="4:15"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</row>
    <row r="846" spans="4:15"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</row>
    <row r="847" spans="4:15"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</row>
    <row r="848" spans="4:15"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</row>
    <row r="849" spans="4:15"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</row>
    <row r="850" spans="4:15"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</row>
    <row r="851" spans="4:15"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</row>
    <row r="852" spans="4:15"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</row>
    <row r="853" spans="4:15"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</row>
    <row r="854" spans="4:15"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</row>
    <row r="855" spans="4:15"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</row>
    <row r="856" spans="4:15"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</row>
    <row r="857" spans="4:15"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</row>
    <row r="858" spans="4:15"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</row>
    <row r="859" spans="4:15"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</row>
    <row r="860" spans="4:15"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</row>
    <row r="861" spans="4:15"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</row>
    <row r="862" spans="4:15"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</row>
    <row r="863" spans="4:15"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</row>
    <row r="864" spans="4:15"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</row>
    <row r="865" spans="4:15"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</row>
    <row r="866" spans="4:15"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</row>
    <row r="867" spans="4:15"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</row>
    <row r="868" spans="4:15"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</row>
    <row r="869" spans="4:15"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</row>
    <row r="870" spans="4:15"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</row>
    <row r="871" spans="4:15"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</row>
    <row r="872" spans="4:15"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</row>
    <row r="873" spans="4:15"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</row>
    <row r="874" spans="4:15"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</row>
    <row r="875" spans="4:15"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</row>
    <row r="876" spans="4:15"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</row>
    <row r="877" spans="4:15"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</row>
    <row r="878" spans="4:15"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</row>
    <row r="879" spans="4:15"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</row>
    <row r="880" spans="4:15"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</row>
    <row r="881" spans="4:15"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</row>
    <row r="882" spans="4:15"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</row>
    <row r="883" spans="4:15"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</row>
    <row r="884" spans="4:15"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</row>
    <row r="885" spans="4:15"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</row>
    <row r="886" spans="4:15"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</row>
    <row r="887" spans="4:15"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</row>
    <row r="888" spans="4:15"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</row>
    <row r="889" spans="4:15"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</row>
    <row r="890" spans="4:15"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</row>
    <row r="891" spans="4:15"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</row>
    <row r="892" spans="4:15"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</row>
    <row r="893" spans="4:15"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</row>
    <row r="894" spans="4:15"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</row>
    <row r="895" spans="4:15"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</row>
    <row r="896" spans="4:15"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</row>
    <row r="897" spans="4:15"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</row>
    <row r="898" spans="4:15"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</row>
    <row r="899" spans="4:15"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</row>
    <row r="900" spans="4:15"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</row>
    <row r="901" spans="4:15"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</row>
    <row r="902" spans="4:15"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</row>
    <row r="903" spans="4:15"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</row>
    <row r="904" spans="4:15"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</row>
    <row r="905" spans="4:15"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</row>
    <row r="906" spans="4:15"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</row>
    <row r="907" spans="4:15"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</row>
    <row r="908" spans="4:15"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</row>
    <row r="909" spans="4:15"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</row>
    <row r="910" spans="4:15"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</row>
    <row r="911" spans="4:15"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</row>
    <row r="912" spans="4:15"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</row>
    <row r="913" spans="4:15"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</row>
    <row r="914" spans="4:15"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</row>
    <row r="915" spans="4:15"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</row>
    <row r="916" spans="4:15"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</row>
    <row r="917" spans="4:15"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</row>
    <row r="918" spans="4:15"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</row>
    <row r="919" spans="4:15"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</row>
    <row r="920" spans="4:15"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</row>
    <row r="921" spans="4:15"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</row>
    <row r="922" spans="4:15"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</row>
    <row r="923" spans="4:15"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</row>
    <row r="924" spans="4:15"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</row>
    <row r="925" spans="4:15"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</row>
    <row r="926" spans="4:15"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</row>
    <row r="927" spans="4:15"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</row>
    <row r="928" spans="4:15"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</row>
    <row r="929" spans="4:15"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</row>
    <row r="930" spans="4:15"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</row>
    <row r="931" spans="4:15"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</row>
    <row r="932" spans="4:15"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</row>
    <row r="933" spans="4:15"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</row>
    <row r="934" spans="4:15"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</row>
    <row r="935" spans="4:15"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</row>
    <row r="936" spans="4:15"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</row>
    <row r="937" spans="4:15"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</row>
    <row r="938" spans="4:15"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</row>
    <row r="939" spans="4:15"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</row>
    <row r="940" spans="4:15"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</row>
    <row r="941" spans="4:15"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</row>
    <row r="942" spans="4:15"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</row>
    <row r="943" spans="4:15"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</row>
    <row r="944" spans="4:15"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</row>
    <row r="945" spans="4:15"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</row>
    <row r="946" spans="4:15"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</row>
    <row r="947" spans="4:15"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</row>
    <row r="948" spans="4:15"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</row>
    <row r="949" spans="4:15"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</row>
    <row r="950" spans="4:15"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</row>
    <row r="951" spans="4:15"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</row>
    <row r="952" spans="4:15"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</row>
    <row r="953" spans="4:15"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</row>
    <row r="954" spans="4:15"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</row>
    <row r="955" spans="4:15"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</row>
    <row r="956" spans="4:15"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</row>
    <row r="957" spans="4:15"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</row>
    <row r="958" spans="4:15"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</row>
    <row r="959" spans="4:15"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</row>
    <row r="960" spans="4:15"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</row>
    <row r="961" spans="4:15"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</row>
    <row r="962" spans="4:15"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</row>
    <row r="963" spans="4:15"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</row>
    <row r="964" spans="4:15"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</row>
    <row r="965" spans="4:15"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</row>
    <row r="966" spans="4:15"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</row>
    <row r="967" spans="4:15"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</row>
    <row r="968" spans="4:15"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</row>
    <row r="969" spans="4:15"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</row>
    <row r="970" spans="4:15"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</row>
    <row r="971" spans="4:15"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</row>
    <row r="972" spans="4:15"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</row>
    <row r="973" spans="4:15"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</row>
    <row r="974" spans="4:15"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</row>
    <row r="975" spans="4:15"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</row>
    <row r="976" spans="4:15"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</row>
    <row r="977" spans="4:15"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</row>
    <row r="978" spans="4:15"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</row>
    <row r="979" spans="4:15"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</row>
    <row r="980" spans="4:15"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</row>
    <row r="981" spans="4:15"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</row>
    <row r="982" spans="4:15"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</row>
    <row r="983" spans="4:15"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</row>
    <row r="984" spans="4:15"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</row>
    <row r="985" spans="4:15"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</row>
    <row r="986" spans="4:15"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</row>
    <row r="987" spans="4:15"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</row>
    <row r="988" spans="4:15"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</row>
    <row r="989" spans="4:15"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</row>
    <row r="990" spans="4:15"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</row>
    <row r="991" spans="4:15"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</row>
    <row r="992" spans="4:15"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</row>
    <row r="993" spans="4:15"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</row>
    <row r="994" spans="4:15"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</row>
    <row r="995" spans="4:15"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</row>
    <row r="996" spans="4:15"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</row>
    <row r="997" spans="4:15"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</row>
    <row r="998" spans="4:15"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</row>
    <row r="999" spans="4:15"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</row>
    <row r="1000" spans="4:15"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</row>
    <row r="1001" spans="4:15">
      <c r="D1001" s="4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</row>
    <row r="1002" spans="4:15"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 s="4"/>
      <c r="O1002" s="4"/>
    </row>
    <row r="1003" spans="4:15"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</row>
    <row r="1004" spans="4:15">
      <c r="D1004" s="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</row>
    <row r="1005" spans="4:15"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</row>
    <row r="1006" spans="4:15"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</row>
    <row r="1007" spans="4:15">
      <c r="D1007" s="4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</row>
    <row r="1008" spans="4:15"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 s="4"/>
      <c r="O1008" s="4"/>
    </row>
    <row r="1009" spans="4:15"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</row>
    <row r="1010" spans="4:15">
      <c r="D1010" s="4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</row>
    <row r="1011" spans="4:15"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 s="4"/>
      <c r="O1011" s="4"/>
    </row>
    <row r="1012" spans="4:15"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</row>
    <row r="1013" spans="4:15">
      <c r="D1013" s="4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</row>
    <row r="1014" spans="4:15"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 s="4"/>
      <c r="O1014" s="4"/>
    </row>
    <row r="1015" spans="4:15"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</row>
    <row r="1016" spans="4:15">
      <c r="D1016" s="4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</row>
    <row r="1017" spans="4:15"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</row>
    <row r="1018" spans="4:15"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</row>
    <row r="1019" spans="4:15">
      <c r="D1019" s="4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</row>
    <row r="1020" spans="4:15"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 s="4"/>
      <c r="O1020" s="4"/>
    </row>
    <row r="1021" spans="4:15"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</row>
    <row r="1022" spans="4:15">
      <c r="D1022" s="4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</row>
    <row r="1023" spans="4:15"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</row>
    <row r="1024" spans="4:15"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</row>
    <row r="1025" spans="4:15">
      <c r="D1025" s="4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</row>
    <row r="1026" spans="4:15"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</row>
    <row r="1027" spans="4:15"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</row>
    <row r="1028" spans="4:15">
      <c r="D1028" s="4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</row>
    <row r="1029" spans="4:15"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</row>
    <row r="1030" spans="4:15"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</row>
    <row r="1031" spans="4:15">
      <c r="D1031" s="4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</row>
    <row r="1032" spans="4:15"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</row>
    <row r="1033" spans="4:15"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</row>
    <row r="1034" spans="4:15">
      <c r="D1034" s="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</row>
    <row r="1035" spans="4:15"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 s="4"/>
      <c r="O1035" s="4"/>
    </row>
    <row r="1036" spans="4:15"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</row>
    <row r="1037" spans="4:15">
      <c r="D1037" s="4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</row>
    <row r="1038" spans="4:15"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</row>
    <row r="1039" spans="4:15"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</row>
    <row r="1040" spans="4:15">
      <c r="D1040" s="4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</row>
    <row r="1041" spans="4:15"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</row>
    <row r="1042" spans="4:15"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</row>
    <row r="1043" spans="4:15">
      <c r="D1043" s="4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</row>
    <row r="1044" spans="4:15"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 s="4"/>
      <c r="O1044" s="4"/>
    </row>
    <row r="1045" spans="4:15"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</row>
    <row r="1046" spans="4:15">
      <c r="D1046" s="4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</row>
    <row r="1047" spans="4:15"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 s="4"/>
      <c r="O1047" s="4"/>
    </row>
    <row r="1048" spans="4:15"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</row>
    <row r="1049" spans="4:15">
      <c r="D1049" s="4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</row>
    <row r="1050" spans="4:15"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 s="4"/>
      <c r="O1050" s="4"/>
    </row>
    <row r="1051" spans="4:15"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</row>
    <row r="1052" spans="4:15">
      <c r="D1052" s="4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</row>
    <row r="1053" spans="4:15"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 s="4"/>
      <c r="O1053" s="4"/>
    </row>
    <row r="1054" spans="4:15"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</row>
    <row r="1055" spans="4:15">
      <c r="D1055" s="4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</row>
    <row r="1056" spans="4:15"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</row>
    <row r="1057" spans="4:15"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</row>
    <row r="1058" spans="4:15">
      <c r="D1058" s="4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</row>
    <row r="1059" spans="4:15"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</row>
    <row r="1060" spans="4:15"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</row>
    <row r="1061" spans="4:15">
      <c r="D1061" s="4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</row>
    <row r="1062" spans="4:15"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</row>
    <row r="1063" spans="4:15"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</row>
    <row r="1064" spans="4:15">
      <c r="D1064" s="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</row>
    <row r="1065" spans="4:15"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 s="4"/>
      <c r="O1065" s="4"/>
    </row>
    <row r="1066" spans="4:15"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</row>
    <row r="1067" spans="4:15">
      <c r="D1067" s="4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</row>
    <row r="1068" spans="4:15"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 s="4"/>
      <c r="O1068" s="4"/>
    </row>
    <row r="1069" spans="4:15"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</row>
    <row r="1070" spans="4:15">
      <c r="D1070" s="4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</row>
    <row r="1071" spans="4:15"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</row>
    <row r="1072" spans="4:15"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</row>
    <row r="1073" spans="4:15">
      <c r="D1073" s="4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</row>
    <row r="1074" spans="4:15"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</row>
    <row r="1075" spans="4:15"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</row>
    <row r="1076" spans="4:15">
      <c r="D1076" s="4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</row>
    <row r="1077" spans="4:15">
      <c r="D1077" s="4"/>
      <c r="E1077" s="4"/>
      <c r="F1077" s="4"/>
      <c r="G1077" s="4"/>
      <c r="H1077" s="4"/>
      <c r="I1077" s="4"/>
      <c r="J1077" s="4"/>
      <c r="K1077" s="4"/>
      <c r="L1077" s="4"/>
      <c r="M1077" s="4"/>
      <c r="N1077" s="4"/>
      <c r="O1077" s="4"/>
    </row>
    <row r="1078" spans="4:15">
      <c r="D1078" s="4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</row>
    <row r="1079" spans="4:15">
      <c r="D1079" s="4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</row>
    <row r="1080" spans="4:15"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 s="4"/>
      <c r="O1080" s="4"/>
    </row>
    <row r="1081" spans="4:15"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</row>
    <row r="1082" spans="4:15">
      <c r="D1082" s="4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</row>
    <row r="1083" spans="4:15"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 s="4"/>
      <c r="O1083" s="4"/>
    </row>
    <row r="1084" spans="4:15"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</row>
    <row r="1085" spans="4:15">
      <c r="D1085" s="4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</row>
    <row r="1086" spans="4:15"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 s="4"/>
      <c r="O1086" s="4"/>
    </row>
    <row r="1087" spans="4:15"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</row>
    <row r="1088" spans="4:15">
      <c r="D1088" s="4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</row>
    <row r="1089" spans="4:15"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</row>
    <row r="1090" spans="4:15"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</row>
    <row r="1091" spans="4:15">
      <c r="D1091" s="4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</row>
    <row r="1092" spans="4:15"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 s="4"/>
      <c r="O1092" s="4"/>
    </row>
    <row r="1093" spans="4:15"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</row>
    <row r="1094" spans="4:15">
      <c r="D1094" s="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</row>
    <row r="1095" spans="4:15"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</row>
    <row r="1096" spans="4:15"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</row>
    <row r="1097" spans="4:15">
      <c r="D1097" s="4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</row>
    <row r="1098" spans="4:15"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</row>
    <row r="1099" spans="4:15"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</row>
    <row r="1100" spans="4:15">
      <c r="D1100" s="4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</row>
    <row r="1101" spans="4:15"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 s="4"/>
      <c r="O1101" s="4"/>
    </row>
    <row r="1102" spans="4:15"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</row>
    <row r="1103" spans="4:15">
      <c r="D1103" s="4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</row>
    <row r="1104" spans="4:15"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 s="4"/>
      <c r="O1104" s="4"/>
    </row>
    <row r="1105" spans="4:15"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</row>
    <row r="1106" spans="4:15">
      <c r="D1106" s="4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</row>
    <row r="1107" spans="4:15"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 s="4"/>
      <c r="O1107" s="4"/>
    </row>
    <row r="1108" spans="4:15"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</row>
    <row r="1109" spans="4:15">
      <c r="D1109" s="4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</row>
    <row r="1110" spans="4:15"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</row>
    <row r="1111" spans="4:15"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</row>
    <row r="1112" spans="4:15">
      <c r="D1112" s="4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</row>
    <row r="1113" spans="4:15"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 s="4"/>
      <c r="O1113" s="4"/>
    </row>
    <row r="1114" spans="4:15"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</row>
    <row r="1115" spans="4:15">
      <c r="D1115" s="4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</row>
    <row r="1116" spans="4:15"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 s="4"/>
      <c r="O1116" s="4"/>
    </row>
    <row r="1117" spans="4:15"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</row>
    <row r="1118" spans="4:15">
      <c r="D1118" s="4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</row>
    <row r="1119" spans="4:15"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</row>
    <row r="1120" spans="4:15"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</row>
    <row r="1121" spans="4:15">
      <c r="D1121" s="4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</row>
    <row r="1122" spans="4:15"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 s="4"/>
      <c r="O1122" s="4"/>
    </row>
    <row r="1123" spans="4:15"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</row>
    <row r="1124" spans="4:15">
      <c r="D1124" s="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</row>
    <row r="1125" spans="4:15"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</row>
    <row r="1126" spans="4:15"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</row>
    <row r="1127" spans="4:15">
      <c r="D1127" s="4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</row>
    <row r="1128" spans="4:15"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</row>
    <row r="1129" spans="4:15"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</row>
    <row r="1130" spans="4:15">
      <c r="D1130" s="4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</row>
    <row r="1131" spans="4:15"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</row>
    <row r="1132" spans="4:15"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</row>
    <row r="1133" spans="4:15">
      <c r="D1133" s="4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</row>
    <row r="1134" spans="4:15"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 s="4"/>
      <c r="O1134" s="4"/>
    </row>
    <row r="1135" spans="4:15"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</row>
    <row r="1136" spans="4:15">
      <c r="D1136" s="4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</row>
    <row r="1137" spans="4:15"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 s="4"/>
      <c r="O1137" s="4"/>
    </row>
    <row r="1138" spans="4:15"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 s="4"/>
      <c r="O1138" s="4"/>
    </row>
    <row r="1139" spans="4:15">
      <c r="D1139" s="4"/>
      <c r="E1139" s="4"/>
      <c r="F1139" s="4"/>
      <c r="G1139" s="4"/>
      <c r="H1139" s="4"/>
      <c r="I1139" s="4"/>
      <c r="J1139" s="4"/>
      <c r="K1139" s="4"/>
      <c r="L1139" s="4"/>
      <c r="M1139" s="4"/>
      <c r="N1139" s="4"/>
      <c r="O1139" s="4"/>
    </row>
    <row r="1140" spans="4:15"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</row>
    <row r="1141" spans="4:15"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</row>
    <row r="1142" spans="4:15">
      <c r="D1142" s="4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</row>
    <row r="1143" spans="4:15"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</row>
    <row r="1144" spans="4:15"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</row>
    <row r="1145" spans="4:15">
      <c r="D1145" s="4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</row>
    <row r="1146" spans="4:15"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 s="4"/>
      <c r="O1146" s="4"/>
    </row>
    <row r="1147" spans="4:15"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</row>
    <row r="1148" spans="4:15">
      <c r="D1148" s="4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</row>
    <row r="1149" spans="4:15"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 s="4"/>
      <c r="O1149" s="4"/>
    </row>
    <row r="1150" spans="4:15"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</row>
    <row r="1151" spans="4:15">
      <c r="D1151" s="4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</row>
    <row r="1152" spans="4:15"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</row>
    <row r="1153" spans="4:15"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</row>
    <row r="1154" spans="4:15">
      <c r="D1154" s="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</row>
    <row r="1155" spans="4:15"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</row>
    <row r="1156" spans="4:15"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</row>
    <row r="1157" spans="4:15">
      <c r="D1157" s="4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</row>
    <row r="1158" spans="4:15"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 s="4"/>
      <c r="O1158" s="4"/>
    </row>
    <row r="1159" spans="4:15"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 s="4"/>
      <c r="O1159" s="4"/>
    </row>
    <row r="1160" spans="4:15">
      <c r="D1160" s="4"/>
      <c r="E1160" s="4"/>
      <c r="F1160" s="4"/>
      <c r="G1160" s="4"/>
      <c r="H1160" s="4"/>
      <c r="I1160" s="4"/>
      <c r="J1160" s="4"/>
      <c r="K1160" s="4"/>
      <c r="L1160" s="4"/>
      <c r="M1160" s="4"/>
      <c r="N1160" s="4"/>
      <c r="O1160" s="4"/>
    </row>
    <row r="1161" spans="4:15">
      <c r="D1161" s="4"/>
      <c r="E1161" s="4"/>
      <c r="F1161" s="4"/>
      <c r="G1161" s="4"/>
      <c r="H1161" s="4"/>
      <c r="I1161" s="4"/>
      <c r="J1161" s="4"/>
      <c r="K1161" s="4"/>
      <c r="L1161" s="4"/>
      <c r="M1161" s="4"/>
      <c r="N1161" s="4"/>
      <c r="O1161" s="4"/>
    </row>
    <row r="1162" spans="4:15">
      <c r="D1162" s="4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</row>
    <row r="1163" spans="4:15">
      <c r="D1163" s="4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</row>
    <row r="1164" spans="4:15"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</row>
    <row r="1165" spans="4:15"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</row>
    <row r="1166" spans="4:15">
      <c r="D1166" s="4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</row>
    <row r="1167" spans="4:15"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 s="4"/>
      <c r="O1167" s="4"/>
    </row>
    <row r="1168" spans="4:15"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</row>
    <row r="1169" spans="4:15"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</row>
    <row r="1170" spans="4:15"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</row>
    <row r="1171" spans="4:15"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</row>
    <row r="1172" spans="4:15">
      <c r="D1172" s="4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</row>
    <row r="1173" spans="4:15"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4"/>
    </row>
    <row r="1174" spans="4:15"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</row>
    <row r="1175" spans="4:15">
      <c r="D1175" s="4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</row>
    <row r="1176" spans="4:15"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</row>
    <row r="1177" spans="4:15"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</row>
    <row r="1178" spans="4:15">
      <c r="D1178" s="4"/>
      <c r="E1178" s="4"/>
      <c r="F1178" s="4"/>
      <c r="G1178" s="4"/>
      <c r="H1178" s="4"/>
      <c r="I1178" s="4"/>
      <c r="J1178" s="4"/>
      <c r="K1178" s="4"/>
      <c r="L1178" s="4"/>
      <c r="M1178" s="4"/>
      <c r="N1178" s="4"/>
      <c r="O1178" s="4"/>
    </row>
    <row r="1179" spans="4:15"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 s="4"/>
      <c r="O1179" s="4"/>
    </row>
    <row r="1180" spans="4:15"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</row>
    <row r="1181" spans="4:15">
      <c r="D1181" s="4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</row>
    <row r="1182" spans="4:15"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</row>
    <row r="1183" spans="4:15"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</row>
    <row r="1184" spans="4:15">
      <c r="D1184" s="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</row>
    <row r="1185" spans="4:15"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 s="4"/>
      <c r="O1185" s="4"/>
    </row>
    <row r="1186" spans="4:15"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</row>
    <row r="1187" spans="4:15">
      <c r="D1187" s="4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</row>
    <row r="1188" spans="4:15"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</row>
    <row r="1189" spans="4:15"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</row>
    <row r="1190" spans="4:15">
      <c r="D1190" s="4"/>
      <c r="E1190" s="4"/>
      <c r="F1190" s="4"/>
      <c r="G1190" s="4"/>
      <c r="H1190" s="4"/>
      <c r="I1190" s="4"/>
      <c r="J1190" s="4"/>
      <c r="K1190" s="4"/>
      <c r="L1190" s="4"/>
      <c r="M1190" s="4"/>
      <c r="N1190" s="4"/>
      <c r="O1190" s="4"/>
    </row>
    <row r="1191" spans="4:15"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 s="4"/>
      <c r="O1191" s="4"/>
    </row>
    <row r="1192" spans="4:15"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</row>
    <row r="1193" spans="4:15">
      <c r="D1193" s="4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</row>
    <row r="1194" spans="4:15"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 s="4"/>
      <c r="O1194" s="4"/>
    </row>
    <row r="1195" spans="4:15"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</row>
    <row r="1196" spans="4:15">
      <c r="D1196" s="4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</row>
    <row r="1197" spans="4:15"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</row>
    <row r="1198" spans="4:15"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</row>
    <row r="1199" spans="4:15">
      <c r="D1199" s="4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</row>
    <row r="1200" spans="4:15"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 s="4"/>
      <c r="O1200" s="4"/>
    </row>
    <row r="1201" spans="4:15"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</row>
    <row r="1202" spans="4:15">
      <c r="D1202" s="4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</row>
    <row r="1203" spans="4:15"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 s="4"/>
      <c r="O1203" s="4"/>
    </row>
    <row r="1204" spans="4:15"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</row>
    <row r="1205" spans="4:15">
      <c r="D1205" s="4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</row>
    <row r="1206" spans="4:15"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</row>
    <row r="1207" spans="4:15"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</row>
    <row r="1208" spans="4:15">
      <c r="D1208" s="4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</row>
    <row r="1209" spans="4:15"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</row>
    <row r="1210" spans="4:15"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</row>
    <row r="1211" spans="4:15">
      <c r="D1211" s="4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</row>
    <row r="1212" spans="4:15"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</row>
    <row r="1213" spans="4:15"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</row>
    <row r="1214" spans="4:15">
      <c r="D1214" s="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</row>
    <row r="1215" spans="4:15"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 s="4"/>
      <c r="O1215" s="4"/>
    </row>
    <row r="1216" spans="4:15"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</row>
    <row r="1217" spans="4:15">
      <c r="D1217" s="4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</row>
    <row r="1218" spans="4:15"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</row>
    <row r="1219" spans="4:15"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</row>
    <row r="1220" spans="4:15">
      <c r="D1220" s="4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</row>
    <row r="1221" spans="4:15"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 s="4"/>
      <c r="O1221" s="4"/>
    </row>
    <row r="1222" spans="4:15"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</row>
    <row r="1223" spans="4:15">
      <c r="D1223" s="4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</row>
    <row r="1224" spans="4:15"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</row>
    <row r="1225" spans="4:15"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</row>
    <row r="1226" spans="4:15"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</row>
    <row r="1227" spans="4:15"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</row>
    <row r="1228" spans="4:15"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</row>
    <row r="1229" spans="4:15">
      <c r="D1229" s="4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</row>
    <row r="1230" spans="4:15"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</row>
    <row r="1231" spans="4:15"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</row>
    <row r="1232" spans="4:15">
      <c r="D1232" s="4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</row>
    <row r="1233" spans="4:15"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</row>
    <row r="1234" spans="4:15"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</row>
    <row r="1235" spans="4:15">
      <c r="D1235" s="4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</row>
    <row r="1236" spans="4:15"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</row>
    <row r="1237" spans="4:15"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</row>
    <row r="1238" spans="4:15">
      <c r="D1238" s="4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</row>
    <row r="1239" spans="4:15"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</row>
    <row r="1240" spans="4:15"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</row>
    <row r="1241" spans="4:15">
      <c r="D1241" s="4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</row>
    <row r="1242" spans="4:15"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</row>
    <row r="1243" spans="4:15"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</row>
    <row r="1244" spans="4:15">
      <c r="D1244" s="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</row>
    <row r="1245" spans="4:15"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</row>
    <row r="1246" spans="4:15"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</row>
    <row r="1247" spans="4:15"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</row>
    <row r="1248" spans="4:15">
      <c r="D1248" s="4"/>
      <c r="E1248" s="4"/>
      <c r="F1248" s="4"/>
      <c r="G1248" s="4"/>
      <c r="H1248" s="4"/>
      <c r="I1248" s="4"/>
      <c r="J1248" s="4"/>
      <c r="K1248" s="4"/>
      <c r="L1248" s="4"/>
      <c r="M1248" s="4"/>
      <c r="N1248" s="4"/>
      <c r="O1248" s="4"/>
    </row>
    <row r="1249" spans="4:15">
      <c r="D1249" s="4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</row>
    <row r="1250" spans="4:15">
      <c r="D1250" s="4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</row>
    <row r="1251" spans="4:15">
      <c r="D1251" s="4"/>
      <c r="E1251" s="4"/>
      <c r="F1251" s="4"/>
      <c r="G1251" s="4"/>
      <c r="H1251" s="4"/>
      <c r="I1251" s="4"/>
      <c r="J1251" s="4"/>
      <c r="K1251" s="4"/>
      <c r="L1251" s="4"/>
      <c r="M1251" s="4"/>
      <c r="N1251" s="4"/>
      <c r="O1251" s="4"/>
    </row>
    <row r="1252" spans="4:15">
      <c r="D1252" s="4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</row>
    <row r="1253" spans="4:15">
      <c r="D1253" s="4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</row>
    <row r="1254" spans="4:15">
      <c r="D1254" s="4"/>
      <c r="E1254" s="4"/>
      <c r="F1254" s="4"/>
      <c r="G1254" s="4"/>
      <c r="H1254" s="4"/>
      <c r="I1254" s="4"/>
      <c r="J1254" s="4"/>
      <c r="K1254" s="4"/>
      <c r="L1254" s="4"/>
      <c r="M1254" s="4"/>
      <c r="N1254" s="4"/>
      <c r="O1254" s="4"/>
    </row>
    <row r="1255" spans="4:15">
      <c r="D1255" s="4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</row>
    <row r="1256" spans="4:15">
      <c r="D1256" s="4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</row>
    <row r="1257" spans="4:15">
      <c r="D1257" s="4"/>
      <c r="E1257" s="4"/>
      <c r="F1257" s="4"/>
      <c r="G1257" s="4"/>
      <c r="H1257" s="4"/>
      <c r="I1257" s="4"/>
      <c r="J1257" s="4"/>
      <c r="K1257" s="4"/>
      <c r="L1257" s="4"/>
      <c r="M1257" s="4"/>
      <c r="N1257" s="4"/>
      <c r="O1257" s="4"/>
    </row>
    <row r="1258" spans="4:15">
      <c r="D1258" s="4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</row>
    <row r="1259" spans="4:15">
      <c r="D1259" s="4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</row>
    <row r="1260" spans="4:15">
      <c r="D1260" s="4"/>
      <c r="E1260" s="4"/>
      <c r="F1260" s="4"/>
      <c r="G1260" s="4"/>
      <c r="H1260" s="4"/>
      <c r="I1260" s="4"/>
      <c r="J1260" s="4"/>
      <c r="K1260" s="4"/>
      <c r="L1260" s="4"/>
      <c r="M1260" s="4"/>
      <c r="N1260" s="4"/>
      <c r="O1260" s="4"/>
    </row>
    <row r="1261" spans="4:15">
      <c r="D1261" s="4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</row>
    <row r="1262" spans="4:15">
      <c r="D1262" s="4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</row>
    <row r="1263" spans="4:15">
      <c r="D1263" s="4"/>
      <c r="E1263" s="4"/>
      <c r="F1263" s="4"/>
      <c r="G1263" s="4"/>
      <c r="H1263" s="4"/>
      <c r="I1263" s="4"/>
      <c r="J1263" s="4"/>
      <c r="K1263" s="4"/>
      <c r="L1263" s="4"/>
      <c r="M1263" s="4"/>
      <c r="N1263" s="4"/>
      <c r="O1263" s="4"/>
    </row>
    <row r="1264" spans="4:15">
      <c r="D1264" s="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</row>
    <row r="1265" spans="4:15">
      <c r="D1265" s="4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</row>
    <row r="1266" spans="4:15">
      <c r="D1266" s="4"/>
      <c r="E1266" s="4"/>
      <c r="F1266" s="4"/>
      <c r="G1266" s="4"/>
      <c r="H1266" s="4"/>
      <c r="I1266" s="4"/>
      <c r="J1266" s="4"/>
      <c r="K1266" s="4"/>
      <c r="L1266" s="4"/>
      <c r="M1266" s="4"/>
      <c r="N1266" s="4"/>
      <c r="O1266" s="4"/>
    </row>
    <row r="1267" spans="4:15">
      <c r="D1267" s="4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</row>
    <row r="1268" spans="4:15">
      <c r="D1268" s="4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</row>
    <row r="1269" spans="4:15">
      <c r="D1269" s="4"/>
      <c r="E1269" s="4"/>
      <c r="F1269" s="4"/>
      <c r="G1269" s="4"/>
      <c r="H1269" s="4"/>
      <c r="I1269" s="4"/>
      <c r="J1269" s="4"/>
      <c r="K1269" s="4"/>
      <c r="L1269" s="4"/>
      <c r="M1269" s="4"/>
      <c r="N1269" s="4"/>
      <c r="O1269" s="4"/>
    </row>
    <row r="1270" spans="4:15">
      <c r="D1270" s="4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</row>
    <row r="1271" spans="4:15">
      <c r="D1271" s="4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</row>
    <row r="1272" spans="4:15">
      <c r="D1272" s="4"/>
      <c r="E1272" s="4"/>
      <c r="F1272" s="4"/>
      <c r="G1272" s="4"/>
      <c r="H1272" s="4"/>
      <c r="I1272" s="4"/>
      <c r="J1272" s="4"/>
      <c r="K1272" s="4"/>
      <c r="L1272" s="4"/>
      <c r="M1272" s="4"/>
      <c r="N1272" s="4"/>
      <c r="O1272" s="4"/>
    </row>
    <row r="1273" spans="4:15">
      <c r="D1273" s="4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</row>
    <row r="1274" spans="4:15">
      <c r="D1274" s="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</row>
    <row r="1275" spans="4:15">
      <c r="D1275" s="4"/>
      <c r="E1275" s="4"/>
      <c r="F1275" s="4"/>
      <c r="G1275" s="4"/>
      <c r="H1275" s="4"/>
      <c r="I1275" s="4"/>
      <c r="J1275" s="4"/>
      <c r="K1275" s="4"/>
      <c r="L1275" s="4"/>
      <c r="M1275" s="4"/>
      <c r="N1275" s="4"/>
      <c r="O1275" s="4"/>
    </row>
    <row r="1276" spans="4:15">
      <c r="D1276" s="4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</row>
    <row r="1277" spans="4:15">
      <c r="D1277" s="4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</row>
    <row r="1278" spans="4:15">
      <c r="D1278" s="4"/>
      <c r="E1278" s="4"/>
      <c r="F1278" s="4"/>
      <c r="G1278" s="4"/>
      <c r="H1278" s="4"/>
      <c r="I1278" s="4"/>
      <c r="J1278" s="4"/>
      <c r="K1278" s="4"/>
      <c r="L1278" s="4"/>
      <c r="M1278" s="4"/>
      <c r="N1278" s="4"/>
      <c r="O1278" s="4"/>
    </row>
    <row r="1279" spans="4:15">
      <c r="D1279" s="4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</row>
    <row r="1280" spans="4:15">
      <c r="D1280" s="4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</row>
    <row r="1281" spans="4:15">
      <c r="D1281" s="4"/>
      <c r="E1281" s="4"/>
      <c r="F1281" s="4"/>
      <c r="G1281" s="4"/>
      <c r="H1281" s="4"/>
      <c r="I1281" s="4"/>
      <c r="J1281" s="4"/>
      <c r="K1281" s="4"/>
      <c r="L1281" s="4"/>
      <c r="M1281" s="4"/>
      <c r="N1281" s="4"/>
      <c r="O1281" s="4"/>
    </row>
    <row r="1282" spans="4:15">
      <c r="D1282" s="4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</row>
    <row r="1283" spans="4:15">
      <c r="D1283" s="4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</row>
    <row r="1284" spans="4:15">
      <c r="D1284" s="4"/>
      <c r="E1284" s="4"/>
      <c r="F1284" s="4"/>
      <c r="G1284" s="4"/>
      <c r="H1284" s="4"/>
      <c r="I1284" s="4"/>
      <c r="J1284" s="4"/>
      <c r="K1284" s="4"/>
      <c r="L1284" s="4"/>
      <c r="M1284" s="4"/>
      <c r="N1284" s="4"/>
      <c r="O1284" s="4"/>
    </row>
    <row r="1285" spans="4:15">
      <c r="D1285" s="4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</row>
    <row r="1286" spans="4:15">
      <c r="D1286" s="4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</row>
    <row r="1287" spans="4:15">
      <c r="D1287" s="4"/>
      <c r="E1287" s="4"/>
      <c r="F1287" s="4"/>
      <c r="G1287" s="4"/>
      <c r="H1287" s="4"/>
      <c r="I1287" s="4"/>
      <c r="J1287" s="4"/>
      <c r="K1287" s="4"/>
      <c r="L1287" s="4"/>
      <c r="M1287" s="4"/>
      <c r="N1287" s="4"/>
      <c r="O1287" s="4"/>
    </row>
    <row r="1288" spans="4:15">
      <c r="D1288" s="4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</row>
    <row r="1289" spans="4:15">
      <c r="D1289" s="4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</row>
    <row r="1290" spans="4:15">
      <c r="D1290" s="4"/>
      <c r="E1290" s="4"/>
      <c r="F1290" s="4"/>
      <c r="G1290" s="4"/>
      <c r="H1290" s="4"/>
      <c r="I1290" s="4"/>
      <c r="J1290" s="4"/>
      <c r="K1290" s="4"/>
      <c r="L1290" s="4"/>
      <c r="M1290" s="4"/>
      <c r="N1290" s="4"/>
      <c r="O1290" s="4"/>
    </row>
    <row r="1291" spans="4:15">
      <c r="D1291" s="4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</row>
    <row r="1292" spans="4:15">
      <c r="D1292" s="4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</row>
    <row r="1293" spans="4:15"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 s="4"/>
      <c r="O1293" s="4"/>
    </row>
    <row r="1294" spans="4:15"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</row>
    <row r="1295" spans="4:15">
      <c r="D1295" s="4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</row>
    <row r="1296" spans="4:15"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 s="4"/>
      <c r="O1296" s="4"/>
    </row>
    <row r="1297" spans="4:15"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</row>
    <row r="1298" spans="4:15">
      <c r="D1298" s="4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</row>
    <row r="1299" spans="4:15"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</row>
    <row r="1300" spans="4:15"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</row>
    <row r="1301" spans="4:15">
      <c r="D1301" s="4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</row>
    <row r="1302" spans="4:15"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</row>
    <row r="1303" spans="4:15"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</row>
    <row r="1304" spans="4:15">
      <c r="D1304" s="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</row>
    <row r="1305" spans="4:15"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</row>
    <row r="1306" spans="4:15"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</row>
    <row r="1307" spans="4:15">
      <c r="D1307" s="4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</row>
    <row r="1308" spans="4:15"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 s="4"/>
      <c r="O1308" s="4"/>
    </row>
    <row r="1309" spans="4:15"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</row>
    <row r="1310" spans="4:15">
      <c r="D1310" s="4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</row>
    <row r="1311" spans="4:15"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 s="4"/>
      <c r="O1311" s="4"/>
    </row>
    <row r="1312" spans="4:15"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</row>
    <row r="1313" spans="4:15">
      <c r="D1313" s="4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</row>
    <row r="1314" spans="4:15"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 s="4"/>
      <c r="O1314" s="4"/>
    </row>
    <row r="1315" spans="4:15"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</row>
    <row r="1316" spans="4:15">
      <c r="D1316" s="4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</row>
    <row r="1317" spans="4:15"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</row>
    <row r="1318" spans="4:15"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</row>
    <row r="1319" spans="4:15">
      <c r="D1319" s="4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</row>
    <row r="1320" spans="4:15"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 s="4"/>
      <c r="O1320" s="4"/>
    </row>
    <row r="1321" spans="4:15"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</row>
    <row r="1322" spans="4:15">
      <c r="D1322" s="4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</row>
    <row r="1323" spans="4:15"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 s="4"/>
      <c r="O1323" s="4"/>
    </row>
    <row r="1324" spans="4:15"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</row>
    <row r="1325" spans="4:15">
      <c r="D1325" s="4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</row>
    <row r="1326" spans="4:15"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</row>
    <row r="1327" spans="4:15"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</row>
    <row r="1328" spans="4:15">
      <c r="D1328" s="4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</row>
    <row r="1329" spans="4:15"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</row>
    <row r="1330" spans="4:15"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</row>
    <row r="1331" spans="4:15">
      <c r="D1331" s="4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</row>
    <row r="1332" spans="4:15"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 s="4"/>
      <c r="O1332" s="4"/>
    </row>
    <row r="1333" spans="4:15"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</row>
    <row r="1334" spans="4:15">
      <c r="D1334" s="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</row>
    <row r="1335" spans="4:15"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</row>
    <row r="1336" spans="4:15"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</row>
    <row r="1337" spans="4:15">
      <c r="D1337" s="4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</row>
    <row r="1338" spans="4:15"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</row>
    <row r="1339" spans="4:15"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</row>
    <row r="1340" spans="4:15">
      <c r="D1340" s="4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</row>
    <row r="1341" spans="4:15"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</row>
    <row r="1342" spans="4:15"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</row>
    <row r="1343" spans="4:15">
      <c r="D1343" s="4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</row>
    <row r="1344" spans="4:15"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</row>
    <row r="1345" spans="4:15"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</row>
    <row r="1346" spans="4:15">
      <c r="D1346" s="4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</row>
    <row r="1347" spans="4:15"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 s="4"/>
      <c r="O1347" s="4"/>
    </row>
    <row r="1348" spans="4:15"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</row>
    <row r="1349" spans="4:15">
      <c r="D1349" s="4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</row>
    <row r="1350" spans="4:15"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 s="4"/>
      <c r="O1350" s="4"/>
    </row>
    <row r="1351" spans="4:15"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</row>
    <row r="1352" spans="4:15">
      <c r="D1352" s="4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</row>
    <row r="1353" spans="4:15"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</row>
    <row r="1354" spans="4:15"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</row>
    <row r="1355" spans="4:15">
      <c r="D1355" s="4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</row>
    <row r="1356" spans="4:15"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</row>
    <row r="1357" spans="4:15"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</row>
    <row r="1358" spans="4:15">
      <c r="D1358" s="4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</row>
    <row r="1359" spans="4:15"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</row>
    <row r="1360" spans="4:15"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</row>
    <row r="1361" spans="4:15">
      <c r="D1361" s="4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</row>
    <row r="1362" spans="4:15"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</row>
    <row r="1363" spans="4:15"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</row>
    <row r="1364" spans="4:15">
      <c r="D1364" s="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</row>
    <row r="1365" spans="4:15"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 s="4"/>
      <c r="O1365" s="4"/>
    </row>
    <row r="1366" spans="4:15"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</row>
    <row r="1367" spans="4:15">
      <c r="D1367" s="4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</row>
    <row r="1368" spans="4:15"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 s="4"/>
      <c r="O1368" s="4"/>
    </row>
    <row r="1369" spans="4:15"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</row>
    <row r="1370" spans="4:15">
      <c r="D1370" s="4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</row>
    <row r="1371" spans="4:15"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</row>
    <row r="1372" spans="4:15"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</row>
    <row r="1373" spans="4:15">
      <c r="D1373" s="4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</row>
    <row r="1374" spans="4:15"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</row>
    <row r="1375" spans="4:15"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</row>
    <row r="1376" spans="4:15">
      <c r="D1376" s="4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</row>
    <row r="1377" spans="4:15"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</row>
    <row r="1378" spans="4:15"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</row>
    <row r="1379" spans="4:15">
      <c r="D1379" s="4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</row>
    <row r="1380" spans="4:15"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</row>
    <row r="1381" spans="4:15"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</row>
    <row r="1382" spans="4:15">
      <c r="D1382" s="4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</row>
    <row r="1383" spans="4:15"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</row>
    <row r="1384" spans="4:15"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</row>
    <row r="1385" spans="4:15">
      <c r="D1385" s="4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</row>
    <row r="1386" spans="4:15"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</row>
    <row r="1387" spans="4:15"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</row>
    <row r="1388" spans="4:15">
      <c r="D1388" s="4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</row>
    <row r="1389" spans="4:15"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</row>
    <row r="1390" spans="4:15"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</row>
    <row r="1391" spans="4:15">
      <c r="D1391" s="4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</row>
    <row r="1392" spans="4:15"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 s="4"/>
      <c r="O1392" s="4"/>
    </row>
    <row r="1393" spans="4:15"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</row>
    <row r="1394" spans="4:15">
      <c r="D1394" s="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</row>
    <row r="1395" spans="4:15"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</row>
    <row r="1396" spans="4:15"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</row>
    <row r="1397" spans="4:15">
      <c r="D1397" s="4"/>
      <c r="E1397" s="4"/>
      <c r="F1397" s="4"/>
      <c r="G1397" s="4"/>
      <c r="H1397" s="4"/>
      <c r="I1397" s="4"/>
      <c r="J1397" s="4"/>
      <c r="K1397" s="4"/>
      <c r="L1397" s="4"/>
      <c r="M1397" s="4"/>
      <c r="N1397" s="4"/>
      <c r="O1397" s="4"/>
    </row>
    <row r="1398" spans="4:15"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</row>
    <row r="1399" spans="4:15"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</row>
    <row r="1400" spans="4:15">
      <c r="D1400" s="4"/>
      <c r="E1400" s="4"/>
      <c r="F1400" s="4"/>
      <c r="G1400" s="4"/>
      <c r="H1400" s="4"/>
      <c r="I1400" s="4"/>
      <c r="J1400" s="4"/>
      <c r="K1400" s="4"/>
      <c r="L1400" s="4"/>
      <c r="M1400" s="4"/>
      <c r="N1400" s="4"/>
      <c r="O1400" s="4"/>
    </row>
    <row r="1401" spans="4:15"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</row>
    <row r="1402" spans="4:15"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</row>
    <row r="1403" spans="4:15">
      <c r="D1403" s="4"/>
      <c r="E1403" s="4"/>
      <c r="F1403" s="4"/>
      <c r="G1403" s="4"/>
      <c r="H1403" s="4"/>
      <c r="I1403" s="4"/>
      <c r="J1403" s="4"/>
      <c r="K1403" s="4"/>
      <c r="L1403" s="4"/>
      <c r="M1403" s="4"/>
      <c r="N1403" s="4"/>
      <c r="O1403" s="4"/>
    </row>
    <row r="1404" spans="4:15"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</row>
    <row r="1405" spans="4:15"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</row>
    <row r="1406" spans="4:15">
      <c r="D1406" s="4"/>
      <c r="E1406" s="4"/>
      <c r="F1406" s="4"/>
      <c r="G1406" s="4"/>
      <c r="H1406" s="4"/>
      <c r="I1406" s="4"/>
      <c r="J1406" s="4"/>
      <c r="K1406" s="4"/>
      <c r="L1406" s="4"/>
      <c r="M1406" s="4"/>
      <c r="N1406" s="4"/>
      <c r="O1406" s="4"/>
    </row>
    <row r="1407" spans="4:15"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 s="4"/>
      <c r="O1407" s="4"/>
    </row>
    <row r="1408" spans="4:15"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</row>
    <row r="1409" spans="4:15"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</row>
    <row r="1410" spans="4:15"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</row>
    <row r="1411" spans="4:15"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</row>
    <row r="1412" spans="4:15">
      <c r="D1412" s="4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</row>
    <row r="1413" spans="4:15"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</row>
    <row r="1414" spans="4:15"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</row>
    <row r="1415" spans="4:15">
      <c r="D1415" s="4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</row>
    <row r="1416" spans="4:15"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</row>
    <row r="1417" spans="4:15"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</row>
    <row r="1418" spans="4:15">
      <c r="D1418" s="4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</row>
    <row r="1419" spans="4:15"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 s="4"/>
      <c r="O1419" s="4"/>
    </row>
    <row r="1420" spans="4:15"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</row>
    <row r="1421" spans="4:15">
      <c r="D1421" s="4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</row>
    <row r="1422" spans="4:15"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</row>
    <row r="1423" spans="4:15"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</row>
    <row r="1424" spans="4:15">
      <c r="D1424" s="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</row>
    <row r="1425" spans="4:15"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</row>
    <row r="1426" spans="4:15"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</row>
    <row r="1427" spans="4:15">
      <c r="D1427" s="4"/>
      <c r="E1427" s="4"/>
      <c r="F1427" s="4"/>
      <c r="G1427" s="4"/>
      <c r="H1427" s="4"/>
      <c r="I1427" s="4"/>
      <c r="J1427" s="4"/>
      <c r="K1427" s="4"/>
      <c r="L1427" s="4"/>
      <c r="M1427" s="4"/>
      <c r="N1427" s="4"/>
      <c r="O1427" s="4"/>
    </row>
    <row r="1428" spans="4:15"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</row>
    <row r="1429" spans="4:15"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</row>
    <row r="1430" spans="4:15">
      <c r="D1430" s="4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</row>
  </sheetData>
  <mergeCells count="55">
    <mergeCell ref="C64:M64"/>
    <mergeCell ref="C52:M52"/>
    <mergeCell ref="C54:M54"/>
    <mergeCell ref="C55:M55"/>
    <mergeCell ref="C56:M56"/>
    <mergeCell ref="C57:M57"/>
    <mergeCell ref="C58:M58"/>
    <mergeCell ref="C59:M59"/>
    <mergeCell ref="C60:M60"/>
    <mergeCell ref="C61:M61"/>
    <mergeCell ref="C62:M62"/>
    <mergeCell ref="C63:M63"/>
    <mergeCell ref="C51:M51"/>
    <mergeCell ref="C39:M39"/>
    <mergeCell ref="C41:M41"/>
    <mergeCell ref="C42:M42"/>
    <mergeCell ref="C43:M43"/>
    <mergeCell ref="C44:M44"/>
    <mergeCell ref="C45:M45"/>
    <mergeCell ref="C46:M46"/>
    <mergeCell ref="C47:M47"/>
    <mergeCell ref="C48:M48"/>
    <mergeCell ref="C49:M49"/>
    <mergeCell ref="C50:M50"/>
    <mergeCell ref="K10:K11"/>
    <mergeCell ref="L10:L11"/>
    <mergeCell ref="M10:M11"/>
    <mergeCell ref="C38:M38"/>
    <mergeCell ref="N10:N11"/>
    <mergeCell ref="A12:N12"/>
    <mergeCell ref="C29:M29"/>
    <mergeCell ref="C30:M30"/>
    <mergeCell ref="C31:M31"/>
    <mergeCell ref="C32:M32"/>
    <mergeCell ref="C33:M33"/>
    <mergeCell ref="C34:M34"/>
    <mergeCell ref="C35:M35"/>
    <mergeCell ref="C36:M36"/>
    <mergeCell ref="C37:M37"/>
    <mergeCell ref="A67:M68"/>
    <mergeCell ref="N67:N68"/>
    <mergeCell ref="A7:B7"/>
    <mergeCell ref="G7:N7"/>
    <mergeCell ref="A1:N2"/>
    <mergeCell ref="A3:D3"/>
    <mergeCell ref="A4:D4"/>
    <mergeCell ref="A6:B6"/>
    <mergeCell ref="G6:N6"/>
    <mergeCell ref="G8:N8"/>
    <mergeCell ref="G9:N9"/>
    <mergeCell ref="A10:A11"/>
    <mergeCell ref="B10:B11"/>
    <mergeCell ref="C10:C11"/>
    <mergeCell ref="D10:D11"/>
    <mergeCell ref="E10:J10"/>
  </mergeCells>
  <pageMargins left="0" right="0" top="0" bottom="0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7</vt:i4>
      </vt:variant>
    </vt:vector>
  </HeadingPairs>
  <TitlesOfParts>
    <vt:vector size="22" baseType="lpstr">
      <vt:lpstr>اصلاحی من</vt:lpstr>
      <vt:lpstr>ق 001 طرح نواندیشان</vt:lpstr>
      <vt:lpstr>ق 001 مهندسین مشاور پی کاو </vt:lpstr>
      <vt:lpstr>ق 003 مهندسین مشاور پی کاو</vt:lpstr>
      <vt:lpstr>ق 004 مهندسین مشاور پی کاو </vt:lpstr>
      <vt:lpstr>ق 015 خبرگان بین المللی تهر </vt:lpstr>
      <vt:lpstr>ق 005 مهندسین مشاور پی کاو</vt:lpstr>
      <vt:lpstr>006 بهبد صنعت پارس</vt:lpstr>
      <vt:lpstr>ق 005طنین ارتباط پارمیس</vt:lpstr>
      <vt:lpstr> سیراف بتن جنوب</vt:lpstr>
      <vt:lpstr>شبکه انتقال داده های رهام تک</vt:lpstr>
      <vt:lpstr>راهکار برتر آراد</vt:lpstr>
      <vt:lpstr>ق APC-C0121 راهکاربرترآراد پایا</vt:lpstr>
      <vt:lpstr>ق APC-C0122 راهکاربرترآرادپایا</vt:lpstr>
      <vt:lpstr>ق APC-C0158 راهکاربرترآرادپایا</vt:lpstr>
      <vt:lpstr>' سیراف بتن جنوب'!Print_Area</vt:lpstr>
      <vt:lpstr>'اصلاحی من'!Print_Area</vt:lpstr>
      <vt:lpstr>'ق 005 مهندسین مشاور پی کاو'!Print_Area</vt:lpstr>
      <vt:lpstr>'ق 015 خبرگان بین المللی تهر '!Print_Area</vt:lpstr>
      <vt:lpstr>' سیراف بتن جنوب'!Print_Titles</vt:lpstr>
      <vt:lpstr>'ق 005 مهندسین مشاور پی کاو'!Print_Titles</vt:lpstr>
      <vt:lpstr>'ق 015 خبرگان بین المللی تهر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Mahmoudreza Monfared</dc:creator>
  <cp:lastModifiedBy>Mohammad Keshavarz ba haghighat</cp:lastModifiedBy>
  <cp:lastPrinted>2024-07-09T16:34:20Z</cp:lastPrinted>
  <dcterms:created xsi:type="dcterms:W3CDTF">2019-10-09T07:38:52Z</dcterms:created>
  <dcterms:modified xsi:type="dcterms:W3CDTF">2024-07-10T09:31:59Z</dcterms:modified>
</cp:coreProperties>
</file>